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ku Kas" sheetId="1" r:id="rId5"/>
    <sheet state="visible" name="Laporan Bulanan" sheetId="2" r:id="rId6"/>
    <sheet state="visible" name="0526" sheetId="3" r:id="rId7"/>
    <sheet state="visible" name="0326 - 0426" sheetId="4" r:id="rId8"/>
    <sheet state="visible" name="0226" sheetId="5" r:id="rId9"/>
    <sheet state="visible" name="0126" sheetId="6" r:id="rId10"/>
    <sheet state="visible" name="1225" sheetId="7" r:id="rId11"/>
    <sheet state="visible" name="1125" sheetId="8" r:id="rId12"/>
    <sheet state="visible" name="1025" sheetId="9" r:id="rId13"/>
    <sheet state="visible" name="0925" sheetId="10" r:id="rId14"/>
    <sheet state="visible" name="0825" sheetId="11" r:id="rId15"/>
    <sheet state="visible" name="0725" sheetId="12" r:id="rId16"/>
    <sheet state="visible" name="0625" sheetId="13" r:id="rId17"/>
    <sheet state="visible" name="0525" sheetId="14" r:id="rId18"/>
    <sheet state="visible" name="0425" sheetId="15" r:id="rId19"/>
    <sheet state="visible" name="0325" sheetId="16" r:id="rId20"/>
    <sheet state="visible" name="0225" sheetId="17" r:id="rId21"/>
    <sheet state="visible" name="0125" sheetId="18" r:id="rId22"/>
    <sheet state="visible" name="1224" sheetId="19" r:id="rId23"/>
    <sheet state="visible" name="1124" sheetId="20" r:id="rId24"/>
    <sheet state="visible" name="1024" sheetId="21" r:id="rId25"/>
    <sheet state="visible" name="0824 - 0924" sheetId="22" r:id="rId26"/>
  </sheets>
  <definedNames/>
  <calcPr/>
</workbook>
</file>

<file path=xl/sharedStrings.xml><?xml version="1.0" encoding="utf-8"?>
<sst xmlns="http://schemas.openxmlformats.org/spreadsheetml/2006/main" count="14775" uniqueCount="7448">
  <si>
    <t>IDTRANS</t>
  </si>
  <si>
    <t>TANGGAL</t>
  </si>
  <si>
    <t>KATEGORI</t>
  </si>
  <si>
    <t>DEBIT</t>
  </si>
  <si>
    <t>KREDIT</t>
  </si>
  <si>
    <t>KEPERLUAN</t>
  </si>
  <si>
    <t>OMZET</t>
  </si>
  <si>
    <t>BIAYA OPERASIONAL</t>
  </si>
  <si>
    <t>BIAYA BAHAN</t>
  </si>
  <si>
    <t>SALDO</t>
  </si>
  <si>
    <t>LABA BERSIH</t>
  </si>
  <si>
    <t>KASBON SURI</t>
  </si>
  <si>
    <t>BAGI HASIL SURI</t>
  </si>
  <si>
    <t>BAGI HASIL GEMI</t>
  </si>
  <si>
    <t>KASBON CAHAYA</t>
  </si>
  <si>
    <t>c69b719e</t>
  </si>
  <si>
    <t>KAS</t>
  </si>
  <si>
    <t>Saldo gemiprint Bulan Mei</t>
  </si>
  <si>
    <t>d7e8a7a6</t>
  </si>
  <si>
    <t>INVESTOR</t>
  </si>
  <si>
    <t>Sisa Bagi Hasil Gemi</t>
  </si>
  <si>
    <t>1a92ef3f</t>
  </si>
  <si>
    <t>PRIBADI-S</t>
  </si>
  <si>
    <t>Bagi Hasil Suri Bulan Mei (Minus)</t>
  </si>
  <si>
    <t>c69b7194</t>
  </si>
  <si>
    <t>BIAYA</t>
  </si>
  <si>
    <t>Sisa Kasbon Cahaya</t>
  </si>
  <si>
    <t>2790950b</t>
  </si>
  <si>
    <t>Omset Cash - 01 Juni</t>
  </si>
  <si>
    <t>97750f3e</t>
  </si>
  <si>
    <t>Kasbon Suri</t>
  </si>
  <si>
    <t>63f49147</t>
  </si>
  <si>
    <t>Omset Cash - 02 Juni</t>
  </si>
  <si>
    <t>afeb0475</t>
  </si>
  <si>
    <t>SUPPLY</t>
  </si>
  <si>
    <t>Maklon Lanyard 100 Pcs</t>
  </si>
  <si>
    <t>28d2e0e7</t>
  </si>
  <si>
    <t>Bahan Nota Ncr</t>
  </si>
  <si>
    <t>9e531f48</t>
  </si>
  <si>
    <t>Kurir Lalamove</t>
  </si>
  <si>
    <t>a0228e15</t>
  </si>
  <si>
    <t>Iuran Sampah Juni</t>
  </si>
  <si>
    <t>2d8fad9e</t>
  </si>
  <si>
    <t>Gemi Tarik Saldo</t>
  </si>
  <si>
    <t>0875c889</t>
  </si>
  <si>
    <t>Omset Cash - 03 Juni</t>
  </si>
  <si>
    <t>4a7c2449</t>
  </si>
  <si>
    <t>Detergent</t>
  </si>
  <si>
    <t>80679ee2</t>
  </si>
  <si>
    <t>Lalamove</t>
  </si>
  <si>
    <t>55cfaac3</t>
  </si>
  <si>
    <t>Omset Cash - 04 Juni</t>
  </si>
  <si>
    <t>bed8baa3</t>
  </si>
  <si>
    <t>Kasbon Cahaya</t>
  </si>
  <si>
    <t>58cdf24f</t>
  </si>
  <si>
    <t>Mata Ayam Spanduk</t>
  </si>
  <si>
    <t>e438bc7a</t>
  </si>
  <si>
    <t>ee467d38</t>
  </si>
  <si>
    <t>Maklon Stiker Meteran</t>
  </si>
  <si>
    <t>f7c87016</t>
  </si>
  <si>
    <t>Tagihan Air Galon</t>
  </si>
  <si>
    <t>d0a6ba60</t>
  </si>
  <si>
    <t>Maklon Cetakan Laser</t>
  </si>
  <si>
    <t>ee3a789c</t>
  </si>
  <si>
    <t>Maklon Cetak Nota Ncr</t>
  </si>
  <si>
    <t>bd2e1c76</t>
  </si>
  <si>
    <t>Maklon Stiker Meteran 2</t>
  </si>
  <si>
    <t>dde163bd</t>
  </si>
  <si>
    <t>Lem Spanduk</t>
  </si>
  <si>
    <t>5acac8fa</t>
  </si>
  <si>
    <t>Konsumsi Lembur</t>
  </si>
  <si>
    <t>6f4639ae</t>
  </si>
  <si>
    <t>Omset Cash - 05 Juni</t>
  </si>
  <si>
    <t>e657b479</t>
  </si>
  <si>
    <t>Gagang Stamp 24 Pcs</t>
  </si>
  <si>
    <t>bb85086e</t>
  </si>
  <si>
    <t>Gunting 2 Pcs</t>
  </si>
  <si>
    <t>ea5087cb</t>
  </si>
  <si>
    <t>Laci Plastik 2 Set</t>
  </si>
  <si>
    <t>e2a7bf0a</t>
  </si>
  <si>
    <t>Lembur 2 Orang</t>
  </si>
  <si>
    <t>490d96dc</t>
  </si>
  <si>
    <t>a3cb2be6</t>
  </si>
  <si>
    <t>cd2da128</t>
  </si>
  <si>
    <t>Oli Motor</t>
  </si>
  <si>
    <t>51781cd9</t>
  </si>
  <si>
    <t>87211443</t>
  </si>
  <si>
    <t>Omset Cash - 06 Juni</t>
  </si>
  <si>
    <t>LAPORAN PEMBAGIAN KEUNTUNGAN USAHA</t>
  </si>
  <si>
    <t>Pendahuluan</t>
  </si>
  <si>
    <t>Dalam usaha bersama ini, terdapat tiga pihak yang terlibat, yaitu Gemilang Romadhoni (Investor)</t>
  </si>
  <si>
    <t>dan Ahmad Kamsuri (Pelaku Bisnis). Setiap pihak memiliki peran dan kontribusi yang berbeda</t>
  </si>
  <si>
    <t xml:space="preserve">dalam usaha, dan pembagian keuntungan harus dilakukan sesuai dengan kesepakatan yang sudah </t>
  </si>
  <si>
    <t>disetujui oleh masing-masing pihak.</t>
  </si>
  <si>
    <t>Rincian Keuangan</t>
  </si>
  <si>
    <t>&gt;</t>
  </si>
  <si>
    <t>Pemasukan Omzet Bulanan:</t>
  </si>
  <si>
    <t>Pengeluaran Kebutuhan Toko (termasuk pinjaman):</t>
  </si>
  <si>
    <t>Pinjaman Ahmad Kamsuri:</t>
  </si>
  <si>
    <t>Perhitungan Laba Bersih</t>
  </si>
  <si>
    <t>Pengeluaran Kebutuhan Toko (tanpa pinjaman):</t>
  </si>
  <si>
    <t>Pengeluaran Kebutuhan Toko</t>
  </si>
  <si>
    <t>=</t>
  </si>
  <si>
    <t>-     (</t>
  </si>
  <si>
    <t>)</t>
  </si>
  <si>
    <t>Pengeluaran Toko</t>
  </si>
  <si>
    <t>Laba Bersih:</t>
  </si>
  <si>
    <t>Laba Bersih</t>
  </si>
  <si>
    <t>-</t>
  </si>
  <si>
    <t>Omzet</t>
  </si>
  <si>
    <t>Bagi Hasil Dan Pengembalian Pinjaman</t>
  </si>
  <si>
    <t>Bagian Per Orang Sebelum Pinjaman:</t>
  </si>
  <si>
    <t>Bagian Per Orang</t>
  </si>
  <si>
    <t>2 Orang</t>
  </si>
  <si>
    <t>Pengembalian Pinjaman dan Bagi Hasil:</t>
  </si>
  <si>
    <t>Ahmad Kamsuri</t>
  </si>
  <si>
    <t>Bagi Hasil Per Orang</t>
  </si>
  <si>
    <t>Minus untuk Suri</t>
  </si>
  <si>
    <t>Saldo gemiprint Bulan April</t>
  </si>
  <si>
    <t>Bagi Hasil Suri Bulan April (Minus)</t>
  </si>
  <si>
    <t>64f3cfde</t>
  </si>
  <si>
    <t>Omset Cash - 01 Mei</t>
  </si>
  <si>
    <t>248bb047</t>
  </si>
  <si>
    <t>TF Boca Junior</t>
  </si>
  <si>
    <t>9c914af8</t>
  </si>
  <si>
    <t>TF Toto Haerudin</t>
  </si>
  <si>
    <t>c954f91f</t>
  </si>
  <si>
    <t>TF Sri Agustina</t>
  </si>
  <si>
    <t>3ee598a3</t>
  </si>
  <si>
    <t>TF M.Yusuf</t>
  </si>
  <si>
    <t>8f1df8d9</t>
  </si>
  <si>
    <t>TF QRIS</t>
  </si>
  <si>
    <t>75d4e9e5</t>
  </si>
  <si>
    <t>TF Iman Jayadi</t>
  </si>
  <si>
    <t>053a1601</t>
  </si>
  <si>
    <t>TF Yanti</t>
  </si>
  <si>
    <t>29e6d9a1</t>
  </si>
  <si>
    <t>T Syamsulhuda</t>
  </si>
  <si>
    <t>c7d83a83</t>
  </si>
  <si>
    <t>TF Ismi</t>
  </si>
  <si>
    <t>7ecb5de6</t>
  </si>
  <si>
    <t>TF Wawan</t>
  </si>
  <si>
    <t>20b22bc0</t>
  </si>
  <si>
    <t>TF Hendri</t>
  </si>
  <si>
    <t>1836c78b</t>
  </si>
  <si>
    <t>Omset Cash - 02 Mei</t>
  </si>
  <si>
    <t>0f7cb291</t>
  </si>
  <si>
    <t>2a188c48</t>
  </si>
  <si>
    <t>e3741054</t>
  </si>
  <si>
    <t>Omset Cash - 04 Mei</t>
  </si>
  <si>
    <t>f94f0a76</t>
  </si>
  <si>
    <t>Bahan Neon Box</t>
  </si>
  <si>
    <t>b256a059</t>
  </si>
  <si>
    <t>Maklon Cetak Laser</t>
  </si>
  <si>
    <t>b5f2cbbd</t>
  </si>
  <si>
    <t>Maklon Cetak Laser 2</t>
  </si>
  <si>
    <t>d20067b3</t>
  </si>
  <si>
    <t>fcf583f5</t>
  </si>
  <si>
    <t>Kurir Lalamove 2x</t>
  </si>
  <si>
    <t>750f2b86</t>
  </si>
  <si>
    <t>Lakban+ Tali Rapia + Kopi</t>
  </si>
  <si>
    <t>98bf23e1</t>
  </si>
  <si>
    <t>Omset Cash - 05 Mei</t>
  </si>
  <si>
    <t>d902aef0</t>
  </si>
  <si>
    <t>Maklon Form Nuanza Hotel</t>
  </si>
  <si>
    <t>b1969a86</t>
  </si>
  <si>
    <t>cf16100c</t>
  </si>
  <si>
    <t>e0c5b074</t>
  </si>
  <si>
    <t>TF Syafrial</t>
  </si>
  <si>
    <t>fb8a1942</t>
  </si>
  <si>
    <t>36e3e1b1</t>
  </si>
  <si>
    <t>TF Ikhsan</t>
  </si>
  <si>
    <t>b6e3bd68</t>
  </si>
  <si>
    <t>TF Siti Maryani</t>
  </si>
  <si>
    <t>54508dfe</t>
  </si>
  <si>
    <t>TF Khaila</t>
  </si>
  <si>
    <t>7b4b1aa4</t>
  </si>
  <si>
    <t>TF Ahmad</t>
  </si>
  <si>
    <t>d249f01b</t>
  </si>
  <si>
    <t>TF Hermi</t>
  </si>
  <si>
    <t>f160fb03</t>
  </si>
  <si>
    <t>TF Darra</t>
  </si>
  <si>
    <t>3e3b50ac</t>
  </si>
  <si>
    <t>TF Kamalia</t>
  </si>
  <si>
    <t>b7a3b8e9</t>
  </si>
  <si>
    <t>TF Nurhadi</t>
  </si>
  <si>
    <t>5dbdc628</t>
  </si>
  <si>
    <t>bab85ff3</t>
  </si>
  <si>
    <t>e3d41537</t>
  </si>
  <si>
    <t>TF Williana</t>
  </si>
  <si>
    <t>e2ae9d02</t>
  </si>
  <si>
    <t>TF Kamelia</t>
  </si>
  <si>
    <t>c8ba933f</t>
  </si>
  <si>
    <t>TF Zulfikar</t>
  </si>
  <si>
    <t>17de1538</t>
  </si>
  <si>
    <t>TF Tri Wahyudi</t>
  </si>
  <si>
    <t>ff4361a7</t>
  </si>
  <si>
    <t>TF Yogi</t>
  </si>
  <si>
    <t>596eac27</t>
  </si>
  <si>
    <t>TF Rifdi</t>
  </si>
  <si>
    <t>c18fb8b6</t>
  </si>
  <si>
    <t>TF Umeda</t>
  </si>
  <si>
    <t>76a3906c</t>
  </si>
  <si>
    <t>TF Jeje</t>
  </si>
  <si>
    <t>c49ca55b</t>
  </si>
  <si>
    <t>TF Qris</t>
  </si>
  <si>
    <t>ec0fb2a6</t>
  </si>
  <si>
    <t>84350391</t>
  </si>
  <si>
    <t>TF Dewi Sartika</t>
  </si>
  <si>
    <t>79040bea</t>
  </si>
  <si>
    <t>TF Pamelinda</t>
  </si>
  <si>
    <t>5189dfd2</t>
  </si>
  <si>
    <t>TF Ryan</t>
  </si>
  <si>
    <t>f5483371</t>
  </si>
  <si>
    <t>487bed29</t>
  </si>
  <si>
    <t>TF Audric</t>
  </si>
  <si>
    <t>941cb013</t>
  </si>
  <si>
    <t>TF Audric 2</t>
  </si>
  <si>
    <t>9825f4e0</t>
  </si>
  <si>
    <t>TF Ismi Galuh</t>
  </si>
  <si>
    <t>fb79d352</t>
  </si>
  <si>
    <t>TF Lukman Hakim</t>
  </si>
  <si>
    <t>80f4949a</t>
  </si>
  <si>
    <t>TF Rudi Armanto</t>
  </si>
  <si>
    <t>12421b2d</t>
  </si>
  <si>
    <t>TF Kurnia</t>
  </si>
  <si>
    <t>76cc6cd5</t>
  </si>
  <si>
    <t>Omset Cash - 06 Mei</t>
  </si>
  <si>
    <t>8d57a3b5</t>
  </si>
  <si>
    <t>TF Komalasari</t>
  </si>
  <si>
    <t>a9defa78</t>
  </si>
  <si>
    <t>TF Bulan l</t>
  </si>
  <si>
    <t>9ad6516b</t>
  </si>
  <si>
    <t>TF Zaki Haidar</t>
  </si>
  <si>
    <t>1ddcb34a</t>
  </si>
  <si>
    <t>TF Rudi</t>
  </si>
  <si>
    <t>dd86b4a5</t>
  </si>
  <si>
    <t>TF Lukman</t>
  </si>
  <si>
    <t>e4a38eb4</t>
  </si>
  <si>
    <t>TF Bobi</t>
  </si>
  <si>
    <t>cb38a927</t>
  </si>
  <si>
    <t>b4784b10</t>
  </si>
  <si>
    <t>Omset Cash - 07 Mei</t>
  </si>
  <si>
    <t>509b98aa</t>
  </si>
  <si>
    <t>Makkon Cetakan Laser</t>
  </si>
  <si>
    <t>028f20cd</t>
  </si>
  <si>
    <t>Blanko Undangan</t>
  </si>
  <si>
    <t>4f6c24b4</t>
  </si>
  <si>
    <t>Maklon Stiker Meteran + Laminasi+ Cutting</t>
  </si>
  <si>
    <t>e2947455</t>
  </si>
  <si>
    <t>59bd5418</t>
  </si>
  <si>
    <t>5efd544f</t>
  </si>
  <si>
    <t>36b270b0</t>
  </si>
  <si>
    <t>Maklon Cetak Undangan</t>
  </si>
  <si>
    <t>4ae48265</t>
  </si>
  <si>
    <t>Omset Cash - 08 Mei</t>
  </si>
  <si>
    <t>4c31a1dc</t>
  </si>
  <si>
    <t>7be7fa86</t>
  </si>
  <si>
    <t>Bahan Nota</t>
  </si>
  <si>
    <t>7c3f88af</t>
  </si>
  <si>
    <t>a9a26025</t>
  </si>
  <si>
    <t>Omset Cash - 09 Mei</t>
  </si>
  <si>
    <t>727186df</t>
  </si>
  <si>
    <t>2e81c658</t>
  </si>
  <si>
    <t>Makkon Print Medali</t>
  </si>
  <si>
    <t>cd06c759</t>
  </si>
  <si>
    <t>645f1410</t>
  </si>
  <si>
    <t>Omset Cash - 11 Mei</t>
  </si>
  <si>
    <t>f5df1583</t>
  </si>
  <si>
    <t>f669bb0f</t>
  </si>
  <si>
    <t>Maklon Cetakan Meteran</t>
  </si>
  <si>
    <t>fd1c619a</t>
  </si>
  <si>
    <t>Maklon Cetakan Meteran 2</t>
  </si>
  <si>
    <t>2e96bd3a</t>
  </si>
  <si>
    <t>fdfeee07</t>
  </si>
  <si>
    <t>0ff30d2a</t>
  </si>
  <si>
    <t>Kopi</t>
  </si>
  <si>
    <t>7a756cfe</t>
  </si>
  <si>
    <t>cafeb6fb</t>
  </si>
  <si>
    <t>Maklon Cutting Stiker</t>
  </si>
  <si>
    <t>c94cdf36</t>
  </si>
  <si>
    <t>Kembalikan Kelebihan Tf</t>
  </si>
  <si>
    <t>e73ee4a0</t>
  </si>
  <si>
    <t>Makkon Cetakan Meteran + Akrilik</t>
  </si>
  <si>
    <t>966f66a3</t>
  </si>
  <si>
    <t>Omset Cash - 12 Mei</t>
  </si>
  <si>
    <t>8e84b2af</t>
  </si>
  <si>
    <t>Maklon Id Card &amp; Lanyard</t>
  </si>
  <si>
    <t>9458ad91</t>
  </si>
  <si>
    <t>Maklon Cetakan Laser, Laminasi, Cutting</t>
  </si>
  <si>
    <t>2ba8bf74</t>
  </si>
  <si>
    <t>Bensin + Makan Teknisi Cello</t>
  </si>
  <si>
    <t>a4b6cba4</t>
  </si>
  <si>
    <t>Omset Cash - 13 Mei</t>
  </si>
  <si>
    <t>ec02a0ff</t>
  </si>
  <si>
    <t>Omset Cash - 14 Mei</t>
  </si>
  <si>
    <t>0571f3a3</t>
  </si>
  <si>
    <t>48b19642</t>
  </si>
  <si>
    <t>Maklon Cetak Ncr</t>
  </si>
  <si>
    <t>7ea95606</t>
  </si>
  <si>
    <t>Kembalikan Kelebihan TF</t>
  </si>
  <si>
    <t>493f2a30</t>
  </si>
  <si>
    <t>Mata Ayam + Lem Spanduk</t>
  </si>
  <si>
    <t>8ddff9c2</t>
  </si>
  <si>
    <t>31c0fc6c</t>
  </si>
  <si>
    <t>Kertas Kalkir</t>
  </si>
  <si>
    <t>fa57b5a8</t>
  </si>
  <si>
    <t>Bensin</t>
  </si>
  <si>
    <t>3fa1ed04</t>
  </si>
  <si>
    <t>Omset Cash - 15 Mei</t>
  </si>
  <si>
    <t>5b028e12</t>
  </si>
  <si>
    <t>Tagihan Air Pam</t>
  </si>
  <si>
    <t>680044eb</t>
  </si>
  <si>
    <t>Tagihan Internet</t>
  </si>
  <si>
    <t>2786ed2a</t>
  </si>
  <si>
    <t>Omset Cash - 16 Mei</t>
  </si>
  <si>
    <t>8d22a438</t>
  </si>
  <si>
    <t>Maklon Id Card</t>
  </si>
  <si>
    <t>1f07f814</t>
  </si>
  <si>
    <t>Maklon Cetakan Mug + Meteran</t>
  </si>
  <si>
    <t>ef8a903f</t>
  </si>
  <si>
    <t>TF Willia Rochma</t>
  </si>
  <si>
    <t>1ce9abc5</t>
  </si>
  <si>
    <t>TF Rima</t>
  </si>
  <si>
    <t>db86b68c</t>
  </si>
  <si>
    <t>TF Barok</t>
  </si>
  <si>
    <t>534ca9aa</t>
  </si>
  <si>
    <t>TF Imam Mahmudin</t>
  </si>
  <si>
    <t>78806adb</t>
  </si>
  <si>
    <t>a29bf765</t>
  </si>
  <si>
    <t>TF M Ikmal</t>
  </si>
  <si>
    <t>3ab1d806</t>
  </si>
  <si>
    <t>TF Bulan Sarif</t>
  </si>
  <si>
    <t>b93a2360</t>
  </si>
  <si>
    <t>TF Rima Nurrima</t>
  </si>
  <si>
    <t>55e1d0cc</t>
  </si>
  <si>
    <t>TF Panji Bayu</t>
  </si>
  <si>
    <t>6804e99c</t>
  </si>
  <si>
    <t>375815d2</t>
  </si>
  <si>
    <t>7a768971</t>
  </si>
  <si>
    <t>TF Hendri Sulis</t>
  </si>
  <si>
    <t>9e0f0244</t>
  </si>
  <si>
    <t>TF Dwi Nur Hikmah</t>
  </si>
  <si>
    <t>93ecebc7</t>
  </si>
  <si>
    <t>TF Lutfi Afia</t>
  </si>
  <si>
    <t>a1586fae</t>
  </si>
  <si>
    <t>TF Isep Rudianto</t>
  </si>
  <si>
    <t>a6427dd2</t>
  </si>
  <si>
    <t>TF Muhammad Fathur</t>
  </si>
  <si>
    <t>68bef937</t>
  </si>
  <si>
    <t>TF PT Guna</t>
  </si>
  <si>
    <t>7dbcfdb6</t>
  </si>
  <si>
    <t>TF Supriadi</t>
  </si>
  <si>
    <t>0fc29682</t>
  </si>
  <si>
    <t>TF Iswanto</t>
  </si>
  <si>
    <t>fa72792d</t>
  </si>
  <si>
    <t>TF Airpay</t>
  </si>
  <si>
    <t>678f36ed</t>
  </si>
  <si>
    <t>TF Ansor Sirega</t>
  </si>
  <si>
    <t>ee53f931</t>
  </si>
  <si>
    <t>TF Reyfonda</t>
  </si>
  <si>
    <t>d6985d4e</t>
  </si>
  <si>
    <t>TF Asiah Suning</t>
  </si>
  <si>
    <t>a4c1cf89</t>
  </si>
  <si>
    <t>TF Riza Harun</t>
  </si>
  <si>
    <t>1df39bb6</t>
  </si>
  <si>
    <t>TF Dede Supriadi</t>
  </si>
  <si>
    <t>30ef75c0</t>
  </si>
  <si>
    <t>TF Husni Mubarok</t>
  </si>
  <si>
    <t>be31725a</t>
  </si>
  <si>
    <t>TF Yogi Iskandar</t>
  </si>
  <si>
    <t>4386e59f</t>
  </si>
  <si>
    <t>TF Dede Dona</t>
  </si>
  <si>
    <t>25668408</t>
  </si>
  <si>
    <t>TF Bobi Kurnia</t>
  </si>
  <si>
    <t>e8a24e86</t>
  </si>
  <si>
    <t>TF M.Syamsu</t>
  </si>
  <si>
    <t>85adc7de</t>
  </si>
  <si>
    <t>b21d190e</t>
  </si>
  <si>
    <t>0ae41d64</t>
  </si>
  <si>
    <t>TF Anis Lelitasari</t>
  </si>
  <si>
    <t>08942f07</t>
  </si>
  <si>
    <t>TF Kawasaki</t>
  </si>
  <si>
    <t>86c53681</t>
  </si>
  <si>
    <t>TF Mulyadi</t>
  </si>
  <si>
    <t>b71de618</t>
  </si>
  <si>
    <t>TF Ahmad Syarifudin</t>
  </si>
  <si>
    <t>60cec024</t>
  </si>
  <si>
    <t>TF Haryanto</t>
  </si>
  <si>
    <t>bb73f52f</t>
  </si>
  <si>
    <t>TF Ari Muhammad</t>
  </si>
  <si>
    <t>9e30fe56</t>
  </si>
  <si>
    <t>TF Ellinda</t>
  </si>
  <si>
    <t>681d7a57</t>
  </si>
  <si>
    <t>b3163bad</t>
  </si>
  <si>
    <t>8c0cb648</t>
  </si>
  <si>
    <t>TF Suntoro</t>
  </si>
  <si>
    <t>e592d1cb</t>
  </si>
  <si>
    <t>45412824</t>
  </si>
  <si>
    <t>5d87438d</t>
  </si>
  <si>
    <t>TF Anis Lelitasari 2</t>
  </si>
  <si>
    <t>b8a3aacc</t>
  </si>
  <si>
    <t>3fd9d8c4</t>
  </si>
  <si>
    <t>TF Wawan Sutiawan</t>
  </si>
  <si>
    <t>b96b59ce</t>
  </si>
  <si>
    <t>TF Mutiara Salsabila</t>
  </si>
  <si>
    <t>df2758d4</t>
  </si>
  <si>
    <t>TF Adhi Aghan</t>
  </si>
  <si>
    <t>693b0bc7</t>
  </si>
  <si>
    <t>TF Suherman</t>
  </si>
  <si>
    <t>07b0dcb4</t>
  </si>
  <si>
    <t>TF Dede Jayusman</t>
  </si>
  <si>
    <t>ce2e95cd</t>
  </si>
  <si>
    <t>TF Deniar</t>
  </si>
  <si>
    <t>b9b00c85</t>
  </si>
  <si>
    <t>TF Gopay</t>
  </si>
  <si>
    <t>7f5e082f</t>
  </si>
  <si>
    <t>9ebbd03a</t>
  </si>
  <si>
    <t>TF Dede</t>
  </si>
  <si>
    <t>352c7409</t>
  </si>
  <si>
    <t>TF Dede 2</t>
  </si>
  <si>
    <t>8cf3a676</t>
  </si>
  <si>
    <t>TF Budianto</t>
  </si>
  <si>
    <t>15f565e5</t>
  </si>
  <si>
    <t>61ffc6ae</t>
  </si>
  <si>
    <t>TF Dede 3</t>
  </si>
  <si>
    <t>fc5f4095</t>
  </si>
  <si>
    <t>a9366326</t>
  </si>
  <si>
    <t>TF Euis Hendrawati</t>
  </si>
  <si>
    <t>e84c6136</t>
  </si>
  <si>
    <t>cd3c83db</t>
  </si>
  <si>
    <t>Omset Cash - Per 19 Mei</t>
  </si>
  <si>
    <t>39e60ea2</t>
  </si>
  <si>
    <t>Token Listrik 500.000</t>
  </si>
  <si>
    <t>270c139d</t>
  </si>
  <si>
    <t>Beli Makan</t>
  </si>
  <si>
    <t>ec6f6386</t>
  </si>
  <si>
    <t>7ca85528</t>
  </si>
  <si>
    <t>Double Tape</t>
  </si>
  <si>
    <t>b3f9bd02</t>
  </si>
  <si>
    <t>7714d00c</t>
  </si>
  <si>
    <t>5f9c1ef6</t>
  </si>
  <si>
    <t>Maklon Cetak Bendera</t>
  </si>
  <si>
    <t>a6966179</t>
  </si>
  <si>
    <t>b03ff610</t>
  </si>
  <si>
    <t>Bahan Nota Ncr 2</t>
  </si>
  <si>
    <t>684d0280</t>
  </si>
  <si>
    <t>Kurir Lalamove X3</t>
  </si>
  <si>
    <t>703a4020</t>
  </si>
  <si>
    <t>Lembur Cahaya</t>
  </si>
  <si>
    <t>0dd98b80</t>
  </si>
  <si>
    <t>3128819e</t>
  </si>
  <si>
    <t>Omset Cash - Per 21 Mei</t>
  </si>
  <si>
    <t>2dba998c</t>
  </si>
  <si>
    <t>Bahan Baku Stamp, Karet, Gagang,Kertas, Mika</t>
  </si>
  <si>
    <t>b4b61c11</t>
  </si>
  <si>
    <t>9d5a2dad</t>
  </si>
  <si>
    <t>Belanja Bahan Spanduk Paperwork</t>
  </si>
  <si>
    <t>e21b4546</t>
  </si>
  <si>
    <t>Omset Cash - 22 Mei</t>
  </si>
  <si>
    <t>772d1593</t>
  </si>
  <si>
    <t>Tinta Stamp Tosca 100 ml</t>
  </si>
  <si>
    <t>14e860b8</t>
  </si>
  <si>
    <t>ed783674</t>
  </si>
  <si>
    <t>TF Syaepudin</t>
  </si>
  <si>
    <t>bc9e9fbf</t>
  </si>
  <si>
    <t>TF Asep Rudiansyah</t>
  </si>
  <si>
    <t>b33b14a7</t>
  </si>
  <si>
    <t>TF Prio</t>
  </si>
  <si>
    <t>bdf913ff</t>
  </si>
  <si>
    <t>15fd485b</t>
  </si>
  <si>
    <t>a9a6b7e2</t>
  </si>
  <si>
    <t>TF Toto</t>
  </si>
  <si>
    <t>060bc88e</t>
  </si>
  <si>
    <t>TF Saripudin</t>
  </si>
  <si>
    <t>ca15cca1</t>
  </si>
  <si>
    <t>fc1e9373</t>
  </si>
  <si>
    <t>TF Kiki Suyatna</t>
  </si>
  <si>
    <t>458f1b2b</t>
  </si>
  <si>
    <t>TF Iskandar</t>
  </si>
  <si>
    <t>e2dd2be0</t>
  </si>
  <si>
    <t>TF Dian Miwari</t>
  </si>
  <si>
    <t>f20ed003</t>
  </si>
  <si>
    <t>121e5d2c</t>
  </si>
  <si>
    <t>8cadbb53</t>
  </si>
  <si>
    <t>TF Dedi</t>
  </si>
  <si>
    <t>c0b4b971</t>
  </si>
  <si>
    <t>TF Desy</t>
  </si>
  <si>
    <t>2cc4c4aa</t>
  </si>
  <si>
    <t>05a88e41</t>
  </si>
  <si>
    <t>TF Ardi Krisdian</t>
  </si>
  <si>
    <t>a2bf07ef</t>
  </si>
  <si>
    <t>TF Agus Dian</t>
  </si>
  <si>
    <t>da3f1c1c</t>
  </si>
  <si>
    <t>38d0a0bf</t>
  </si>
  <si>
    <t>4a48dae1</t>
  </si>
  <si>
    <t>TF Chandra</t>
  </si>
  <si>
    <t>37330b06</t>
  </si>
  <si>
    <t>TF M Syamsu</t>
  </si>
  <si>
    <t>50293965</t>
  </si>
  <si>
    <t>TF Msyamsu</t>
  </si>
  <si>
    <t>41ee7f45</t>
  </si>
  <si>
    <t>09a53b45</t>
  </si>
  <si>
    <t>855bf9a1</t>
  </si>
  <si>
    <t>a1824100</t>
  </si>
  <si>
    <t>61b7d7fd</t>
  </si>
  <si>
    <t>c0327fc2</t>
  </si>
  <si>
    <t>TF Marwan Lahia</t>
  </si>
  <si>
    <t>ad49e14a</t>
  </si>
  <si>
    <t>TF Fitri</t>
  </si>
  <si>
    <t>c7dc896e</t>
  </si>
  <si>
    <t>dfd4243a</t>
  </si>
  <si>
    <t>fe3f780c</t>
  </si>
  <si>
    <t>73ec1739</t>
  </si>
  <si>
    <t>ccafc94b</t>
  </si>
  <si>
    <t>Maklon Cetakan Laser 2</t>
  </si>
  <si>
    <t>ff98189a</t>
  </si>
  <si>
    <t>a4725948</t>
  </si>
  <si>
    <t>4a301e78</t>
  </si>
  <si>
    <t>bf07ca0a</t>
  </si>
  <si>
    <t>Omset Cash - 23 Mei</t>
  </si>
  <si>
    <t>d538c095</t>
  </si>
  <si>
    <t>16c5acd5</t>
  </si>
  <si>
    <t>b2de2b22</t>
  </si>
  <si>
    <t>fbeb6f48</t>
  </si>
  <si>
    <t>003ac84f</t>
  </si>
  <si>
    <t>bc887f29</t>
  </si>
  <si>
    <t>Maklon Cetakan Nota</t>
  </si>
  <si>
    <t>434430a8</t>
  </si>
  <si>
    <t>d23d657b</t>
  </si>
  <si>
    <t>af467011</t>
  </si>
  <si>
    <t>Maklon Cetak Sertifikat</t>
  </si>
  <si>
    <t>6b274b49</t>
  </si>
  <si>
    <t>Omset Cash - 25 Mei 2026</t>
  </si>
  <si>
    <t>ee4d5c11</t>
  </si>
  <si>
    <t>Omset Cash - 26 Mei</t>
  </si>
  <si>
    <t>0882a69d</t>
  </si>
  <si>
    <t>Omset Cash - 28 Mei</t>
  </si>
  <si>
    <t>408e4cf7</t>
  </si>
  <si>
    <t>Omset Cash - 29 Mei</t>
  </si>
  <si>
    <t>f13fb8bb</t>
  </si>
  <si>
    <t>Omset Cash - 30 Mei</t>
  </si>
  <si>
    <t>371b0538</t>
  </si>
  <si>
    <t>beff7040</t>
  </si>
  <si>
    <t>6f400c4f</t>
  </si>
  <si>
    <t>Maklon Cetak Meteran</t>
  </si>
  <si>
    <t>1fde9f45</t>
  </si>
  <si>
    <t>Aplop Sunatan Cahaya</t>
  </si>
  <si>
    <t>37f91702</t>
  </si>
  <si>
    <t>Tinta Mesin Spanduk 1 Set + Solvent</t>
  </si>
  <si>
    <t>f0ece0e9</t>
  </si>
  <si>
    <t>4b816507</t>
  </si>
  <si>
    <t>Maklon Cetakan Akrilik, Stiker, dll</t>
  </si>
  <si>
    <t>bd575213</t>
  </si>
  <si>
    <t>Omset TF 24 - 31 Mei 2026</t>
  </si>
  <si>
    <t>de609703</t>
  </si>
  <si>
    <t>Admin Bank Mei 2026</t>
  </si>
  <si>
    <t>Saldo gemiprint Bulan Februari</t>
  </si>
  <si>
    <t>Bagi Hasil Suri Bulan Februari (Minus)</t>
  </si>
  <si>
    <t>af0537fd</t>
  </si>
  <si>
    <t>897fca5e</t>
  </si>
  <si>
    <t>771c8008</t>
  </si>
  <si>
    <t>Omset Cash - 02 Maret</t>
  </si>
  <si>
    <t>bbb9c8bf</t>
  </si>
  <si>
    <t>Omset Cash - 03 Maret</t>
  </si>
  <si>
    <t>b47293f5</t>
  </si>
  <si>
    <t>89a97fa7</t>
  </si>
  <si>
    <t>Nasi Padang 3</t>
  </si>
  <si>
    <t>72ec1cce</t>
  </si>
  <si>
    <t>fb2d1784</t>
  </si>
  <si>
    <t>4ced0510</t>
  </si>
  <si>
    <t>Bayar Freelance</t>
  </si>
  <si>
    <t>6fd20f99</t>
  </si>
  <si>
    <t>4f9e77cf</t>
  </si>
  <si>
    <t>2aa9d1e2</t>
  </si>
  <si>
    <t>Omset Cash - 04 Maret</t>
  </si>
  <si>
    <t>931ad9bb</t>
  </si>
  <si>
    <t>Iuran Karang Taruna</t>
  </si>
  <si>
    <t>e8c73692</t>
  </si>
  <si>
    <t>Maklon Jilid Spiral</t>
  </si>
  <si>
    <t>43c82365</t>
  </si>
  <si>
    <t>6e1f268a</t>
  </si>
  <si>
    <t>TF Banner Planet Bakery</t>
  </si>
  <si>
    <t>c8487e23</t>
  </si>
  <si>
    <t>TF Form Adi</t>
  </si>
  <si>
    <t>4d16cd23</t>
  </si>
  <si>
    <t>TF Banner Saripudin</t>
  </si>
  <si>
    <t>2dbc6ea3</t>
  </si>
  <si>
    <t>Kas Masuk Investor</t>
  </si>
  <si>
    <t>7e886b96</t>
  </si>
  <si>
    <t>TF Banner Dede</t>
  </si>
  <si>
    <t>d052a329</t>
  </si>
  <si>
    <t>TF Banner WU</t>
  </si>
  <si>
    <t>c58972db</t>
  </si>
  <si>
    <t>0b4af24f</t>
  </si>
  <si>
    <t>TF Banner Ikhsan</t>
  </si>
  <si>
    <t>a46b2660</t>
  </si>
  <si>
    <t>TF Banner Lukmanul</t>
  </si>
  <si>
    <t>deac8187</t>
  </si>
  <si>
    <t>TF Cetakan Wahyudi</t>
  </si>
  <si>
    <t>dfcf095c</t>
  </si>
  <si>
    <t>TF Banner Eka</t>
  </si>
  <si>
    <t>6c868685</t>
  </si>
  <si>
    <t>TF Banner Lutfi</t>
  </si>
  <si>
    <t>6e9e8f2f</t>
  </si>
  <si>
    <t>bahan Nota Ncr</t>
  </si>
  <si>
    <t>c96f1fce</t>
  </si>
  <si>
    <t>414bdbcf</t>
  </si>
  <si>
    <t>2155f204</t>
  </si>
  <si>
    <t>6785db1d</t>
  </si>
  <si>
    <t>Omset Cash - 05 Maret</t>
  </si>
  <si>
    <t>95e9cf84</t>
  </si>
  <si>
    <t>3ed8a67c</t>
  </si>
  <si>
    <t>TF Banner Syamsul</t>
  </si>
  <si>
    <t>e6c7ed9c</t>
  </si>
  <si>
    <t>TF Banner Rudi</t>
  </si>
  <si>
    <t>75687edf</t>
  </si>
  <si>
    <t>640ad012</t>
  </si>
  <si>
    <t>TF Banner Melinda</t>
  </si>
  <si>
    <t>f666b564</t>
  </si>
  <si>
    <t>TF Form Fisionet</t>
  </si>
  <si>
    <t>d8ae81b7</t>
  </si>
  <si>
    <t>TF Banner Isep</t>
  </si>
  <si>
    <t>66f9e083</t>
  </si>
  <si>
    <t>TF Banner Audric</t>
  </si>
  <si>
    <t>4f0588b8</t>
  </si>
  <si>
    <t>TF Form Syamsul</t>
  </si>
  <si>
    <t>8de82323</t>
  </si>
  <si>
    <t>TF Buku Septi</t>
  </si>
  <si>
    <t>8f03e0c3</t>
  </si>
  <si>
    <t>TF Banner Yogi</t>
  </si>
  <si>
    <t>1b75c174</t>
  </si>
  <si>
    <t>TF Banner Wawan</t>
  </si>
  <si>
    <t>ed176619</t>
  </si>
  <si>
    <t>TF Banner Alwan</t>
  </si>
  <si>
    <t>d674c06f</t>
  </si>
  <si>
    <t>TF Form Visionet</t>
  </si>
  <si>
    <t>9b3c2ef3</t>
  </si>
  <si>
    <t>TF Banner Syafrial</t>
  </si>
  <si>
    <t>f153c7c5</t>
  </si>
  <si>
    <t>Omset Cash - 06 Maret</t>
  </si>
  <si>
    <t>51c1d56f</t>
  </si>
  <si>
    <t>d2e60a6c</t>
  </si>
  <si>
    <t>Omset Cash - 07 Maret</t>
  </si>
  <si>
    <t>a979ec8d</t>
  </si>
  <si>
    <t>Oli Motor Inventaris</t>
  </si>
  <si>
    <t>2072f608</t>
  </si>
  <si>
    <t>TF Cetakan Syamsul</t>
  </si>
  <si>
    <t>718173d8</t>
  </si>
  <si>
    <t>TF Baner Visionet</t>
  </si>
  <si>
    <t>b029d61d</t>
  </si>
  <si>
    <t>d03383a8</t>
  </si>
  <si>
    <t>TF Banner Zainuri</t>
  </si>
  <si>
    <t>dbc213f5</t>
  </si>
  <si>
    <t>TF Banner Suherman</t>
  </si>
  <si>
    <t>f710a8d2</t>
  </si>
  <si>
    <t>dab1f852</t>
  </si>
  <si>
    <t>TF Banner Saepudin</t>
  </si>
  <si>
    <t>719a5043</t>
  </si>
  <si>
    <t>324f3080</t>
  </si>
  <si>
    <t>Maklon Cetakan Albatros</t>
  </si>
  <si>
    <t>1c2998a8</t>
  </si>
  <si>
    <t>36a71004</t>
  </si>
  <si>
    <t>Maklon Cutting Stiker Oracal</t>
  </si>
  <si>
    <t>a4d542e9</t>
  </si>
  <si>
    <t>a7e6f12b</t>
  </si>
  <si>
    <t>Tagihan Pam</t>
  </si>
  <si>
    <t>848a1404</t>
  </si>
  <si>
    <t>SUBSIDI</t>
  </si>
  <si>
    <t>THR Cahaya</t>
  </si>
  <si>
    <t>ff28347e</t>
  </si>
  <si>
    <t>Omset Cash - 10 Maret</t>
  </si>
  <si>
    <t>438df149</t>
  </si>
  <si>
    <t>Bohlam Lampu 3 Pcs</t>
  </si>
  <si>
    <t>7c263e32</t>
  </si>
  <si>
    <t>TF Voucher Dien</t>
  </si>
  <si>
    <t>2e235cb8</t>
  </si>
  <si>
    <t>TF Stiker Yendri</t>
  </si>
  <si>
    <t>c69ed39d</t>
  </si>
  <si>
    <t>TF Stiker Mahda</t>
  </si>
  <si>
    <t>82e193f7</t>
  </si>
  <si>
    <t>TF Stiker Oracal Audric</t>
  </si>
  <si>
    <t>66055050</t>
  </si>
  <si>
    <t>TF Banner Toto</t>
  </si>
  <si>
    <t>6bb8b7b2</t>
  </si>
  <si>
    <t>dd603d63</t>
  </si>
  <si>
    <t>0de05188</t>
  </si>
  <si>
    <t>3e20de97</t>
  </si>
  <si>
    <t>07f3bccf</t>
  </si>
  <si>
    <t>Omset Cash - 11 Maret</t>
  </si>
  <si>
    <t>fdd3360a</t>
  </si>
  <si>
    <t>Omset Cash - 12 Maret</t>
  </si>
  <si>
    <t>fcca157d</t>
  </si>
  <si>
    <t>TF Banner Wanto</t>
  </si>
  <si>
    <t>ea70b02c</t>
  </si>
  <si>
    <t>1b45af7c</t>
  </si>
  <si>
    <t>TF Banner Farel</t>
  </si>
  <si>
    <t>8cf13fc6</t>
  </si>
  <si>
    <t>TF Stiker Dina</t>
  </si>
  <si>
    <t>7984413b</t>
  </si>
  <si>
    <t>TF Banner Usep</t>
  </si>
  <si>
    <t>0a5dcc61</t>
  </si>
  <si>
    <t>TF Form Bella</t>
  </si>
  <si>
    <t>ca4795c5</t>
  </si>
  <si>
    <t>4c436c75</t>
  </si>
  <si>
    <t>ef30873b</t>
  </si>
  <si>
    <t>TF Stiker Keenan</t>
  </si>
  <si>
    <t>3c11279d</t>
  </si>
  <si>
    <t>Stok Gagang Stamp</t>
  </si>
  <si>
    <t>ec0564f7</t>
  </si>
  <si>
    <t>Omset Cash - 13 Maret</t>
  </si>
  <si>
    <t>e26a4466</t>
  </si>
  <si>
    <t>Omset Cash - 14 Maret</t>
  </si>
  <si>
    <t>bdc48f49</t>
  </si>
  <si>
    <t>TF Banner Dompet Anak Bangsa</t>
  </si>
  <si>
    <t>d648ee0b</t>
  </si>
  <si>
    <t>TF Banner Barok</t>
  </si>
  <si>
    <t>5030ddda</t>
  </si>
  <si>
    <t>TF Banner Pak Ipin</t>
  </si>
  <si>
    <t>fd8c8fda</t>
  </si>
  <si>
    <t>TF Baner Siti</t>
  </si>
  <si>
    <t>736a601b</t>
  </si>
  <si>
    <t>TF Banner Irul</t>
  </si>
  <si>
    <t>21a87b80</t>
  </si>
  <si>
    <t>TF Banner Silvi</t>
  </si>
  <si>
    <t>57caa41f</t>
  </si>
  <si>
    <t>TF Banner Desi</t>
  </si>
  <si>
    <t>81d7ae84</t>
  </si>
  <si>
    <t>TF Banner Romlan</t>
  </si>
  <si>
    <t>fb721995</t>
  </si>
  <si>
    <t>3d6fdc8c</t>
  </si>
  <si>
    <t>5094c4dc</t>
  </si>
  <si>
    <t>fc16c8b6</t>
  </si>
  <si>
    <t>77a64610</t>
  </si>
  <si>
    <t>b30d54e5</t>
  </si>
  <si>
    <t>d69bc29e</t>
  </si>
  <si>
    <t>2ca77c37</t>
  </si>
  <si>
    <t>56e34a8d</t>
  </si>
  <si>
    <t>1df543a1</t>
  </si>
  <si>
    <t>e3afe041</t>
  </si>
  <si>
    <t>Omset Cash - 16 Maret</t>
  </si>
  <si>
    <t>d8d87d24</t>
  </si>
  <si>
    <t>TF Banner Aurel</t>
  </si>
  <si>
    <t>4a2c67a0</t>
  </si>
  <si>
    <t>f8758fae</t>
  </si>
  <si>
    <t>TF Stiker Silvi</t>
  </si>
  <si>
    <t>9583a02e</t>
  </si>
  <si>
    <t>TF Banner Dian</t>
  </si>
  <si>
    <t>7e8c5592</t>
  </si>
  <si>
    <t>TF Banner Agun</t>
  </si>
  <si>
    <t>27b3bbc2</t>
  </si>
  <si>
    <t>34e50f0d</t>
  </si>
  <si>
    <t>TF Banner Kawasaki</t>
  </si>
  <si>
    <t>06bc2f22</t>
  </si>
  <si>
    <t>df6ec5c0</t>
  </si>
  <si>
    <t>TF Banner Hayati</t>
  </si>
  <si>
    <t>c91f7c3a</t>
  </si>
  <si>
    <t>TF Banner Agustinus</t>
  </si>
  <si>
    <t>f4a0b9d7</t>
  </si>
  <si>
    <t>7aee9dcb</t>
  </si>
  <si>
    <t>Maklon Cetakan Form</t>
  </si>
  <si>
    <t>3283c71f</t>
  </si>
  <si>
    <t>caae6539</t>
  </si>
  <si>
    <t>Alkohol, Tisu, Kanebo</t>
  </si>
  <si>
    <t>d3062f72</t>
  </si>
  <si>
    <t>bd70bd03</t>
  </si>
  <si>
    <t>Omset Cash - 17 Maret</t>
  </si>
  <si>
    <t>2f02ab2e</t>
  </si>
  <si>
    <t>aac925cf</t>
  </si>
  <si>
    <t>457761bf</t>
  </si>
  <si>
    <t>Omset Cash - 18 Maret</t>
  </si>
  <si>
    <t>e9f82bed</t>
  </si>
  <si>
    <t>Freelance ( Samsul ) Pinjam Uang</t>
  </si>
  <si>
    <t>dbb6024b</t>
  </si>
  <si>
    <t>88de7e3f</t>
  </si>
  <si>
    <t>Transport Teknisi Cello</t>
  </si>
  <si>
    <t>504a5ece</t>
  </si>
  <si>
    <t>9ea30151</t>
  </si>
  <si>
    <t>Maklon Cetak Buku</t>
  </si>
  <si>
    <t>77d2bad0</t>
  </si>
  <si>
    <t>697ad717</t>
  </si>
  <si>
    <t>Bahan Nota NCr</t>
  </si>
  <si>
    <t>bf852bbb</t>
  </si>
  <si>
    <t>TF Banner Suntoro</t>
  </si>
  <si>
    <t>7f9ef2a6</t>
  </si>
  <si>
    <t>TF Nurjanah</t>
  </si>
  <si>
    <t>978333ba</t>
  </si>
  <si>
    <t>TF Irvan</t>
  </si>
  <si>
    <t>5609b6eb</t>
  </si>
  <si>
    <t>TF Sumar</t>
  </si>
  <si>
    <t>e0b99588</t>
  </si>
  <si>
    <t>TF Suryo</t>
  </si>
  <si>
    <t>897d3228</t>
  </si>
  <si>
    <t>TF Dinda</t>
  </si>
  <si>
    <t>ddd61071</t>
  </si>
  <si>
    <t>0cfa7e6e</t>
  </si>
  <si>
    <t>TF Boca</t>
  </si>
  <si>
    <t>75139ccd</t>
  </si>
  <si>
    <t>TF Irvan Maulana</t>
  </si>
  <si>
    <t>23a20b57</t>
  </si>
  <si>
    <t>TF Voucher Oriskin</t>
  </si>
  <si>
    <t>082c9a00</t>
  </si>
  <si>
    <t>30ffb3d9</t>
  </si>
  <si>
    <t>652dba36</t>
  </si>
  <si>
    <t>TF Saepudin</t>
  </si>
  <si>
    <t>43cdbfc6</t>
  </si>
  <si>
    <t>2e1048e5</t>
  </si>
  <si>
    <t>TF Yudi</t>
  </si>
  <si>
    <t>07f57d88</t>
  </si>
  <si>
    <t>d56baff6</t>
  </si>
  <si>
    <t>TF Siti</t>
  </si>
  <si>
    <t>9303bd17</t>
  </si>
  <si>
    <t>TF Adi</t>
  </si>
  <si>
    <t>673fc247</t>
  </si>
  <si>
    <t>696ae31e</t>
  </si>
  <si>
    <t>5bb23da4</t>
  </si>
  <si>
    <t>TF Donni</t>
  </si>
  <si>
    <t>01f2b863</t>
  </si>
  <si>
    <t>1a32775e</t>
  </si>
  <si>
    <t>2ab34207</t>
  </si>
  <si>
    <t>718a67a5</t>
  </si>
  <si>
    <t>1d8edfc4</t>
  </si>
  <si>
    <t>2c3c77fd</t>
  </si>
  <si>
    <t>TF Banner Ropik</t>
  </si>
  <si>
    <t>7103a70e</t>
  </si>
  <si>
    <t>Admin Bank</t>
  </si>
  <si>
    <t>971cdfbb</t>
  </si>
  <si>
    <t>TF Anggi</t>
  </si>
  <si>
    <t>07a5eb89</t>
  </si>
  <si>
    <t>TF Ardi</t>
  </si>
  <si>
    <t>c0d9f0ac</t>
  </si>
  <si>
    <t>TF Emil</t>
  </si>
  <si>
    <t>938be7e8</t>
  </si>
  <si>
    <t>TF Yahya</t>
  </si>
  <si>
    <t>d2c2188a</t>
  </si>
  <si>
    <t>434d2273</t>
  </si>
  <si>
    <t>TF Hendri 2</t>
  </si>
  <si>
    <t>0cf5d3c4</t>
  </si>
  <si>
    <t>bf7a429a</t>
  </si>
  <si>
    <t>75a33452</t>
  </si>
  <si>
    <t>TF Nuanza Hotel</t>
  </si>
  <si>
    <t>69fab369</t>
  </si>
  <si>
    <t>TF Martinus Nuanza</t>
  </si>
  <si>
    <t>1a749479</t>
  </si>
  <si>
    <t>TF Aurel</t>
  </si>
  <si>
    <t>b440c879</t>
  </si>
  <si>
    <t>40d42d1a</t>
  </si>
  <si>
    <t>ecf727bb</t>
  </si>
  <si>
    <t>613a5c97</t>
  </si>
  <si>
    <t>56c1eb13</t>
  </si>
  <si>
    <t>Maklon Cetak Stiker Meteran, Cutting, dll</t>
  </si>
  <si>
    <t>59cff7f8</t>
  </si>
  <si>
    <t>0837bba3</t>
  </si>
  <si>
    <t>Cahaya Berobat</t>
  </si>
  <si>
    <t>1bb217d0</t>
  </si>
  <si>
    <t>f5bb513a</t>
  </si>
  <si>
    <t>bb709a5c</t>
  </si>
  <si>
    <t>b110f953</t>
  </si>
  <si>
    <t>Maklon Stiker Cutting</t>
  </si>
  <si>
    <t>473107f3</t>
  </si>
  <si>
    <t>Maklon Stiker Cutting 2</t>
  </si>
  <si>
    <t>8f21dc50</t>
  </si>
  <si>
    <t>496fa2b4</t>
  </si>
  <si>
    <t>Iuran Sampah</t>
  </si>
  <si>
    <t>f34e42e9</t>
  </si>
  <si>
    <t>f6d660a5</t>
  </si>
  <si>
    <t>e25c9638</t>
  </si>
  <si>
    <t>e671d079</t>
  </si>
  <si>
    <t>Tagihan Air PAM</t>
  </si>
  <si>
    <t>6b677972</t>
  </si>
  <si>
    <t>Omset Cash Per 6 April</t>
  </si>
  <si>
    <t>8fd68d90</t>
  </si>
  <si>
    <t>502a744a</t>
  </si>
  <si>
    <t>Bahan Nona Ncr</t>
  </si>
  <si>
    <t>c65ff930</t>
  </si>
  <si>
    <t>d2f4a96b</t>
  </si>
  <si>
    <t>359e478d</t>
  </si>
  <si>
    <t>7c01f3b6</t>
  </si>
  <si>
    <t>e71f452a</t>
  </si>
  <si>
    <t>Omset Cash - 07 April</t>
  </si>
  <si>
    <t>686781c5</t>
  </si>
  <si>
    <t>Bohlam, Kain Pel, Sapu, dll</t>
  </si>
  <si>
    <t>2e3aa80e</t>
  </si>
  <si>
    <t>4cdd9b9c</t>
  </si>
  <si>
    <t>Omset Cash - 08 April</t>
  </si>
  <si>
    <t>bf1948e4</t>
  </si>
  <si>
    <t>b4d4789c</t>
  </si>
  <si>
    <t>790b956c</t>
  </si>
  <si>
    <t>e7583762</t>
  </si>
  <si>
    <t>Maklon Cetak Nota</t>
  </si>
  <si>
    <t>c71e4994</t>
  </si>
  <si>
    <t>Bensin + Kopi</t>
  </si>
  <si>
    <t>cb601050</t>
  </si>
  <si>
    <t>cceeeda7</t>
  </si>
  <si>
    <t>c516ee8f</t>
  </si>
  <si>
    <t>b8548af0</t>
  </si>
  <si>
    <t>TF Oktaviana</t>
  </si>
  <si>
    <t>2a87f393</t>
  </si>
  <si>
    <t>TF Iksan</t>
  </si>
  <si>
    <t>aba5877e</t>
  </si>
  <si>
    <t>bcf0e124</t>
  </si>
  <si>
    <t>TF Nabila</t>
  </si>
  <si>
    <t>c2bf3974</t>
  </si>
  <si>
    <t>TF Krisna</t>
  </si>
  <si>
    <t>d0e25b40</t>
  </si>
  <si>
    <t>TF Irman</t>
  </si>
  <si>
    <t>300b6c61</t>
  </si>
  <si>
    <t>TF Zulham</t>
  </si>
  <si>
    <t>f79963cc</t>
  </si>
  <si>
    <t>8f281776</t>
  </si>
  <si>
    <t>c37c00d8</t>
  </si>
  <si>
    <t>e24cdc10</t>
  </si>
  <si>
    <t>TF Guna Sejahtera</t>
  </si>
  <si>
    <t>ed6724fd</t>
  </si>
  <si>
    <t>c7be67c4</t>
  </si>
  <si>
    <t>6f56441b</t>
  </si>
  <si>
    <t>ae79dc76</t>
  </si>
  <si>
    <t>2077defc</t>
  </si>
  <si>
    <t>TF Didi Kusnadi</t>
  </si>
  <si>
    <t>352ef0df</t>
  </si>
  <si>
    <t>13c12351</t>
  </si>
  <si>
    <t>b19e6405</t>
  </si>
  <si>
    <t>8f9684b1</t>
  </si>
  <si>
    <t>8b50c742</t>
  </si>
  <si>
    <t>TF Niken</t>
  </si>
  <si>
    <t>7e89a97f</t>
  </si>
  <si>
    <t>3b377f71</t>
  </si>
  <si>
    <t>61f08d39</t>
  </si>
  <si>
    <t>TF Sunaryadi</t>
  </si>
  <si>
    <t>e767a177</t>
  </si>
  <si>
    <t>TF Sirega</t>
  </si>
  <si>
    <t>cd2e74eb</t>
  </si>
  <si>
    <t>TF Ahmad Rosyidul</t>
  </si>
  <si>
    <t>ffc6126b</t>
  </si>
  <si>
    <t>TF Rendi Komara</t>
  </si>
  <si>
    <t>bc2c8df2</t>
  </si>
  <si>
    <t>74716d45</t>
  </si>
  <si>
    <t>ef916abb</t>
  </si>
  <si>
    <t>TF Rojikhi</t>
  </si>
  <si>
    <t>1b2e6c7c</t>
  </si>
  <si>
    <t>12bdd491</t>
  </si>
  <si>
    <t>3949b102</t>
  </si>
  <si>
    <t>TF Anis</t>
  </si>
  <si>
    <t>4bab73aa</t>
  </si>
  <si>
    <t>TF Suryanto</t>
  </si>
  <si>
    <t>14642aad</t>
  </si>
  <si>
    <t>feca8ac3</t>
  </si>
  <si>
    <t>TF Riski Rianto</t>
  </si>
  <si>
    <t>5ab86b09</t>
  </si>
  <si>
    <t>TF Romensi</t>
  </si>
  <si>
    <t>4dd6e213</t>
  </si>
  <si>
    <t>TF Hambali</t>
  </si>
  <si>
    <t>1137a79e</t>
  </si>
  <si>
    <t>TF Farid</t>
  </si>
  <si>
    <t>715f7a0c</t>
  </si>
  <si>
    <t>TF Farid 2</t>
  </si>
  <si>
    <t>a457bab3</t>
  </si>
  <si>
    <t>Omset Cash - 09 April</t>
  </si>
  <si>
    <t>7873a2cd</t>
  </si>
  <si>
    <t>TT Griyaku</t>
  </si>
  <si>
    <t>fe7a2547</t>
  </si>
  <si>
    <t>Omset Cash - 10 April</t>
  </si>
  <si>
    <t>6100f40f</t>
  </si>
  <si>
    <t>Omset Cash - 11 April</t>
  </si>
  <si>
    <t>a5956163</t>
  </si>
  <si>
    <t>0f59f103</t>
  </si>
  <si>
    <t>Omset Cash - 13 April</t>
  </si>
  <si>
    <t>e396bf0a</t>
  </si>
  <si>
    <t>36bebdac</t>
  </si>
  <si>
    <t>adca9a54</t>
  </si>
  <si>
    <t>b690d979</t>
  </si>
  <si>
    <t>Tinta Spanduk Cello + Solven</t>
  </si>
  <si>
    <t>ef739cc1</t>
  </si>
  <si>
    <t>TF Samsul</t>
  </si>
  <si>
    <t>ad126637</t>
  </si>
  <si>
    <t>7c5e071c</t>
  </si>
  <si>
    <t>TF Farel</t>
  </si>
  <si>
    <t>0f792cdb</t>
  </si>
  <si>
    <t>0fc12c13</t>
  </si>
  <si>
    <t>930e83fe</t>
  </si>
  <si>
    <t>4eab170d</t>
  </si>
  <si>
    <t>3fcc4a9b</t>
  </si>
  <si>
    <t>TF Airpay 2</t>
  </si>
  <si>
    <t>2dec920a</t>
  </si>
  <si>
    <t>609a6469</t>
  </si>
  <si>
    <t>835e9eaa</t>
  </si>
  <si>
    <t>4305ca2b</t>
  </si>
  <si>
    <t>5a01a471</t>
  </si>
  <si>
    <t>Plastik Undangannya</t>
  </si>
  <si>
    <t>62e9ec7e</t>
  </si>
  <si>
    <t>Omset Cash - 14 April</t>
  </si>
  <si>
    <t>7b597e65</t>
  </si>
  <si>
    <t>Mata Ayam Spanduk + Lem</t>
  </si>
  <si>
    <t>03dd8b34</t>
  </si>
  <si>
    <t>99515cb0</t>
  </si>
  <si>
    <t>Omset Cash - 15 April</t>
  </si>
  <si>
    <t>2394678e</t>
  </si>
  <si>
    <t>Omset Cash - 16 April</t>
  </si>
  <si>
    <t>6d2204fd</t>
  </si>
  <si>
    <t>Atk</t>
  </si>
  <si>
    <t>d99e8a3e</t>
  </si>
  <si>
    <t>Kembalikan Salah TF</t>
  </si>
  <si>
    <t>24dbd3e5</t>
  </si>
  <si>
    <t>5c68fdc5</t>
  </si>
  <si>
    <t>Omset Cash - 17 April</t>
  </si>
  <si>
    <t>c5bd583f</t>
  </si>
  <si>
    <t>3dac981e</t>
  </si>
  <si>
    <t>21aa8642</t>
  </si>
  <si>
    <t>d899887e</t>
  </si>
  <si>
    <t>a5a43fe4</t>
  </si>
  <si>
    <t>d11e947a</t>
  </si>
  <si>
    <t>f5b94009</t>
  </si>
  <si>
    <t>TF Turmedi</t>
  </si>
  <si>
    <t>61e822fb</t>
  </si>
  <si>
    <t>10a0fba5</t>
  </si>
  <si>
    <t>TF Fathur</t>
  </si>
  <si>
    <t>2f00ef0f</t>
  </si>
  <si>
    <t>TF Laeli</t>
  </si>
  <si>
    <t>4cb680ee</t>
  </si>
  <si>
    <t>TF Iman</t>
  </si>
  <si>
    <t>296b4de2</t>
  </si>
  <si>
    <t>d712e9a7</t>
  </si>
  <si>
    <t>b09cb634</t>
  </si>
  <si>
    <t>70796111</t>
  </si>
  <si>
    <t>TF Ahmad Yani</t>
  </si>
  <si>
    <t>57378d7d</t>
  </si>
  <si>
    <t>72f15922</t>
  </si>
  <si>
    <t>TF Qris Yudi</t>
  </si>
  <si>
    <t>9fc8c99c</t>
  </si>
  <si>
    <t>TF Pratiwi</t>
  </si>
  <si>
    <t>5c8bf79d</t>
  </si>
  <si>
    <t>TF Agitha</t>
  </si>
  <si>
    <t>d8502899</t>
  </si>
  <si>
    <t>TF Lia</t>
  </si>
  <si>
    <t>e26bfadf</t>
  </si>
  <si>
    <t>TF Pak Ipin</t>
  </si>
  <si>
    <t>820995d8</t>
  </si>
  <si>
    <t>TF Nuraeni</t>
  </si>
  <si>
    <t>6d981224</t>
  </si>
  <si>
    <t>TF Dien</t>
  </si>
  <si>
    <t>5ac75b0a</t>
  </si>
  <si>
    <t>TF Faisan Yanuar</t>
  </si>
  <si>
    <t>d1c215b9</t>
  </si>
  <si>
    <t>TF Destinya</t>
  </si>
  <si>
    <t>3d3f5f01</t>
  </si>
  <si>
    <t>TF Faisal</t>
  </si>
  <si>
    <t>f90d8c61</t>
  </si>
  <si>
    <t>9261cd81</t>
  </si>
  <si>
    <t>b30b61bc</t>
  </si>
  <si>
    <t>TF Lutfi</t>
  </si>
  <si>
    <t>719fc0d8</t>
  </si>
  <si>
    <t>TF Zaki</t>
  </si>
  <si>
    <t>abd482d9</t>
  </si>
  <si>
    <t>3d5e5ac7</t>
  </si>
  <si>
    <t>066c3b62</t>
  </si>
  <si>
    <t>e1eabd0d</t>
  </si>
  <si>
    <t>Omset Cash - 20 April</t>
  </si>
  <si>
    <t>6b53d63a</t>
  </si>
  <si>
    <t>Omset Cash - 21 April</t>
  </si>
  <si>
    <t>4fcdf033</t>
  </si>
  <si>
    <t>TF Murdan</t>
  </si>
  <si>
    <t>f9fd5b0e</t>
  </si>
  <si>
    <t>b42f3706</t>
  </si>
  <si>
    <t>a0f07449</t>
  </si>
  <si>
    <t>TF Farhan Ahmad</t>
  </si>
  <si>
    <t>e731b0de</t>
  </si>
  <si>
    <t>TF Lista Melati</t>
  </si>
  <si>
    <t>a488c1b1</t>
  </si>
  <si>
    <t>TF Lambok Romi</t>
  </si>
  <si>
    <t>0fb960d6</t>
  </si>
  <si>
    <t>32393c1e</t>
  </si>
  <si>
    <t>e44911a8</t>
  </si>
  <si>
    <t>1805223a</t>
  </si>
  <si>
    <t>TF Agun</t>
  </si>
  <si>
    <t>6cfd36f9</t>
  </si>
  <si>
    <t>18d143c6</t>
  </si>
  <si>
    <t>06a0a0de</t>
  </si>
  <si>
    <t>TF Ahmad Saifullah</t>
  </si>
  <si>
    <t>32ebce4d</t>
  </si>
  <si>
    <t>TF Fauzan</t>
  </si>
  <si>
    <t>0dc0ca3f</t>
  </si>
  <si>
    <t>TF Zulhelmi</t>
  </si>
  <si>
    <t>4e1d0fc6</t>
  </si>
  <si>
    <t>8fe1d168</t>
  </si>
  <si>
    <t>TF Jamal</t>
  </si>
  <si>
    <t>9a25dc60</t>
  </si>
  <si>
    <t>TF Witri</t>
  </si>
  <si>
    <t>2db8f4e8</t>
  </si>
  <si>
    <t>2ac01f9f</t>
  </si>
  <si>
    <t>TF Rian</t>
  </si>
  <si>
    <t>7b7de3a3</t>
  </si>
  <si>
    <t>Omset Cash - 22 April</t>
  </si>
  <si>
    <t>1c2d56a6</t>
  </si>
  <si>
    <t>f35a5422</t>
  </si>
  <si>
    <t>09b4564b</t>
  </si>
  <si>
    <t>f11cb9f3</t>
  </si>
  <si>
    <t>Omset Cash - 23 April</t>
  </si>
  <si>
    <t>855ddc35</t>
  </si>
  <si>
    <t>31d13221</t>
  </si>
  <si>
    <t>6934fb50</t>
  </si>
  <si>
    <t>caac8747</t>
  </si>
  <si>
    <t>Omset Cash - 24 April</t>
  </si>
  <si>
    <t>434eaaef</t>
  </si>
  <si>
    <t>a0ecd443</t>
  </si>
  <si>
    <t>Maklon Cetak Gantungan Kunci</t>
  </si>
  <si>
    <t>8ffcbe79</t>
  </si>
  <si>
    <t>a711a8ae</t>
  </si>
  <si>
    <t>TF Boca Junio</t>
  </si>
  <si>
    <t>9f85d7b1</t>
  </si>
  <si>
    <t>3bd908bb</t>
  </si>
  <si>
    <t>0f4ffe30</t>
  </si>
  <si>
    <t>TF Imam</t>
  </si>
  <si>
    <t>89a14d04</t>
  </si>
  <si>
    <t>TF Yoni</t>
  </si>
  <si>
    <t>d474b2cf</t>
  </si>
  <si>
    <t>TF Aris</t>
  </si>
  <si>
    <t>f6eba06b</t>
  </si>
  <si>
    <t>TF Dwi</t>
  </si>
  <si>
    <t>8121901d</t>
  </si>
  <si>
    <t>TF Boca2</t>
  </si>
  <si>
    <t>a5fbdd96</t>
  </si>
  <si>
    <t>49d9c812</t>
  </si>
  <si>
    <t>TF Aditya</t>
  </si>
  <si>
    <t>33d21ea7</t>
  </si>
  <si>
    <t>d4e39d6b</t>
  </si>
  <si>
    <t>TF Septia</t>
  </si>
  <si>
    <t>b196f989</t>
  </si>
  <si>
    <t>TF Wisnu</t>
  </si>
  <si>
    <t>c62c9c38</t>
  </si>
  <si>
    <t>TF Alwi</t>
  </si>
  <si>
    <t>2fb675b8</t>
  </si>
  <si>
    <t>e87cfb7c</t>
  </si>
  <si>
    <t>TF Melinda</t>
  </si>
  <si>
    <t>dfadfd78</t>
  </si>
  <si>
    <t>4da26bd2</t>
  </si>
  <si>
    <t>TF Adha</t>
  </si>
  <si>
    <t>a5bdc6b7</t>
  </si>
  <si>
    <t>de011429</t>
  </si>
  <si>
    <t>bec87f75</t>
  </si>
  <si>
    <t>7232d437</t>
  </si>
  <si>
    <t>9e328dc7</t>
  </si>
  <si>
    <t>Omset Cash - 25 April</t>
  </si>
  <si>
    <t>4781f1e0</t>
  </si>
  <si>
    <t>22eae817</t>
  </si>
  <si>
    <t>Tinta Printer Epson Hitam</t>
  </si>
  <si>
    <t>af48050e</t>
  </si>
  <si>
    <t>Belanja Bahan Paperwork</t>
  </si>
  <si>
    <t>32e06ee0</t>
  </si>
  <si>
    <t>Omset Cash - 27 April</t>
  </si>
  <si>
    <t>02cf91e4</t>
  </si>
  <si>
    <t>38e7a343</t>
  </si>
  <si>
    <t>aa39e45c</t>
  </si>
  <si>
    <t>ef0ef071</t>
  </si>
  <si>
    <t>48146834</t>
  </si>
  <si>
    <t>8194a8db</t>
  </si>
  <si>
    <t>bc9d39dc</t>
  </si>
  <si>
    <t>Omset Cash - 28 April</t>
  </si>
  <si>
    <t>39480b8a</t>
  </si>
  <si>
    <t>4f06e4a7</t>
  </si>
  <si>
    <t>a5b2563c</t>
  </si>
  <si>
    <t>cf0a0d57</t>
  </si>
  <si>
    <t>TF Alfan</t>
  </si>
  <si>
    <t>80617853</t>
  </si>
  <si>
    <t>TF Riski</t>
  </si>
  <si>
    <t>74935ca9</t>
  </si>
  <si>
    <t>TF Rosidah</t>
  </si>
  <si>
    <t>5d6056f9</t>
  </si>
  <si>
    <t>4a7e0e84</t>
  </si>
  <si>
    <t>TF Rafiah</t>
  </si>
  <si>
    <t>d7b21579</t>
  </si>
  <si>
    <t>TF M.Nurrohim</t>
  </si>
  <si>
    <t>f76b1eba</t>
  </si>
  <si>
    <t>0af7dbef</t>
  </si>
  <si>
    <t>TF Haris</t>
  </si>
  <si>
    <t>234b7828</t>
  </si>
  <si>
    <t>TF Alwi Shihab</t>
  </si>
  <si>
    <t>cc3f4fcd</t>
  </si>
  <si>
    <t>TF Alvin Rizki</t>
  </si>
  <si>
    <t>4951454f</t>
  </si>
  <si>
    <t>TF Ginta Putri</t>
  </si>
  <si>
    <t>394599ed</t>
  </si>
  <si>
    <t>b4d2b7b1</t>
  </si>
  <si>
    <t>f4a7e890</t>
  </si>
  <si>
    <t>TF Tubagus Jaya</t>
  </si>
  <si>
    <t>74f04be5</t>
  </si>
  <si>
    <t>d55ba7a0</t>
  </si>
  <si>
    <t>ed15419e</t>
  </si>
  <si>
    <t>d80957f1</t>
  </si>
  <si>
    <t>TF Gita Agustin</t>
  </si>
  <si>
    <t>72e1869a</t>
  </si>
  <si>
    <t>b8ee0c04</t>
  </si>
  <si>
    <t>6bdca299</t>
  </si>
  <si>
    <t>af2f3cb7</t>
  </si>
  <si>
    <t>TF Rinti Asep</t>
  </si>
  <si>
    <t>9d26849f</t>
  </si>
  <si>
    <t>TF Visionet</t>
  </si>
  <si>
    <t>c3098b28</t>
  </si>
  <si>
    <t>TF Riza Hanung</t>
  </si>
  <si>
    <t>aa5bbcc5</t>
  </si>
  <si>
    <t>7f436eab</t>
  </si>
  <si>
    <t>068ade07</t>
  </si>
  <si>
    <t>TF Iin</t>
  </si>
  <si>
    <t>cdf90ddc</t>
  </si>
  <si>
    <t>d4807e11</t>
  </si>
  <si>
    <t>78f6e93b</t>
  </si>
  <si>
    <t>b3e7f5c4</t>
  </si>
  <si>
    <t>Bahan Baku Undangan</t>
  </si>
  <si>
    <t>7df4e5c3</t>
  </si>
  <si>
    <t>c40b85a2</t>
  </si>
  <si>
    <t>Omset Cash - 30 April</t>
  </si>
  <si>
    <t>a789aa2a</t>
  </si>
  <si>
    <t>Saldo gemiprint Bulan Desember</t>
  </si>
  <si>
    <t>Bagi Hasil Suri Bulan Januari (Minus)</t>
  </si>
  <si>
    <t>aec7ab0d</t>
  </si>
  <si>
    <t>Omset Cash - 02 Januari</t>
  </si>
  <si>
    <t>e60d56a0</t>
  </si>
  <si>
    <t>8b4b50c4</t>
  </si>
  <si>
    <t>d0fe7c93</t>
  </si>
  <si>
    <t>0bbad5d0</t>
  </si>
  <si>
    <t>086d99b1</t>
  </si>
  <si>
    <t>4f850b2b</t>
  </si>
  <si>
    <t>83574454</t>
  </si>
  <si>
    <t>8bbf819b</t>
  </si>
  <si>
    <t>Omset Cash - 03 Januari</t>
  </si>
  <si>
    <t>5d21f931</t>
  </si>
  <si>
    <t>Omset Cash - 04 Januari</t>
  </si>
  <si>
    <t>21f96235</t>
  </si>
  <si>
    <t>TF Banner Lintar</t>
  </si>
  <si>
    <t>3ee177af</t>
  </si>
  <si>
    <t>ff29d946</t>
  </si>
  <si>
    <t>TF Banner Hendri</t>
  </si>
  <si>
    <t>81873c71</t>
  </si>
  <si>
    <t>TF Stiker Nafa</t>
  </si>
  <si>
    <t>a5219cd1</t>
  </si>
  <si>
    <t>TF Stiker Nafa 2</t>
  </si>
  <si>
    <t>29554317</t>
  </si>
  <si>
    <t>TF Banner Ihsan</t>
  </si>
  <si>
    <t>7b536f28</t>
  </si>
  <si>
    <t>TF Banner Imam</t>
  </si>
  <si>
    <t>7614c50d</t>
  </si>
  <si>
    <t>618250ac</t>
  </si>
  <si>
    <t>TF Banner Farid</t>
  </si>
  <si>
    <t>52bf8218</t>
  </si>
  <si>
    <t>TF Banner Ismi</t>
  </si>
  <si>
    <t>4ea87354</t>
  </si>
  <si>
    <t>TF Banner Yuanira</t>
  </si>
  <si>
    <t>51e08ae2</t>
  </si>
  <si>
    <t>TF Banner Nindia</t>
  </si>
  <si>
    <t>d6370a1d</t>
  </si>
  <si>
    <t>Admin Bank Januari</t>
  </si>
  <si>
    <t>68ab446e</t>
  </si>
  <si>
    <t>dc84c51d</t>
  </si>
  <si>
    <t>TF Poster Tassa</t>
  </si>
  <si>
    <t>5bd9175a</t>
  </si>
  <si>
    <t>c15872ea</t>
  </si>
  <si>
    <t>1e10d9b2</t>
  </si>
  <si>
    <t>TF Banner Nindya</t>
  </si>
  <si>
    <t>8561a8f1</t>
  </si>
  <si>
    <t>TF Banner Doplank</t>
  </si>
  <si>
    <t>abfd3133</t>
  </si>
  <si>
    <t>f9c1236c</t>
  </si>
  <si>
    <t>cd1ef503</t>
  </si>
  <si>
    <t>42b26b33</t>
  </si>
  <si>
    <t>TF Banner Novi</t>
  </si>
  <si>
    <t>7b423392</t>
  </si>
  <si>
    <t>fef32d2c</t>
  </si>
  <si>
    <t>60395fd7</t>
  </si>
  <si>
    <t>TF Kartunama Swisslog</t>
  </si>
  <si>
    <t>3b992063</t>
  </si>
  <si>
    <t>TF Banner Anis Lelitasari</t>
  </si>
  <si>
    <t>957ae82d</t>
  </si>
  <si>
    <t>TF Stiker Momoyo</t>
  </si>
  <si>
    <t>b6834624</t>
  </si>
  <si>
    <t>TF Banner Jayusman</t>
  </si>
  <si>
    <t>1a62113a</t>
  </si>
  <si>
    <t>TF Sertifikat Nabila Putri</t>
  </si>
  <si>
    <t>9f313bac</t>
  </si>
  <si>
    <t>cc459fbe</t>
  </si>
  <si>
    <t>b5b54a21</t>
  </si>
  <si>
    <t>153f9555</t>
  </si>
  <si>
    <t>TF Banner Ricki Setiadi</t>
  </si>
  <si>
    <t>8b4d2963</t>
  </si>
  <si>
    <t>TF Banner Roy</t>
  </si>
  <si>
    <t>67299784</t>
  </si>
  <si>
    <t>TF Sticker Doplang</t>
  </si>
  <si>
    <t>5c3c2e23</t>
  </si>
  <si>
    <t>ebb1d728</t>
  </si>
  <si>
    <t>2bcc0df9</t>
  </si>
  <si>
    <t>3e2198e4</t>
  </si>
  <si>
    <t>b4dee750</t>
  </si>
  <si>
    <t>aa79f052</t>
  </si>
  <si>
    <t>13a69ab8</t>
  </si>
  <si>
    <t>Maklon Cetak Id Card</t>
  </si>
  <si>
    <t>518dd310</t>
  </si>
  <si>
    <t>0ae55134</t>
  </si>
  <si>
    <t>Omset Cash - 05 Februari</t>
  </si>
  <si>
    <t>1ffa1956</t>
  </si>
  <si>
    <t>Omset Cash - 06 Februari</t>
  </si>
  <si>
    <t>19d39b55</t>
  </si>
  <si>
    <t>318b062a</t>
  </si>
  <si>
    <t>9063541c</t>
  </si>
  <si>
    <t>Bensin, Kran</t>
  </si>
  <si>
    <t>63da9119</t>
  </si>
  <si>
    <t>b8df1fe3</t>
  </si>
  <si>
    <t>e9b808c9</t>
  </si>
  <si>
    <t>1ede3105</t>
  </si>
  <si>
    <t>7d69065b</t>
  </si>
  <si>
    <t>f1fe2675</t>
  </si>
  <si>
    <t>Omset Cash - 07 Februari</t>
  </si>
  <si>
    <t>90ecaaac</t>
  </si>
  <si>
    <t>TF Banner Hutama</t>
  </si>
  <si>
    <t>f66b92f8</t>
  </si>
  <si>
    <t>TF Cetak A3 Endi</t>
  </si>
  <si>
    <t>89d236f0</t>
  </si>
  <si>
    <t>TF Stiker Bagus</t>
  </si>
  <si>
    <t>dbd6a0b4</t>
  </si>
  <si>
    <t>TF Banner Rojiki</t>
  </si>
  <si>
    <t>b83be17d</t>
  </si>
  <si>
    <t>9ab33796</t>
  </si>
  <si>
    <t>4a290218</t>
  </si>
  <si>
    <t>6a440184</t>
  </si>
  <si>
    <t>TF Stiker Silva</t>
  </si>
  <si>
    <t>ca749c87</t>
  </si>
  <si>
    <t>f5362e2e</t>
  </si>
  <si>
    <t>TF Banner Macha</t>
  </si>
  <si>
    <t>92c37a3c</t>
  </si>
  <si>
    <t>59e3f472</t>
  </si>
  <si>
    <t>7db10bc7</t>
  </si>
  <si>
    <t>TF Banner Tanjung</t>
  </si>
  <si>
    <t>31278eaa</t>
  </si>
  <si>
    <t>f1d585a6</t>
  </si>
  <si>
    <t>7e3551b2</t>
  </si>
  <si>
    <t>53236f98</t>
  </si>
  <si>
    <t>TF Banner Rambu</t>
  </si>
  <si>
    <t>10ac3101</t>
  </si>
  <si>
    <t>7b871455</t>
  </si>
  <si>
    <t>TF Banner Hari</t>
  </si>
  <si>
    <t>1b7437f4</t>
  </si>
  <si>
    <t>e0605b0d</t>
  </si>
  <si>
    <t>Maklon Jasa Pasang Stiker</t>
  </si>
  <si>
    <t>a090057c</t>
  </si>
  <si>
    <t>Ganti Jok Motor</t>
  </si>
  <si>
    <t>9cbfc9fc</t>
  </si>
  <si>
    <t>b17e6b3e</t>
  </si>
  <si>
    <t>Omset Cash - 09 Februari</t>
  </si>
  <si>
    <t>e64a6b3a</t>
  </si>
  <si>
    <t>8c391be5</t>
  </si>
  <si>
    <t>309fcf2b</t>
  </si>
  <si>
    <t>c9095129</t>
  </si>
  <si>
    <t>TF Banner Idham</t>
  </si>
  <si>
    <t>61849cb7</t>
  </si>
  <si>
    <t>TF Stiker Arni</t>
  </si>
  <si>
    <t>9e9a31b1</t>
  </si>
  <si>
    <t>TF Banner Puspa</t>
  </si>
  <si>
    <t>0c24346d</t>
  </si>
  <si>
    <t>TF Stiker Suratno</t>
  </si>
  <si>
    <t>cdea180c</t>
  </si>
  <si>
    <t>TF Banner Agung</t>
  </si>
  <si>
    <t>14fed6fc</t>
  </si>
  <si>
    <t>TF Banner Gefry</t>
  </si>
  <si>
    <t>25cee873</t>
  </si>
  <si>
    <t>TF Nota Widodo</t>
  </si>
  <si>
    <t>89a88d16</t>
  </si>
  <si>
    <t>TF Banner Irgi</t>
  </si>
  <si>
    <t>2b77a1cd</t>
  </si>
  <si>
    <t>56cce33a</t>
  </si>
  <si>
    <t>Gagang Stample</t>
  </si>
  <si>
    <t>3c7a7843</t>
  </si>
  <si>
    <t>a4567f7b</t>
  </si>
  <si>
    <t>428bc885</t>
  </si>
  <si>
    <t>f9a5ef9e</t>
  </si>
  <si>
    <t>6dd50196</t>
  </si>
  <si>
    <t>Omset Cash - 10 Februari</t>
  </si>
  <si>
    <t>2b6bf371</t>
  </si>
  <si>
    <t>TF Banner Nidia</t>
  </si>
  <si>
    <t>7c2e31b2</t>
  </si>
  <si>
    <t>TF Banner Sri Susanti</t>
  </si>
  <si>
    <t>8ce8ca16</t>
  </si>
  <si>
    <t>TF Banner Kurnia</t>
  </si>
  <si>
    <t>36f13760</t>
  </si>
  <si>
    <t>TF Banner Kembar Kreasi</t>
  </si>
  <si>
    <t>47801408</t>
  </si>
  <si>
    <t>TF Banner Gefri</t>
  </si>
  <si>
    <t>500bddfe</t>
  </si>
  <si>
    <t>b7975abd</t>
  </si>
  <si>
    <t>fbb99f46</t>
  </si>
  <si>
    <t>Batrai + Tali Rapia</t>
  </si>
  <si>
    <t>a5be4962</t>
  </si>
  <si>
    <t>f6b6d9f9</t>
  </si>
  <si>
    <t>Omset Cash - 12 Februari</t>
  </si>
  <si>
    <t>63267662</t>
  </si>
  <si>
    <t>4bb3ee7f</t>
  </si>
  <si>
    <t>28687f1e</t>
  </si>
  <si>
    <t>b0a1d905</t>
  </si>
  <si>
    <t>Omset Cash - 13 Februari</t>
  </si>
  <si>
    <t>e5758ce0</t>
  </si>
  <si>
    <t>ac2d4355</t>
  </si>
  <si>
    <t>TF Cetakan Refeandi</t>
  </si>
  <si>
    <t>1232931c</t>
  </si>
  <si>
    <t>TF Cetakan Imam Sapihi</t>
  </si>
  <si>
    <t>846b0935</t>
  </si>
  <si>
    <t>58600fb3</t>
  </si>
  <si>
    <t>1ba35e10</t>
  </si>
  <si>
    <t>442db0ab</t>
  </si>
  <si>
    <t>TF Banner Lela</t>
  </si>
  <si>
    <t>3ac3b989</t>
  </si>
  <si>
    <t>9d57b1b5</t>
  </si>
  <si>
    <t>b3e27817</t>
  </si>
  <si>
    <t>27e243da</t>
  </si>
  <si>
    <t>TF Form Pak Ipin</t>
  </si>
  <si>
    <t>0ea75c6e</t>
  </si>
  <si>
    <t>TF Banner Anak Bangsa</t>
  </si>
  <si>
    <t>ffa6d05b</t>
  </si>
  <si>
    <t>1d215fc1</t>
  </si>
  <si>
    <t>TF Banner Ranger Biru</t>
  </si>
  <si>
    <t>9f3f3469</t>
  </si>
  <si>
    <t>Bonus gemiprint</t>
  </si>
  <si>
    <t>1c0bd6b1</t>
  </si>
  <si>
    <t>4a725521</t>
  </si>
  <si>
    <t>6b33a386</t>
  </si>
  <si>
    <t>Service Motor Inventaris</t>
  </si>
  <si>
    <t>9fb19878</t>
  </si>
  <si>
    <t>Makan Bersama Karyawan</t>
  </si>
  <si>
    <t>d51149c8</t>
  </si>
  <si>
    <t>Toolbox, Palu, dll</t>
  </si>
  <si>
    <t>1b3a308a</t>
  </si>
  <si>
    <t>Omset Cash - 14 Februari</t>
  </si>
  <si>
    <t>636dcda2</t>
  </si>
  <si>
    <t>Omset Cash - 16 Februari</t>
  </si>
  <si>
    <t>753f8ed0</t>
  </si>
  <si>
    <t>12f8c2a0</t>
  </si>
  <si>
    <t>Stiker Pintu</t>
  </si>
  <si>
    <t>f4082d9a</t>
  </si>
  <si>
    <t>Tagihan Bahan Paperwork</t>
  </si>
  <si>
    <t>4549e6ff</t>
  </si>
  <si>
    <t>TF Banner Samsul</t>
  </si>
  <si>
    <t>14e4b7cd</t>
  </si>
  <si>
    <t>6decb569</t>
  </si>
  <si>
    <t>3fee8a3c</t>
  </si>
  <si>
    <t>TF Banner Witri</t>
  </si>
  <si>
    <t>3a287455</t>
  </si>
  <si>
    <t>dd454884</t>
  </si>
  <si>
    <t>TF Banner Rindi</t>
  </si>
  <si>
    <t>ff9e4c5c</t>
  </si>
  <si>
    <t>TF Banner Mustofidi</t>
  </si>
  <si>
    <t>af7322e0</t>
  </si>
  <si>
    <t>TF Banner Maulana</t>
  </si>
  <si>
    <t>dd97a8b8</t>
  </si>
  <si>
    <t>TF Cetakan Suherman</t>
  </si>
  <si>
    <t>7d00ef79</t>
  </si>
  <si>
    <t>TF Banner Didi</t>
  </si>
  <si>
    <t>08a92362</t>
  </si>
  <si>
    <t>98c65c06</t>
  </si>
  <si>
    <t>TF Banner Visionet</t>
  </si>
  <si>
    <t>c591fc68</t>
  </si>
  <si>
    <t>51942258</t>
  </si>
  <si>
    <t>TF Banner Astuti</t>
  </si>
  <si>
    <t>49ff9496</t>
  </si>
  <si>
    <t>TF Banner Elli</t>
  </si>
  <si>
    <t>22448f8e</t>
  </si>
  <si>
    <t>549ad2ae</t>
  </si>
  <si>
    <t>a90a8a19</t>
  </si>
  <si>
    <t>TF Banner Farel 2</t>
  </si>
  <si>
    <t>b88b7eeb</t>
  </si>
  <si>
    <t>1bb31841</t>
  </si>
  <si>
    <t>TF Baner Ismi</t>
  </si>
  <si>
    <t>bb23190f</t>
  </si>
  <si>
    <t>b9900e9b</t>
  </si>
  <si>
    <t>TF Banner Uddik</t>
  </si>
  <si>
    <t>8068d016</t>
  </si>
  <si>
    <t>4f3740ca</t>
  </si>
  <si>
    <t>b2e0b9dc</t>
  </si>
  <si>
    <t>ba84cc14</t>
  </si>
  <si>
    <t>Omset Cash - 18  Februari</t>
  </si>
  <si>
    <t>4c8264ba</t>
  </si>
  <si>
    <t>46e819e4</t>
  </si>
  <si>
    <t>5475d908</t>
  </si>
  <si>
    <t>TF Banner Dwi</t>
  </si>
  <si>
    <t>a0fe5a61</t>
  </si>
  <si>
    <t>6ef83b31</t>
  </si>
  <si>
    <t>TF Banner Lukman</t>
  </si>
  <si>
    <t>8dc65b92</t>
  </si>
  <si>
    <t>88eb55e6</t>
  </si>
  <si>
    <t>Omset Cash - 19 Februari</t>
  </si>
  <si>
    <t>3308ea7c</t>
  </si>
  <si>
    <t>TF Banner Destinya</t>
  </si>
  <si>
    <t>65967985</t>
  </si>
  <si>
    <t>TF Banner Wahyuni</t>
  </si>
  <si>
    <t>9f5f996d</t>
  </si>
  <si>
    <t>9de45f93</t>
  </si>
  <si>
    <t>TF Banner Kasmari</t>
  </si>
  <si>
    <t>999a6399</t>
  </si>
  <si>
    <t>TF Stample Ikhsan</t>
  </si>
  <si>
    <t>7a903f9f</t>
  </si>
  <si>
    <t>f994ceb3</t>
  </si>
  <si>
    <t>ac49a73b</t>
  </si>
  <si>
    <t>a37ca4b8</t>
  </si>
  <si>
    <t>TF Baner Alvista</t>
  </si>
  <si>
    <t>eca2c851</t>
  </si>
  <si>
    <t>71b46d65</t>
  </si>
  <si>
    <t>164e1a10</t>
  </si>
  <si>
    <t>21f7ce45</t>
  </si>
  <si>
    <t>Omset Cash - 20 Februari</t>
  </si>
  <si>
    <t>524b8d75</t>
  </si>
  <si>
    <t>b890b1c7</t>
  </si>
  <si>
    <t>f0f8a72e</t>
  </si>
  <si>
    <t>782603ca</t>
  </si>
  <si>
    <t>TF Banner Febri</t>
  </si>
  <si>
    <t>215a0c1b</t>
  </si>
  <si>
    <t>9c0db69b</t>
  </si>
  <si>
    <t>076e372a</t>
  </si>
  <si>
    <t>1ded1909</t>
  </si>
  <si>
    <t>e9fe8616</t>
  </si>
  <si>
    <t>TF Banner Vebri</t>
  </si>
  <si>
    <t>f8e4aabf</t>
  </si>
  <si>
    <t>TF Banner Sutrisno</t>
  </si>
  <si>
    <t>4ff4215e</t>
  </si>
  <si>
    <t>Omset Cash - 21 Februari</t>
  </si>
  <si>
    <t>f64d8673</t>
  </si>
  <si>
    <t>ffa5c284</t>
  </si>
  <si>
    <t>247854ca</t>
  </si>
  <si>
    <t>Omset Cash - 23 Februari</t>
  </si>
  <si>
    <t>e9e7e95a</t>
  </si>
  <si>
    <t>TF Form Echa</t>
  </si>
  <si>
    <t>dd6dd9c1</t>
  </si>
  <si>
    <t>TF Banner Sihotang</t>
  </si>
  <si>
    <t>1405bb41</t>
  </si>
  <si>
    <t>TF Sticker Fredi</t>
  </si>
  <si>
    <t>89851c36</t>
  </si>
  <si>
    <t>TF Buku Oriskin</t>
  </si>
  <si>
    <t>892cb83c</t>
  </si>
  <si>
    <t>0b188207</t>
  </si>
  <si>
    <t>986036bf</t>
  </si>
  <si>
    <t>fe678c09</t>
  </si>
  <si>
    <t>TF Baner Nydia</t>
  </si>
  <si>
    <t>967b89c1</t>
  </si>
  <si>
    <t>TF Banner Irman</t>
  </si>
  <si>
    <t>25a72f05</t>
  </si>
  <si>
    <t>TF Banner Salsabila</t>
  </si>
  <si>
    <t>b487e331</t>
  </si>
  <si>
    <t>TF Banner Rima</t>
  </si>
  <si>
    <t>f8f6341c</t>
  </si>
  <si>
    <t>TF Banner Osamu</t>
  </si>
  <si>
    <t>2a2d9ec7</t>
  </si>
  <si>
    <t>TF Banner Lukman Hakim</t>
  </si>
  <si>
    <t>7132f004</t>
  </si>
  <si>
    <t>6a051ee1</t>
  </si>
  <si>
    <t>Omset Cash - 24 Februari</t>
  </si>
  <si>
    <t>5db24d32</t>
  </si>
  <si>
    <t>072e1bea</t>
  </si>
  <si>
    <t>6bdcfccf</t>
  </si>
  <si>
    <t>221dbd29</t>
  </si>
  <si>
    <t>b14fdb0c</t>
  </si>
  <si>
    <t>Beli Bahan Banner Paperwork</t>
  </si>
  <si>
    <t>f6a1af3d</t>
  </si>
  <si>
    <t>Maklon Cutting  Stiker</t>
  </si>
  <si>
    <t>5994fbbe</t>
  </si>
  <si>
    <t>3dd71fa5</t>
  </si>
  <si>
    <t>Omset Cash - 25 Februari</t>
  </si>
  <si>
    <t>aeb8ef2b</t>
  </si>
  <si>
    <t>TF Form Sarto</t>
  </si>
  <si>
    <t>e4e69d52</t>
  </si>
  <si>
    <t>2aa353b3</t>
  </si>
  <si>
    <t>TF Stiker Pak Ipin</t>
  </si>
  <si>
    <t>c9f163c8</t>
  </si>
  <si>
    <t>TF Stamp Bagus</t>
  </si>
  <si>
    <t>5b1a6779</t>
  </si>
  <si>
    <t>TF Banner Yogi 2</t>
  </si>
  <si>
    <t>500f6497</t>
  </si>
  <si>
    <t>b4846496</t>
  </si>
  <si>
    <t>TF Stiker Daniel</t>
  </si>
  <si>
    <t>4f462a49</t>
  </si>
  <si>
    <t>b2ac1847</t>
  </si>
  <si>
    <t>Token Listrik 200.000</t>
  </si>
  <si>
    <t>565ec36b</t>
  </si>
  <si>
    <t>ee3f9f18</t>
  </si>
  <si>
    <t>Omset Cash - 26 Februari</t>
  </si>
  <si>
    <t>680a9bff</t>
  </si>
  <si>
    <t>1512be0d</t>
  </si>
  <si>
    <t>TF Buku Agung</t>
  </si>
  <si>
    <t>ad98bb8a</t>
  </si>
  <si>
    <t>TF Stiker Echa</t>
  </si>
  <si>
    <t>5eafa8ca</t>
  </si>
  <si>
    <t>TF Stiker Audic</t>
  </si>
  <si>
    <t>827f5dda</t>
  </si>
  <si>
    <t>55b2b7fc</t>
  </si>
  <si>
    <t>TF Oneway Honda</t>
  </si>
  <si>
    <t>f1eefba8</t>
  </si>
  <si>
    <t>TF Banner Raswad</t>
  </si>
  <si>
    <t>bfe2e7bf</t>
  </si>
  <si>
    <t>58a18dd9</t>
  </si>
  <si>
    <t>Bahan Nota Ncr Gemi</t>
  </si>
  <si>
    <t>cccf9c6c</t>
  </si>
  <si>
    <t>Maklon Cetakan Laser, Cutting, Laminasi</t>
  </si>
  <si>
    <t>989daef8</t>
  </si>
  <si>
    <t>70594573</t>
  </si>
  <si>
    <t>e4bb53db</t>
  </si>
  <si>
    <t>Blangko Undangan</t>
  </si>
  <si>
    <t>236f012b</t>
  </si>
  <si>
    <t>2192fb05</t>
  </si>
  <si>
    <t>ffb6a1a1</t>
  </si>
  <si>
    <t>Omset Cash - 27 Februari</t>
  </si>
  <si>
    <t>2a618256</t>
  </si>
  <si>
    <t>be0ca26b</t>
  </si>
  <si>
    <t>699591ba</t>
  </si>
  <si>
    <t>Omset Cash - 28 Februari</t>
  </si>
  <si>
    <t>0c7f7c07</t>
  </si>
  <si>
    <t>70590d7b</t>
  </si>
  <si>
    <t>TF Banner Ikhwan</t>
  </si>
  <si>
    <t>79800c94</t>
  </si>
  <si>
    <t>de04463c</t>
  </si>
  <si>
    <t>24d14976</t>
  </si>
  <si>
    <t>Bagi Hasil Suri Bulan Desember (Minus)</t>
  </si>
  <si>
    <t>5ac5bb91</t>
  </si>
  <si>
    <t>af5f8953</t>
  </si>
  <si>
    <t>Kerugian dari Kasbon Anwar</t>
  </si>
  <si>
    <t>eb853d8f</t>
  </si>
  <si>
    <t>Bonus Cahaya</t>
  </si>
  <si>
    <t>5c5020f1</t>
  </si>
  <si>
    <t>61add756</t>
  </si>
  <si>
    <t>2a76cc2f</t>
  </si>
  <si>
    <t>Omset Cash - 31 Desember</t>
  </si>
  <si>
    <t>0c933ce7</t>
  </si>
  <si>
    <t>025f4f08</t>
  </si>
  <si>
    <t>03fc3ecb</t>
  </si>
  <si>
    <t>5dc87331</t>
  </si>
  <si>
    <t>e4746550</t>
  </si>
  <si>
    <t>8e57de21</t>
  </si>
  <si>
    <t>ea200c4f</t>
  </si>
  <si>
    <t>2bfad419</t>
  </si>
  <si>
    <t>Admin Bank Desember 2025</t>
  </si>
  <si>
    <t>3a44fc7f</t>
  </si>
  <si>
    <t>TF Stiker Sintia</t>
  </si>
  <si>
    <t>4cd02ddd</t>
  </si>
  <si>
    <t>TF Banner PDAM</t>
  </si>
  <si>
    <t>8e7f804e</t>
  </si>
  <si>
    <t>TF Banner Lista</t>
  </si>
  <si>
    <t>2571e7b9</t>
  </si>
  <si>
    <t>Maklon Cetakan Laser 3</t>
  </si>
  <si>
    <t>e4882e27</t>
  </si>
  <si>
    <t>793c97bd</t>
  </si>
  <si>
    <t>c9a5d47a</t>
  </si>
  <si>
    <t>b2bc968f</t>
  </si>
  <si>
    <t>390b3227</t>
  </si>
  <si>
    <t>153b4c55</t>
  </si>
  <si>
    <t>Service Mesin Banner + Part</t>
  </si>
  <si>
    <t>2957f3a8</t>
  </si>
  <si>
    <t>b940fcfa</t>
  </si>
  <si>
    <t>Omset Cash - 05 Januari</t>
  </si>
  <si>
    <t>4b4cdbab</t>
  </si>
  <si>
    <t>TF Banner Ahmad Nur</t>
  </si>
  <si>
    <t>c1a9ed00</t>
  </si>
  <si>
    <t>9ea7527a</t>
  </si>
  <si>
    <t>d4e84f15</t>
  </si>
  <si>
    <t>87b30a74</t>
  </si>
  <si>
    <t>49724c28</t>
  </si>
  <si>
    <t>TF Banner Fitri</t>
  </si>
  <si>
    <t>8fd3a455</t>
  </si>
  <si>
    <t>853892f5</t>
  </si>
  <si>
    <t>TF Banner Sony</t>
  </si>
  <si>
    <t>593ae262</t>
  </si>
  <si>
    <t>ef317dcb</t>
  </si>
  <si>
    <t>4c79bfaf</t>
  </si>
  <si>
    <t>fe154296</t>
  </si>
  <si>
    <t>5e32ce60</t>
  </si>
  <si>
    <t>83982303</t>
  </si>
  <si>
    <t>3e0ef0df</t>
  </si>
  <si>
    <t>54f67c58</t>
  </si>
  <si>
    <t>e62dc677</t>
  </si>
  <si>
    <t>3438a1be</t>
  </si>
  <si>
    <t>Tagihan Tinta Cello</t>
  </si>
  <si>
    <t>d23c70f0</t>
  </si>
  <si>
    <t>e5448ed4</t>
  </si>
  <si>
    <t>TF Banner Linda</t>
  </si>
  <si>
    <t>cfd08d5f</t>
  </si>
  <si>
    <t>eddc0a58</t>
  </si>
  <si>
    <t>TF Stiker Agun</t>
  </si>
  <si>
    <t>c0556765</t>
  </si>
  <si>
    <t>73d93252</t>
  </si>
  <si>
    <t>TF Banner Rida</t>
  </si>
  <si>
    <t>948b0635</t>
  </si>
  <si>
    <t>TF Banner Sigit</t>
  </si>
  <si>
    <t>92f9c65d</t>
  </si>
  <si>
    <t>TF Banner Bandaro</t>
  </si>
  <si>
    <t>898df27a</t>
  </si>
  <si>
    <t>a715406c</t>
  </si>
  <si>
    <t>Omset Cash - 07 Januari</t>
  </si>
  <si>
    <t>cb70829f</t>
  </si>
  <si>
    <t>Omset Cash - 08 Januari</t>
  </si>
  <si>
    <t>9a313cfd</t>
  </si>
  <si>
    <t>ab8943ac</t>
  </si>
  <si>
    <t>Maklon Stiker Metera</t>
  </si>
  <si>
    <t>8a9d6bbf</t>
  </si>
  <si>
    <t>Return Penjualan ( Salah Tf )</t>
  </si>
  <si>
    <t>38fb1ce0</t>
  </si>
  <si>
    <t>TF Banner Langgeng</t>
  </si>
  <si>
    <t>5359d4a6</t>
  </si>
  <si>
    <t>b414fca5</t>
  </si>
  <si>
    <t>TF Banner Wawan 2</t>
  </si>
  <si>
    <t>2651dd5f</t>
  </si>
  <si>
    <t>TF Banner Isep Rudianto</t>
  </si>
  <si>
    <t>645e6bd5</t>
  </si>
  <si>
    <t>733f2096</t>
  </si>
  <si>
    <t>TF DP Banner Stiker Dedi</t>
  </si>
  <si>
    <t>e944774d</t>
  </si>
  <si>
    <t>b4c1834a</t>
  </si>
  <si>
    <t>cd5504b6</t>
  </si>
  <si>
    <t>TF Banner Abarro</t>
  </si>
  <si>
    <t>84144d5f</t>
  </si>
  <si>
    <t>TF Banner Gita</t>
  </si>
  <si>
    <t>ceb3066c</t>
  </si>
  <si>
    <t>TF Stiker Anton</t>
  </si>
  <si>
    <t>fd122839</t>
  </si>
  <si>
    <t>b1364359</t>
  </si>
  <si>
    <t>TF Pembayaran Aisin</t>
  </si>
  <si>
    <t>b195879f</t>
  </si>
  <si>
    <t>TF Banner Diantoro</t>
  </si>
  <si>
    <t>1962e6b4</t>
  </si>
  <si>
    <t>ad341a3d</t>
  </si>
  <si>
    <t>TF Banner Nurkholis</t>
  </si>
  <si>
    <t>b1b79df4</t>
  </si>
  <si>
    <t>Gemi tarik uang kas</t>
  </si>
  <si>
    <t>f453f1dd</t>
  </si>
  <si>
    <t>Bayar Bahan Paperwork</t>
  </si>
  <si>
    <t>b86f716a</t>
  </si>
  <si>
    <t>ff4c1bc1</t>
  </si>
  <si>
    <t>5d11d9b2</t>
  </si>
  <si>
    <t>Maklon Cetak Bendera 2</t>
  </si>
  <si>
    <t>d2bb469c</t>
  </si>
  <si>
    <t>Omset Cash 09 - 10 Januari</t>
  </si>
  <si>
    <t>5407c7f3</t>
  </si>
  <si>
    <t>Bayar Freelance 4 Hari</t>
  </si>
  <si>
    <t>2da8356d</t>
  </si>
  <si>
    <t>f320e913</t>
  </si>
  <si>
    <t>ce20376b</t>
  </si>
  <si>
    <t>e8ce9b45</t>
  </si>
  <si>
    <t>Maklon Cetakan Foamboard + Albatros</t>
  </si>
  <si>
    <t>8997c118</t>
  </si>
  <si>
    <t>00e6cf60</t>
  </si>
  <si>
    <t>TF Banner Melinda Putri</t>
  </si>
  <si>
    <t>368e29d9</t>
  </si>
  <si>
    <t>TF Banner Rafiah</t>
  </si>
  <si>
    <t>466908ed</t>
  </si>
  <si>
    <t>e17da885</t>
  </si>
  <si>
    <t>dd0585c7</t>
  </si>
  <si>
    <t>TF Banner Septi</t>
  </si>
  <si>
    <t>d24788ad</t>
  </si>
  <si>
    <t>e09c384c</t>
  </si>
  <si>
    <t>f2f3d4f7</t>
  </si>
  <si>
    <t>TF Banner Dien</t>
  </si>
  <si>
    <t>a420ea7b</t>
  </si>
  <si>
    <t>TF Pelunasan Banner Farid</t>
  </si>
  <si>
    <t>ba829c98</t>
  </si>
  <si>
    <t>TF Banner  Fredi</t>
  </si>
  <si>
    <t>5ec4d0a8</t>
  </si>
  <si>
    <t>aa1b2809</t>
  </si>
  <si>
    <t>TF Banner Yosep</t>
  </si>
  <si>
    <t>e4af2b6f</t>
  </si>
  <si>
    <t>8f627baf</t>
  </si>
  <si>
    <t>5781dc0c</t>
  </si>
  <si>
    <t>Maklon Cetak Stamp</t>
  </si>
  <si>
    <t>e6382456</t>
  </si>
  <si>
    <t>Bahan Nota NCR</t>
  </si>
  <si>
    <t>8ec85211</t>
  </si>
  <si>
    <t>Maklon Stiker Dtf</t>
  </si>
  <si>
    <t>362b9d6b</t>
  </si>
  <si>
    <t>213b91cb</t>
  </si>
  <si>
    <t>e0792a17</t>
  </si>
  <si>
    <t>e994f31b</t>
  </si>
  <si>
    <t>281d193a</t>
  </si>
  <si>
    <t>Omset Cash - 13 Januari</t>
  </si>
  <si>
    <t>756fb416</t>
  </si>
  <si>
    <t>ab359b0a</t>
  </si>
  <si>
    <t>71a5ee5c</t>
  </si>
  <si>
    <t>7f34889f</t>
  </si>
  <si>
    <t>9cc380ca</t>
  </si>
  <si>
    <t>b8c82886</t>
  </si>
  <si>
    <t>3bb1c0da</t>
  </si>
  <si>
    <t>Omset Cash - 14 Januari</t>
  </si>
  <si>
    <t>887f6909</t>
  </si>
  <si>
    <t>Omset Cash - 15 Januari</t>
  </si>
  <si>
    <t>bdf6647d</t>
  </si>
  <si>
    <t>TF Dp Order Booklet</t>
  </si>
  <si>
    <t>e4d74e0b</t>
  </si>
  <si>
    <t>TF Banner Alvista</t>
  </si>
  <si>
    <t>13622552</t>
  </si>
  <si>
    <t>DP Form Bella</t>
  </si>
  <si>
    <t>4e1fb625</t>
  </si>
  <si>
    <t>TF Stiker Sinta</t>
  </si>
  <si>
    <t>a33797ae</t>
  </si>
  <si>
    <t>TF Banner Seshana</t>
  </si>
  <si>
    <t>cfcbd6db</t>
  </si>
  <si>
    <t>TF Banner Haryanto</t>
  </si>
  <si>
    <t>65cef2cc</t>
  </si>
  <si>
    <t>TF Banner Tomi</t>
  </si>
  <si>
    <t>0c25898d</t>
  </si>
  <si>
    <t>e4f9f23a</t>
  </si>
  <si>
    <t>TF Pelunasan Booklet</t>
  </si>
  <si>
    <t>21475c75</t>
  </si>
  <si>
    <t>114136b0</t>
  </si>
  <si>
    <t>TF Banner Dede Inoen</t>
  </si>
  <si>
    <t>fb5d9742</t>
  </si>
  <si>
    <t>TF Bendera Dedi</t>
  </si>
  <si>
    <t>aa71509b</t>
  </si>
  <si>
    <t>ed4f2a32</t>
  </si>
  <si>
    <t>feb97507</t>
  </si>
  <si>
    <t>Bensin PP Bogor</t>
  </si>
  <si>
    <t>ce0eefba</t>
  </si>
  <si>
    <t>d61c1658</t>
  </si>
  <si>
    <t>Omset Cash - 16 Januari</t>
  </si>
  <si>
    <t>68de6bd1</t>
  </si>
  <si>
    <t>Bahan Nota Nct</t>
  </si>
  <si>
    <t>2483addc</t>
  </si>
  <si>
    <t>b5a58c58</t>
  </si>
  <si>
    <t>8120a348</t>
  </si>
  <si>
    <t>Omset Cash - 17 Januari</t>
  </si>
  <si>
    <t>d71f2d3a</t>
  </si>
  <si>
    <t>0f74c88b</t>
  </si>
  <si>
    <t>Omset Cash - 19 Januari</t>
  </si>
  <si>
    <t>93adf2dc</t>
  </si>
  <si>
    <t>TF Roll Banner Bella</t>
  </si>
  <si>
    <t>fd3a809d</t>
  </si>
  <si>
    <t>TF Banner Husni</t>
  </si>
  <si>
    <t>8fa5cb7e</t>
  </si>
  <si>
    <t>13be80c1</t>
  </si>
  <si>
    <t>703111db</t>
  </si>
  <si>
    <t>cb4666c1</t>
  </si>
  <si>
    <t>TF Banner Fadya</t>
  </si>
  <si>
    <t>a6d4d29d</t>
  </si>
  <si>
    <t>d41ffaa3</t>
  </si>
  <si>
    <t>cbf79b01</t>
  </si>
  <si>
    <t>d3e44756</t>
  </si>
  <si>
    <t>TF Roll Banner Brian</t>
  </si>
  <si>
    <t>b3016bdd</t>
  </si>
  <si>
    <t>TF Stiker Silvia</t>
  </si>
  <si>
    <t>14b4de6b</t>
  </si>
  <si>
    <t>3969fbc3</t>
  </si>
  <si>
    <t>d5cbdd72</t>
  </si>
  <si>
    <t>Mesin Stample ( Paket ) + Transport</t>
  </si>
  <si>
    <t>aecc046a</t>
  </si>
  <si>
    <t>5fd4fd19</t>
  </si>
  <si>
    <t>cda1e026</t>
  </si>
  <si>
    <t>e13d3c3c</t>
  </si>
  <si>
    <t>bcf915cc</t>
  </si>
  <si>
    <t>Maklon Pisau Pond</t>
  </si>
  <si>
    <t>3da53806</t>
  </si>
  <si>
    <t>f19e067b</t>
  </si>
  <si>
    <t>330a85c0</t>
  </si>
  <si>
    <t>78fd3efe</t>
  </si>
  <si>
    <t>Omset Cash - 20 Januari</t>
  </si>
  <si>
    <t>601ad619</t>
  </si>
  <si>
    <t>Maklon Pond</t>
  </si>
  <si>
    <t>955559c3</t>
  </si>
  <si>
    <t>a68070c7</t>
  </si>
  <si>
    <t>ae54ff36</t>
  </si>
  <si>
    <t>b191813d</t>
  </si>
  <si>
    <t>d89818ff</t>
  </si>
  <si>
    <t>a272eeb1</t>
  </si>
  <si>
    <t>TF Stiker Edi</t>
  </si>
  <si>
    <t>3a23ddc5</t>
  </si>
  <si>
    <t>eae514ee</t>
  </si>
  <si>
    <t>d7d181cf</t>
  </si>
  <si>
    <t>1c309286</t>
  </si>
  <si>
    <t>TF Banner Nangkayu</t>
  </si>
  <si>
    <t>31947c15</t>
  </si>
  <si>
    <t>0e56f300</t>
  </si>
  <si>
    <t>TF Stiker Rudi</t>
  </si>
  <si>
    <t>3ab1fbdf</t>
  </si>
  <si>
    <t>f06618d3</t>
  </si>
  <si>
    <t>TF Stiker Doplank</t>
  </si>
  <si>
    <t>1c934496</t>
  </si>
  <si>
    <t>Omset Cash - 21 Januari</t>
  </si>
  <si>
    <t>d5050ff2</t>
  </si>
  <si>
    <t>95fdcfb4</t>
  </si>
  <si>
    <t>44da182a</t>
  </si>
  <si>
    <t>Maklon Cetakan Stiker Meteran</t>
  </si>
  <si>
    <t>b12d19c8</t>
  </si>
  <si>
    <t>Perpanjang Masa Aktif Nomor gemiprint</t>
  </si>
  <si>
    <t>f4740178</t>
  </si>
  <si>
    <t>5489ffb9</t>
  </si>
  <si>
    <t>TF Stiker Nurul</t>
  </si>
  <si>
    <t>8a6d0790</t>
  </si>
  <si>
    <t>a3870ba1</t>
  </si>
  <si>
    <t>32b59251</t>
  </si>
  <si>
    <t>TF IDcard David</t>
  </si>
  <si>
    <t>8d0ab724</t>
  </si>
  <si>
    <t>5b42ae8e</t>
  </si>
  <si>
    <t>TF Banner Rijik</t>
  </si>
  <si>
    <t>4320f4e1</t>
  </si>
  <si>
    <t>TF Banner Romadino</t>
  </si>
  <si>
    <t>aa4d9b87</t>
  </si>
  <si>
    <t>450bb2af</t>
  </si>
  <si>
    <t>9b4a9d6e</t>
  </si>
  <si>
    <t>TF Banner Siti</t>
  </si>
  <si>
    <t>2ee0bc3b</t>
  </si>
  <si>
    <t>TF Banner Edi</t>
  </si>
  <si>
    <t>99c91e09</t>
  </si>
  <si>
    <t>ae23f441</t>
  </si>
  <si>
    <t>TF Cetakan Pak Ipin</t>
  </si>
  <si>
    <t>210afaf4</t>
  </si>
  <si>
    <t>TF Cetakan Pak Ipin 2</t>
  </si>
  <si>
    <t>33f589b6</t>
  </si>
  <si>
    <t>Malon Stiker Meteran</t>
  </si>
  <si>
    <t>2b034bdf</t>
  </si>
  <si>
    <t>0a8597f5</t>
  </si>
  <si>
    <t>Omset Cash - 24 Januari</t>
  </si>
  <si>
    <t>5d1ddd5a</t>
  </si>
  <si>
    <t>1a4d5282</t>
  </si>
  <si>
    <t>bf85344c</t>
  </si>
  <si>
    <t>20860544</t>
  </si>
  <si>
    <t>5af5f974</t>
  </si>
  <si>
    <t>d827c6e1</t>
  </si>
  <si>
    <t>a36bfda2</t>
  </si>
  <si>
    <t>TF Poster Anis</t>
  </si>
  <si>
    <t>23a816d8</t>
  </si>
  <si>
    <t>TF Banner Rifdi</t>
  </si>
  <si>
    <t>e4f8e630</t>
  </si>
  <si>
    <t>Stabilizer AVR</t>
  </si>
  <si>
    <t>708a389a</t>
  </si>
  <si>
    <t>Omset Cash - 26 Januari</t>
  </si>
  <si>
    <t>5997233d</t>
  </si>
  <si>
    <t>801c9ad0</t>
  </si>
  <si>
    <t>cfbfc0e6</t>
  </si>
  <si>
    <t>Maklon Stamp Tanggal</t>
  </si>
  <si>
    <t>0953b978</t>
  </si>
  <si>
    <t>065ecea4</t>
  </si>
  <si>
    <t>580175cd</t>
  </si>
  <si>
    <t>TF - Stiker Kabah</t>
  </si>
  <si>
    <t>9661601a</t>
  </si>
  <si>
    <t>b015b1a4</t>
  </si>
  <si>
    <t>b2741f42</t>
  </si>
  <si>
    <t>TF Form Brian</t>
  </si>
  <si>
    <t>3cdd3a18</t>
  </si>
  <si>
    <t>5fa52243</t>
  </si>
  <si>
    <t>TF Stamp Usep</t>
  </si>
  <si>
    <t>481b06b4</t>
  </si>
  <si>
    <t>f1f6ac0f</t>
  </si>
  <si>
    <t>765ad142</t>
  </si>
  <si>
    <t>d7c32faa</t>
  </si>
  <si>
    <t>bcd82e41</t>
  </si>
  <si>
    <t>Omset Cash - 28 Januari</t>
  </si>
  <si>
    <t>fc5fd197</t>
  </si>
  <si>
    <t>TF Banner Darjo</t>
  </si>
  <si>
    <t>6a6d3a0a</t>
  </si>
  <si>
    <t>Air Galon</t>
  </si>
  <si>
    <t>af4a7167</t>
  </si>
  <si>
    <t>Omset Cash - 29 Januari</t>
  </si>
  <si>
    <t>06a477f0</t>
  </si>
  <si>
    <t>Omset Cash - 30 Januari</t>
  </si>
  <si>
    <t>d00dff87</t>
  </si>
  <si>
    <t>aee90d68</t>
  </si>
  <si>
    <t>f5abc749</t>
  </si>
  <si>
    <t>Omset Cash - 31 Januari</t>
  </si>
  <si>
    <t>KASBON ANWAR</t>
  </si>
  <si>
    <t>BAGI HASIL ANWAR</t>
  </si>
  <si>
    <t>KASBON DINIL</t>
  </si>
  <si>
    <t>Saldo gemiprint Bulan November</t>
  </si>
  <si>
    <t>Bagi Hasil Suri Bulan November (Minus)</t>
  </si>
  <si>
    <t>48393d51</t>
  </si>
  <si>
    <t>LABA</t>
  </si>
  <si>
    <t>Bagi Hasil Anwar</t>
  </si>
  <si>
    <t>9725a42b</t>
  </si>
  <si>
    <t>PIUTANG</t>
  </si>
  <si>
    <t>Penyesuaian Laba Dari Kasbon</t>
  </si>
  <si>
    <t>fcbeb72a</t>
  </si>
  <si>
    <t>Maklon Cetak Stampel</t>
  </si>
  <si>
    <t>3241cf2b</t>
  </si>
  <si>
    <t>0718e40f</t>
  </si>
  <si>
    <t>cf873eea</t>
  </si>
  <si>
    <t>OMZET-TOKO</t>
  </si>
  <si>
    <t>Pemasukan Cash - 01 Desember</t>
  </si>
  <si>
    <t>bd1a1920</t>
  </si>
  <si>
    <t>Pemasukan TF - Eko Nurdianto</t>
  </si>
  <si>
    <t>4e4e6908</t>
  </si>
  <si>
    <t>Pemasukan TF - Anis Lelitasari</t>
  </si>
  <si>
    <t>960b9036</t>
  </si>
  <si>
    <t>Pemasukan TF - Suhati Purnamasari</t>
  </si>
  <si>
    <t>48062d89</t>
  </si>
  <si>
    <t>Pemasukan TF - Khotimah</t>
  </si>
  <si>
    <t>8669c56f</t>
  </si>
  <si>
    <t>Pemasukan TF - M.Syamsu</t>
  </si>
  <si>
    <t>62778492</t>
  </si>
  <si>
    <t>PRIBADI-A</t>
  </si>
  <si>
    <t>Kasbon Anwar</t>
  </si>
  <si>
    <t>bafe7e62</t>
  </si>
  <si>
    <t>644ff8a0</t>
  </si>
  <si>
    <t>9ce4641d</t>
  </si>
  <si>
    <t>79650c20</t>
  </si>
  <si>
    <t>Pemasukan Cash - 02 Desember</t>
  </si>
  <si>
    <t>91dee430</t>
  </si>
  <si>
    <t>Pemasukan TF - Lukman Hakim</t>
  </si>
  <si>
    <t>cc336d43</t>
  </si>
  <si>
    <t>Pemasukan TF - Novi Riyani</t>
  </si>
  <si>
    <t>309dcec2</t>
  </si>
  <si>
    <t>Pemasukan TF - Ahmad Nur</t>
  </si>
  <si>
    <t>62e63c28</t>
  </si>
  <si>
    <t>Pemasukan TF - Putri Adhar</t>
  </si>
  <si>
    <t>e2bab55f</t>
  </si>
  <si>
    <t>Pemasukan TF - Ansor Sirega</t>
  </si>
  <si>
    <t>af82bb02</t>
  </si>
  <si>
    <t>00dc224e</t>
  </si>
  <si>
    <t>Maklon Cetakan Nota + Bahan</t>
  </si>
  <si>
    <t>277ab051</t>
  </si>
  <si>
    <t>5fa444df</t>
  </si>
  <si>
    <t>9293785f</t>
  </si>
  <si>
    <t>17ba3424</t>
  </si>
  <si>
    <t>e437e1e2</t>
  </si>
  <si>
    <t>Amplop 1 Pack</t>
  </si>
  <si>
    <t>04997c16</t>
  </si>
  <si>
    <t>c0fe2df3</t>
  </si>
  <si>
    <t>ef47a24b</t>
  </si>
  <si>
    <t>965b9507</t>
  </si>
  <si>
    <t>Pemasukan Cash - 04 Desember</t>
  </si>
  <si>
    <t>fa12d88e</t>
  </si>
  <si>
    <t>Pemasukan Cash - 05 Desember</t>
  </si>
  <si>
    <t>626bbfa8</t>
  </si>
  <si>
    <t>Soklin Lantai, Kopi</t>
  </si>
  <si>
    <t>05c94750</t>
  </si>
  <si>
    <t>Maklon Cutting Akrilik + Sticker</t>
  </si>
  <si>
    <t>e5242dd5</t>
  </si>
  <si>
    <t>bb7d6ac5</t>
  </si>
  <si>
    <t>Bahan Undangan TIK</t>
  </si>
  <si>
    <t>01a13b9d</t>
  </si>
  <si>
    <t>Pemasukan Cash - 06 Desember</t>
  </si>
  <si>
    <t>65937a76</t>
  </si>
  <si>
    <t>5a2ac827</t>
  </si>
  <si>
    <t>Maklon Cutting Akrilik</t>
  </si>
  <si>
    <t>700bb5c7</t>
  </si>
  <si>
    <t>Dp Pesanan Bambu</t>
  </si>
  <si>
    <t>e073564c</t>
  </si>
  <si>
    <t>Pemasukan TF - Julius Ristiano</t>
  </si>
  <si>
    <t>4a1b173e</t>
  </si>
  <si>
    <t>Pemasukan TF - Yogi Iskandar</t>
  </si>
  <si>
    <t>8b1f7013</t>
  </si>
  <si>
    <t>Pemasukan TF - Siti Mutmainah</t>
  </si>
  <si>
    <t>cd438b31</t>
  </si>
  <si>
    <t>Pemasukan TF - Anton Johan</t>
  </si>
  <si>
    <t>e15e5e8a</t>
  </si>
  <si>
    <t>Pemasukan TF - Dwi Nurhikmah</t>
  </si>
  <si>
    <t>c08fa968</t>
  </si>
  <si>
    <t>Pemasukan TF - Wawan Sutiawan</t>
  </si>
  <si>
    <t>9af478eb</t>
  </si>
  <si>
    <t>fcf50c49</t>
  </si>
  <si>
    <t>Pemasukan TF - Samsul Bahri</t>
  </si>
  <si>
    <t>fe37f83b</t>
  </si>
  <si>
    <t>Pemasukan TF - Syafrial</t>
  </si>
  <si>
    <t>d22d730c</t>
  </si>
  <si>
    <t>2c063577</t>
  </si>
  <si>
    <t>Pemasukan TF - Herman Aziz</t>
  </si>
  <si>
    <t>d42eb27a</t>
  </si>
  <si>
    <t>Pemasukan TF - Desiana Fauziah</t>
  </si>
  <si>
    <t>e7bbdc9a</t>
  </si>
  <si>
    <t>Pemasukan TF - Qris</t>
  </si>
  <si>
    <t>cda4a808</t>
  </si>
  <si>
    <t>Pemasukan TF - Rian Hidayat</t>
  </si>
  <si>
    <t>eee87d72</t>
  </si>
  <si>
    <t>Pemasukan TF - M. Syamsu</t>
  </si>
  <si>
    <t>343b964e</t>
  </si>
  <si>
    <t>b92c1aa4</t>
  </si>
  <si>
    <t>Pemasukan TF - Wandi Kuswandi</t>
  </si>
  <si>
    <t>348e82c1</t>
  </si>
  <si>
    <t>Pemasukan TF - Rukun Warga</t>
  </si>
  <si>
    <t>d2839fb7</t>
  </si>
  <si>
    <t>Kembalikan TF Double</t>
  </si>
  <si>
    <t>8031aff2</t>
  </si>
  <si>
    <t>Pemasukan TF - Heru Triatmojo</t>
  </si>
  <si>
    <t>8628076e</t>
  </si>
  <si>
    <t>Pemasukan TF - Rafiah Fitriyanti</t>
  </si>
  <si>
    <t>5648df28</t>
  </si>
  <si>
    <t>b5bb089c</t>
  </si>
  <si>
    <t>Pemasukan TF - Novi Riani</t>
  </si>
  <si>
    <t>ea2d1d82</t>
  </si>
  <si>
    <t>Pemasukan TF - Rudi Amanto</t>
  </si>
  <si>
    <t>e15f158c</t>
  </si>
  <si>
    <t>Pemasukan TF - Mahda Septiani</t>
  </si>
  <si>
    <t>b88c65df</t>
  </si>
  <si>
    <t>a10903b2</t>
  </si>
  <si>
    <t>6800d88e</t>
  </si>
  <si>
    <t>cc19b9ae</t>
  </si>
  <si>
    <t>Pemasukan TF - Albin Galih Arif</t>
  </si>
  <si>
    <t>7a279969</t>
  </si>
  <si>
    <t>0fe454f9</t>
  </si>
  <si>
    <t>Pemasukan TF - Nandang Kurnia</t>
  </si>
  <si>
    <t>a30ef026</t>
  </si>
  <si>
    <t>Pemasukan TF - Sagita Cristian</t>
  </si>
  <si>
    <t>d643f7d2</t>
  </si>
  <si>
    <t>Pemasukan Cash - 08 Desember</t>
  </si>
  <si>
    <t>9df90584</t>
  </si>
  <si>
    <t>Makkon Cetak Umbul2</t>
  </si>
  <si>
    <t>92f61b72</t>
  </si>
  <si>
    <t>Pelunasan Pesanan Bambu</t>
  </si>
  <si>
    <t>b35f6f11</t>
  </si>
  <si>
    <t>fd2871fc</t>
  </si>
  <si>
    <t>a35a6012</t>
  </si>
  <si>
    <t>c2e7c376</t>
  </si>
  <si>
    <t>981993d1</t>
  </si>
  <si>
    <t>Maklon Cetakan Nota dan Ncr</t>
  </si>
  <si>
    <t>7393c1e1</t>
  </si>
  <si>
    <t>Maklon Cetak Umbul2,Dll  9S</t>
  </si>
  <si>
    <t>1aafb944</t>
  </si>
  <si>
    <t>04889b05</t>
  </si>
  <si>
    <t>Lem Tikus</t>
  </si>
  <si>
    <t>f0276e42</t>
  </si>
  <si>
    <t>Pemasukan Cash - 09 Desember</t>
  </si>
  <si>
    <t>1fdde920</t>
  </si>
  <si>
    <t>3ca63198</t>
  </si>
  <si>
    <t>Plastik Undangan</t>
  </si>
  <si>
    <t>9fb1937d</t>
  </si>
  <si>
    <t>f1757759</t>
  </si>
  <si>
    <t>e5b4fb9b</t>
  </si>
  <si>
    <t>59e5b82d</t>
  </si>
  <si>
    <t>94c2891b</t>
  </si>
  <si>
    <t>Maklon Cetakan Laser, Stamp, Dll</t>
  </si>
  <si>
    <t>825b8ac3</t>
  </si>
  <si>
    <t>Transport Bekasi</t>
  </si>
  <si>
    <t>a0445ad8</t>
  </si>
  <si>
    <t>Kas Masuk Dari Gemi</t>
  </si>
  <si>
    <t>9a54a7b4</t>
  </si>
  <si>
    <t>Dp Maklon Totebag Aisin</t>
  </si>
  <si>
    <t>8062c7bc</t>
  </si>
  <si>
    <t>Samsul Cicil Hutang 2</t>
  </si>
  <si>
    <t>aca9b542</t>
  </si>
  <si>
    <t>Pemasukan Cash - 10 Desember</t>
  </si>
  <si>
    <t>60b63c8d</t>
  </si>
  <si>
    <t>c8c3b090</t>
  </si>
  <si>
    <t>Pemasukan Cash - 11 Desember</t>
  </si>
  <si>
    <t>93a4f49d</t>
  </si>
  <si>
    <t>800317bf</t>
  </si>
  <si>
    <t>029252d1</t>
  </si>
  <si>
    <t>9cfb21f1</t>
  </si>
  <si>
    <t>Pemasukan TF - Ahmad Nur Ikhsan</t>
  </si>
  <si>
    <t>f6ee3af2</t>
  </si>
  <si>
    <t>a356c605</t>
  </si>
  <si>
    <t>Pemasukan TF - Anis Fatimah</t>
  </si>
  <si>
    <t>8e6e0a19</t>
  </si>
  <si>
    <t>Pemasukan TF - Sofia Sahrani</t>
  </si>
  <si>
    <t>9aa96b2e</t>
  </si>
  <si>
    <t>Pemasukan TF - Fliptech Lentera</t>
  </si>
  <si>
    <t>aebf4a7a</t>
  </si>
  <si>
    <t>Pemasukan TF - Moh Syaefudin</t>
  </si>
  <si>
    <t>2e66836c</t>
  </si>
  <si>
    <t>Pemasukan TF - M Syamsu</t>
  </si>
  <si>
    <t>fabd13c8</t>
  </si>
  <si>
    <t>1a753334</t>
  </si>
  <si>
    <t>Pemasukan TF - Toto Haerudin</t>
  </si>
  <si>
    <t>4002c394</t>
  </si>
  <si>
    <t>b0c3e915</t>
  </si>
  <si>
    <t>217ed367</t>
  </si>
  <si>
    <t>Pemasukan TF - Kawasaki Precision</t>
  </si>
  <si>
    <t>fb53a289</t>
  </si>
  <si>
    <t>Pemasukan TF - Netin Ummi</t>
  </si>
  <si>
    <t>fbc64a96</t>
  </si>
  <si>
    <t>Banner Ismi Galuh</t>
  </si>
  <si>
    <t>5eff7f5d</t>
  </si>
  <si>
    <t>Banner Heri</t>
  </si>
  <si>
    <t>528dcc46</t>
  </si>
  <si>
    <t>OMZET-ANWAR</t>
  </si>
  <si>
    <t>Banner Keenan Fashion</t>
  </si>
  <si>
    <t>ad449c18</t>
  </si>
  <si>
    <t>Pemasukan TF Tolib</t>
  </si>
  <si>
    <t>e2fb5b87</t>
  </si>
  <si>
    <t>Banner Ihsa</t>
  </si>
  <si>
    <t>cb0833fa</t>
  </si>
  <si>
    <t>ebdbb4df</t>
  </si>
  <si>
    <t>0d0a0a73</t>
  </si>
  <si>
    <t>Banner,Stiker Imam Bukhari</t>
  </si>
  <si>
    <t>078c2de6</t>
  </si>
  <si>
    <t>Banner Abbas</t>
  </si>
  <si>
    <t>5e814ac0</t>
  </si>
  <si>
    <t>23d08807</t>
  </si>
  <si>
    <t>Bahan Ijazah</t>
  </si>
  <si>
    <t>fc613c2c</t>
  </si>
  <si>
    <t>Pemasukan TF Ikhsan</t>
  </si>
  <si>
    <t>422fac71</t>
  </si>
  <si>
    <t>79fc0b22</t>
  </si>
  <si>
    <t>4d907fc8</t>
  </si>
  <si>
    <t>Kas Masuk Gemi</t>
  </si>
  <si>
    <t>66bd79d6</t>
  </si>
  <si>
    <t>092f5404</t>
  </si>
  <si>
    <t>Pemasukan Cash - 13 Desember</t>
  </si>
  <si>
    <t>d34660d2</t>
  </si>
  <si>
    <t>TF Banner Dimitri</t>
  </si>
  <si>
    <t>ccaed6f8</t>
  </si>
  <si>
    <t>TF Stiker Jangkung</t>
  </si>
  <si>
    <t>1b22a9a7</t>
  </si>
  <si>
    <t>Pemasukan Cash - 15 Desember</t>
  </si>
  <si>
    <t>67dcf94f</t>
  </si>
  <si>
    <t>9ad4d0d8</t>
  </si>
  <si>
    <t>Maklon Cetak Stiker Meteran, Tc, dll</t>
  </si>
  <si>
    <t>46b7730f</t>
  </si>
  <si>
    <t>604b4ab2</t>
  </si>
  <si>
    <t>af63f849</t>
  </si>
  <si>
    <t>1a5e0898</t>
  </si>
  <si>
    <t>b01c26c6</t>
  </si>
  <si>
    <t>Pemasukan Cash - 16 Desember</t>
  </si>
  <si>
    <t>1318be75</t>
  </si>
  <si>
    <t>TF Stiker Vinil Mahda</t>
  </si>
  <si>
    <t>99804913</t>
  </si>
  <si>
    <t>b0de8d64</t>
  </si>
  <si>
    <t>071aaa5c</t>
  </si>
  <si>
    <t>93a8368c</t>
  </si>
  <si>
    <t>TF Banner Ismi Galuh</t>
  </si>
  <si>
    <t>b9a384cc</t>
  </si>
  <si>
    <t>Omset Cash - 17 Desember</t>
  </si>
  <si>
    <t>f9e80cc9</t>
  </si>
  <si>
    <t>Plat Embos</t>
  </si>
  <si>
    <t>780ec29d</t>
  </si>
  <si>
    <t>8e86ab52</t>
  </si>
  <si>
    <t>Plat Embos 2</t>
  </si>
  <si>
    <t>ac2530ee</t>
  </si>
  <si>
    <t>Maklon Cetakan Gestetner</t>
  </si>
  <si>
    <t>ad9c5b2c</t>
  </si>
  <si>
    <t>Maklon Poli Embos</t>
  </si>
  <si>
    <t>74dc65f5</t>
  </si>
  <si>
    <t>Kurir</t>
  </si>
  <si>
    <t>5a33504d</t>
  </si>
  <si>
    <t>Omset Cash - 18 Desember</t>
  </si>
  <si>
    <t>76a6c252</t>
  </si>
  <si>
    <t>bfc0c4af</t>
  </si>
  <si>
    <t>TF Banner Indokuat</t>
  </si>
  <si>
    <t>d99a3400</t>
  </si>
  <si>
    <t>2808e78a</t>
  </si>
  <si>
    <t>bcd66f26</t>
  </si>
  <si>
    <t>TF Banner Keenan</t>
  </si>
  <si>
    <t>5addb11e</t>
  </si>
  <si>
    <t>da7cd219</t>
  </si>
  <si>
    <t>867ad257</t>
  </si>
  <si>
    <t>b82f9770</t>
  </si>
  <si>
    <t>Omset Cash - 19 Desember</t>
  </si>
  <si>
    <t>adf5d044</t>
  </si>
  <si>
    <t>Kasbon Gemi</t>
  </si>
  <si>
    <t>6b3b66f9</t>
  </si>
  <si>
    <t>92c94427</t>
  </si>
  <si>
    <t>Maklom Cetakan Laser</t>
  </si>
  <si>
    <t>03bcbdb8</t>
  </si>
  <si>
    <t>Cuci AC</t>
  </si>
  <si>
    <t>4f5c63c7</t>
  </si>
  <si>
    <t>11819062</t>
  </si>
  <si>
    <t>Lampu Sorot, dll</t>
  </si>
  <si>
    <t>afa7e58d</t>
  </si>
  <si>
    <t>Pelunasan Order Totebag Aisin</t>
  </si>
  <si>
    <t>4e5f8997</t>
  </si>
  <si>
    <t>Transport Mobil Bekasi</t>
  </si>
  <si>
    <t>74ef2959</t>
  </si>
  <si>
    <t>41dca262</t>
  </si>
  <si>
    <t>TF Dp Nota Nangkayo Bao</t>
  </si>
  <si>
    <t>c36cb44e</t>
  </si>
  <si>
    <t>TF Spanduk Toto</t>
  </si>
  <si>
    <t>5d35fe98</t>
  </si>
  <si>
    <t>aec07d3b</t>
  </si>
  <si>
    <t>Makan Tukang</t>
  </si>
  <si>
    <t>4642569c</t>
  </si>
  <si>
    <t>6e3e4931</t>
  </si>
  <si>
    <t>DP Pembuatan Meja + Rubah Pintu</t>
  </si>
  <si>
    <t>5ef049db</t>
  </si>
  <si>
    <t>Pemasukan Cash - 20 Desember</t>
  </si>
  <si>
    <t>302a0812</t>
  </si>
  <si>
    <t>TF Pembuatan Ijasah P. Takumi</t>
  </si>
  <si>
    <t>0d164a09</t>
  </si>
  <si>
    <t>Pelunasan Meja + Rubah Pintu</t>
  </si>
  <si>
    <t>03cb30c8</t>
  </si>
  <si>
    <t>Cat Putih 5 Kg</t>
  </si>
  <si>
    <t>af5a73b9</t>
  </si>
  <si>
    <t>a15b5dd5</t>
  </si>
  <si>
    <t>Maklon Cetakan Ncr</t>
  </si>
  <si>
    <t>0e39d19d</t>
  </si>
  <si>
    <t>Pemasukan Cash - 22 Desember</t>
  </si>
  <si>
    <t>7a94f6a5</t>
  </si>
  <si>
    <t>90ae9f17</t>
  </si>
  <si>
    <t>94f9bff8</t>
  </si>
  <si>
    <t>TF Form NCR</t>
  </si>
  <si>
    <t>51886dfc</t>
  </si>
  <si>
    <t>TF Buku Kurnia Selaras</t>
  </si>
  <si>
    <t>0cca8521</t>
  </si>
  <si>
    <t>3446f128</t>
  </si>
  <si>
    <t>TF Banner Tassya</t>
  </si>
  <si>
    <t>17d7db13</t>
  </si>
  <si>
    <t>c176d16d</t>
  </si>
  <si>
    <t>e3ab35c5</t>
  </si>
  <si>
    <t>a87a0615</t>
  </si>
  <si>
    <t>Nota Agel Rifa</t>
  </si>
  <si>
    <t>f64636f2</t>
  </si>
  <si>
    <t>84e85ae9</t>
  </si>
  <si>
    <t>TF Banner Benk Art</t>
  </si>
  <si>
    <t>8867efcf</t>
  </si>
  <si>
    <t>Bayar Freelance 2 Hari</t>
  </si>
  <si>
    <t>e0e7ecee</t>
  </si>
  <si>
    <t>Steker Listrik</t>
  </si>
  <si>
    <t>6607c296</t>
  </si>
  <si>
    <t>Lem Spanduk 1 Box</t>
  </si>
  <si>
    <t>9e9da6c9</t>
  </si>
  <si>
    <t>Mata Ayam Spanduk 1 Pack</t>
  </si>
  <si>
    <t>04c7a0f9</t>
  </si>
  <si>
    <t>Bahan Nota Hvs</t>
  </si>
  <si>
    <t>d31ac1c0</t>
  </si>
  <si>
    <t>bc0df896</t>
  </si>
  <si>
    <t>11585f85</t>
  </si>
  <si>
    <t>4383128f</t>
  </si>
  <si>
    <t>20772901</t>
  </si>
  <si>
    <t>02ad05be</t>
  </si>
  <si>
    <t>Pemasukan Cash - 24 Desember</t>
  </si>
  <si>
    <t>8fddcd26</t>
  </si>
  <si>
    <t>31098299</t>
  </si>
  <si>
    <t>TF Banner Rojikhi</t>
  </si>
  <si>
    <t>36235331</t>
  </si>
  <si>
    <t>TF Banner Adhar</t>
  </si>
  <si>
    <t>a859bee0</t>
  </si>
  <si>
    <t>2f00e1b3</t>
  </si>
  <si>
    <t>bed7773f</t>
  </si>
  <si>
    <t>5489ba20</t>
  </si>
  <si>
    <t>TF Banner Rahmat</t>
  </si>
  <si>
    <t>1acccd3a</t>
  </si>
  <si>
    <t>71725a93</t>
  </si>
  <si>
    <t>8d8586d9</t>
  </si>
  <si>
    <t>d0093d9c</t>
  </si>
  <si>
    <t>TF Banner Tian</t>
  </si>
  <si>
    <t>86d65c5c</t>
  </si>
  <si>
    <t>7839310d</t>
  </si>
  <si>
    <t>c3e28ae0</t>
  </si>
  <si>
    <t>305e9add</t>
  </si>
  <si>
    <t>Maklon Cetak Kartunama</t>
  </si>
  <si>
    <t>390db53a</t>
  </si>
  <si>
    <t>Maklon Cetakan Nota NCR</t>
  </si>
  <si>
    <t>6b5e548b</t>
  </si>
  <si>
    <t>Terminal Broco</t>
  </si>
  <si>
    <t>a0d236d5</t>
  </si>
  <si>
    <t>58d43d27</t>
  </si>
  <si>
    <t>67fa096c</t>
  </si>
  <si>
    <t>4eac2a10</t>
  </si>
  <si>
    <t>Bang Samsul Bayar Hutang 3</t>
  </si>
  <si>
    <t>8579bc80</t>
  </si>
  <si>
    <t>TF Pelunasan Nota Nangkayu</t>
  </si>
  <si>
    <t>8fb42cb7</t>
  </si>
  <si>
    <t>Pemasukan Cash - 26 Desember</t>
  </si>
  <si>
    <t>fb56e656</t>
  </si>
  <si>
    <t>c47f6598</t>
  </si>
  <si>
    <t>TF Banner/ Oneway Rian ( Sebagian )</t>
  </si>
  <si>
    <t>8833092a</t>
  </si>
  <si>
    <t>Pemasukan Cash - 27 Desember</t>
  </si>
  <si>
    <t>771a181e</t>
  </si>
  <si>
    <t>Maklon Cetak Stamp Jumbo</t>
  </si>
  <si>
    <t>35d4b7f3</t>
  </si>
  <si>
    <t>2fe70e92</t>
  </si>
  <si>
    <t>c8164c76</t>
  </si>
  <si>
    <t>465dfa3d</t>
  </si>
  <si>
    <t>f3d223d4</t>
  </si>
  <si>
    <t>a5f2a846</t>
  </si>
  <si>
    <t>Materai, Amplop, Hvs A4 1 Rim</t>
  </si>
  <si>
    <t>216345b1</t>
  </si>
  <si>
    <t>b9f6c32d</t>
  </si>
  <si>
    <t>Pemasukan Cash - 29 Desember</t>
  </si>
  <si>
    <t>2059f7bf</t>
  </si>
  <si>
    <t>0f4d8cc5</t>
  </si>
  <si>
    <t>TF Banner Iis</t>
  </si>
  <si>
    <t>007c2378</t>
  </si>
  <si>
    <t>cd02dc6c</t>
  </si>
  <si>
    <t>TF Banner Mpi</t>
  </si>
  <si>
    <t>0c5174fb</t>
  </si>
  <si>
    <t>b7e69edc</t>
  </si>
  <si>
    <t>f6cbf237</t>
  </si>
  <si>
    <t>Pemasukan Cash - 30 Desember</t>
  </si>
  <si>
    <t>9e63e103</t>
  </si>
  <si>
    <t>Bayar Tagihan Bahan Paperwork</t>
  </si>
  <si>
    <t>e3fcb5f8</t>
  </si>
  <si>
    <t>Saldo gemiprint Bulan Oktober</t>
  </si>
  <si>
    <t>d7e8a7kl</t>
  </si>
  <si>
    <t>Kas Masuk Gemi Bulan Juni &amp; Juli (Biaya Gedung &amp; Renov)</t>
  </si>
  <si>
    <t>8395df54</t>
  </si>
  <si>
    <t>Bagi Hasil Bang Anwar Bulan Oktober (Minus)</t>
  </si>
  <si>
    <t>Bagi Hasil Suri Bulan Oktober (Minus)</t>
  </si>
  <si>
    <t>4484548b</t>
  </si>
  <si>
    <t>15b0daaa</t>
  </si>
  <si>
    <t>Maklon Sublime Meteran</t>
  </si>
  <si>
    <t>68b3f95d</t>
  </si>
  <si>
    <t>45ce6853</t>
  </si>
  <si>
    <t>Maklon Cetakan Map</t>
  </si>
  <si>
    <t>bbd52c15</t>
  </si>
  <si>
    <t>Maklon Cutting Sticker</t>
  </si>
  <si>
    <t>61877a9b</t>
  </si>
  <si>
    <t>ef5c82bf</t>
  </si>
  <si>
    <t>Pelunasan Maklon Stiker Neonbox</t>
  </si>
  <si>
    <t>2eea80da</t>
  </si>
  <si>
    <t>Pemasukan Cash - 01 November</t>
  </si>
  <si>
    <t>5f964e14</t>
  </si>
  <si>
    <t>7f9375b1</t>
  </si>
  <si>
    <t>a78404df</t>
  </si>
  <si>
    <t>Master Nota</t>
  </si>
  <si>
    <t>2301f3aa</t>
  </si>
  <si>
    <t>Pelunasan Maklon Neonbox</t>
  </si>
  <si>
    <t>47df49bc</t>
  </si>
  <si>
    <t>Pemasukan TF - Seftian Suprianto</t>
  </si>
  <si>
    <t>4276f6e6</t>
  </si>
  <si>
    <t>34313bdd</t>
  </si>
  <si>
    <t>Pemasukan TF - Mustofidi</t>
  </si>
  <si>
    <t>4b230cff</t>
  </si>
  <si>
    <t>Pemasukan TF - Siti Al Munawaroh</t>
  </si>
  <si>
    <t>844a7a45</t>
  </si>
  <si>
    <t>4c468494</t>
  </si>
  <si>
    <t>ff526eb5</t>
  </si>
  <si>
    <t>1b066810</t>
  </si>
  <si>
    <t>Pemasukan Cash - 03 November</t>
  </si>
  <si>
    <t>9080d2a4</t>
  </si>
  <si>
    <t>Maklom Cetakan Brosur</t>
  </si>
  <si>
    <t>fb49f201</t>
  </si>
  <si>
    <t>00bf5de5</t>
  </si>
  <si>
    <t>e59322ae</t>
  </si>
  <si>
    <t>25d17800</t>
  </si>
  <si>
    <t>Pemasukan TF - Siti Almunawaroh</t>
  </si>
  <si>
    <t>99efeb1e</t>
  </si>
  <si>
    <t>b22292cd</t>
  </si>
  <si>
    <t>Pemasukan TF - Tri Wahyuni</t>
  </si>
  <si>
    <t>789ca509</t>
  </si>
  <si>
    <t>Pemasukan TF - Syaifulloh</t>
  </si>
  <si>
    <t>dbfe8405</t>
  </si>
  <si>
    <t>e1e34f2b</t>
  </si>
  <si>
    <t>77af0544</t>
  </si>
  <si>
    <t>Pemasukan TF - Arsista Boby</t>
  </si>
  <si>
    <t>5ad338af</t>
  </si>
  <si>
    <t>Pemasukan Cash - 04 November</t>
  </si>
  <si>
    <t>9e6f6261</t>
  </si>
  <si>
    <t>c5323ad3</t>
  </si>
  <si>
    <t>0bcf548d</t>
  </si>
  <si>
    <t>11e5417f</t>
  </si>
  <si>
    <t>Kasbon Dinil</t>
  </si>
  <si>
    <t>abd042c8</t>
  </si>
  <si>
    <t>b9e50ef6</t>
  </si>
  <si>
    <t>Pemasukan Cash - 05 November</t>
  </si>
  <si>
    <t>54d4b2e0</t>
  </si>
  <si>
    <t>Hvs F4</t>
  </si>
  <si>
    <t>7b54c915</t>
  </si>
  <si>
    <t>Baterai Alkaline A3</t>
  </si>
  <si>
    <t>c995efd0</t>
  </si>
  <si>
    <t>24dbbe39</t>
  </si>
  <si>
    <t>Pemasukan Cash - 06 November</t>
  </si>
  <si>
    <t>6b85a1ec</t>
  </si>
  <si>
    <t>cc222103</t>
  </si>
  <si>
    <t>Pemasukan TF - Amanda Tsalatsa</t>
  </si>
  <si>
    <t>2ce1f7e4</t>
  </si>
  <si>
    <t>bcf48bbf</t>
  </si>
  <si>
    <t>Pemasukan TF - Ari</t>
  </si>
  <si>
    <t>517c51a7</t>
  </si>
  <si>
    <t>Pemasukan TF - Plaza Mandi</t>
  </si>
  <si>
    <t>d2eb29d4</t>
  </si>
  <si>
    <t>Pemasukan TF - Suntoro</t>
  </si>
  <si>
    <t>d2550ad6</t>
  </si>
  <si>
    <t>24fc99cd</t>
  </si>
  <si>
    <t>cbd3aef7</t>
  </si>
  <si>
    <t>Pemasukan TF - Murniyati</t>
  </si>
  <si>
    <t>5047ae97</t>
  </si>
  <si>
    <t>Pemasukan TF - Saepudin</t>
  </si>
  <si>
    <t>86732796</t>
  </si>
  <si>
    <t>Pemasukan TF - Agun Sugiatnan</t>
  </si>
  <si>
    <t>18d38e43</t>
  </si>
  <si>
    <t>Pemasukan TF - Rizki Amalia</t>
  </si>
  <si>
    <t>89952a40</t>
  </si>
  <si>
    <t>Printer Epson L310</t>
  </si>
  <si>
    <t>fac3a82f</t>
  </si>
  <si>
    <t>Maklon Spiral Kawat + Cetakan</t>
  </si>
  <si>
    <t>ab3da2cb</t>
  </si>
  <si>
    <t>1f2c99b3</t>
  </si>
  <si>
    <t>df447549</t>
  </si>
  <si>
    <t>f31413ae</t>
  </si>
  <si>
    <t>Pemasukan Cash - 08 November</t>
  </si>
  <si>
    <t>6464acc0</t>
  </si>
  <si>
    <t>Sample Totebag</t>
  </si>
  <si>
    <t>78711d4b</t>
  </si>
  <si>
    <t>Lembur Karyawan</t>
  </si>
  <si>
    <t>e143f12c</t>
  </si>
  <si>
    <t>655b54ff</t>
  </si>
  <si>
    <t>4663d031</t>
  </si>
  <si>
    <t>Maklon Cetak Cover Buku + Laminasi</t>
  </si>
  <si>
    <t>bf94f962</t>
  </si>
  <si>
    <t>b82373f2</t>
  </si>
  <si>
    <t>Tagihan Air Pdam</t>
  </si>
  <si>
    <t>af1ef042</t>
  </si>
  <si>
    <t>6bcf493f</t>
  </si>
  <si>
    <t>Maklon Cutting Stiker Scott</t>
  </si>
  <si>
    <t>bb5efb76</t>
  </si>
  <si>
    <t>Pemasukan TF - Septi Kurniawati</t>
  </si>
  <si>
    <t>f2adb3c8</t>
  </si>
  <si>
    <t>f427f433</t>
  </si>
  <si>
    <t>Pemasukan TF - Aditya Pratama</t>
  </si>
  <si>
    <t>891a96bd</t>
  </si>
  <si>
    <t>Pemasukan TF - Isep Rudianto</t>
  </si>
  <si>
    <t>1267a79b</t>
  </si>
  <si>
    <t>Pemasukan TF - Hendri Lestari</t>
  </si>
  <si>
    <t>cbcf9cdb</t>
  </si>
  <si>
    <t>Pemasukan TF - Akbar Subiya</t>
  </si>
  <si>
    <t>442faeb0</t>
  </si>
  <si>
    <t>Maklon Cetak 110 Buku + Jilid Spiral</t>
  </si>
  <si>
    <t>25bbc140</t>
  </si>
  <si>
    <t>Maklon Cetak Stiker Meteran,dll</t>
  </si>
  <si>
    <t>80ce5475</t>
  </si>
  <si>
    <t>Pemasukan TF - Saepul Anwar ( Rian )</t>
  </si>
  <si>
    <t>48afa9e7</t>
  </si>
  <si>
    <t>eedc16fa</t>
  </si>
  <si>
    <t>fc24ffcd</t>
  </si>
  <si>
    <t>d370b5ed</t>
  </si>
  <si>
    <t>Tinta Printer Hp + Tissue Head</t>
  </si>
  <si>
    <t>1d24fd39</t>
  </si>
  <si>
    <t>b134907b</t>
  </si>
  <si>
    <t>49360b9e</t>
  </si>
  <si>
    <t>Pemasukan Cash - 10 November</t>
  </si>
  <si>
    <t>03cbb0c5</t>
  </si>
  <si>
    <t>8803c650</t>
  </si>
  <si>
    <t>ccd0310c</t>
  </si>
  <si>
    <t>98e8b45a</t>
  </si>
  <si>
    <t>cbb4931e</t>
  </si>
  <si>
    <t>Maklon Cetak Laser 3</t>
  </si>
  <si>
    <t>991241dc</t>
  </si>
  <si>
    <t>12b0ee4b</t>
  </si>
  <si>
    <t>ba2ffb22</t>
  </si>
  <si>
    <t>Pemasukan TF - Suherman</t>
  </si>
  <si>
    <t>121d6fea</t>
  </si>
  <si>
    <t>6fe34533</t>
  </si>
  <si>
    <t>d4ae19fe</t>
  </si>
  <si>
    <t>Pemasukan TF - Usep Mandang</t>
  </si>
  <si>
    <t>b557784e</t>
  </si>
  <si>
    <t>d508fdd1</t>
  </si>
  <si>
    <t>90971d00</t>
  </si>
  <si>
    <t>277645d1</t>
  </si>
  <si>
    <t>975ebb5f</t>
  </si>
  <si>
    <t>c9d5f8bb</t>
  </si>
  <si>
    <t>Maklon Cetakan UV</t>
  </si>
  <si>
    <t>c2965ddc</t>
  </si>
  <si>
    <t>2b2193f4</t>
  </si>
  <si>
    <t>Pemasukan Cash - 11 November</t>
  </si>
  <si>
    <t>5cfd4f41</t>
  </si>
  <si>
    <t>Pemasukan TF - Ismi Galuh</t>
  </si>
  <si>
    <t>e0af4a20</t>
  </si>
  <si>
    <t>160de81a</t>
  </si>
  <si>
    <t>e16eb8db</t>
  </si>
  <si>
    <t>Pemasukan Cash - 12 November</t>
  </si>
  <si>
    <t>b7a4f60c</t>
  </si>
  <si>
    <t>Pemasukan Cash - 13 November</t>
  </si>
  <si>
    <t>93dd3445</t>
  </si>
  <si>
    <t>71aac259</t>
  </si>
  <si>
    <t>e4dea145</t>
  </si>
  <si>
    <t>49dfe0f4</t>
  </si>
  <si>
    <t>2be51bc3</t>
  </si>
  <si>
    <t>Pemasukan TF - Maheswari</t>
  </si>
  <si>
    <t>c0042ba8</t>
  </si>
  <si>
    <t>Pemasukan TF - Hengki Limbong</t>
  </si>
  <si>
    <t>7e5010d2</t>
  </si>
  <si>
    <t>Pemasukan TF - Nuanza Hotel</t>
  </si>
  <si>
    <t>3935e60f</t>
  </si>
  <si>
    <t>f3eaee8d</t>
  </si>
  <si>
    <t>Pemasukan TF - Oktotiamin</t>
  </si>
  <si>
    <t>edd5927e</t>
  </si>
  <si>
    <t>Pemasukan TF - Ujang Wardiansyah</t>
  </si>
  <si>
    <t>66c425d6</t>
  </si>
  <si>
    <t>Pemasukan TF - Kawasaki</t>
  </si>
  <si>
    <t>5a17d7ff</t>
  </si>
  <si>
    <t>edf6e962</t>
  </si>
  <si>
    <t>Pemasukan TF - Syakila Rindi</t>
  </si>
  <si>
    <t>a8e01b67</t>
  </si>
  <si>
    <t>6324789c</t>
  </si>
  <si>
    <t>c13a08b3</t>
  </si>
  <si>
    <t>4d393acc</t>
  </si>
  <si>
    <t>Pemasukan TF - Nakim</t>
  </si>
  <si>
    <t>ec5d0268</t>
  </si>
  <si>
    <t>Pemasukan TF - Novi Astuti</t>
  </si>
  <si>
    <t>9bdc806a</t>
  </si>
  <si>
    <t>0694d532</t>
  </si>
  <si>
    <t>Lakban Kertas</t>
  </si>
  <si>
    <t>8d33c106</t>
  </si>
  <si>
    <t>7893bb30</t>
  </si>
  <si>
    <t>40e963f7</t>
  </si>
  <si>
    <t>3f281ded</t>
  </si>
  <si>
    <t>fefc636c</t>
  </si>
  <si>
    <t>1db7bfd8</t>
  </si>
  <si>
    <t>Pemasukan Cash - 14 November</t>
  </si>
  <si>
    <t>4bfe980c</t>
  </si>
  <si>
    <t>Pemasukan TF - Agus Purwoko</t>
  </si>
  <si>
    <t>ecea641b</t>
  </si>
  <si>
    <t>Pemasukan TF - Nurhalimah</t>
  </si>
  <si>
    <t>a159198a</t>
  </si>
  <si>
    <t>Pemasukan TF - Muhammad Yasir</t>
  </si>
  <si>
    <t>f64db430</t>
  </si>
  <si>
    <t>Pemasukan TF - Farid Firmansyah</t>
  </si>
  <si>
    <t>7e1743cb</t>
  </si>
  <si>
    <t>65301dbc</t>
  </si>
  <si>
    <t>Pemasukan Cash - 15 November</t>
  </si>
  <si>
    <t>e0a3b94c</t>
  </si>
  <si>
    <t>92380830</t>
  </si>
  <si>
    <t>Pemasukan TF - Ricky Harenbi</t>
  </si>
  <si>
    <t>659f6b1a</t>
  </si>
  <si>
    <t>Pemasukan TF - Joni Sudarmani</t>
  </si>
  <si>
    <t>c102239c</t>
  </si>
  <si>
    <t>Pemasukan TF - Ibu Khotimah</t>
  </si>
  <si>
    <t>2f8637b9</t>
  </si>
  <si>
    <t>8f7068cf</t>
  </si>
  <si>
    <t>2627c82e</t>
  </si>
  <si>
    <t>Sample Totebag Aisin</t>
  </si>
  <si>
    <t>e6e8355c</t>
  </si>
  <si>
    <t>3f924e0d</t>
  </si>
  <si>
    <t>35ac073c</t>
  </si>
  <si>
    <t>Bahan Nota NCR 1</t>
  </si>
  <si>
    <t>8a0b4015</t>
  </si>
  <si>
    <t>Bahan Nota NCR 2</t>
  </si>
  <si>
    <t>51030ffc</t>
  </si>
  <si>
    <t>23791fa7</t>
  </si>
  <si>
    <t>f6bd73a2</t>
  </si>
  <si>
    <t>71fe04f9</t>
  </si>
  <si>
    <t>Pemasukan Cash - 17 November</t>
  </si>
  <si>
    <t>db40d173</t>
  </si>
  <si>
    <t>2f8b8852</t>
  </si>
  <si>
    <t>abf7f09d</t>
  </si>
  <si>
    <t>28fe133c</t>
  </si>
  <si>
    <t>Pemasukan Cash - 18 November</t>
  </si>
  <si>
    <t>fdfff334</t>
  </si>
  <si>
    <t>85973c3c</t>
  </si>
  <si>
    <t>Pemasukan TF - Mihanafilmahdi</t>
  </si>
  <si>
    <t>5bb002bc</t>
  </si>
  <si>
    <t>Pemasukan TF -  Dedy Suharto</t>
  </si>
  <si>
    <t>8b89ca37</t>
  </si>
  <si>
    <t>Pemasukan TF - Aryanto</t>
  </si>
  <si>
    <t>e221685d</t>
  </si>
  <si>
    <t>ab2e240d</t>
  </si>
  <si>
    <t>Pemasukan TF - Nunut Rejeki Ompus</t>
  </si>
  <si>
    <t>34ecbbed</t>
  </si>
  <si>
    <t>9003222b</t>
  </si>
  <si>
    <t>Pemasukan TF - Mahda Septia</t>
  </si>
  <si>
    <t>cbe172ce</t>
  </si>
  <si>
    <t>a5bc1644</t>
  </si>
  <si>
    <t>Pemasukan TF - Budi Mei Rosita</t>
  </si>
  <si>
    <t>25f27785</t>
  </si>
  <si>
    <t>6c38ea66</t>
  </si>
  <si>
    <t>Pemasukan TF - Muhammad Yassir</t>
  </si>
  <si>
    <t>7ee5e804</t>
  </si>
  <si>
    <t>Pemasukan TF - Usep Nandang</t>
  </si>
  <si>
    <t>692ad7b8</t>
  </si>
  <si>
    <t>Bulanan Dinil + Setting</t>
  </si>
  <si>
    <t>97e6c0d7</t>
  </si>
  <si>
    <t>0939ee98</t>
  </si>
  <si>
    <t>3e9b9d52</t>
  </si>
  <si>
    <t>Service Printer Epson</t>
  </si>
  <si>
    <t>54c4273a</t>
  </si>
  <si>
    <t>9cbb18c2</t>
  </si>
  <si>
    <t>Maklon Cetakan Brosur</t>
  </si>
  <si>
    <t>e47a6052</t>
  </si>
  <si>
    <t>Maklon Jilid Softcover + Lembur</t>
  </si>
  <si>
    <t>8f2b25fe</t>
  </si>
  <si>
    <t>1c0f060d</t>
  </si>
  <si>
    <t>Sample Totebag Aisin 2</t>
  </si>
  <si>
    <t>03d1fe4e</t>
  </si>
  <si>
    <t>Pemasukan Cash - 19 November</t>
  </si>
  <si>
    <t>ba3871ed</t>
  </si>
  <si>
    <t>Pemasukan Cash - 20 November</t>
  </si>
  <si>
    <t>0a4195d5</t>
  </si>
  <si>
    <t>Bahan Kertas</t>
  </si>
  <si>
    <t>6c46aeb6</t>
  </si>
  <si>
    <t>a7be4233</t>
  </si>
  <si>
    <t>9427e2cc</t>
  </si>
  <si>
    <t>Bayar Tagihan Cetak 9S</t>
  </si>
  <si>
    <t>4d45d506</t>
  </si>
  <si>
    <t>6ec64103</t>
  </si>
  <si>
    <t>bd01eaf5</t>
  </si>
  <si>
    <t>Pemasukan Cash - 21 November</t>
  </si>
  <si>
    <t>9bdf1296</t>
  </si>
  <si>
    <t>911ca809</t>
  </si>
  <si>
    <t>d56e7048</t>
  </si>
  <si>
    <t>aac3d6ec</t>
  </si>
  <si>
    <t>00589f36</t>
  </si>
  <si>
    <t>Pemasukan TF - Melinda Putri</t>
  </si>
  <si>
    <t>dc64f7eb</t>
  </si>
  <si>
    <t>Pemasukan TF - Ruang Raya Indo</t>
  </si>
  <si>
    <t>9a024e55</t>
  </si>
  <si>
    <t>d72e6cf4</t>
  </si>
  <si>
    <t>Pemasukan TF - Dede Jayusman</t>
  </si>
  <si>
    <t>137dd54e</t>
  </si>
  <si>
    <t>413742ab</t>
  </si>
  <si>
    <t>fe9b693e</t>
  </si>
  <si>
    <t>Pemasukan TF - Alfan Abdussomad</t>
  </si>
  <si>
    <t>1e44f382</t>
  </si>
  <si>
    <t>Pemasukan TF - Johan</t>
  </si>
  <si>
    <t>2f06dc23</t>
  </si>
  <si>
    <t>Pemasukan TF - Dede Sulaeman</t>
  </si>
  <si>
    <t>001345cc</t>
  </si>
  <si>
    <t>f963e570</t>
  </si>
  <si>
    <t>Pemasukan TF - Widi Adi Nugroho</t>
  </si>
  <si>
    <t>a1d626b6</t>
  </si>
  <si>
    <t>Pemasukan TF - Dien Izzi</t>
  </si>
  <si>
    <t>cabb2d86</t>
  </si>
  <si>
    <t>b23d23a5</t>
  </si>
  <si>
    <t>Pemasukan Cash - 22 November</t>
  </si>
  <si>
    <t>63ed984f</t>
  </si>
  <si>
    <t>6008d3e4</t>
  </si>
  <si>
    <t>1d5420fe</t>
  </si>
  <si>
    <t>47ac72e4</t>
  </si>
  <si>
    <t>ba3c8f4f</t>
  </si>
  <si>
    <t>Makan</t>
  </si>
  <si>
    <t>bfcacae1</t>
  </si>
  <si>
    <t>Pemasukan TF - Anies Lelitasari</t>
  </si>
  <si>
    <t>584876b3</t>
  </si>
  <si>
    <t>Pemasukan TF - Edi Triyono</t>
  </si>
  <si>
    <t>50ded7ce</t>
  </si>
  <si>
    <t>Pemasukan TF - Misbahussudur</t>
  </si>
  <si>
    <t>ab26629c</t>
  </si>
  <si>
    <t>bcbfaa7d</t>
  </si>
  <si>
    <t>Pemasukan Cash - 24 November</t>
  </si>
  <si>
    <t>0a45860e</t>
  </si>
  <si>
    <t>14c99f2a</t>
  </si>
  <si>
    <t>Pemasukan TF - Nanda Puspitasari</t>
  </si>
  <si>
    <t>50e11ec0</t>
  </si>
  <si>
    <t>Pemasukan Cash - 25 November</t>
  </si>
  <si>
    <t>652c9973</t>
  </si>
  <si>
    <t>c7c6422e</t>
  </si>
  <si>
    <t>17944d64</t>
  </si>
  <si>
    <t>66460a2c</t>
  </si>
  <si>
    <t>d9189bf8</t>
  </si>
  <si>
    <t>Maklon Cetakan Laser + Stamp</t>
  </si>
  <si>
    <t>d4cebe28</t>
  </si>
  <si>
    <t>Maklon Stample</t>
  </si>
  <si>
    <t>7020593a</t>
  </si>
  <si>
    <t>Pemasukan TF - Mai Hamni</t>
  </si>
  <si>
    <t>eec1a48e</t>
  </si>
  <si>
    <t>0a0acce3</t>
  </si>
  <si>
    <t>870d4503</t>
  </si>
  <si>
    <t>443f78a7</t>
  </si>
  <si>
    <t>679fe64e</t>
  </si>
  <si>
    <t>Pemasukan Cash - 26 November</t>
  </si>
  <si>
    <t>f1156656</t>
  </si>
  <si>
    <t>9c2c3adc</t>
  </si>
  <si>
    <t>4e8d0db3</t>
  </si>
  <si>
    <t>644c8df3</t>
  </si>
  <si>
    <t>2e961b2f</t>
  </si>
  <si>
    <t>8fb5b03c</t>
  </si>
  <si>
    <t>60164664</t>
  </si>
  <si>
    <t>Pemasukan Cash - 28 November</t>
  </si>
  <si>
    <t>dbbfe384</t>
  </si>
  <si>
    <t>Maklon Cetak Stiker Meteran</t>
  </si>
  <si>
    <t>32973a55</t>
  </si>
  <si>
    <t>33d79a5a</t>
  </si>
  <si>
    <t>8f5174b8</t>
  </si>
  <si>
    <t>ca1d6779</t>
  </si>
  <si>
    <t>Maklon Jasa Pasang Stiker Gangsuji</t>
  </si>
  <si>
    <t>a60924e3</t>
  </si>
  <si>
    <t>b8067e4f</t>
  </si>
  <si>
    <t>cd26af33</t>
  </si>
  <si>
    <t>Tisu + Sunlight</t>
  </si>
  <si>
    <t>13a35622</t>
  </si>
  <si>
    <t>Cutter + Isi, Isolasi, Penggaris</t>
  </si>
  <si>
    <t>8f7afcc5</t>
  </si>
  <si>
    <t>6b9edba4</t>
  </si>
  <si>
    <t>Teknisi Mesin Spanduk Freelance + Part</t>
  </si>
  <si>
    <t>aa2e2b50</t>
  </si>
  <si>
    <t>Bahan Baku Mug</t>
  </si>
  <si>
    <t>fcdf8fc9</t>
  </si>
  <si>
    <t>Pemasukan Cash - 29 November</t>
  </si>
  <si>
    <t>9c5a0ca9</t>
  </si>
  <si>
    <t>Maklon Albatros</t>
  </si>
  <si>
    <t>f2ca1ca3</t>
  </si>
  <si>
    <t>Maklon Print Sublime</t>
  </si>
  <si>
    <t>647bac8b</t>
  </si>
  <si>
    <t>Maklon Print Sublime 2</t>
  </si>
  <si>
    <t>eb7f1103</t>
  </si>
  <si>
    <t>d9a6208b</t>
  </si>
  <si>
    <t>Pemasukan TF - Heryawan</t>
  </si>
  <si>
    <t>c28199ff</t>
  </si>
  <si>
    <t>0283a1cf</t>
  </si>
  <si>
    <t>ed05ddcc</t>
  </si>
  <si>
    <t>Pemasukan TF - Miranda Pratiwi</t>
  </si>
  <si>
    <t>714ba2bb</t>
  </si>
  <si>
    <t>879ca534</t>
  </si>
  <si>
    <t>759697f5</t>
  </si>
  <si>
    <t>Pemasukan TF - Dien Rahma Izzati</t>
  </si>
  <si>
    <t>d77df67a</t>
  </si>
  <si>
    <t>c1d53422</t>
  </si>
  <si>
    <t>Pemasukan TF - Ulil Yulianti</t>
  </si>
  <si>
    <t>c511ed20</t>
  </si>
  <si>
    <t>Pemasukan TF - Rosadi</t>
  </si>
  <si>
    <t>a978ba4b</t>
  </si>
  <si>
    <t>1a867a78</t>
  </si>
  <si>
    <t>Pemasukan TF -  Akhmad Nur Ikhsan</t>
  </si>
  <si>
    <t>e0145c45</t>
  </si>
  <si>
    <t>Pemasukan TF - Bayu Agus Prasetyo</t>
  </si>
  <si>
    <t>8615df24</t>
  </si>
  <si>
    <t>Pemasukan TF - Dompet Anak Bangsa</t>
  </si>
  <si>
    <t>136c8ac7</t>
  </si>
  <si>
    <t>Pemasukan TF - Ari Muhammad</t>
  </si>
  <si>
    <t>574544db</t>
  </si>
  <si>
    <t>cba46389</t>
  </si>
  <si>
    <t>87a292d9</t>
  </si>
  <si>
    <t>Saldo gemiprint Bulan September</t>
  </si>
  <si>
    <t>Sisa Kas Gemi</t>
  </si>
  <si>
    <t>Bagi Hasil Bang Anwar Bulan September (Minus)</t>
  </si>
  <si>
    <t>Pemasukan Cash - 01 Oktober</t>
  </si>
  <si>
    <t>b278590a</t>
  </si>
  <si>
    <t>99f82df6</t>
  </si>
  <si>
    <t>85fbe9a8</t>
  </si>
  <si>
    <t>Sisa Bagi Hasil Suri September</t>
  </si>
  <si>
    <t>952a4f89</t>
  </si>
  <si>
    <t>Sisa Bagi Hasil Anwar September</t>
  </si>
  <si>
    <t>19c77869</t>
  </si>
  <si>
    <t>Bahan Baku Neonbox</t>
  </si>
  <si>
    <t>ca7ef7e9</t>
  </si>
  <si>
    <t>a922c814</t>
  </si>
  <si>
    <t>Kurir Dwi</t>
  </si>
  <si>
    <t>83bfa9be</t>
  </si>
  <si>
    <t>2fe691f1</t>
  </si>
  <si>
    <t>Maklon Cetakan Stiker + Id Card</t>
  </si>
  <si>
    <t>97c953ed</t>
  </si>
  <si>
    <t>099b5317</t>
  </si>
  <si>
    <t>e9164af1</t>
  </si>
  <si>
    <t>Kopi, dll</t>
  </si>
  <si>
    <t>dd098f2c</t>
  </si>
  <si>
    <t>Pemasukan Cash - 03 Oktober</t>
  </si>
  <si>
    <t>1c3f3aee</t>
  </si>
  <si>
    <t>Pemasukan TF - Adisa Amanda</t>
  </si>
  <si>
    <t>af714f0a</t>
  </si>
  <si>
    <t>63381fa1</t>
  </si>
  <si>
    <t>b70d1655</t>
  </si>
  <si>
    <t>Pemasukan TF - Puji Sugi Rahayu</t>
  </si>
  <si>
    <t>a023c0b7</t>
  </si>
  <si>
    <t>0e4106b6</t>
  </si>
  <si>
    <t>Pemasukan TF - Abbas Ferdiansyah</t>
  </si>
  <si>
    <t>dd7a2977</t>
  </si>
  <si>
    <t>Pemasukan TF - Haryanto</t>
  </si>
  <si>
    <t>eee5d97e</t>
  </si>
  <si>
    <t>2f08ca76</t>
  </si>
  <si>
    <t>Pemasukan TF - Toto Haeruddin</t>
  </si>
  <si>
    <t>13dad822</t>
  </si>
  <si>
    <t>4fbd381d</t>
  </si>
  <si>
    <t>Pemasukan TF - Nofi Riyani</t>
  </si>
  <si>
    <t>9b92ad58</t>
  </si>
  <si>
    <t>Pemasukan TF - Dede Jayusman 2</t>
  </si>
  <si>
    <t>61b31211</t>
  </si>
  <si>
    <t>Pemasukan TF - Heri Sarjono</t>
  </si>
  <si>
    <t>7bad0758</t>
  </si>
  <si>
    <t>Pemasukan TF - Lutfi Rahman</t>
  </si>
  <si>
    <t>4f1b0689</t>
  </si>
  <si>
    <t>Pemasukan TF - Warneti</t>
  </si>
  <si>
    <t>3e9ad699</t>
  </si>
  <si>
    <t>Pemasukan TF - Yan Shandy Sadewa</t>
  </si>
  <si>
    <t>bae7ca86</t>
  </si>
  <si>
    <t>85dfb0f5</t>
  </si>
  <si>
    <t>fd1cbe83</t>
  </si>
  <si>
    <t>Cetak Kartu Parkir Gemiprint 50 Pcs</t>
  </si>
  <si>
    <t>79e969de</t>
  </si>
  <si>
    <t>d4612df1</t>
  </si>
  <si>
    <t>DP Jasa Pasang Noenbox</t>
  </si>
  <si>
    <t>fd8e148f</t>
  </si>
  <si>
    <t>Pemasukan TF - Metriandi</t>
  </si>
  <si>
    <t>3965dfa6</t>
  </si>
  <si>
    <t>052ecea8</t>
  </si>
  <si>
    <t>9be85636</t>
  </si>
  <si>
    <t>d35ee4dc</t>
  </si>
  <si>
    <t>Pemasukan TF - Fadya Meylita</t>
  </si>
  <si>
    <t>6c6a0d9a</t>
  </si>
  <si>
    <t>45526817</t>
  </si>
  <si>
    <t>699bb175</t>
  </si>
  <si>
    <t>3ef45545</t>
  </si>
  <si>
    <t>Pemasukan Cash - 04 Oktober</t>
  </si>
  <si>
    <t>b73292e1</t>
  </si>
  <si>
    <t>3a6663eb</t>
  </si>
  <si>
    <t>9870b5b3</t>
  </si>
  <si>
    <t>e130c0da</t>
  </si>
  <si>
    <t>Pemasukan Cash - 06 Oktober</t>
  </si>
  <si>
    <t>598838dd</t>
  </si>
  <si>
    <t>Pemasukan Cash - 07 Oktober</t>
  </si>
  <si>
    <t>3b366d74</t>
  </si>
  <si>
    <t>e9435552</t>
  </si>
  <si>
    <t>Pelunasan Jasa Pasang Neonbox</t>
  </si>
  <si>
    <t>10d2dc38</t>
  </si>
  <si>
    <t>dbd49e5e</t>
  </si>
  <si>
    <t>91e27e1f</t>
  </si>
  <si>
    <t>Pemasukan TF - Fitri Rosanti</t>
  </si>
  <si>
    <t>f05f132f</t>
  </si>
  <si>
    <t>4e82fa46</t>
  </si>
  <si>
    <t>Pemasukan TF - Tri Wulansari</t>
  </si>
  <si>
    <t>e2f67531</t>
  </si>
  <si>
    <t>Pemasukan TF - Spanduk (Saepudin)</t>
  </si>
  <si>
    <t>7986464e</t>
  </si>
  <si>
    <t>Biaya Admin BCA</t>
  </si>
  <si>
    <t>dd394bf2</t>
  </si>
  <si>
    <t>Pemasukan TF - Banner (Yogi Iskandar)</t>
  </si>
  <si>
    <t>2c3ec87b</t>
  </si>
  <si>
    <t>b3c2473e</t>
  </si>
  <si>
    <t>Pemasukan TF - Merchandise (Oktotiamin)</t>
  </si>
  <si>
    <t>88d86bb7</t>
  </si>
  <si>
    <t>Pemasukan TF - Banner (Bang Ogi)</t>
  </si>
  <si>
    <t>2ea001d0</t>
  </si>
  <si>
    <t>e79a1aff</t>
  </si>
  <si>
    <t>28e5d614</t>
  </si>
  <si>
    <t>425815ae</t>
  </si>
  <si>
    <t>6e97f317</t>
  </si>
  <si>
    <t>Bahan Ac310</t>
  </si>
  <si>
    <t>ea428676</t>
  </si>
  <si>
    <t>cdf191be</t>
  </si>
  <si>
    <t>Maklon Pisau Pon</t>
  </si>
  <si>
    <t>217dd817</t>
  </si>
  <si>
    <t>Maklon Kartu RFID</t>
  </si>
  <si>
    <t>8f9975c1</t>
  </si>
  <si>
    <t>Pemasukan TF - Rahmad Triadi</t>
  </si>
  <si>
    <t>79550fcb</t>
  </si>
  <si>
    <t>Pemasukan TF - Ahmad Rizal</t>
  </si>
  <si>
    <t>b9e36b63</t>
  </si>
  <si>
    <t>00e3f859</t>
  </si>
  <si>
    <t>Pemasukan TF - Prama Hendramawan</t>
  </si>
  <si>
    <t>74c5b99c</t>
  </si>
  <si>
    <t>5f2d13c9</t>
  </si>
  <si>
    <t>Pemasukan TF - Kartiko Dwi Cahyono</t>
  </si>
  <si>
    <t>bd536db5</t>
  </si>
  <si>
    <t>47ee1de2</t>
  </si>
  <si>
    <t>f6a09630</t>
  </si>
  <si>
    <t>Pemasukan Cash - 08 Oktober</t>
  </si>
  <si>
    <t>9cfc28b1</t>
  </si>
  <si>
    <t>f345cd4d</t>
  </si>
  <si>
    <t>Pemasukan Cash - 09 Oktober</t>
  </si>
  <si>
    <t>22e2bcb4</t>
  </si>
  <si>
    <t>eb21042f</t>
  </si>
  <si>
    <t>0ef4fbf2</t>
  </si>
  <si>
    <t>92d658ed</t>
  </si>
  <si>
    <t>452601a3</t>
  </si>
  <si>
    <t>219aa400</t>
  </si>
  <si>
    <t>Maklon Pon</t>
  </si>
  <si>
    <t>a58ec850</t>
  </si>
  <si>
    <t>Pemasukan Cash - 10 Oktober</t>
  </si>
  <si>
    <t>71bf6f1d</t>
  </si>
  <si>
    <t>Pemasukan TF - Nur Kolis</t>
  </si>
  <si>
    <t>8c5e35e4</t>
  </si>
  <si>
    <t>Pemasukan TF -  Imam Sapihi</t>
  </si>
  <si>
    <t>35ba4781</t>
  </si>
  <si>
    <t>Pemasukan TF - Saepul Anwar ( PDAM 1 )</t>
  </si>
  <si>
    <t>783d993e</t>
  </si>
  <si>
    <t>Pemasukan TF - Yaya Suryadi</t>
  </si>
  <si>
    <t>a85e41f8</t>
  </si>
  <si>
    <t>57f06808</t>
  </si>
  <si>
    <t>09b97fbf</t>
  </si>
  <si>
    <t>6b1a7fd3</t>
  </si>
  <si>
    <t>10fab063</t>
  </si>
  <si>
    <t>c2618aaa</t>
  </si>
  <si>
    <t>5ecb6ba7</t>
  </si>
  <si>
    <t>Pemasukan TF - Sumar</t>
  </si>
  <si>
    <t>932ff987</t>
  </si>
  <si>
    <t>Pemasukan  Cash - 11 Oktober</t>
  </si>
  <si>
    <t>a931551c</t>
  </si>
  <si>
    <t>Kas Gemi</t>
  </si>
  <si>
    <t>bc81d147</t>
  </si>
  <si>
    <t>cc830622</t>
  </si>
  <si>
    <t>Pemasukan TF - Nabila Putri</t>
  </si>
  <si>
    <t>72ad08a1</t>
  </si>
  <si>
    <t>Pemasukan TF - Yati Mariyati</t>
  </si>
  <si>
    <t>bf133fd0</t>
  </si>
  <si>
    <t>9c059996</t>
  </si>
  <si>
    <t>f0164597</t>
  </si>
  <si>
    <t>09c75e35</t>
  </si>
  <si>
    <t>a83566b8</t>
  </si>
  <si>
    <t>6c96021a</t>
  </si>
  <si>
    <t>Maklon Jasa Pasang Spanduk ( Perbaikan )</t>
  </si>
  <si>
    <t>6325741e</t>
  </si>
  <si>
    <t>bd6f51eb</t>
  </si>
  <si>
    <t>a42d2c6e</t>
  </si>
  <si>
    <t>Pemasukan Cash - 13 Oktober</t>
  </si>
  <si>
    <t>725d56b5</t>
  </si>
  <si>
    <t>Pemasukan TF - Emalia Agustina</t>
  </si>
  <si>
    <t>3ebeab2e</t>
  </si>
  <si>
    <t>5c5a2506</t>
  </si>
  <si>
    <t>Pemasukan TF - Adibul Umam</t>
  </si>
  <si>
    <t>6d534ec8</t>
  </si>
  <si>
    <t>Pemasukan TF - Yanti Noviyanti</t>
  </si>
  <si>
    <t>9bca1193</t>
  </si>
  <si>
    <t>Pemasukan TF - Kasmari</t>
  </si>
  <si>
    <t>8ba31b12</t>
  </si>
  <si>
    <t>Pemasukan TF - Maharani Citra Nur</t>
  </si>
  <si>
    <t>e0e06f20</t>
  </si>
  <si>
    <t>8aa245b1</t>
  </si>
  <si>
    <t>823a8145</t>
  </si>
  <si>
    <t>031c1d1a</t>
  </si>
  <si>
    <t>Pemasukan Cash - 14 Oktober</t>
  </si>
  <si>
    <t>35ff8b00</t>
  </si>
  <si>
    <t>a39f1522</t>
  </si>
  <si>
    <t>5aca3398</t>
  </si>
  <si>
    <t>6351ad7e</t>
  </si>
  <si>
    <t>f0f64914</t>
  </si>
  <si>
    <t>a4bda73f</t>
  </si>
  <si>
    <t>Pemasukan TF - Mihana Fialmadi</t>
  </si>
  <si>
    <t>b1182e28</t>
  </si>
  <si>
    <t>76caf147</t>
  </si>
  <si>
    <t>5f1308d8</t>
  </si>
  <si>
    <t>Pemasukan Cash - 15 Oktober</t>
  </si>
  <si>
    <t>4c41c8fa</t>
  </si>
  <si>
    <t>fe1bae51</t>
  </si>
  <si>
    <t>12671ac4</t>
  </si>
  <si>
    <t>b5c97e37</t>
  </si>
  <si>
    <t>01660afb</t>
  </si>
  <si>
    <t>Pemasukan Cash - 16 Oktober</t>
  </si>
  <si>
    <t>5c33062e</t>
  </si>
  <si>
    <t>0d8cdb47</t>
  </si>
  <si>
    <t>b82d86c6</t>
  </si>
  <si>
    <t>7b9be416</t>
  </si>
  <si>
    <t>d3ef3cd8</t>
  </si>
  <si>
    <t>Pemasukan Cash - 17 Oktober</t>
  </si>
  <si>
    <t>2f2ae722</t>
  </si>
  <si>
    <t>Pemasukan TF - Heriyawan</t>
  </si>
  <si>
    <t>0846c102</t>
  </si>
  <si>
    <t>de444e67</t>
  </si>
  <si>
    <t>f2048f6c</t>
  </si>
  <si>
    <t>Pemasukan TF - Fatnur Aini</t>
  </si>
  <si>
    <t>ed0d00df</t>
  </si>
  <si>
    <t>Pemasukan TF - Husni Mubarok</t>
  </si>
  <si>
    <t>60cf564a</t>
  </si>
  <si>
    <t>8733bfb6</t>
  </si>
  <si>
    <t>bb369c35</t>
  </si>
  <si>
    <t>Pemasukan TF - Heri Irawan</t>
  </si>
  <si>
    <t>169d79fa</t>
  </si>
  <si>
    <t>Pemasukan TF - Wawan Setiawan</t>
  </si>
  <si>
    <t>0d9f92cc</t>
  </si>
  <si>
    <t>f1569681</t>
  </si>
  <si>
    <t>83e3cbd4</t>
  </si>
  <si>
    <t>Pemasukan Cash - 18 Oktober</t>
  </si>
  <si>
    <t>0b8a0792</t>
  </si>
  <si>
    <t>a3ed76af</t>
  </si>
  <si>
    <t>Pemasukan TF - M Abdul Aziz</t>
  </si>
  <si>
    <t>39b2a30a</t>
  </si>
  <si>
    <t>Pemasukan TF - Okto Tiamin</t>
  </si>
  <si>
    <t>5f715c53</t>
  </si>
  <si>
    <t>72d058bf</t>
  </si>
  <si>
    <t>c80dd0b3</t>
  </si>
  <si>
    <t>304c0903</t>
  </si>
  <si>
    <t>Pemasukan TF - Tri Wulan Sari</t>
  </si>
  <si>
    <t>561a7dba</t>
  </si>
  <si>
    <t>010f7100</t>
  </si>
  <si>
    <t>Pemasukan TF -  Evan Adi Kusuma</t>
  </si>
  <si>
    <t>7cd22070</t>
  </si>
  <si>
    <t>60daff71</t>
  </si>
  <si>
    <t>Pemasukan TF - Khotimah ( Neonbox )</t>
  </si>
  <si>
    <t>ad1c66f8</t>
  </si>
  <si>
    <t>Pemasukan TF - Fitriani Zega</t>
  </si>
  <si>
    <t>b1d83ab4</t>
  </si>
  <si>
    <t>de09c347</t>
  </si>
  <si>
    <t>bc6d5a5b</t>
  </si>
  <si>
    <t>Pemasukan Cash - 20 Oktober</t>
  </si>
  <si>
    <t>8e201d6d</t>
  </si>
  <si>
    <t>Dp Maklon Neonbox 12 Meter</t>
  </si>
  <si>
    <t>1c4652f6</t>
  </si>
  <si>
    <t>53dfa7f2</t>
  </si>
  <si>
    <t>8fa6f113</t>
  </si>
  <si>
    <t>3157612c</t>
  </si>
  <si>
    <t>038728bf</t>
  </si>
  <si>
    <t>Maklon Cutting Samdblast</t>
  </si>
  <si>
    <t>19880fc0</t>
  </si>
  <si>
    <t>bb33cc09</t>
  </si>
  <si>
    <t>4121af6a</t>
  </si>
  <si>
    <t>78eeb0b0</t>
  </si>
  <si>
    <t>77b2ccc5</t>
  </si>
  <si>
    <t>68871891</t>
  </si>
  <si>
    <t>ec9f38c6</t>
  </si>
  <si>
    <t>69118bf6</t>
  </si>
  <si>
    <t>4b02c12f</t>
  </si>
  <si>
    <t>Pemasukan TF -  Muhammad Yasir</t>
  </si>
  <si>
    <t>3cf8cf6f</t>
  </si>
  <si>
    <t>ed9bee15</t>
  </si>
  <si>
    <t>Pemasukan TF - Astuti</t>
  </si>
  <si>
    <t>84d75d77</t>
  </si>
  <si>
    <t>d6f9a5f0</t>
  </si>
  <si>
    <t>95278255</t>
  </si>
  <si>
    <t>Pemasukan TF - Indra Sakti Elang</t>
  </si>
  <si>
    <t>d12d0e1b</t>
  </si>
  <si>
    <t>d467a8e0</t>
  </si>
  <si>
    <t>Pemasukan TF - Saepul Anwar ( Victory )</t>
  </si>
  <si>
    <t>64d1eef0</t>
  </si>
  <si>
    <t>db2428c7</t>
  </si>
  <si>
    <t>e63ce772</t>
  </si>
  <si>
    <t>Pemasukan TF - Tri Apsari Dewi</t>
  </si>
  <si>
    <t>613e4ba8</t>
  </si>
  <si>
    <t>3c878f16</t>
  </si>
  <si>
    <t>9b1adc11</t>
  </si>
  <si>
    <t>Pemasukan Cash - 23 Oktober</t>
  </si>
  <si>
    <t>dfd83858</t>
  </si>
  <si>
    <t>7a8067b8</t>
  </si>
  <si>
    <t>Tambahan Dp Maklon Noenbox</t>
  </si>
  <si>
    <t>0e972e9e</t>
  </si>
  <si>
    <t>Pemasukan Cash - 24 Oktober</t>
  </si>
  <si>
    <t>35142746</t>
  </si>
  <si>
    <t>3ed9b139</t>
  </si>
  <si>
    <t>Pemasukan Cash - 25 Oktober</t>
  </si>
  <si>
    <t>c080d322</t>
  </si>
  <si>
    <t>9a05919b</t>
  </si>
  <si>
    <t>82773366</t>
  </si>
  <si>
    <t>Pemasukan Cash - 26 Oktober</t>
  </si>
  <si>
    <t>084ccf8c</t>
  </si>
  <si>
    <t>Maklon Stamp Tanggal Otomatis Custom</t>
  </si>
  <si>
    <t>38744f3c</t>
  </si>
  <si>
    <t>Pemasukan TF - M Nurul Huda</t>
  </si>
  <si>
    <t>48f1a292</t>
  </si>
  <si>
    <t>c018ea59</t>
  </si>
  <si>
    <t>2e5f45c3</t>
  </si>
  <si>
    <t>7235d883</t>
  </si>
  <si>
    <t>84a93a12</t>
  </si>
  <si>
    <t>9445d169</t>
  </si>
  <si>
    <t>f41fb532</t>
  </si>
  <si>
    <t>c9ad2676</t>
  </si>
  <si>
    <t>Pemasukan TF - Ahmad Royad</t>
  </si>
  <si>
    <t>54f43ced</t>
  </si>
  <si>
    <t>0514310d</t>
  </si>
  <si>
    <t>Pemasukan TF - Dede Sulaiman</t>
  </si>
  <si>
    <t>f618a65b</t>
  </si>
  <si>
    <t>a2cea958</t>
  </si>
  <si>
    <t>Pemasukan TF - Hambali</t>
  </si>
  <si>
    <t>79d70841</t>
  </si>
  <si>
    <t>cd82af10</t>
  </si>
  <si>
    <t>c7acdad6</t>
  </si>
  <si>
    <t>Pemasukan TF - Romadino</t>
  </si>
  <si>
    <t>6c348ca5</t>
  </si>
  <si>
    <t>Pemasukan Cash - 27 Oktober</t>
  </si>
  <si>
    <t>8726861b</t>
  </si>
  <si>
    <t>a0dad72f</t>
  </si>
  <si>
    <t>5e722d00</t>
  </si>
  <si>
    <t>e9681981</t>
  </si>
  <si>
    <t>e269408e</t>
  </si>
  <si>
    <t>Sewa Aula ( Untuk Sambung Spanduk )</t>
  </si>
  <si>
    <t>50884715</t>
  </si>
  <si>
    <t>Makon Medali, dll</t>
  </si>
  <si>
    <t>fbfe111f</t>
  </si>
  <si>
    <t>Dp Bahan Stiker Neonbox</t>
  </si>
  <si>
    <t>9df7361f</t>
  </si>
  <si>
    <t>8648265c</t>
  </si>
  <si>
    <t>3a4a2b99</t>
  </si>
  <si>
    <t>8ce7a69f</t>
  </si>
  <si>
    <t>Pemasukan Cash - 28 Oktober</t>
  </si>
  <si>
    <t>469ea9a0</t>
  </si>
  <si>
    <t>Bahan Mug</t>
  </si>
  <si>
    <t>c85637b1</t>
  </si>
  <si>
    <t>8fa32bfa</t>
  </si>
  <si>
    <t>Maklon Stampel</t>
  </si>
  <si>
    <t>e73c52bb</t>
  </si>
  <si>
    <t>de4382b5</t>
  </si>
  <si>
    <t>Pemasukan Cash - 29 Oktober</t>
  </si>
  <si>
    <t>f6dee5be</t>
  </si>
  <si>
    <t>Bahan Jam Dinding Custom</t>
  </si>
  <si>
    <t>bc9c7221</t>
  </si>
  <si>
    <t>e8b36c06</t>
  </si>
  <si>
    <t>19afefca</t>
  </si>
  <si>
    <t>840e3d73</t>
  </si>
  <si>
    <t>d39bf69a</t>
  </si>
  <si>
    <t>84bec51e</t>
  </si>
  <si>
    <t>03c78b3d</t>
  </si>
  <si>
    <t>Pemasukan TF - Erni Ermawati</t>
  </si>
  <si>
    <t>7541413b</t>
  </si>
  <si>
    <t>0d02b27e</t>
  </si>
  <si>
    <t>Pemasukan TF - Roni Saputra</t>
  </si>
  <si>
    <t>09e58f1d</t>
  </si>
  <si>
    <t>be819f8e</t>
  </si>
  <si>
    <t>Pemasukan TF - Nofi Riani</t>
  </si>
  <si>
    <t>5630db57</t>
  </si>
  <si>
    <t>8a1a734f</t>
  </si>
  <si>
    <t>Pemasukan TF - Aditya Adha</t>
  </si>
  <si>
    <t>3c6a01ef</t>
  </si>
  <si>
    <t>Pemasukan TF - Adit Nurfakri</t>
  </si>
  <si>
    <t>2eed09c7</t>
  </si>
  <si>
    <t>7aa878d5</t>
  </si>
  <si>
    <t>Pemasukan TF - Wu Wenchao</t>
  </si>
  <si>
    <t>80f96435</t>
  </si>
  <si>
    <t>f73293a7</t>
  </si>
  <si>
    <t>Pemasukan TF - Diaz Mutia</t>
  </si>
  <si>
    <t>c90efe8c</t>
  </si>
  <si>
    <t>e6b1db53</t>
  </si>
  <si>
    <t>f3ef4577</t>
  </si>
  <si>
    <t>Pemasukan TF - Putri Nabila</t>
  </si>
  <si>
    <t>61efd4a1</t>
  </si>
  <si>
    <t>Pemasukan TF - Robi Umi</t>
  </si>
  <si>
    <t>d6042ae4</t>
  </si>
  <si>
    <t>Pemasukan TF - Adi Suprihatna</t>
  </si>
  <si>
    <t>fbbcfdd9</t>
  </si>
  <si>
    <t>91d8649d</t>
  </si>
  <si>
    <t>Pemasukan TF - Galih Arif</t>
  </si>
  <si>
    <t>afbe720c</t>
  </si>
  <si>
    <t>9f30471d</t>
  </si>
  <si>
    <t>f47453c9</t>
  </si>
  <si>
    <t>3afec4b1</t>
  </si>
  <si>
    <t>18e6a299</t>
  </si>
  <si>
    <t>d73209f7</t>
  </si>
  <si>
    <t>09ab8d6c</t>
  </si>
  <si>
    <t>Maklon Cetakan Uv</t>
  </si>
  <si>
    <t>18b64730</t>
  </si>
  <si>
    <t>3e40e57a</t>
  </si>
  <si>
    <t>Pemasukan TF - Lukman</t>
  </si>
  <si>
    <t>510fb380</t>
  </si>
  <si>
    <t>a8e2db91</t>
  </si>
  <si>
    <t>Pemasukan TF - Albin Galih</t>
  </si>
  <si>
    <t>f4619718</t>
  </si>
  <si>
    <t>94c5841e</t>
  </si>
  <si>
    <t>Pemasukan TF - Tri Wulandari</t>
  </si>
  <si>
    <t>e7040b18</t>
  </si>
  <si>
    <t>47519118</t>
  </si>
  <si>
    <t>Kantong Kresek</t>
  </si>
  <si>
    <t>6ddaf51d</t>
  </si>
  <si>
    <t>Pemasukan Cash - 31 Oktober</t>
  </si>
  <si>
    <t>b18f726b</t>
  </si>
  <si>
    <t>93a84d98</t>
  </si>
  <si>
    <t>Sisa Gaji Dini + Jasa Edit</t>
  </si>
  <si>
    <t>22d8813a</t>
  </si>
  <si>
    <t>Sisa Kas gemiprint Bulan Juli (30rb kena biaya admin BCA)</t>
  </si>
  <si>
    <t>Bagi Hasil Bang Anwar Bulan Agustus (Minus)</t>
  </si>
  <si>
    <t>435d4f1d</t>
  </si>
  <si>
    <t>Bagi Hasil Suri Bulan Agustus (Minus)</t>
  </si>
  <si>
    <t>77ddfb30</t>
  </si>
  <si>
    <t>Pemasukan TF - QRIS</t>
  </si>
  <si>
    <t>fa56b8cc</t>
  </si>
  <si>
    <t>e0e5cd07</t>
  </si>
  <si>
    <t>d0e2c195</t>
  </si>
  <si>
    <t>Sisa bagi hasil Anwar</t>
  </si>
  <si>
    <t>f8054604</t>
  </si>
  <si>
    <t>Sisa bagi hasil Suri</t>
  </si>
  <si>
    <t>d49b9f95</t>
  </si>
  <si>
    <t>5fc78384</t>
  </si>
  <si>
    <t>862c92e3</t>
  </si>
  <si>
    <t>Pemasukan TF - DP Rapot (Ummi)</t>
  </si>
  <si>
    <t>d3bef5e9</t>
  </si>
  <si>
    <t>Pemasukan TF - Spanduk (Evi)</t>
  </si>
  <si>
    <t>3ec42a17</t>
  </si>
  <si>
    <t>Pemasukan TF - Bimo Nur Pratama</t>
  </si>
  <si>
    <t>c451ca52</t>
  </si>
  <si>
    <t>Pemasukan TF - Seterela</t>
  </si>
  <si>
    <t>9bd86fb1</t>
  </si>
  <si>
    <t>a46a23a6</t>
  </si>
  <si>
    <t>Pemasukan TF - Ita Octianita</t>
  </si>
  <si>
    <t>4036ba7f</t>
  </si>
  <si>
    <t>Pemasukan TF - Eva Tiara</t>
  </si>
  <si>
    <t>417c39c1</t>
  </si>
  <si>
    <t>a3f8ccbc</t>
  </si>
  <si>
    <t>Pemasukan TF - Manual Book (Resti)</t>
  </si>
  <si>
    <t>d8c0838f</t>
  </si>
  <si>
    <t>Pemasukan TF - Mas Asih</t>
  </si>
  <si>
    <t>14e9e1d0</t>
  </si>
  <si>
    <t>Pemasukan TF - Megah Bersama Indo</t>
  </si>
  <si>
    <t>5a81320a</t>
  </si>
  <si>
    <t>f67faa30</t>
  </si>
  <si>
    <t>2a73079a</t>
  </si>
  <si>
    <t>Pemasukan TF - Heri Purwanto</t>
  </si>
  <si>
    <t>2f5d6e33</t>
  </si>
  <si>
    <t>Pemasukan TF - Dien Rahmi</t>
  </si>
  <si>
    <t>072b6c5e</t>
  </si>
  <si>
    <t>Pemasukan TF - User Manual (Resti)</t>
  </si>
  <si>
    <t>73c6d09e</t>
  </si>
  <si>
    <t>Pemasukan TF - Yusril</t>
  </si>
  <si>
    <t>e1d8127d</t>
  </si>
  <si>
    <t>Pemasukan TF - Bang Ogi</t>
  </si>
  <si>
    <t>fa10f06a</t>
  </si>
  <si>
    <t>Pemasukan TF - Deniar Fathurohman</t>
  </si>
  <si>
    <t>a07b833c</t>
  </si>
  <si>
    <t>109d9a7d</t>
  </si>
  <si>
    <t>Pemasukan TF - Harun Sukmon</t>
  </si>
  <si>
    <t>ffcad0e0</t>
  </si>
  <si>
    <t>ae359d9c</t>
  </si>
  <si>
    <t>ff3dbbf7</t>
  </si>
  <si>
    <t>Pemasukan TF - Gopay</t>
  </si>
  <si>
    <t>78217d6f</t>
  </si>
  <si>
    <t>Pemasukan TF - Safriko</t>
  </si>
  <si>
    <t>8f4efaf3</t>
  </si>
  <si>
    <t>06e92a9f</t>
  </si>
  <si>
    <t>40acdd32</t>
  </si>
  <si>
    <t>Maklon Potong Akrilik</t>
  </si>
  <si>
    <t>dec9d031</t>
  </si>
  <si>
    <t>Maklon Lem Box Packing</t>
  </si>
  <si>
    <t>e4ee8dff</t>
  </si>
  <si>
    <t>Transpor Bekasi</t>
  </si>
  <si>
    <t>3391056e</t>
  </si>
  <si>
    <t>993d61c7</t>
  </si>
  <si>
    <t>Pemasukan Cash 01 - 03 September</t>
  </si>
  <si>
    <t>caa4a14f</t>
  </si>
  <si>
    <t>Token Listrik</t>
  </si>
  <si>
    <t>0297e5b4</t>
  </si>
  <si>
    <t>3623f02d</t>
  </si>
  <si>
    <t>7de89fde</t>
  </si>
  <si>
    <t>Jasa Pasang Spanduk</t>
  </si>
  <si>
    <t>4b7465a8</t>
  </si>
  <si>
    <t>Maklon Cetakan laser</t>
  </si>
  <si>
    <t>45f72b3e</t>
  </si>
  <si>
    <t>a3d06339</t>
  </si>
  <si>
    <t>Pemasukan Cash 04 September</t>
  </si>
  <si>
    <t>82f2ed1b</t>
  </si>
  <si>
    <t>a7b952e2</t>
  </si>
  <si>
    <t>Kasbon Bang Anwar</t>
  </si>
  <si>
    <t>3f3058f6</t>
  </si>
  <si>
    <t>97ec8d36</t>
  </si>
  <si>
    <t>Bayar Air Pam</t>
  </si>
  <si>
    <t>26f0a14d</t>
  </si>
  <si>
    <t>e5638545</t>
  </si>
  <si>
    <t>Uang Sampah</t>
  </si>
  <si>
    <t>4a7cf615</t>
  </si>
  <si>
    <t>Pembersih Monitor</t>
  </si>
  <si>
    <t>26690bea</t>
  </si>
  <si>
    <t>fe89f81d</t>
  </si>
  <si>
    <t>d21d2e1a</t>
  </si>
  <si>
    <t>2fe872ce</t>
  </si>
  <si>
    <t>Pemasukan Cash 08 September</t>
  </si>
  <si>
    <t>c7e7b3b9</t>
  </si>
  <si>
    <t>Maklon Cetak Stample</t>
  </si>
  <si>
    <t>848de6aa</t>
  </si>
  <si>
    <t>Meja Pc Tempel Dinding</t>
  </si>
  <si>
    <t>651e406c</t>
  </si>
  <si>
    <t>Bracket Siku L</t>
  </si>
  <si>
    <t>d83d2f8d</t>
  </si>
  <si>
    <t>Kasur Karyawan 2 Pcs</t>
  </si>
  <si>
    <t>814002a6</t>
  </si>
  <si>
    <t>af13408f</t>
  </si>
  <si>
    <t>30245401</t>
  </si>
  <si>
    <t>Bahan Nota + Ongkos cetak</t>
  </si>
  <si>
    <t>d6b45fde</t>
  </si>
  <si>
    <t>Pemasukan Cash 09 September</t>
  </si>
  <si>
    <t>154388b6</t>
  </si>
  <si>
    <t>61daac70</t>
  </si>
  <si>
    <t>c2cb758e</t>
  </si>
  <si>
    <t>Pemasukan TF -  Pamelinda</t>
  </si>
  <si>
    <t>e83ae282</t>
  </si>
  <si>
    <t>565f503c</t>
  </si>
  <si>
    <t>Pemasukan TF -  Muhammad Rafi</t>
  </si>
  <si>
    <t>638607b6</t>
  </si>
  <si>
    <t>Pemasukan TF - Kabul</t>
  </si>
  <si>
    <t>fd988f80</t>
  </si>
  <si>
    <t>8868cada</t>
  </si>
  <si>
    <t>Pemasukan TF - Ummi ( Pelunasan Map Daqu )</t>
  </si>
  <si>
    <t>de67e0fb</t>
  </si>
  <si>
    <t>Pemasukan TF -  Moh Syaepudin</t>
  </si>
  <si>
    <t>c3efb14f</t>
  </si>
  <si>
    <t>Pemasukan TF - Muhammad Sutrisno</t>
  </si>
  <si>
    <t>0633d016</t>
  </si>
  <si>
    <t>9feb934f</t>
  </si>
  <si>
    <t>Pemasukan TF - M. Syamsul</t>
  </si>
  <si>
    <t>374f1187</t>
  </si>
  <si>
    <t>f86ab317</t>
  </si>
  <si>
    <t>Pemasukan TF - Ismia Aziziah</t>
  </si>
  <si>
    <t>777b6739</t>
  </si>
  <si>
    <t>Pemasukan TF - Yogi</t>
  </si>
  <si>
    <t>6e0a0289</t>
  </si>
  <si>
    <t>Pemasukan TF - Srimargini ( Mug )</t>
  </si>
  <si>
    <t>2b2ca2f9</t>
  </si>
  <si>
    <t>9f9a7140</t>
  </si>
  <si>
    <t>437257a6</t>
  </si>
  <si>
    <t>Pemasukan TF - Resti Julia</t>
  </si>
  <si>
    <t>07555a65</t>
  </si>
  <si>
    <t>Pemasukan TF - Diandra Cahaya</t>
  </si>
  <si>
    <t>29b6a023</t>
  </si>
  <si>
    <t>Pemasukan TF - Muhammad Amir</t>
  </si>
  <si>
    <t>27a066bb</t>
  </si>
  <si>
    <t>8b241fde</t>
  </si>
  <si>
    <t>Pemasukan Cash - 10 September</t>
  </si>
  <si>
    <t>b934d10c</t>
  </si>
  <si>
    <t>Tali Rapia</t>
  </si>
  <si>
    <t>52e4e313</t>
  </si>
  <si>
    <t>23b0d843</t>
  </si>
  <si>
    <t>Sabun Cuci</t>
  </si>
  <si>
    <t>51d19d68</t>
  </si>
  <si>
    <t>b3d29a9f</t>
  </si>
  <si>
    <t>Transpor ke Bekasi</t>
  </si>
  <si>
    <t>b05dfd83</t>
  </si>
  <si>
    <t>cd24ef01</t>
  </si>
  <si>
    <t>715c6615</t>
  </si>
  <si>
    <t>d395049b</t>
  </si>
  <si>
    <t>Pemasukan Cash - 11 September</t>
  </si>
  <si>
    <t>993f007f</t>
  </si>
  <si>
    <t>2e7c96be</t>
  </si>
  <si>
    <t>d76edf82</t>
  </si>
  <si>
    <t>6eb7fdbc</t>
  </si>
  <si>
    <t>Pemasukan - Jasa Pasang Banner</t>
  </si>
  <si>
    <t>dac64c83</t>
  </si>
  <si>
    <t>Pemasukan Cash - 12 September</t>
  </si>
  <si>
    <t>4e348a58</t>
  </si>
  <si>
    <t>Pemasukan TF - Tri Apsari</t>
  </si>
  <si>
    <t>a48f1498</t>
  </si>
  <si>
    <t>6bf511e2</t>
  </si>
  <si>
    <t>Pemasukan TF - Eka Rizki Amalia</t>
  </si>
  <si>
    <t>98359022</t>
  </si>
  <si>
    <t>10f61a33</t>
  </si>
  <si>
    <t>Pemasukan TF - Nakin</t>
  </si>
  <si>
    <t>10ce841d</t>
  </si>
  <si>
    <t>3f84d1ad</t>
  </si>
  <si>
    <t>0648c526</t>
  </si>
  <si>
    <t>cba005a9</t>
  </si>
  <si>
    <t>39ba9665</t>
  </si>
  <si>
    <t>Pemasukan TF - Andrian Tedjo</t>
  </si>
  <si>
    <t>d81a7fa6</t>
  </si>
  <si>
    <t>Pemasukan TF - Budi Santoso</t>
  </si>
  <si>
    <t>f0b3ab6f</t>
  </si>
  <si>
    <t>51319b68</t>
  </si>
  <si>
    <t>Pemasukan TF - Muhammad Agus Sadewa</t>
  </si>
  <si>
    <t>7e90eb47</t>
  </si>
  <si>
    <t>ca50fa55</t>
  </si>
  <si>
    <t>f38efdaf</t>
  </si>
  <si>
    <t>6e81bab4</t>
  </si>
  <si>
    <t>de322f08</t>
  </si>
  <si>
    <t>cb5b647b</t>
  </si>
  <si>
    <t>Maklon Sublim Mug</t>
  </si>
  <si>
    <t>60ad8a57</t>
  </si>
  <si>
    <t>Pemasukan Cash - 14 September</t>
  </si>
  <si>
    <t>f8c80458</t>
  </si>
  <si>
    <t>Pemasukan TF - Tomi</t>
  </si>
  <si>
    <t>114aae87</t>
  </si>
  <si>
    <t>9c7c69b4</t>
  </si>
  <si>
    <t>edf98249</t>
  </si>
  <si>
    <t>Pemasukan Cash - 15 September</t>
  </si>
  <si>
    <t>781f951a</t>
  </si>
  <si>
    <t>1166e5ae</t>
  </si>
  <si>
    <t>9202978f</t>
  </si>
  <si>
    <t>Maklon Cetakan Laser Lagi</t>
  </si>
  <si>
    <t>b4150466</t>
  </si>
  <si>
    <t>3f59078a</t>
  </si>
  <si>
    <t>2ea6532c</t>
  </si>
  <si>
    <t>7be36e7b</t>
  </si>
  <si>
    <t>e9065f1a</t>
  </si>
  <si>
    <t>Pemasukan TF - Khoerurrizal</t>
  </si>
  <si>
    <t>33952bfb</t>
  </si>
  <si>
    <t>Pemasukan TF - Saefani</t>
  </si>
  <si>
    <t>f8f2077e</t>
  </si>
  <si>
    <t>Pemasukan TF - Hery Sarjono</t>
  </si>
  <si>
    <t>612c22ba</t>
  </si>
  <si>
    <t>9f852556</t>
  </si>
  <si>
    <t>Pemasukan TF - Ari Setiawan</t>
  </si>
  <si>
    <t>33d55c15</t>
  </si>
  <si>
    <t>9fc07da5</t>
  </si>
  <si>
    <t>20b8438e</t>
  </si>
  <si>
    <t>3ae82093</t>
  </si>
  <si>
    <t>Pemasukan TF - Harridi Ilman</t>
  </si>
  <si>
    <t>56c4aba2</t>
  </si>
  <si>
    <t>Pemasukan TF - Dede Yusuf</t>
  </si>
  <si>
    <t>5bef10a4</t>
  </si>
  <si>
    <t>Pemasukan TF - Riana Asturi</t>
  </si>
  <si>
    <t>9aa4846d</t>
  </si>
  <si>
    <t>c26afa55</t>
  </si>
  <si>
    <t>6479deb3</t>
  </si>
  <si>
    <t>Pemasukan TF - Putri Deviaanti</t>
  </si>
  <si>
    <t>a6c4f0ea</t>
  </si>
  <si>
    <t>Pemasukan Cash - 16 - 17 September</t>
  </si>
  <si>
    <t>b17cb193</t>
  </si>
  <si>
    <t>2439ce0c</t>
  </si>
  <si>
    <t>417437bc</t>
  </si>
  <si>
    <t>de4e2ee8</t>
  </si>
  <si>
    <t>b270a41e</t>
  </si>
  <si>
    <t>7f44c968</t>
  </si>
  <si>
    <t>Pemasukan TF - Elperiasni Saragih</t>
  </si>
  <si>
    <t>4f4358d5</t>
  </si>
  <si>
    <t>Pemasukan TF - Urip Darmanto</t>
  </si>
  <si>
    <t>c1aa7239</t>
  </si>
  <si>
    <t>Pemasukan TF - Airpay International</t>
  </si>
  <si>
    <t>3a94994a</t>
  </si>
  <si>
    <t>Pemasukan TF - Moh Syaepudin</t>
  </si>
  <si>
    <t>cc6fed9a</t>
  </si>
  <si>
    <t>4e5b1881</t>
  </si>
  <si>
    <t>9cba749d</t>
  </si>
  <si>
    <t>Pemasukan TF - Kabul Ramadhan</t>
  </si>
  <si>
    <t>70b357de</t>
  </si>
  <si>
    <t>f910406b</t>
  </si>
  <si>
    <t>Pemasukan TF - Taspirin</t>
  </si>
  <si>
    <t>bd23cd41</t>
  </si>
  <si>
    <t>1446d48b</t>
  </si>
  <si>
    <t>070599b6</t>
  </si>
  <si>
    <t>Pemasukan TF - Hasonangan Bangkit</t>
  </si>
  <si>
    <t>c98f8adb</t>
  </si>
  <si>
    <t>Pemasukan TF - Sutarno Binmarja</t>
  </si>
  <si>
    <t>7859e52f</t>
  </si>
  <si>
    <t>8e1fbd83</t>
  </si>
  <si>
    <t>497b008c</t>
  </si>
  <si>
    <t>41d7785c</t>
  </si>
  <si>
    <t>accec3c4</t>
  </si>
  <si>
    <t>Pemasukan Cash - 18 September</t>
  </si>
  <si>
    <t>64aed7f7</t>
  </si>
  <si>
    <t>Pemasukan Cash - 19 - 20 September</t>
  </si>
  <si>
    <t>e71ce9d3</t>
  </si>
  <si>
    <t>4f4c9ec2</t>
  </si>
  <si>
    <t>Pemasukan Cash - 21 September</t>
  </si>
  <si>
    <t>f717d61b</t>
  </si>
  <si>
    <t>399a2ab9</t>
  </si>
  <si>
    <t>89781fee</t>
  </si>
  <si>
    <t>Maklon Laminating</t>
  </si>
  <si>
    <t>d12a0378</t>
  </si>
  <si>
    <t>ac735abb</t>
  </si>
  <si>
    <t>Pemasukan Cash - 22 September</t>
  </si>
  <si>
    <t>a8ade77a</t>
  </si>
  <si>
    <t>05986c97</t>
  </si>
  <si>
    <t>a37d5164</t>
  </si>
  <si>
    <t>Pemasukan Cash - 23 September</t>
  </si>
  <si>
    <t>6b855a4c</t>
  </si>
  <si>
    <t>c9f3e499</t>
  </si>
  <si>
    <t>Detergen</t>
  </si>
  <si>
    <t>0e96dd63</t>
  </si>
  <si>
    <t>Maklon Potong Pasang Stiker</t>
  </si>
  <si>
    <t>afefa29c</t>
  </si>
  <si>
    <t>169296ab</t>
  </si>
  <si>
    <t>Pemasukan Cash - 24 September</t>
  </si>
  <si>
    <t>2947e6d6</t>
  </si>
  <si>
    <t>269085f5</t>
  </si>
  <si>
    <t>Pemasukan Cash - 25 September</t>
  </si>
  <si>
    <t>86017bb4</t>
  </si>
  <si>
    <t>900588de</t>
  </si>
  <si>
    <t>4c903ed8</t>
  </si>
  <si>
    <t>e8c72a07</t>
  </si>
  <si>
    <t>ec3e77a7</t>
  </si>
  <si>
    <t>Pemasukan TF - Muhammad Rayyan</t>
  </si>
  <si>
    <t>d931159e</t>
  </si>
  <si>
    <t>Pemasukan TF - Imam Sapihi</t>
  </si>
  <si>
    <t>ac857081</t>
  </si>
  <si>
    <t>Pemasukan TF - Tasya Putri</t>
  </si>
  <si>
    <t>534f19f4</t>
  </si>
  <si>
    <t>d05363ad</t>
  </si>
  <si>
    <t>Pemasukan TF - Kiki Suyatna</t>
  </si>
  <si>
    <t>ffc45e3f</t>
  </si>
  <si>
    <t>Pemasukan TF - Amartha</t>
  </si>
  <si>
    <t>d223cd2b</t>
  </si>
  <si>
    <t>Pemasukan TF - Hardidi Ilman</t>
  </si>
  <si>
    <t>a4d019c2</t>
  </si>
  <si>
    <t>f45afb8f</t>
  </si>
  <si>
    <t>3c11ab4f</t>
  </si>
  <si>
    <t>6967c7fe</t>
  </si>
  <si>
    <t>Pemasukan TF - Nuzul Imam</t>
  </si>
  <si>
    <t>c644e506</t>
  </si>
  <si>
    <t>2d414dd1</t>
  </si>
  <si>
    <t>27cad477</t>
  </si>
  <si>
    <t>a492daaf</t>
  </si>
  <si>
    <t>41910176</t>
  </si>
  <si>
    <t>ef6fe1ab</t>
  </si>
  <si>
    <t>Pemasukan TF - Misbahu Sudur</t>
  </si>
  <si>
    <t>042bab5c</t>
  </si>
  <si>
    <t>Bahan Baku Nota</t>
  </si>
  <si>
    <t>43530a26</t>
  </si>
  <si>
    <t>Bahan Amplop</t>
  </si>
  <si>
    <t>6dc60a9a</t>
  </si>
  <si>
    <t>f2ae65ee</t>
  </si>
  <si>
    <t>Pemasukan Cash - 26 27 September</t>
  </si>
  <si>
    <t>aba6a6f8</t>
  </si>
  <si>
    <t>a4659e4e</t>
  </si>
  <si>
    <t>19e6d323</t>
  </si>
  <si>
    <t>b593e78b</t>
  </si>
  <si>
    <t>Pemasukan TF - Bimo Nurpratama</t>
  </si>
  <si>
    <t>c38e7821</t>
  </si>
  <si>
    <t>23bb98af</t>
  </si>
  <si>
    <t>Pemasukan TF - Dede Yusuf Mutaqin</t>
  </si>
  <si>
    <t>5559c4d1</t>
  </si>
  <si>
    <t>Pemasukan TF - Muhammad Fad</t>
  </si>
  <si>
    <t>1808fb5f</t>
  </si>
  <si>
    <t>b86f26be</t>
  </si>
  <si>
    <t>0d66aee7</t>
  </si>
  <si>
    <t>Pemasukan TF - Usep Nandang Kurnia</t>
  </si>
  <si>
    <t>41569a10</t>
  </si>
  <si>
    <t>e88d8fd2</t>
  </si>
  <si>
    <t>06ce9674</t>
  </si>
  <si>
    <t>cea07ff7</t>
  </si>
  <si>
    <t>Bahan Stiker Oneway</t>
  </si>
  <si>
    <t>2c6d7d31</t>
  </si>
  <si>
    <t>774d61f7</t>
  </si>
  <si>
    <t>db25cd61</t>
  </si>
  <si>
    <t>5cfc73e2</t>
  </si>
  <si>
    <t>bba4344d</t>
  </si>
  <si>
    <t>Pemasukan Cash - 29 September</t>
  </si>
  <si>
    <t>4eb69da7</t>
  </si>
  <si>
    <t>2f372f44</t>
  </si>
  <si>
    <t>ade0f89f</t>
  </si>
  <si>
    <t>6bdd535a</t>
  </si>
  <si>
    <t>Pemasukan TF - Oktotiamin 2</t>
  </si>
  <si>
    <t>6072dcf8</t>
  </si>
  <si>
    <t>Pemasukan TF - Yogi Iskandar 2</t>
  </si>
  <si>
    <t>927b0332</t>
  </si>
  <si>
    <t>cd7225a2</t>
  </si>
  <si>
    <t>22cc3fb1</t>
  </si>
  <si>
    <t>7069738e</t>
  </si>
  <si>
    <t>Sisa Gaji Dinil + Jasa Edit 16 Pcs</t>
  </si>
  <si>
    <t>c4dab73d</t>
  </si>
  <si>
    <t>Pemasukan Cash - 30 September</t>
  </si>
  <si>
    <t>Sisa Kas Gemi Bulan Juli (30rb kena biaya admin BCA)</t>
  </si>
  <si>
    <t>Bagi Hasil Bang Anwar Bulan Juli (Minus)</t>
  </si>
  <si>
    <t>Bagi Hasil Suri Bulan Juli (Minus)</t>
  </si>
  <si>
    <t>ed6f53e0</t>
  </si>
  <si>
    <t>Pemasukan Cash 01 Agustus</t>
  </si>
  <si>
    <t>a68d6db5</t>
  </si>
  <si>
    <t>Sabun Taf</t>
  </si>
  <si>
    <t>854c1067</t>
  </si>
  <si>
    <t>Alkohol</t>
  </si>
  <si>
    <t>656fbc13</t>
  </si>
  <si>
    <t>Kopi + Makan</t>
  </si>
  <si>
    <t>11cebd4b</t>
  </si>
  <si>
    <t>Batrai Abc a3</t>
  </si>
  <si>
    <t>1c1e8209</t>
  </si>
  <si>
    <t>Pemasukan Cash 02 Agustus</t>
  </si>
  <si>
    <t>21307f7c</t>
  </si>
  <si>
    <t>646ccbe6</t>
  </si>
  <si>
    <t>1d185c0f</t>
  </si>
  <si>
    <t>ae99f8ec</t>
  </si>
  <si>
    <t>Tisu + Sabun</t>
  </si>
  <si>
    <t>641a1885</t>
  </si>
  <si>
    <t>52a0c78c</t>
  </si>
  <si>
    <t>Teknisi Cello, Bensin, Makan, Rokok</t>
  </si>
  <si>
    <t>275ed943</t>
  </si>
  <si>
    <t>Pemasukan Cash 04 Agustus</t>
  </si>
  <si>
    <t>2df42a81</t>
  </si>
  <si>
    <t>172f7f77</t>
  </si>
  <si>
    <t>Long Belt STS Mesin Spanduk</t>
  </si>
  <si>
    <t>12ed3c19</t>
  </si>
  <si>
    <t>Pemasukan TF - Banner (Lamhisar)</t>
  </si>
  <si>
    <t>c2841951</t>
  </si>
  <si>
    <t>Pemasukan TF - Ismi Galuh (Rudianto)</t>
  </si>
  <si>
    <t>15af6a5f</t>
  </si>
  <si>
    <t>cb755580</t>
  </si>
  <si>
    <t>20e2cccc</t>
  </si>
  <si>
    <t>Pemasukan TF - HLI (Bakhtiar)</t>
  </si>
  <si>
    <t>7e9390ff</t>
  </si>
  <si>
    <t>abde2006</t>
  </si>
  <si>
    <t>ad2d6963</t>
  </si>
  <si>
    <t>Pemasukan TF - Stiker (Saeful)</t>
  </si>
  <si>
    <t>d93227df</t>
  </si>
  <si>
    <t>d0642348</t>
  </si>
  <si>
    <t>Pemasukan TF - Kartu Nama (Mbi Windu)</t>
  </si>
  <si>
    <t>89ff99ab</t>
  </si>
  <si>
    <t>Pemasukan TF - Bella Aprillia</t>
  </si>
  <si>
    <t>899330c5</t>
  </si>
  <si>
    <t>Pemasukan TF - Kartu member (Yuli)</t>
  </si>
  <si>
    <t>b5733a66</t>
  </si>
  <si>
    <t>Pemasukan TF - Salamah</t>
  </si>
  <si>
    <t>f49282e8</t>
  </si>
  <si>
    <t>88b0ebcb</t>
  </si>
  <si>
    <t>ea218e70</t>
  </si>
  <si>
    <t>Pemasukan TF - Banner (PT Alto Network)</t>
  </si>
  <si>
    <t>64f93bf0</t>
  </si>
  <si>
    <t>Pemasukan TF - Voucher (Dien Rahmi)</t>
  </si>
  <si>
    <t>e5f2c313</t>
  </si>
  <si>
    <t>4fba5bcd</t>
  </si>
  <si>
    <t>d22eb8f1</t>
  </si>
  <si>
    <t>Gorengan</t>
  </si>
  <si>
    <t>c6c05bfa</t>
  </si>
  <si>
    <t>7cfdd4be</t>
  </si>
  <si>
    <t>Pemasukan Cash 05 Agustus</t>
  </si>
  <si>
    <t>afa6c740</t>
  </si>
  <si>
    <t>Maklon Cetakan Laser Sinergi</t>
  </si>
  <si>
    <t>56a26cda</t>
  </si>
  <si>
    <t>Maklon Cetakan Nota, Laser Ahpil</t>
  </si>
  <si>
    <t>0050d281</t>
  </si>
  <si>
    <t>b5642af1</t>
  </si>
  <si>
    <t>Pemasukan Cash 06 Agustus</t>
  </si>
  <si>
    <t>24a98c33</t>
  </si>
  <si>
    <t>7cbaffc6</t>
  </si>
  <si>
    <t>Tagihan air PAM</t>
  </si>
  <si>
    <t>1d24e05e</t>
  </si>
  <si>
    <t>Pemasukan Cash 07 Agustus</t>
  </si>
  <si>
    <t>290e63d1</t>
  </si>
  <si>
    <t>845dee6f</t>
  </si>
  <si>
    <t>c511b5af</t>
  </si>
  <si>
    <t>b4307144</t>
  </si>
  <si>
    <t>Token Listrik Toko Lama</t>
  </si>
  <si>
    <t>53a86d9b</t>
  </si>
  <si>
    <t>Uang Sampah Toko Lama</t>
  </si>
  <si>
    <t>a73408c6</t>
  </si>
  <si>
    <t>Benerin Bocor Bangunan Baru + Bahan</t>
  </si>
  <si>
    <t>26acf4c1</t>
  </si>
  <si>
    <t>Pemasukan Cash 08-09 Agustus</t>
  </si>
  <si>
    <t>aef207f8</t>
  </si>
  <si>
    <t>Tagihan PAM toko lama</t>
  </si>
  <si>
    <t>10bf636d</t>
  </si>
  <si>
    <t>Tagihan Internet + Biaya Pindah Alamat</t>
  </si>
  <si>
    <t>181d4bff</t>
  </si>
  <si>
    <t>Tambal Ban Motor 2 Lubang</t>
  </si>
  <si>
    <t>4c485784</t>
  </si>
  <si>
    <t>0e466fe5</t>
  </si>
  <si>
    <t>Jasa Pasang Stiker gemiprint</t>
  </si>
  <si>
    <t>d28e6d6d</t>
  </si>
  <si>
    <t>Pemasukan Cash 11 Agustus</t>
  </si>
  <si>
    <t>1058f13d</t>
  </si>
  <si>
    <t>Pemasukan TF - Banner (Ismi Galuh)</t>
  </si>
  <si>
    <t>806d5280</t>
  </si>
  <si>
    <t>Pemasukan TF - Nandito Irawan</t>
  </si>
  <si>
    <t>c21b6419</t>
  </si>
  <si>
    <t>Pemasukan TF - Nota (Budi Mei)</t>
  </si>
  <si>
    <t>ea6e9067</t>
  </si>
  <si>
    <t>Pemasukan TF - Banner Tahu (Bang Ogi)</t>
  </si>
  <si>
    <t>869fcaa0</t>
  </si>
  <si>
    <t>Pemasukan TF - Kartiko Dwi Cahyo</t>
  </si>
  <si>
    <t>31a84760</t>
  </si>
  <si>
    <t>Pemasukan TF - Aji Ade Saputra</t>
  </si>
  <si>
    <t>a9d10c92</t>
  </si>
  <si>
    <t>784a4f58</t>
  </si>
  <si>
    <t>Pemasukan TF - Indra Sakti Erlang</t>
  </si>
  <si>
    <t>95ef3e49</t>
  </si>
  <si>
    <t>Pemasukan TF - Desyntia Inten</t>
  </si>
  <si>
    <t>13880bd0</t>
  </si>
  <si>
    <t>0298ee43</t>
  </si>
  <si>
    <t>Pemasukan TF - Didi Junaedi</t>
  </si>
  <si>
    <t>bda323eb</t>
  </si>
  <si>
    <t>e526729e</t>
  </si>
  <si>
    <t>89a03c77</t>
  </si>
  <si>
    <t>Pemasukan TF - Kartu Nama OTTO Pharma (Albert Yusuf)</t>
  </si>
  <si>
    <t>e4bdc980</t>
  </si>
  <si>
    <t>78b7e765</t>
  </si>
  <si>
    <t>Pemasukan TF - Banner Odon (M Husni)</t>
  </si>
  <si>
    <t>7cc7c1f9</t>
  </si>
  <si>
    <t>dfd0a440</t>
  </si>
  <si>
    <t>Pemasukan TF - Banner Unggul (Dede Supyandi)</t>
  </si>
  <si>
    <t>40c19833</t>
  </si>
  <si>
    <t>Pemasukan TF - Banner (Toto Haerudin)</t>
  </si>
  <si>
    <t>ee596363</t>
  </si>
  <si>
    <t>419302f4</t>
  </si>
  <si>
    <t>Pemasukan TF - Nanda Puspita Sari</t>
  </si>
  <si>
    <t>ed151107</t>
  </si>
  <si>
    <t>440fb95e</t>
  </si>
  <si>
    <t>dca31ffe</t>
  </si>
  <si>
    <t>Pemasukan TF - Ahmad Fauzan</t>
  </si>
  <si>
    <t>8c046014</t>
  </si>
  <si>
    <t>Pemasukan TF - Banner 280 (Toto)</t>
  </si>
  <si>
    <t>3a69738d</t>
  </si>
  <si>
    <t>b3eb988c</t>
  </si>
  <si>
    <t>Pemasukan TF - Widaman</t>
  </si>
  <si>
    <t>381a3b12</t>
  </si>
  <si>
    <t>4b3307e5</t>
  </si>
  <si>
    <t>56a5835a</t>
  </si>
  <si>
    <t>Pemasukan Cash 12 Agustus</t>
  </si>
  <si>
    <t>9872fb57</t>
  </si>
  <si>
    <t>a741b4f3</t>
  </si>
  <si>
    <t>ec642ff3</t>
  </si>
  <si>
    <t>Bensin, Makan, Rokok Teknisi</t>
  </si>
  <si>
    <t>27d167bc</t>
  </si>
  <si>
    <t>026f0fcb</t>
  </si>
  <si>
    <t>Pemasukan Cash 13 Agustus</t>
  </si>
  <si>
    <t>be1fa9d9</t>
  </si>
  <si>
    <t>53b5a588</t>
  </si>
  <si>
    <t>Pemasukan Cash 14 Agustus</t>
  </si>
  <si>
    <t>e15b1e21</t>
  </si>
  <si>
    <t>Kembalian Kelebihan Transfer (Suntoro 14 Agustus - 873x2)</t>
  </si>
  <si>
    <t>3b3b9f19</t>
  </si>
  <si>
    <t>Pemasukan TF - Banner SDN Sukadami (Bang Ogi)</t>
  </si>
  <si>
    <t>443de114</t>
  </si>
  <si>
    <t>Pemasukan TF - Desyntia Inten Dwi</t>
  </si>
  <si>
    <t>aed83fb9</t>
  </si>
  <si>
    <t>Pemasukan TF - Santa Krisna</t>
  </si>
  <si>
    <t>1b1764dc</t>
  </si>
  <si>
    <t>Pemasukan TF - Banner (Wawan Sutiawan)</t>
  </si>
  <si>
    <t>63b21a25</t>
  </si>
  <si>
    <t>833ab075</t>
  </si>
  <si>
    <t>Pemasukan TF - Widodo</t>
  </si>
  <si>
    <t>f3444a4a</t>
  </si>
  <si>
    <t>Pemasukan TF - Nuriyanto</t>
  </si>
  <si>
    <t>2b294846</t>
  </si>
  <si>
    <t>Pemasukan TF - Banner (Boca Junior)</t>
  </si>
  <si>
    <t>4f90c7d2</t>
  </si>
  <si>
    <t>Pemasukan TF - Indra Sakti Erlangga</t>
  </si>
  <si>
    <t>ea80aa3d</t>
  </si>
  <si>
    <t>6d94aa7d</t>
  </si>
  <si>
    <t>e5281666</t>
  </si>
  <si>
    <t>3aeb9002</t>
  </si>
  <si>
    <t>Pemasukan TF - Astar (Bakhtiar Sukmo WIB)</t>
  </si>
  <si>
    <t>5e5e4bd0</t>
  </si>
  <si>
    <t>Pemasukan TF - Nida Nurul</t>
  </si>
  <si>
    <t>9d6974e6</t>
  </si>
  <si>
    <t>b3b3ac99</t>
  </si>
  <si>
    <t>Pemasukan TF - Syafriko</t>
  </si>
  <si>
    <t>0cf28e93</t>
  </si>
  <si>
    <t>a1c7e8a1</t>
  </si>
  <si>
    <t>8897788f</t>
  </si>
  <si>
    <t>d369c697</t>
  </si>
  <si>
    <t>cd806981</t>
  </si>
  <si>
    <t>f724c176</t>
  </si>
  <si>
    <t>Maklon Cetak Brosur</t>
  </si>
  <si>
    <t>88eeea14</t>
  </si>
  <si>
    <t>17806c1d</t>
  </si>
  <si>
    <t>232c7eee</t>
  </si>
  <si>
    <t>Pemasukan Cash 15 Agustus</t>
  </si>
  <si>
    <t>5d420c91</t>
  </si>
  <si>
    <t>3809c5df</t>
  </si>
  <si>
    <t>Pemasukan Cash 16 Agustus</t>
  </si>
  <si>
    <t>1075b1c5</t>
  </si>
  <si>
    <t>Tagihan Bahan Spanduk Paperwork</t>
  </si>
  <si>
    <t>fe2a37b3</t>
  </si>
  <si>
    <t>Centang Biru Wa gemiprint + pajak</t>
  </si>
  <si>
    <t>840a4351</t>
  </si>
  <si>
    <t>Pemasukan TF - M Iqbal</t>
  </si>
  <si>
    <t>8ca8bcbb</t>
  </si>
  <si>
    <t>Pemasukan TF - Ayu Norma</t>
  </si>
  <si>
    <t>42b77699</t>
  </si>
  <si>
    <t>2b9273be</t>
  </si>
  <si>
    <t>Pemasukan TF - Bayu Dio Iman</t>
  </si>
  <si>
    <t>3af6c606</t>
  </si>
  <si>
    <t>Pemasukan TF - Banner Eiger (Bang Ogi)</t>
  </si>
  <si>
    <t>557f2336</t>
  </si>
  <si>
    <t>9cc6d332</t>
  </si>
  <si>
    <t>Pemasukan TF - Indah Dwi</t>
  </si>
  <si>
    <t>e6b1e9e3</t>
  </si>
  <si>
    <t>c9a44837</t>
  </si>
  <si>
    <t>Pemasukan TF - Bayu Saputra</t>
  </si>
  <si>
    <t>07fc7bdb</t>
  </si>
  <si>
    <t>Pemasukan TF - Banner (Kabul)</t>
  </si>
  <si>
    <t>fe726847</t>
  </si>
  <si>
    <t>15a6bac8</t>
  </si>
  <si>
    <t>Pemasukan TF - Deniar Fathur</t>
  </si>
  <si>
    <t>23af2465</t>
  </si>
  <si>
    <t>Pemasukan TF - Banner HUT RI (Bang Ogi)</t>
  </si>
  <si>
    <t>6c3c1299</t>
  </si>
  <si>
    <t>6c1b0c17</t>
  </si>
  <si>
    <t>4d913419</t>
  </si>
  <si>
    <t>Sekat Laci Kasir</t>
  </si>
  <si>
    <t>8f232531</t>
  </si>
  <si>
    <t>Bahan Brosur</t>
  </si>
  <si>
    <t>b7cda7b0</t>
  </si>
  <si>
    <t>Pemasukan Cash 18 Agustus</t>
  </si>
  <si>
    <t>74d5ac82</t>
  </si>
  <si>
    <t>984fb407</t>
  </si>
  <si>
    <t>bfca410d</t>
  </si>
  <si>
    <t>Pemasukan Cash 19 Agustus</t>
  </si>
  <si>
    <t>4bbaea9f</t>
  </si>
  <si>
    <t>Pemasukan Cash 20 Agustus</t>
  </si>
  <si>
    <t>160cbe5f</t>
  </si>
  <si>
    <t>Pemasukan Cash 21 Agustus</t>
  </si>
  <si>
    <t>668aef4a</t>
  </si>
  <si>
    <t>Maklon Cutting Sticker 100 Pcs</t>
  </si>
  <si>
    <t>11d409ca</t>
  </si>
  <si>
    <t>Lampu Neonbox ( Pesanan )</t>
  </si>
  <si>
    <t>8ac73cfa</t>
  </si>
  <si>
    <t>d1ab124d</t>
  </si>
  <si>
    <t>70437659</t>
  </si>
  <si>
    <t>7b962fec</t>
  </si>
  <si>
    <t>Sample Yasin</t>
  </si>
  <si>
    <t>110749f1</t>
  </si>
  <si>
    <t>8ab93637</t>
  </si>
  <si>
    <t>Plat Offset Orderan Dus</t>
  </si>
  <si>
    <t>d463b560</t>
  </si>
  <si>
    <t>Pisau Pond Orderan Dus</t>
  </si>
  <si>
    <t>1b708ba3</t>
  </si>
  <si>
    <t>Bahan Orderan Dus</t>
  </si>
  <si>
    <t>4a2157d7</t>
  </si>
  <si>
    <t>Jasa Pasang Neonbox ( Konsumen )</t>
  </si>
  <si>
    <t>ad3fdf24</t>
  </si>
  <si>
    <t>Pemasukan TF - Rio Safriko</t>
  </si>
  <si>
    <t>604897d0</t>
  </si>
  <si>
    <t>Pemasukan TF - Banner 3x (Toto)</t>
  </si>
  <si>
    <t>564ea09d</t>
  </si>
  <si>
    <t>Pemasukan TF - Bimo</t>
  </si>
  <si>
    <t>7438c978</t>
  </si>
  <si>
    <t>Pemasukan TF - Banner (Dede Jayusman)</t>
  </si>
  <si>
    <t>029084ea</t>
  </si>
  <si>
    <t>Pemasukan TF - Indra Sakti</t>
  </si>
  <si>
    <t>07df362d</t>
  </si>
  <si>
    <t>Pemasukan TF - Toko Rahayu (Heri Sarjono)</t>
  </si>
  <si>
    <t>7b2a6e28</t>
  </si>
  <si>
    <t>Pemasukan TF - Toko Rahayu (Heri)</t>
  </si>
  <si>
    <t>a0fade96</t>
  </si>
  <si>
    <t>Pemasukan TF - Banner Warung Sembako (Bang Ogi)</t>
  </si>
  <si>
    <t>e9388750</t>
  </si>
  <si>
    <t>Pemasukan TF - Brosur (Tri Apsari)</t>
  </si>
  <si>
    <t>37f3eb44</t>
  </si>
  <si>
    <t>d35277a9</t>
  </si>
  <si>
    <t>6207a4bb</t>
  </si>
  <si>
    <t>Pemasukan TF - Farel Maulana</t>
  </si>
  <si>
    <t>24c5cbb0</t>
  </si>
  <si>
    <t>c016f98b</t>
  </si>
  <si>
    <t>Pemasukan TF - Wulan Wiji</t>
  </si>
  <si>
    <t>0697f0be</t>
  </si>
  <si>
    <t>Pemasukan TF - Carsimah</t>
  </si>
  <si>
    <t>602022f2</t>
  </si>
  <si>
    <t>Pemasukan TF - Cetak Menu Daycoff (Yahabu Rahmat)</t>
  </si>
  <si>
    <t>510c869a</t>
  </si>
  <si>
    <t>195bdac3</t>
  </si>
  <si>
    <t>0c32de49</t>
  </si>
  <si>
    <t>Pemasukan TF - Banner Tanah Dijual (Bang Ogi)</t>
  </si>
  <si>
    <t>3cdd1a74</t>
  </si>
  <si>
    <t>Pemasukan TF - Brosur PKBM (Nyimas Noncik</t>
  </si>
  <si>
    <t>330b588b</t>
  </si>
  <si>
    <t>Pemasukan TF - Plaza Mandiri (Puryanto)</t>
  </si>
  <si>
    <t>8f9cd076</t>
  </si>
  <si>
    <t>Pemasukan TF - Banner (Farid Firmansyah)</t>
  </si>
  <si>
    <t>c5a74fee</t>
  </si>
  <si>
    <t>Pemasukan TF - Luthpi Nursalam</t>
  </si>
  <si>
    <t>5e446d59</t>
  </si>
  <si>
    <t>Pemasukan TF - Sopyan</t>
  </si>
  <si>
    <t>6f62fdb5</t>
  </si>
  <si>
    <t>29de9f04</t>
  </si>
  <si>
    <t>Admin Bank BCA PT GEMI</t>
  </si>
  <si>
    <t>20ed24c9</t>
  </si>
  <si>
    <t>a7747342</t>
  </si>
  <si>
    <t>Ducting + Bensin</t>
  </si>
  <si>
    <t>a139f8a1</t>
  </si>
  <si>
    <t>Materai</t>
  </si>
  <si>
    <t>f674a0c7</t>
  </si>
  <si>
    <t>f372a95f</t>
  </si>
  <si>
    <t>a6181c62</t>
  </si>
  <si>
    <t>Kurir Bahan Packing Dus</t>
  </si>
  <si>
    <t>06fe2f21</t>
  </si>
  <si>
    <t>Maklon Cetak Packing Dus 1</t>
  </si>
  <si>
    <t>53dbee78</t>
  </si>
  <si>
    <t>Maklon Cetak Nota IKPT</t>
  </si>
  <si>
    <t>cffc417f</t>
  </si>
  <si>
    <t>Pemasukan Cash 22 Agustus</t>
  </si>
  <si>
    <t>b9f0fea8</t>
  </si>
  <si>
    <t>Pemasukan Cash 23 Agustus</t>
  </si>
  <si>
    <t>f6db4067</t>
  </si>
  <si>
    <t>Usb Hub Orico</t>
  </si>
  <si>
    <t>b43944bb</t>
  </si>
  <si>
    <t>Bahan Pvc Id Card</t>
  </si>
  <si>
    <t>5db9d450</t>
  </si>
  <si>
    <t>Usb Extender 5 Meter</t>
  </si>
  <si>
    <t>20b73bbc</t>
  </si>
  <si>
    <t>Pemasukan Cash 30 Agustus</t>
  </si>
  <si>
    <t>e7428a3e</t>
  </si>
  <si>
    <t>0a9fc386</t>
  </si>
  <si>
    <t>114f4644</t>
  </si>
  <si>
    <t>Pemasukan TF - Pasang Lampu + Neon Box (Gina)</t>
  </si>
  <si>
    <t>746b2982</t>
  </si>
  <si>
    <t>Pemasukan TF - Cutting Sticker (Abbas)</t>
  </si>
  <si>
    <t>187de46d</t>
  </si>
  <si>
    <t>82a1d813</t>
  </si>
  <si>
    <t>571986a7</t>
  </si>
  <si>
    <t>Pemasukan TF - Spanduk (Achmad)</t>
  </si>
  <si>
    <t>4c1264bb</t>
  </si>
  <si>
    <t>Pemasukan TF - Dhiyaul</t>
  </si>
  <si>
    <t>d191366c</t>
  </si>
  <si>
    <t>25931639</t>
  </si>
  <si>
    <t>Pemasukan TF - Putri Wahyuningsih</t>
  </si>
  <si>
    <t>80ac1430</t>
  </si>
  <si>
    <t>42f6e1bc</t>
  </si>
  <si>
    <t>Pemasukan TF - Banner (Erni)</t>
  </si>
  <si>
    <t>0c8371f1</t>
  </si>
  <si>
    <t>Pemasukan TF - Wiki Hartati</t>
  </si>
  <si>
    <t>010e6f86</t>
  </si>
  <si>
    <t>Pemasukan TF - Rahmat Triadi</t>
  </si>
  <si>
    <t>92889046</t>
  </si>
  <si>
    <t>Pemasukan TF - Sanudin</t>
  </si>
  <si>
    <t>8854a7c6</t>
  </si>
  <si>
    <t>Pemasukan TF - Cahya Sumira</t>
  </si>
  <si>
    <t>62f3251e</t>
  </si>
  <si>
    <t>6f91e474</t>
  </si>
  <si>
    <t>ac1d7022</t>
  </si>
  <si>
    <t>Pemasukan TF - Azka Amalina</t>
  </si>
  <si>
    <t>deac8047</t>
  </si>
  <si>
    <t>eb28b119</t>
  </si>
  <si>
    <t>ad6266f1</t>
  </si>
  <si>
    <t>Pemasukan TF - Astra (Bakhtiar Sukmo)</t>
  </si>
  <si>
    <t>457eb00e</t>
  </si>
  <si>
    <t>121a6507</t>
  </si>
  <si>
    <t>9343363d</t>
  </si>
  <si>
    <t>7635a2ec</t>
  </si>
  <si>
    <t>Pemasukan TF - Desi Ratnasari</t>
  </si>
  <si>
    <t>b9b59259</t>
  </si>
  <si>
    <t>Pemasukan TF - Banner Apotek (Achmad Rizal)</t>
  </si>
  <si>
    <t>3beb3fc6</t>
  </si>
  <si>
    <t>e7cbd65d</t>
  </si>
  <si>
    <t>f330a303</t>
  </si>
  <si>
    <t>c619ece8</t>
  </si>
  <si>
    <t>Pemasukan TF - Muhammad Fat</t>
  </si>
  <si>
    <t>25889b66</t>
  </si>
  <si>
    <t>61ac701a</t>
  </si>
  <si>
    <t>Pemasukan TF - Banner (Wawan)</t>
  </si>
  <si>
    <t>33eff221</t>
  </si>
  <si>
    <t>Pemasukan TF - Toko Rahayu (Hery)</t>
  </si>
  <si>
    <t>5e53a4b2</t>
  </si>
  <si>
    <t>69e8ad98</t>
  </si>
  <si>
    <t>Pemasukan TF - Print Albartos (Wawan)</t>
  </si>
  <si>
    <t>3b4a28f8</t>
  </si>
  <si>
    <t>Pemasukan TF - Steffani Metallisa</t>
  </si>
  <si>
    <t>26cdc4f5</t>
  </si>
  <si>
    <t>6f6d59b0</t>
  </si>
  <si>
    <t>Pemasukan TF - Roby Djandra</t>
  </si>
  <si>
    <t>6baf8ec8</t>
  </si>
  <si>
    <t>Pemasukan TF - Marsudiasih</t>
  </si>
  <si>
    <t>07b75ee4</t>
  </si>
  <si>
    <t>Pemasukan TF - Iin Daniati</t>
  </si>
  <si>
    <t>74ccefb1</t>
  </si>
  <si>
    <t>Pemasukan TF - Louise Scandi Navi</t>
  </si>
  <si>
    <t>3b88f527</t>
  </si>
  <si>
    <t>c41bd499</t>
  </si>
  <si>
    <t>Bahan Packing Dus 2</t>
  </si>
  <si>
    <t>91a22b74</t>
  </si>
  <si>
    <t>Bahan Nota Gizar</t>
  </si>
  <si>
    <t>068ec321</t>
  </si>
  <si>
    <t>Plat Offset Tambahan</t>
  </si>
  <si>
    <t>48f3747b</t>
  </si>
  <si>
    <t>Maklon  Stiker Meteran</t>
  </si>
  <si>
    <t>1940b4c6</t>
  </si>
  <si>
    <t>558bfdfb</t>
  </si>
  <si>
    <t>Maklon Cetak Offset</t>
  </si>
  <si>
    <t>292fa88c</t>
  </si>
  <si>
    <t>fb2fac80</t>
  </si>
  <si>
    <t>Tambahan ongkos potong</t>
  </si>
  <si>
    <t>fc04bde2</t>
  </si>
  <si>
    <t>d1ba1a5a</t>
  </si>
  <si>
    <t>Pemasukan Cash 25 Agustus</t>
  </si>
  <si>
    <t>f89c223e</t>
  </si>
  <si>
    <t>Tambahan Pengembalian Uang Renovasi</t>
  </si>
  <si>
    <t>e62e1498</t>
  </si>
  <si>
    <t>2e046e5c</t>
  </si>
  <si>
    <t>Bahan Dus Packing 2</t>
  </si>
  <si>
    <t>54a530de</t>
  </si>
  <si>
    <t>Master Plat Dus Packing 2</t>
  </si>
  <si>
    <t>7fc4018a</t>
  </si>
  <si>
    <t>ad41a5d3</t>
  </si>
  <si>
    <t>Kopi 1 Dus</t>
  </si>
  <si>
    <t>c465250a</t>
  </si>
  <si>
    <t>edcbf072</t>
  </si>
  <si>
    <t>b97ec6fc</t>
  </si>
  <si>
    <t>Pemasukan Cash 27 Agustus</t>
  </si>
  <si>
    <t>a06a3e25</t>
  </si>
  <si>
    <t>Bahan Sampul Map Daqu</t>
  </si>
  <si>
    <t>d14dd97a</t>
  </si>
  <si>
    <t>08f7c1ac</t>
  </si>
  <si>
    <t>abafeb38</t>
  </si>
  <si>
    <t>e243f42b</t>
  </si>
  <si>
    <t>4c945f94</t>
  </si>
  <si>
    <t>Pemasukan Cash 28 Agustus</t>
  </si>
  <si>
    <t>e18fcb53</t>
  </si>
  <si>
    <t>Maklon Cetakan Kartu Nama</t>
  </si>
  <si>
    <t>24edf84d</t>
  </si>
  <si>
    <t>2307a9eb</t>
  </si>
  <si>
    <t>Pemasukan Cash 29 Agustus</t>
  </si>
  <si>
    <t>52cb0d6a</t>
  </si>
  <si>
    <t>Laminasi Orderan Packing</t>
  </si>
  <si>
    <t>24b41dac</t>
  </si>
  <si>
    <t>Maklon Pond Order Packing Dus</t>
  </si>
  <si>
    <t>993c5f20</t>
  </si>
  <si>
    <t>Bingkai A4 10 Pcs</t>
  </si>
  <si>
    <t>b8f1b1b9</t>
  </si>
  <si>
    <t>1f94c010</t>
  </si>
  <si>
    <t>Maklom Cetak Nota</t>
  </si>
  <si>
    <t>328143a5</t>
  </si>
  <si>
    <t>Bahan Baku Yasin + Finishing</t>
  </si>
  <si>
    <t>a7ea7c24</t>
  </si>
  <si>
    <t>878a5673</t>
  </si>
  <si>
    <t>3df5e1d3</t>
  </si>
  <si>
    <t>95b21353</t>
  </si>
  <si>
    <t>Gaji Dinil</t>
  </si>
  <si>
    <t>6deab513</t>
  </si>
  <si>
    <t>Printer Hp Laserjet Pro M155A</t>
  </si>
  <si>
    <t>Kas Masuk Bulan Juli 17 Juta</t>
  </si>
  <si>
    <t>Ditarik Gemi 5 Juta</t>
  </si>
  <si>
    <t>Dipinjam Gemi 500rb</t>
  </si>
  <si>
    <t>Biaya Investor Bulan Agustus 7.252.500</t>
  </si>
  <si>
    <t>Total Tarikan per Akhir Agustus 12.752.500</t>
  </si>
  <si>
    <t>Sisa Kas 4.247.500</t>
  </si>
  <si>
    <t>Bagi Hasil Gemi Bulan Agustus 3.397.567</t>
  </si>
  <si>
    <t>Sisa utang Toko: Rp 7.645.067</t>
  </si>
  <si>
    <t>Kas Gemi Masuk (Biaya Renov Pindah Gedung)</t>
  </si>
  <si>
    <t>5b91d27a</t>
  </si>
  <si>
    <t>bb519222</t>
  </si>
  <si>
    <t>Pemasukan Cash 1 Juli</t>
  </si>
  <si>
    <t>55e0cc16</t>
  </si>
  <si>
    <t>Pemasukan TF - Bimo Fariwis</t>
  </si>
  <si>
    <t>3704b616</t>
  </si>
  <si>
    <t>Pemasukan TF - Banner (Yohan)</t>
  </si>
  <si>
    <t>13d895ed</t>
  </si>
  <si>
    <t>649aebd1</t>
  </si>
  <si>
    <t>Pemasukan TF - M Syamsul</t>
  </si>
  <si>
    <t>f1a4364e</t>
  </si>
  <si>
    <t>Pemasukan TF - Banner (Rizal)</t>
  </si>
  <si>
    <t>2b2cf0c7</t>
  </si>
  <si>
    <t>Pemasukan TF - Rafiswardan</t>
  </si>
  <si>
    <t>6210c024</t>
  </si>
  <si>
    <t>afe1be72</t>
  </si>
  <si>
    <t>Pemasukan Cash 02 Juli</t>
  </si>
  <si>
    <t>db1bfb27</t>
  </si>
  <si>
    <t>Pemasukan Cash 03 Juli</t>
  </si>
  <si>
    <t>889a5e6c</t>
  </si>
  <si>
    <t>Kopi, Detergen</t>
  </si>
  <si>
    <t>cbea24e6</t>
  </si>
  <si>
    <t>e89095b2</t>
  </si>
  <si>
    <t>f1f6a21e</t>
  </si>
  <si>
    <t>Pemasukan TF - Anton Johand</t>
  </si>
  <si>
    <t>234ea4eb</t>
  </si>
  <si>
    <t>58cc888e</t>
  </si>
  <si>
    <t>1c29e59c</t>
  </si>
  <si>
    <t>49d669da</t>
  </si>
  <si>
    <t>f6e3a35c</t>
  </si>
  <si>
    <t>Pemasukan Cash 04 Juli</t>
  </si>
  <si>
    <t>5a434389</t>
  </si>
  <si>
    <t>Pemasukan Cash 05 Juli</t>
  </si>
  <si>
    <t>c59fed98</t>
  </si>
  <si>
    <t>a29ff8b3</t>
  </si>
  <si>
    <t>bb128bf3</t>
  </si>
  <si>
    <t>c1cc56b6</t>
  </si>
  <si>
    <t>Bahan Stample</t>
  </si>
  <si>
    <t>ea6fd342</t>
  </si>
  <si>
    <t>c4c0be74</t>
  </si>
  <si>
    <t>6f0a221d</t>
  </si>
  <si>
    <t>Kunci Inggris Besar</t>
  </si>
  <si>
    <t>f9c8534d</t>
  </si>
  <si>
    <t>Kunci Inggris Kecil</t>
  </si>
  <si>
    <t>ccc78f37</t>
  </si>
  <si>
    <t>57b86f95</t>
  </si>
  <si>
    <t>f0109595</t>
  </si>
  <si>
    <t>0fd07a97</t>
  </si>
  <si>
    <t>164812dd</t>
  </si>
  <si>
    <t>6fbd5398</t>
  </si>
  <si>
    <t>196e2db9</t>
  </si>
  <si>
    <t>Pemasukan TF - Dedy Susanto</t>
  </si>
  <si>
    <t>ad7c55db</t>
  </si>
  <si>
    <t>Pemasukan TF - Zaenuri</t>
  </si>
  <si>
    <t>b584352e</t>
  </si>
  <si>
    <t>Pemasukan TF - Tedy Tantowi</t>
  </si>
  <si>
    <t>afcf9a74</t>
  </si>
  <si>
    <t>Pemasukan TF - Delly Desiyanti</t>
  </si>
  <si>
    <t>447d28e3</t>
  </si>
  <si>
    <t>d4829e1a</t>
  </si>
  <si>
    <t>Pemasukan TF - Voucher 200 (Dien Rahmi)</t>
  </si>
  <si>
    <t>fedaa2d4</t>
  </si>
  <si>
    <t>Pemasukan TF - Muhammad Agus</t>
  </si>
  <si>
    <t>cf4b72af</t>
  </si>
  <si>
    <t>cd5bff06</t>
  </si>
  <si>
    <t>Pemasukan TF - Melani Febri</t>
  </si>
  <si>
    <t>acd12d5c</t>
  </si>
  <si>
    <t>31c2537c</t>
  </si>
  <si>
    <t>Pemasukan TF - Banner 290 (Toto)</t>
  </si>
  <si>
    <t>fb78c876</t>
  </si>
  <si>
    <t>Maklon Stiker Meteran + Cutting</t>
  </si>
  <si>
    <t>e9e0f824</t>
  </si>
  <si>
    <t>8c77e5ee</t>
  </si>
  <si>
    <t>29067dfb</t>
  </si>
  <si>
    <t>32613769</t>
  </si>
  <si>
    <t>ee94c4a0</t>
  </si>
  <si>
    <t>Kopi, Gula, Sabun</t>
  </si>
  <si>
    <t>a4741a19</t>
  </si>
  <si>
    <t>45572b0d</t>
  </si>
  <si>
    <t>Print Dokumen</t>
  </si>
  <si>
    <t>0e60fda2</t>
  </si>
  <si>
    <t>Pemasukan Cash 07 Juli</t>
  </si>
  <si>
    <t>e5641c24</t>
  </si>
  <si>
    <t>Pemasukan Cash 08 Juli</t>
  </si>
  <si>
    <t>f390f98c</t>
  </si>
  <si>
    <t>Pemasukan Cash 09 Juli</t>
  </si>
  <si>
    <t>84c25f8b</t>
  </si>
  <si>
    <t>Maklon Cetakan Stiker Meteran Redjo</t>
  </si>
  <si>
    <t>1707b2fd</t>
  </si>
  <si>
    <t>Pengeluaran Renovasi Per 9 Juli</t>
  </si>
  <si>
    <t>41e0cdd8</t>
  </si>
  <si>
    <t>1704b21d</t>
  </si>
  <si>
    <t>Pemasukan TF - Alfira Putri</t>
  </si>
  <si>
    <t>2a2880d2</t>
  </si>
  <si>
    <t>d36ed67e</t>
  </si>
  <si>
    <t>5f68f8c6</t>
  </si>
  <si>
    <t>Pemasukan TF - PT Citra Boga Cikarang</t>
  </si>
  <si>
    <t>42d4647a</t>
  </si>
  <si>
    <t>Gemi Kasbon</t>
  </si>
  <si>
    <t>b6a9d79c</t>
  </si>
  <si>
    <t>e9c99e40</t>
  </si>
  <si>
    <t>Makon Cetakan Nota</t>
  </si>
  <si>
    <t>3b7b6710</t>
  </si>
  <si>
    <t>Kurir ( Dwi )</t>
  </si>
  <si>
    <t>2841ff44</t>
  </si>
  <si>
    <t>36ff23d7</t>
  </si>
  <si>
    <t>f82b2d92</t>
  </si>
  <si>
    <t>Tagihan Air Pam Juli</t>
  </si>
  <si>
    <t>81dcb465</t>
  </si>
  <si>
    <t>Tagihan Internet Juli</t>
  </si>
  <si>
    <t>cc377995</t>
  </si>
  <si>
    <t>63988f95</t>
  </si>
  <si>
    <t>Pemasukan TF - Nota (Teddy Tantowi)</t>
  </si>
  <si>
    <t>b22c1a11</t>
  </si>
  <si>
    <t>94d9b2d5</t>
  </si>
  <si>
    <t>543cf92d</t>
  </si>
  <si>
    <t>Pemasukan TF - Ari Pratama</t>
  </si>
  <si>
    <t>d73e8c7f</t>
  </si>
  <si>
    <t>Pemasukan TF - CAP (Indah Dwi)</t>
  </si>
  <si>
    <t>89911771</t>
  </si>
  <si>
    <t>47bbe5ba</t>
  </si>
  <si>
    <t>Pemasukan Cash 10 Juli</t>
  </si>
  <si>
    <t>f2f29151</t>
  </si>
  <si>
    <t>Pemasukan Cash 11 Juli</t>
  </si>
  <si>
    <t>22e687a7</t>
  </si>
  <si>
    <t>6ec8396f</t>
  </si>
  <si>
    <t>Pemasukan TF - Endri Saputra</t>
  </si>
  <si>
    <t>854f9f1f</t>
  </si>
  <si>
    <t>9ba3a6d6</t>
  </si>
  <si>
    <t>19cbb34c</t>
  </si>
  <si>
    <t>e5170c57</t>
  </si>
  <si>
    <t>Pemasukan Cash 14 Juli</t>
  </si>
  <si>
    <t>f568388c</t>
  </si>
  <si>
    <t>e0cb3232</t>
  </si>
  <si>
    <t>b6bfd1fa</t>
  </si>
  <si>
    <t>baf8d89b</t>
  </si>
  <si>
    <t>Pemasukan Cash 15 Juli</t>
  </si>
  <si>
    <t>a0d34e56</t>
  </si>
  <si>
    <t>b88cbd2c</t>
  </si>
  <si>
    <t>c1765775</t>
  </si>
  <si>
    <t>84ecc134</t>
  </si>
  <si>
    <t>Pemasukan Cash 16 Juli</t>
  </si>
  <si>
    <t>3538d5c9</t>
  </si>
  <si>
    <t>Pemasukan TF - M Hamzah</t>
  </si>
  <si>
    <t>42003730</t>
  </si>
  <si>
    <t>Pemasukan TF - Sertifikat ( Rangga)</t>
  </si>
  <si>
    <t>2acd4108</t>
  </si>
  <si>
    <t>Pemasukan TF - Muhammad Yun</t>
  </si>
  <si>
    <t>853d613b</t>
  </si>
  <si>
    <t>Pemasukan TF - Wina Nurningsih</t>
  </si>
  <si>
    <t>90ed1151</t>
  </si>
  <si>
    <t>fe4041f3</t>
  </si>
  <si>
    <t>Pemasukan TF - Arinda Armelia</t>
  </si>
  <si>
    <t>b0d5a9bd</t>
  </si>
  <si>
    <t>Pemasukan TF - Banner Ismi Galuh</t>
  </si>
  <si>
    <t>cb9f1f8b</t>
  </si>
  <si>
    <t>19783053</t>
  </si>
  <si>
    <t>19ea7846</t>
  </si>
  <si>
    <t>7e12e262</t>
  </si>
  <si>
    <t>81ad4728</t>
  </si>
  <si>
    <t>b4803be2</t>
  </si>
  <si>
    <t>Pemasukan TF - Banner Sushi Ramen (Bang Ogi)</t>
  </si>
  <si>
    <t>36ee2276</t>
  </si>
  <si>
    <t>Master Cetak Nota</t>
  </si>
  <si>
    <t>fdb025e4</t>
  </si>
  <si>
    <t>Ongkos Cetak Nota</t>
  </si>
  <si>
    <t>bdc49d3d</t>
  </si>
  <si>
    <t>Maklon Print Sublim</t>
  </si>
  <si>
    <t>6f5e9298</t>
  </si>
  <si>
    <t>Bahan Ncr Nota</t>
  </si>
  <si>
    <t>a18993ab</t>
  </si>
  <si>
    <t>Pengeluaran Renovasi Per 17 Juli</t>
  </si>
  <si>
    <t>d0b5b016</t>
  </si>
  <si>
    <t>Pemasukan Cash 17 Juli</t>
  </si>
  <si>
    <t>c8e647ab</t>
  </si>
  <si>
    <t>9a860e72</t>
  </si>
  <si>
    <t>90afa90c</t>
  </si>
  <si>
    <t>Meeting</t>
  </si>
  <si>
    <t>2dd4cbe9</t>
  </si>
  <si>
    <t>d6c0815f</t>
  </si>
  <si>
    <t>f5ca1056</t>
  </si>
  <si>
    <t>Pemasukan Cash 18 Juli</t>
  </si>
  <si>
    <t>eee47be3</t>
  </si>
  <si>
    <t>Pemasukan Cash 19 Juli</t>
  </si>
  <si>
    <t>904b0816</t>
  </si>
  <si>
    <t>7f14b91c</t>
  </si>
  <si>
    <t>91d97a3d</t>
  </si>
  <si>
    <t>Makkon Cetakan Tik</t>
  </si>
  <si>
    <t>ff746bfe</t>
  </si>
  <si>
    <t>45cc2111</t>
  </si>
  <si>
    <t>Bahan Cetakan Oriskin</t>
  </si>
  <si>
    <t>cb3e4280</t>
  </si>
  <si>
    <t>f15bad2f</t>
  </si>
  <si>
    <t>a2160361</t>
  </si>
  <si>
    <t>9bb4205d</t>
  </si>
  <si>
    <t>9a561cdf</t>
  </si>
  <si>
    <t>fa51748d</t>
  </si>
  <si>
    <t>Pemasukan TF - Stiker PT (Rina)</t>
  </si>
  <si>
    <t>e1559bdd</t>
  </si>
  <si>
    <t>3c5b88a6</t>
  </si>
  <si>
    <t>Pemasukan TF - Ade Angga Saputra</t>
  </si>
  <si>
    <t>0e75a462</t>
  </si>
  <si>
    <t>Pemasukan TF - Lindon Panjaitan</t>
  </si>
  <si>
    <t>eda09adb</t>
  </si>
  <si>
    <t>f1b93a9f</t>
  </si>
  <si>
    <t>Pemasukan TF - Banner (Farid)</t>
  </si>
  <si>
    <t>a027d6c0</t>
  </si>
  <si>
    <t>Pemasukan TF - Fakhtul Hidayat</t>
  </si>
  <si>
    <t>979f6d66</t>
  </si>
  <si>
    <t>Pemasukan TF - Voucher &amp; Resep (Dien Rahmi)</t>
  </si>
  <si>
    <t>9e07ff66</t>
  </si>
  <si>
    <t>Pemasukan TF - Tri Bagus</t>
  </si>
  <si>
    <t>f632c2d5</t>
  </si>
  <si>
    <t>0281914f</t>
  </si>
  <si>
    <t>Pemasukan TF - Banner 2x3m (Toto)</t>
  </si>
  <si>
    <t>e1710b03</t>
  </si>
  <si>
    <t>3ae8abfc</t>
  </si>
  <si>
    <t>aca8fa3a</t>
  </si>
  <si>
    <t>6dd08af9</t>
  </si>
  <si>
    <t>Pemasukan TF - Aditya Giantoro</t>
  </si>
  <si>
    <t>571a15e3</t>
  </si>
  <si>
    <t>Pemasukan TF - Tri Bagus Wiharta</t>
  </si>
  <si>
    <t>d7030cfd</t>
  </si>
  <si>
    <t>Pemasukan TF - Banner 340 (Toto)</t>
  </si>
  <si>
    <t>d2743831</t>
  </si>
  <si>
    <t>5c5feae5</t>
  </si>
  <si>
    <t>5b79fc13</t>
  </si>
  <si>
    <t>92d97951</t>
  </si>
  <si>
    <t>44ae99c4</t>
  </si>
  <si>
    <t>f0bed685</t>
  </si>
  <si>
    <t>Sabun</t>
  </si>
  <si>
    <t>2f2203b4</t>
  </si>
  <si>
    <t>133a7025</t>
  </si>
  <si>
    <t>Paket</t>
  </si>
  <si>
    <t>86bb144d</t>
  </si>
  <si>
    <t>Ongkir Dwi</t>
  </si>
  <si>
    <t>e83b5c86</t>
  </si>
  <si>
    <t>4a07eb0f</t>
  </si>
  <si>
    <t>1215740b</t>
  </si>
  <si>
    <t>Pemasukan TF - Rini Puji Astuti</t>
  </si>
  <si>
    <t>90692d13</t>
  </si>
  <si>
    <t>b247c402</t>
  </si>
  <si>
    <t>Pemasukan TF - Banner (Fikri)</t>
  </si>
  <si>
    <t>02016ab8</t>
  </si>
  <si>
    <t>eb55c8bd</t>
  </si>
  <si>
    <t>Pemasukan TF - Eko Purnomo</t>
  </si>
  <si>
    <t>909f9725</t>
  </si>
  <si>
    <t>7c4a8800</t>
  </si>
  <si>
    <t>Pemasukan Cash 23 Juli</t>
  </si>
  <si>
    <t>e4338db6</t>
  </si>
  <si>
    <t>Pemasukan Cash 24 Juli</t>
  </si>
  <si>
    <t>e0d57fc3</t>
  </si>
  <si>
    <t>e9995d87</t>
  </si>
  <si>
    <t>0592bed2</t>
  </si>
  <si>
    <t>9b1bda84</t>
  </si>
  <si>
    <t>ef3362ee</t>
  </si>
  <si>
    <t>Gagang Stample + Kurir</t>
  </si>
  <si>
    <t>cf4c8393</t>
  </si>
  <si>
    <t>Token listrik 200.000</t>
  </si>
  <si>
    <t>ccf5d9cf</t>
  </si>
  <si>
    <t>3532ae4c</t>
  </si>
  <si>
    <t>664639a9</t>
  </si>
  <si>
    <t>Pemasukan Cash 25 Juli</t>
  </si>
  <si>
    <t>f81240ae</t>
  </si>
  <si>
    <t>Pembersih Keramik</t>
  </si>
  <si>
    <t>bebef60e</t>
  </si>
  <si>
    <t>8ab1f2ac</t>
  </si>
  <si>
    <t>Pemasukan Cash 26 Juli</t>
  </si>
  <si>
    <t>5daa0b2d</t>
  </si>
  <si>
    <t>Pengeluaran Renovasi  per 26 Juli</t>
  </si>
  <si>
    <t>591e4d96</t>
  </si>
  <si>
    <t>Kembalikan Pinjaman Renovasi</t>
  </si>
  <si>
    <t>66339df9</t>
  </si>
  <si>
    <t>d105e387</t>
  </si>
  <si>
    <t>9dd0cbde</t>
  </si>
  <si>
    <t>be4e992d</t>
  </si>
  <si>
    <t>ec46c8f9</t>
  </si>
  <si>
    <t>Pemasukan TF - Achmad Rizal</t>
  </si>
  <si>
    <t>1bee9713</t>
  </si>
  <si>
    <t>21f6e1fb</t>
  </si>
  <si>
    <t>c7539fbc</t>
  </si>
  <si>
    <t>71f8d852</t>
  </si>
  <si>
    <t>1a6f2a42</t>
  </si>
  <si>
    <t>15a2adfb</t>
  </si>
  <si>
    <t>Pemasukan TF - Sutarno</t>
  </si>
  <si>
    <t>4df4b43d</t>
  </si>
  <si>
    <t>Pemasukan Cash 28 Juli</t>
  </si>
  <si>
    <t>dcf2aaa7</t>
  </si>
  <si>
    <t>ab204037</t>
  </si>
  <si>
    <t>67a962e9</t>
  </si>
  <si>
    <t>c49223f7</t>
  </si>
  <si>
    <t>Bahan Stiker Bugar</t>
  </si>
  <si>
    <t>e7907160</t>
  </si>
  <si>
    <t>eb9c0a1d</t>
  </si>
  <si>
    <t>c2d5d39d</t>
  </si>
  <si>
    <t>Mika Stampel</t>
  </si>
  <si>
    <t>8f588f66</t>
  </si>
  <si>
    <t>Pemasukan Cash 29 Juli</t>
  </si>
  <si>
    <t>4ea043a9</t>
  </si>
  <si>
    <t>c7a93543</t>
  </si>
  <si>
    <t>050d1020</t>
  </si>
  <si>
    <t>bd66d699</t>
  </si>
  <si>
    <t>d06a5f29</t>
  </si>
  <si>
    <t>Maklon Kartu Parkir</t>
  </si>
  <si>
    <t>1f555d2a</t>
  </si>
  <si>
    <t>f5b3f9f6</t>
  </si>
  <si>
    <t>Kurir Rudi</t>
  </si>
  <si>
    <t>00252d53</t>
  </si>
  <si>
    <t>Pemasukan Cash 30 Juli</t>
  </si>
  <si>
    <t>e43b7ba7</t>
  </si>
  <si>
    <t>Makon Cetakan Laser</t>
  </si>
  <si>
    <t>ee772546</t>
  </si>
  <si>
    <t>ca301bb3</t>
  </si>
  <si>
    <t>850b6736</t>
  </si>
  <si>
    <t>4b74a756</t>
  </si>
  <si>
    <t>ac0ea870</t>
  </si>
  <si>
    <t>9e6f08f0</t>
  </si>
  <si>
    <t>Pemasukan TF - Junita</t>
  </si>
  <si>
    <t>ca61df45</t>
  </si>
  <si>
    <t>b73ec003</t>
  </si>
  <si>
    <t>Pemasukan TF - Banner (Toto)</t>
  </si>
  <si>
    <t>0eb6e410</t>
  </si>
  <si>
    <t>a9ccfa13</t>
  </si>
  <si>
    <t>Pemasukan TF - M Husni</t>
  </si>
  <si>
    <t>841faebc</t>
  </si>
  <si>
    <t>Pemasukan TF - GoPay</t>
  </si>
  <si>
    <t>6ae04800</t>
  </si>
  <si>
    <t>f430e559</t>
  </si>
  <si>
    <t>Jasa Pasang Stiker</t>
  </si>
  <si>
    <t>830db841</t>
  </si>
  <si>
    <t>Multi Tester</t>
  </si>
  <si>
    <t>c9e54026</t>
  </si>
  <si>
    <t>8da2de30</t>
  </si>
  <si>
    <t>4a27a3b7</t>
  </si>
  <si>
    <t>Beli PC Hp Pro G5 ( Bekas )</t>
  </si>
  <si>
    <t>fc016eed</t>
  </si>
  <si>
    <t>Monitor Del 22 Inc ( Bekas )</t>
  </si>
  <si>
    <t>185afd45</t>
  </si>
  <si>
    <t>Tambahan  Renovasi</t>
  </si>
  <si>
    <t>c9f05346</t>
  </si>
  <si>
    <t>Pemasukan Cash 31 Juli</t>
  </si>
  <si>
    <t>5e2abc65</t>
  </si>
  <si>
    <t>Remote Ac</t>
  </si>
  <si>
    <t>83d138e8</t>
  </si>
  <si>
    <t>Kain Lap ( Majun )</t>
  </si>
  <si>
    <t>3278dcab</t>
  </si>
  <si>
    <t>Swab Cleaning Head Mesin</t>
  </si>
  <si>
    <t>b5ce78b2</t>
  </si>
  <si>
    <t>Suntikan Kaca + Botol Tahan Kimia</t>
  </si>
  <si>
    <t>f0098873</t>
  </si>
  <si>
    <t>Obeng Mini</t>
  </si>
  <si>
    <t>baf8ade0</t>
  </si>
  <si>
    <t>Wiper Kaca + Sikat</t>
  </si>
  <si>
    <t>188c8953</t>
  </si>
  <si>
    <t>3f073fc2</t>
  </si>
  <si>
    <t>25a94b89</t>
  </si>
  <si>
    <t>Tambahan Pemasukan Cash 31 Juli</t>
  </si>
  <si>
    <t>814542d2</t>
  </si>
  <si>
    <t>Bayaran Dinil Bulan Juli</t>
  </si>
  <si>
    <t>fb0985c5</t>
  </si>
  <si>
    <t>Kas Gedung Masuk</t>
  </si>
  <si>
    <t>066f29ff</t>
  </si>
  <si>
    <t>Pemasukan TF - Banner (Husni Mubarok)</t>
  </si>
  <si>
    <t>1c143b8f</t>
  </si>
  <si>
    <t>Pemasukan TF - Banner (Dhia Fadli)</t>
  </si>
  <si>
    <t>569581fc</t>
  </si>
  <si>
    <t>bfc8004a</t>
  </si>
  <si>
    <t>DP Map Ijazah Daqu2</t>
  </si>
  <si>
    <t>30fa5d08</t>
  </si>
  <si>
    <t>f8320855</t>
  </si>
  <si>
    <t>Pemasukan Cash 2 Juni</t>
  </si>
  <si>
    <t>41c9a6d0</t>
  </si>
  <si>
    <t>Pemasukan TF - Ahmad Yani</t>
  </si>
  <si>
    <t>a78cb189</t>
  </si>
  <si>
    <t>Pemasukan TF -  Banner 280 (Toto Haerudin)</t>
  </si>
  <si>
    <t>226c8d1a</t>
  </si>
  <si>
    <t>Pemasukan TF -Muhammad Willy Fajr</t>
  </si>
  <si>
    <t>09bd8d98</t>
  </si>
  <si>
    <t>KOMISI</t>
  </si>
  <si>
    <t>Fee Bang Rizal</t>
  </si>
  <si>
    <t>cdd47c8b</t>
  </si>
  <si>
    <t>Pemasukan TF - Astra Tech</t>
  </si>
  <si>
    <t>f29b131b</t>
  </si>
  <si>
    <t>edda6073</t>
  </si>
  <si>
    <t>Pemasukan TF - Banner Rizal</t>
  </si>
  <si>
    <t>1b305a38</t>
  </si>
  <si>
    <t>Pemasukan TF - Yonlie</t>
  </si>
  <si>
    <t>e1abbf5d</t>
  </si>
  <si>
    <t>ce574003</t>
  </si>
  <si>
    <t>Blangko Undangan (Tambahan)</t>
  </si>
  <si>
    <t>52e85b7e</t>
  </si>
  <si>
    <t>Pemasukan Cash 3 Juni</t>
  </si>
  <si>
    <t>fcb503b5</t>
  </si>
  <si>
    <t>4121d40f</t>
  </si>
  <si>
    <t>Pelunasan Sampul Raport Daqu</t>
  </si>
  <si>
    <t>454615a2</t>
  </si>
  <si>
    <t>2e8a6565</t>
  </si>
  <si>
    <t>Kurir barang</t>
  </si>
  <si>
    <t>8115777d</t>
  </si>
  <si>
    <t>f3bcbcbb</t>
  </si>
  <si>
    <t>16f937c4</t>
  </si>
  <si>
    <t>88fc5202</t>
  </si>
  <si>
    <t>Maklon Master Nota</t>
  </si>
  <si>
    <t>e73cb12e</t>
  </si>
  <si>
    <t>Pemasukan TF - Banner (Achmad Rizal)</t>
  </si>
  <si>
    <t>986421ba</t>
  </si>
  <si>
    <t>Pemasukan TF - Flexy Oi Shi (Dede Jayusman)</t>
  </si>
  <si>
    <t>b834362a</t>
  </si>
  <si>
    <t>14373577</t>
  </si>
  <si>
    <t>Pemasukan TF - Ade Suhendra</t>
  </si>
  <si>
    <t>84b5ec05</t>
  </si>
  <si>
    <t>Pemasukan TF - Banner HBD (Juana Dewi)</t>
  </si>
  <si>
    <t>2a79d4e9</t>
  </si>
  <si>
    <t>8e22dcfa</t>
  </si>
  <si>
    <t>Pemasukan TF - Yadi</t>
  </si>
  <si>
    <t>47bfcf6c</t>
  </si>
  <si>
    <t>Pemasukan TF - Muhammad Rizal</t>
  </si>
  <si>
    <t>cb85a250</t>
  </si>
  <si>
    <t>aecb5987</t>
  </si>
  <si>
    <t>Pemasukan TF - DANA</t>
  </si>
  <si>
    <t>58259ea9</t>
  </si>
  <si>
    <t>Pemasukan TF - Bang Anwar</t>
  </si>
  <si>
    <t>0474eb34</t>
  </si>
  <si>
    <t>d5544223</t>
  </si>
  <si>
    <t>Ongkos Cetak Nota Undangan dll</t>
  </si>
  <si>
    <t>53e634c5</t>
  </si>
  <si>
    <t>Pemasukan TF - Banner Kurban (Wawan)</t>
  </si>
  <si>
    <t>42de64f9</t>
  </si>
  <si>
    <t>1881f90f</t>
  </si>
  <si>
    <t>Pemasukan TF - Indah Permata Sari</t>
  </si>
  <si>
    <t>f2a19fca</t>
  </si>
  <si>
    <t>3a1e658b</t>
  </si>
  <si>
    <t>Maklon Cetak Kartu Nama</t>
  </si>
  <si>
    <t>52092528</t>
  </si>
  <si>
    <t>6f8b3144</t>
  </si>
  <si>
    <t>Kabel Lan ( Putus Ditarik Bocah )</t>
  </si>
  <si>
    <t>14b9cec9</t>
  </si>
  <si>
    <t>Kabel Power Mesin Spanduk ( Kebakar )</t>
  </si>
  <si>
    <t>8a04113f</t>
  </si>
  <si>
    <t>Mouse + Keyboard Rexus ( Kena Fitnah )</t>
  </si>
  <si>
    <t>62c65894</t>
  </si>
  <si>
    <t>97da3061</t>
  </si>
  <si>
    <t>Pemasukan Cash 5 Juni</t>
  </si>
  <si>
    <t>44f70c9d</t>
  </si>
  <si>
    <t>b22cadc2</t>
  </si>
  <si>
    <t>aa1b4a15</t>
  </si>
  <si>
    <t>Pemasukan Cash 7 Juni</t>
  </si>
  <si>
    <t>2a68a619</t>
  </si>
  <si>
    <t>Pemasukan Cash 9 Juni</t>
  </si>
  <si>
    <t>779d33b2</t>
  </si>
  <si>
    <t>96159630</t>
  </si>
  <si>
    <t>Freelance ( Ari )</t>
  </si>
  <si>
    <t>913ad0c9</t>
  </si>
  <si>
    <t>Beli Makanan</t>
  </si>
  <si>
    <t>ba17aa30</t>
  </si>
  <si>
    <t>9de51e42</t>
  </si>
  <si>
    <t>1ccf4d6c</t>
  </si>
  <si>
    <t>Pemasukan TF - Adief Tri</t>
  </si>
  <si>
    <t>426be63e</t>
  </si>
  <si>
    <t>216b4f35</t>
  </si>
  <si>
    <t>f0fad88c</t>
  </si>
  <si>
    <t>Pemasukan TF - Spanduk (Rangga Gading)</t>
  </si>
  <si>
    <t>66e0203d</t>
  </si>
  <si>
    <t>6a1cdc30</t>
  </si>
  <si>
    <t>d1418d21</t>
  </si>
  <si>
    <t>Pemasukan TF - Jusmin Samosir</t>
  </si>
  <si>
    <t>db0a135f</t>
  </si>
  <si>
    <t>dd7604a0</t>
  </si>
  <si>
    <t>b1873aeb</t>
  </si>
  <si>
    <t>4a662471</t>
  </si>
  <si>
    <t>c6a03ed7</t>
  </si>
  <si>
    <t>Pemasukan Cash 11 Juni</t>
  </si>
  <si>
    <t>a55eab1d</t>
  </si>
  <si>
    <t>Uang Sampah Juni</t>
  </si>
  <si>
    <t>80e1d938</t>
  </si>
  <si>
    <t>3f28ac75</t>
  </si>
  <si>
    <t>Pemasukan TF - Banner OneWay (Dede Jayusman)</t>
  </si>
  <si>
    <t>a63e5540</t>
  </si>
  <si>
    <t>c5d2108b</t>
  </si>
  <si>
    <t>53b26560</t>
  </si>
  <si>
    <t>c822ab79</t>
  </si>
  <si>
    <t>Pemasukan TF - Bang Yogi</t>
  </si>
  <si>
    <t>db1128b1</t>
  </si>
  <si>
    <t>Pemasukan TF - Banner (Bugar Eko)</t>
  </si>
  <si>
    <t>03b18c1b</t>
  </si>
  <si>
    <t>15b0ff9a</t>
  </si>
  <si>
    <t>2557c8cd</t>
  </si>
  <si>
    <t>Pemasukan TF - Kabul Ramadan</t>
  </si>
  <si>
    <t>40457f9e</t>
  </si>
  <si>
    <t>Pemasukan Cash 12 Juni</t>
  </si>
  <si>
    <t>2df5207e</t>
  </si>
  <si>
    <t>6f8a1584</t>
  </si>
  <si>
    <t>Maklon Klise Map</t>
  </si>
  <si>
    <t>bb2bce1f</t>
  </si>
  <si>
    <t>37d84e39</t>
  </si>
  <si>
    <t>Pemasukan TF - Banner Dahlia (Rizal)</t>
  </si>
  <si>
    <t>1191d886</t>
  </si>
  <si>
    <t>Pemasukan TF - Refiyanti Handayan</t>
  </si>
  <si>
    <t>22b94a74</t>
  </si>
  <si>
    <t>Bayar Tagihan Bahan Spanduk</t>
  </si>
  <si>
    <t>dfa03c8f</t>
  </si>
  <si>
    <t>Pemasukan Cash 13 Juni</t>
  </si>
  <si>
    <t>13083f78</t>
  </si>
  <si>
    <t>Pemasukan TF - Rahayu</t>
  </si>
  <si>
    <t>c14e8219</t>
  </si>
  <si>
    <t>f3b26ac2</t>
  </si>
  <si>
    <t>Bahan Baku Nota Ncr</t>
  </si>
  <si>
    <t>6f2982cb</t>
  </si>
  <si>
    <t>Maklon Jilid</t>
  </si>
  <si>
    <t>8649cca5</t>
  </si>
  <si>
    <t>7d148506</t>
  </si>
  <si>
    <t>6594ab0e</t>
  </si>
  <si>
    <t>Maklon Cetak Nota Undangan dll</t>
  </si>
  <si>
    <t>041d3188</t>
  </si>
  <si>
    <t>Ganti Drive Bearing Pulley Mesin Spanduk</t>
  </si>
  <si>
    <t>d6a3d445</t>
  </si>
  <si>
    <t>0c406bd1</t>
  </si>
  <si>
    <t>5b7a2382</t>
  </si>
  <si>
    <t>4f8a6956</t>
  </si>
  <si>
    <t>Bahan Concorde 6 Rim Daqu</t>
  </si>
  <si>
    <t>58ec6014</t>
  </si>
  <si>
    <t>Maklon Kartu Nama</t>
  </si>
  <si>
    <t>4cac51e4</t>
  </si>
  <si>
    <t>Pelunasan Maklon Sampul Raport Daqu 2</t>
  </si>
  <si>
    <t>3ac956d5</t>
  </si>
  <si>
    <t>Maklon Embos Poli</t>
  </si>
  <si>
    <t>f4edfbba</t>
  </si>
  <si>
    <t>85df09f6</t>
  </si>
  <si>
    <t>140689d6</t>
  </si>
  <si>
    <t>b88c2c03</t>
  </si>
  <si>
    <t>00d9e080</t>
  </si>
  <si>
    <t>982872fe</t>
  </si>
  <si>
    <t>3c56cd24</t>
  </si>
  <si>
    <t>18416457</t>
  </si>
  <si>
    <t>Kopi, Gula</t>
  </si>
  <si>
    <t>34ec7367</t>
  </si>
  <si>
    <t>Masking</t>
  </si>
  <si>
    <t>1701db66</t>
  </si>
  <si>
    <t>7ad0fff0</t>
  </si>
  <si>
    <t>Maklon Cetak Vinil  A3+ Cut</t>
  </si>
  <si>
    <t>d4705872</t>
  </si>
  <si>
    <t>Pemasukan Cash 17 Juni</t>
  </si>
  <si>
    <t>dd7a5338</t>
  </si>
  <si>
    <t>Isi Cutter Besar ( Box )</t>
  </si>
  <si>
    <t>4f1498bf</t>
  </si>
  <si>
    <t>c2935f1c</t>
  </si>
  <si>
    <t>Pemasukan Cash 18 Juni</t>
  </si>
  <si>
    <t>148d9577</t>
  </si>
  <si>
    <t>2271f60f</t>
  </si>
  <si>
    <t>e10fa1a1</t>
  </si>
  <si>
    <t>Pemasukan TF - Ismi Galuh (Isep Rudianto)</t>
  </si>
  <si>
    <t>2815e0cb</t>
  </si>
  <si>
    <t>Pemasukan TF - Spanduk 340 (toto Haerudin)</t>
  </si>
  <si>
    <t>15361d03</t>
  </si>
  <si>
    <t>Pemasukan TF - Spanduk (saepudin)</t>
  </si>
  <si>
    <t>99617dcc</t>
  </si>
  <si>
    <t>01cba969</t>
  </si>
  <si>
    <t>3469b082</t>
  </si>
  <si>
    <t>37b8026b</t>
  </si>
  <si>
    <t>Pemasukan TF - Lamhisar</t>
  </si>
  <si>
    <t>ad293ece</t>
  </si>
  <si>
    <t>afd878d1</t>
  </si>
  <si>
    <t>Pemasukan TF - Yeridon Zendri</t>
  </si>
  <si>
    <t>b842810d</t>
  </si>
  <si>
    <t>c47d0313</t>
  </si>
  <si>
    <t>e36132be</t>
  </si>
  <si>
    <t>Pemasukan TF - Nurul Fauziyah</t>
  </si>
  <si>
    <t>29e9372d</t>
  </si>
  <si>
    <t>Pemasukan TF - Banner 280 (Toto Haerudin)</t>
  </si>
  <si>
    <t>388883eb</t>
  </si>
  <si>
    <t>Pemasukan TF - Banner &amp; Mug (Abbas)</t>
  </si>
  <si>
    <t>1f52d9b2</t>
  </si>
  <si>
    <t>Pemasukan TF - Undangan (Khotimah)</t>
  </si>
  <si>
    <t>b6f1f061</t>
  </si>
  <si>
    <t>Beli Lem Spanduk</t>
  </si>
  <si>
    <t>5177b5ad</t>
  </si>
  <si>
    <t>DP Bangunan 2026 per 1 Juli 2025 (Dari Kas Gedung)</t>
  </si>
  <si>
    <t>bb01432a</t>
  </si>
  <si>
    <t>Kebutuhan Toko</t>
  </si>
  <si>
    <t>a6bb3608</t>
  </si>
  <si>
    <t>a80c7431</t>
  </si>
  <si>
    <t>Maklon Kop Surat Daqu</t>
  </si>
  <si>
    <t>c4062031</t>
  </si>
  <si>
    <t>Maklon Stiker Meteran + Laminasi</t>
  </si>
  <si>
    <t>16ab1ec0</t>
  </si>
  <si>
    <t>959db8c3</t>
  </si>
  <si>
    <t>c83ec58b</t>
  </si>
  <si>
    <t>Pemasukan Cash 19 Juni</t>
  </si>
  <si>
    <t>fe12ed45</t>
  </si>
  <si>
    <t>Pemasukan Cash 21 Juni</t>
  </si>
  <si>
    <t>3985b805</t>
  </si>
  <si>
    <t>5b9afd3d</t>
  </si>
  <si>
    <t>e8626357</t>
  </si>
  <si>
    <t>14c00083</t>
  </si>
  <si>
    <t>Maklom Cetakan Albatros</t>
  </si>
  <si>
    <t>67f7d470</t>
  </si>
  <si>
    <t>Maklon Kartu Tik</t>
  </si>
  <si>
    <t>4c9a6ce8</t>
  </si>
  <si>
    <t>207d61d8</t>
  </si>
  <si>
    <t>Pemasukan TF - Muhammad Gandira</t>
  </si>
  <si>
    <t>438894ae</t>
  </si>
  <si>
    <t>61e165a7</t>
  </si>
  <si>
    <t>ff73f235</t>
  </si>
  <si>
    <t>69902d2b</t>
  </si>
  <si>
    <t>Pemasukan TF - Banner (Muhamad Syaiful)</t>
  </si>
  <si>
    <t>e3888b59</t>
  </si>
  <si>
    <t>Pemasukan TF - Delly Desyanti</t>
  </si>
  <si>
    <t>58d8e1f2</t>
  </si>
  <si>
    <t>b4e32e78</t>
  </si>
  <si>
    <t>b1565f88</t>
  </si>
  <si>
    <t>b79e103e</t>
  </si>
  <si>
    <t>a915d237</t>
  </si>
  <si>
    <t>Maklon Gantungan Kunci Akrilik</t>
  </si>
  <si>
    <t>be045a65</t>
  </si>
  <si>
    <t>Maklon Cetakan Photo Tk</t>
  </si>
  <si>
    <t>ccb2c6eb</t>
  </si>
  <si>
    <t>e0cce7cf</t>
  </si>
  <si>
    <t>Pemasukan TF - Refiyanti</t>
  </si>
  <si>
    <t>312ae776</t>
  </si>
  <si>
    <t>f2b8f5a0</t>
  </si>
  <si>
    <t>ea1ed392</t>
  </si>
  <si>
    <t>18c869ea</t>
  </si>
  <si>
    <t>fa17324c</t>
  </si>
  <si>
    <t>Maklon Print ID card</t>
  </si>
  <si>
    <t>6e552f0d</t>
  </si>
  <si>
    <t>Pemasukan Cash 23 Juni</t>
  </si>
  <si>
    <t>c14742d6</t>
  </si>
  <si>
    <t>945026b9</t>
  </si>
  <si>
    <t>Pemasukan TF - Muhammad Nur</t>
  </si>
  <si>
    <t>9f08e71d</t>
  </si>
  <si>
    <t>527099ed</t>
  </si>
  <si>
    <t>Beli Bahan Spanduk Flexi 280 1 Roll</t>
  </si>
  <si>
    <t>01b6ca80</t>
  </si>
  <si>
    <t>Makkon Cetakan Nota</t>
  </si>
  <si>
    <t>28cd2a6e</t>
  </si>
  <si>
    <t>aa5a33aa</t>
  </si>
  <si>
    <t>08f19778</t>
  </si>
  <si>
    <t>5ac58995</t>
  </si>
  <si>
    <t>7dad8bf5</t>
  </si>
  <si>
    <t>Pemasukan TF - Hamdani</t>
  </si>
  <si>
    <t>3103fb74</t>
  </si>
  <si>
    <t>Pemasukan Cash 24 Juni</t>
  </si>
  <si>
    <t>d0552f7e</t>
  </si>
  <si>
    <t>39c8dd5d</t>
  </si>
  <si>
    <t>Pemasukan TF - Dwi Cahyo</t>
  </si>
  <si>
    <t>df79f09a</t>
  </si>
  <si>
    <t>d02d21cb</t>
  </si>
  <si>
    <t>Pemasukan TF - Sunaryadi</t>
  </si>
  <si>
    <t>2835400b</t>
  </si>
  <si>
    <t>9ecafcae</t>
  </si>
  <si>
    <t>bf104bf2</t>
  </si>
  <si>
    <t>Pemasukan Cash 25 Juni</t>
  </si>
  <si>
    <t>62c97ecf</t>
  </si>
  <si>
    <t>Pemasukan TF - Kurnia Selaras</t>
  </si>
  <si>
    <t>cebc6a33</t>
  </si>
  <si>
    <t>Pemasukan TF - PT Citra Boga</t>
  </si>
  <si>
    <t>7d4cab67</t>
  </si>
  <si>
    <t>d5f7408a</t>
  </si>
  <si>
    <t>a2997b5b</t>
  </si>
  <si>
    <t>Pemasukan TF - Agung Saepul</t>
  </si>
  <si>
    <t>6d6ee20e</t>
  </si>
  <si>
    <t>590e41a9</t>
  </si>
  <si>
    <t>2c3aa913</t>
  </si>
  <si>
    <t>Pemasukan TF - 3 Banner 340 (Toto Haerudin)</t>
  </si>
  <si>
    <t>2cee77fe</t>
  </si>
  <si>
    <t>Pemasukan TF - Dani Darmawan</t>
  </si>
  <si>
    <t>f3acc528</t>
  </si>
  <si>
    <t>Aktivasi Token BCA Admin</t>
  </si>
  <si>
    <t>0004d470</t>
  </si>
  <si>
    <t>Pemasukan Cash 26 Juni</t>
  </si>
  <si>
    <t>145174a7</t>
  </si>
  <si>
    <t>Kembalikan Kelebihan Tf Konsumen</t>
  </si>
  <si>
    <t>be4bd828</t>
  </si>
  <si>
    <t>06a64648</t>
  </si>
  <si>
    <t>Pemasukan Cash 27 Juni</t>
  </si>
  <si>
    <t>7e51045e</t>
  </si>
  <si>
    <t>7fc8b254</t>
  </si>
  <si>
    <t>4df090d7</t>
  </si>
  <si>
    <t>Maklon Laminasi Glossy Meteran</t>
  </si>
  <si>
    <t>51028616</t>
  </si>
  <si>
    <t>Pemasukan Cash 28 Juni</t>
  </si>
  <si>
    <t>036f94aa</t>
  </si>
  <si>
    <t>Pemasukan TF - Abdul Wahab</t>
  </si>
  <si>
    <t>1f0ea411</t>
  </si>
  <si>
    <t>Pemasukan TF - Flexi Oishi (Dede Jayusman)</t>
  </si>
  <si>
    <t>10399b3f</t>
  </si>
  <si>
    <t>Pemasukan TF - Desiyana Fauziah</t>
  </si>
  <si>
    <t>9b73d6dd</t>
  </si>
  <si>
    <t>Pemasukan TF - Nofi Ardiman</t>
  </si>
  <si>
    <t>89dc6aa7</t>
  </si>
  <si>
    <t>Pemasukan TF - Banner 440 (Toto)</t>
  </si>
  <si>
    <t>6916bcbe</t>
  </si>
  <si>
    <t>a6447e08</t>
  </si>
  <si>
    <t>TABUNGAN</t>
  </si>
  <si>
    <t>Pembayaran Gedung Baru CIFEST 2026</t>
  </si>
  <si>
    <t>7869f3b7</t>
  </si>
  <si>
    <t>Pemasukan TF Rizal</t>
  </si>
  <si>
    <t>8be88693</t>
  </si>
  <si>
    <t>Pemasukan TF Yogi</t>
  </si>
  <si>
    <t>477b3156</t>
  </si>
  <si>
    <t>Pemasukan Cash 30 Juni</t>
  </si>
  <si>
    <t>ac294b98</t>
  </si>
  <si>
    <t>67623987</t>
  </si>
  <si>
    <t>57d3531f</t>
  </si>
  <si>
    <t>3d1a3078</t>
  </si>
  <si>
    <t>Bagi Hasil Bang Anwar Bulan April (Minus)</t>
  </si>
  <si>
    <t>c69b719j</t>
  </si>
  <si>
    <t>fe5dd9bd</t>
  </si>
  <si>
    <t>Pemasukan TF - Fernando Pargas</t>
  </si>
  <si>
    <t>c3c956ec</t>
  </si>
  <si>
    <t>Pemasukan TF - Agreement Relieve (M Yassir)</t>
  </si>
  <si>
    <t>edb91787</t>
  </si>
  <si>
    <t>ae9c2734</t>
  </si>
  <si>
    <t>Pemasukan TF - Irfaan Muhammad</t>
  </si>
  <si>
    <t>becc9006</t>
  </si>
  <si>
    <t>Pemasukan TF - Visionet Internasi</t>
  </si>
  <si>
    <t>2b077d5a</t>
  </si>
  <si>
    <t>Pemasukan Cash 2 Mei</t>
  </si>
  <si>
    <t>065cf797</t>
  </si>
  <si>
    <t>Bahan Nota Obelix + N Club</t>
  </si>
  <si>
    <t>feab5b7d</t>
  </si>
  <si>
    <t>b6a480e9</t>
  </si>
  <si>
    <t>Pelusanan Tagihan Cetakan Ke 9S</t>
  </si>
  <si>
    <t>2730f5b9</t>
  </si>
  <si>
    <t>0a502691</t>
  </si>
  <si>
    <t>Transport Dll</t>
  </si>
  <si>
    <t>aafaedf9</t>
  </si>
  <si>
    <t>Maklon Cetakan Laser + Id Card</t>
  </si>
  <si>
    <t>ed598765</t>
  </si>
  <si>
    <t>ae92b794</t>
  </si>
  <si>
    <t>Pemasukan Cash 3 Mei</t>
  </si>
  <si>
    <t>c456f4c0</t>
  </si>
  <si>
    <t>f034a86a</t>
  </si>
  <si>
    <t>Detergen + Sabun</t>
  </si>
  <si>
    <t>6eb951ba</t>
  </si>
  <si>
    <t>97f252b1</t>
  </si>
  <si>
    <t>Maklon Cetakan X Banner Astratech</t>
  </si>
  <si>
    <t>774fb09f</t>
  </si>
  <si>
    <t>1cdb094e</t>
  </si>
  <si>
    <t>e6488202</t>
  </si>
  <si>
    <t>Bahan Nota Relief Gym</t>
  </si>
  <si>
    <t>e6ead56a</t>
  </si>
  <si>
    <t>Ongkos Cetak Nota Obelix</t>
  </si>
  <si>
    <t>001e1c11</t>
  </si>
  <si>
    <t>Maklon X banner Astratech</t>
  </si>
  <si>
    <t>e9cc7a83</t>
  </si>
  <si>
    <t>Pemasukan Cash 6 Mei</t>
  </si>
  <si>
    <t>25b0ac2b</t>
  </si>
  <si>
    <t>Bahan Nota Obelix</t>
  </si>
  <si>
    <t>94990bef</t>
  </si>
  <si>
    <t>01e122ab</t>
  </si>
  <si>
    <t>Bahan Nota Nur Laundri</t>
  </si>
  <si>
    <t>86ae2d20</t>
  </si>
  <si>
    <t>Maklon Stiker Neon Box</t>
  </si>
  <si>
    <t>b15ecabe</t>
  </si>
  <si>
    <t>Bahan Neonbox 120 x 60 cm</t>
  </si>
  <si>
    <t>9d0ddd35</t>
  </si>
  <si>
    <t>Master Plat Nota</t>
  </si>
  <si>
    <t>d447d340</t>
  </si>
  <si>
    <t>Pemasukan Cash 7 Mei</t>
  </si>
  <si>
    <t>80a0dcd1</t>
  </si>
  <si>
    <t>Kurir Neonbox</t>
  </si>
  <si>
    <t>18d2c8b7</t>
  </si>
  <si>
    <t>Bahan Undangan</t>
  </si>
  <si>
    <t>a4f722bb</t>
  </si>
  <si>
    <t>Pemasukan TF - Forsil (Dewani Kahsal)</t>
  </si>
  <si>
    <t>41e9fc63</t>
  </si>
  <si>
    <t>Pemasukan TF - Banner Gorden ( Wawan)</t>
  </si>
  <si>
    <t>00b8302c</t>
  </si>
  <si>
    <t>ce5cc6ec</t>
  </si>
  <si>
    <t>Pemasukan TF - Wahyu Puji</t>
  </si>
  <si>
    <t>0c0d84c9</t>
  </si>
  <si>
    <t>Pemasukan TF - Plaza Mandiri</t>
  </si>
  <si>
    <t>58c73bf9</t>
  </si>
  <si>
    <t>87add554</t>
  </si>
  <si>
    <t>435aa1ca</t>
  </si>
  <si>
    <t>Pemasukan TF - Neon Box (Ari)</t>
  </si>
  <si>
    <t>3556cc24</t>
  </si>
  <si>
    <t>Pemasukan TF - Sucipto</t>
  </si>
  <si>
    <t>79ed9fd9</t>
  </si>
  <si>
    <t>dfd97d4d</t>
  </si>
  <si>
    <t>c1d8cf21</t>
  </si>
  <si>
    <t>f1a765b8</t>
  </si>
  <si>
    <t>1bfe24dc</t>
  </si>
  <si>
    <t>Maklon Print dokumen dll</t>
  </si>
  <si>
    <t>d9a5a1dd</t>
  </si>
  <si>
    <t>Pemasukan Cash Order Perumahan</t>
  </si>
  <si>
    <t>7098a842</t>
  </si>
  <si>
    <t>Pemasukan Cash 8 Mei</t>
  </si>
  <si>
    <t>4b55c78e</t>
  </si>
  <si>
    <t>Maklon X Banner Perumahan</t>
  </si>
  <si>
    <t>2d49044e</t>
  </si>
  <si>
    <t>9c7e0432</t>
  </si>
  <si>
    <t>1b73c7e5</t>
  </si>
  <si>
    <t>Tagihan Internet Mei</t>
  </si>
  <si>
    <t>e6b827de</t>
  </si>
  <si>
    <t>83ff7630</t>
  </si>
  <si>
    <t>Maklon Cetakan Pocket Book Astratech</t>
  </si>
  <si>
    <t>cf454f38</t>
  </si>
  <si>
    <t>e20ddf26</t>
  </si>
  <si>
    <t>Pemasukan TF - Lukmanul Hakim</t>
  </si>
  <si>
    <t>145a758c</t>
  </si>
  <si>
    <t>3370a31c</t>
  </si>
  <si>
    <t>Pemasukan TF -  ANDI</t>
  </si>
  <si>
    <t>cdc209bb</t>
  </si>
  <si>
    <t>a068622d</t>
  </si>
  <si>
    <t>Pemasukan TF - Irfan Mubarokah</t>
  </si>
  <si>
    <t>a8c0c801</t>
  </si>
  <si>
    <t>Pemasukan TF - MMT (Fatkhul)</t>
  </si>
  <si>
    <t>424bf8a2</t>
  </si>
  <si>
    <t>99cda538</t>
  </si>
  <si>
    <t>72811a37</t>
  </si>
  <si>
    <t>Alat listrik</t>
  </si>
  <si>
    <t>36b0d5a6</t>
  </si>
  <si>
    <t>75ceb201</t>
  </si>
  <si>
    <t>db4d902d</t>
  </si>
  <si>
    <t>234ae835</t>
  </si>
  <si>
    <t>Pemasukan Cash 9 Mei</t>
  </si>
  <si>
    <t>2d9c9c94</t>
  </si>
  <si>
    <t>Pemasukan Cash 10 Mei</t>
  </si>
  <si>
    <t>3dda70e0</t>
  </si>
  <si>
    <t>Pemasukan TF - Arifatul Zannah</t>
  </si>
  <si>
    <t>4911ff6b</t>
  </si>
  <si>
    <t>Pemasukan TF - Flexy 2.5 (Dede Jayusman)</t>
  </si>
  <si>
    <t>7f578c31</t>
  </si>
  <si>
    <t>Pengembalian Modal Pinjaman Maklon ( April )</t>
  </si>
  <si>
    <t>99618555</t>
  </si>
  <si>
    <t>51fc9c37</t>
  </si>
  <si>
    <t>Kurir Lalamove ( Salah Order )</t>
  </si>
  <si>
    <t>45d9972c</t>
  </si>
  <si>
    <t>3916cc31</t>
  </si>
  <si>
    <t>Maklon Box Plakat Astratech</t>
  </si>
  <si>
    <t>736ea962</t>
  </si>
  <si>
    <t>Maklon Print Modul Permata Bank Astratech</t>
  </si>
  <si>
    <t>18210afb</t>
  </si>
  <si>
    <t>Maklon Stiker Meteran + Albatros</t>
  </si>
  <si>
    <t>037f9fd1</t>
  </si>
  <si>
    <t>Maklon Cetakan Laser ( Buku saku Astratech )</t>
  </si>
  <si>
    <t>f1bb8791</t>
  </si>
  <si>
    <t>7cedb3c7</t>
  </si>
  <si>
    <t>Iuran Sampah Mei</t>
  </si>
  <si>
    <t>566c5765</t>
  </si>
  <si>
    <t>58e68d17</t>
  </si>
  <si>
    <t>10ccb44b</t>
  </si>
  <si>
    <t>28a0ce19</t>
  </si>
  <si>
    <t>354a7cbf</t>
  </si>
  <si>
    <t>Pemasukan Cash 13 Mei</t>
  </si>
  <si>
    <t>484d547e</t>
  </si>
  <si>
    <t>Pemasukan Cash 14 Mei</t>
  </si>
  <si>
    <t>1dc10a14</t>
  </si>
  <si>
    <t>Maklon Cetakan Undangan</t>
  </si>
  <si>
    <t>1d7b292a</t>
  </si>
  <si>
    <t>Transport</t>
  </si>
  <si>
    <t>9d11d315</t>
  </si>
  <si>
    <t>Pemasukan TF - Hendri</t>
  </si>
  <si>
    <t>1b991e20</t>
  </si>
  <si>
    <t>Pemasukan TF - Abadi</t>
  </si>
  <si>
    <t>dc6ee0ad</t>
  </si>
  <si>
    <t>4a55b149</t>
  </si>
  <si>
    <t>Pemasukan TF - 2 pcs Banner (Toto Haerudin)</t>
  </si>
  <si>
    <t>bb49b9ad</t>
  </si>
  <si>
    <t>Pemasukan TF - Spanduk (Aris Cahyadi)</t>
  </si>
  <si>
    <t>80f8c9c7</t>
  </si>
  <si>
    <t>f31b2c88</t>
  </si>
  <si>
    <t>Pemasukan TF - Dewani Kahsal</t>
  </si>
  <si>
    <t>775a506c</t>
  </si>
  <si>
    <t>44375fb6</t>
  </si>
  <si>
    <t>Pemasukan TF - Spanduk Andalan</t>
  </si>
  <si>
    <t>1475d2fe</t>
  </si>
  <si>
    <t>Pemasukan TF - New BRI Mob</t>
  </si>
  <si>
    <t>4b07f702</t>
  </si>
  <si>
    <t>Maklon Print UV Astratech</t>
  </si>
  <si>
    <t>ee9f2c67</t>
  </si>
  <si>
    <t>Maklon Cetak Undangan + Bensin</t>
  </si>
  <si>
    <t>f290e4eb</t>
  </si>
  <si>
    <t>Pemasukan Cash 15 Mei</t>
  </si>
  <si>
    <t>ee812929</t>
  </si>
  <si>
    <t>d92fc2cb</t>
  </si>
  <si>
    <t>fa777634</t>
  </si>
  <si>
    <t>1da19492</t>
  </si>
  <si>
    <t>fd609bbe</t>
  </si>
  <si>
    <t>Pemasukan Cash 16 Mei</t>
  </si>
  <si>
    <t>186fda0a</t>
  </si>
  <si>
    <t>Bahan Samson</t>
  </si>
  <si>
    <t>04b515a3</t>
  </si>
  <si>
    <t>33476c13</t>
  </si>
  <si>
    <t>Pemasukan Cash 17 Mei</t>
  </si>
  <si>
    <t>851ff175</t>
  </si>
  <si>
    <t>3b542402</t>
  </si>
  <si>
    <t>0167fb3d</t>
  </si>
  <si>
    <t>Pemasukan Cash 20 Mei</t>
  </si>
  <si>
    <t>54390ade</t>
  </si>
  <si>
    <t>d3b54bed</t>
  </si>
  <si>
    <t>Bayar Tagihan Bahan Spanduk Paperwork</t>
  </si>
  <si>
    <t>0a04ea4b</t>
  </si>
  <si>
    <t>f98b54bb</t>
  </si>
  <si>
    <t>Pemasukan Cash 21 Mei</t>
  </si>
  <si>
    <t>024dde7b</t>
  </si>
  <si>
    <t>Bahan Kertas NCR</t>
  </si>
  <si>
    <t>f0e741f0</t>
  </si>
  <si>
    <t>dc28987d</t>
  </si>
  <si>
    <t>061ac197</t>
  </si>
  <si>
    <t>Pemasukan TF - 3 PCS Banner (Toto Haerudin)</t>
  </si>
  <si>
    <t>eab7d924</t>
  </si>
  <si>
    <t>Pemasukan TF - Voucher 300 (Dien Rahmi)</t>
  </si>
  <si>
    <t>d4e9c311</t>
  </si>
  <si>
    <t>210a771d</t>
  </si>
  <si>
    <t>13b0ead5</t>
  </si>
  <si>
    <t>Pemasukan TF - Muhammad Sahrul</t>
  </si>
  <si>
    <t>0bd05068</t>
  </si>
  <si>
    <t>65e44f66</t>
  </si>
  <si>
    <t>4a471d67</t>
  </si>
  <si>
    <t>d1ac71e6</t>
  </si>
  <si>
    <t>901198c7</t>
  </si>
  <si>
    <t>Pemasukan TF - Banner 340 60x160 (Toto Haerudin)</t>
  </si>
  <si>
    <t>c2cbbb00</t>
  </si>
  <si>
    <t>270634af</t>
  </si>
  <si>
    <t>c6d1983e</t>
  </si>
  <si>
    <t>fa265b99</t>
  </si>
  <si>
    <t>4f374dc7</t>
  </si>
  <si>
    <t>a20f138b</t>
  </si>
  <si>
    <t>Pemasukan TF - Surya Diana</t>
  </si>
  <si>
    <t>3c745e51</t>
  </si>
  <si>
    <t>c0e45958</t>
  </si>
  <si>
    <t>377d91a9</t>
  </si>
  <si>
    <t>Pemasukan Cash 22 Mei</t>
  </si>
  <si>
    <t>6b789d16</t>
  </si>
  <si>
    <t>Bensin Teknisi</t>
  </si>
  <si>
    <t>1944a47e</t>
  </si>
  <si>
    <t>715b689b</t>
  </si>
  <si>
    <t>11865353</t>
  </si>
  <si>
    <t>Bahan Kertas Brosur 10 Rim</t>
  </si>
  <si>
    <t>78c47488</t>
  </si>
  <si>
    <t>Maklon Stiker meteran + Cutting</t>
  </si>
  <si>
    <t>861bbc1b</t>
  </si>
  <si>
    <t>f8bd3e49</t>
  </si>
  <si>
    <t>db64bdc2</t>
  </si>
  <si>
    <t>Pemasukan TF - Banner 280 - 1011 Meter ( Toto Haerudin)</t>
  </si>
  <si>
    <t>69014286</t>
  </si>
  <si>
    <t>Pemasukan Cash 23 Mei</t>
  </si>
  <si>
    <t>2dd725e8</t>
  </si>
  <si>
    <t>8453db11</t>
  </si>
  <si>
    <t>Maklon Cetakan Meteran, Albatros, Laser</t>
  </si>
  <si>
    <t>c514fbd7</t>
  </si>
  <si>
    <t>Kopi + Gula</t>
  </si>
  <si>
    <t>1cafb9ed</t>
  </si>
  <si>
    <t>Lakban bening</t>
  </si>
  <si>
    <t>734855c2</t>
  </si>
  <si>
    <t>6fa0743a</t>
  </si>
  <si>
    <t>f85c8190</t>
  </si>
  <si>
    <t>53bad909</t>
  </si>
  <si>
    <t>097dc5ca</t>
  </si>
  <si>
    <t>e5c38fbe</t>
  </si>
  <si>
    <t>Pemasukan Cash 26 Mei</t>
  </si>
  <si>
    <t>11c351c2</t>
  </si>
  <si>
    <t>DP Maklon Map Rapor</t>
  </si>
  <si>
    <t>bc76a4c1</t>
  </si>
  <si>
    <t>3cc8c85b</t>
  </si>
  <si>
    <t>677eb2ae</t>
  </si>
  <si>
    <t>3aa8150b</t>
  </si>
  <si>
    <t>Pemasukan TF - Banner 2 Pcs (Toto Haerudin)</t>
  </si>
  <si>
    <t>93928938</t>
  </si>
  <si>
    <t>f3207207</t>
  </si>
  <si>
    <t>e002e714</t>
  </si>
  <si>
    <t>5f4386a0</t>
  </si>
  <si>
    <t>ddb0a0f0</t>
  </si>
  <si>
    <t>Pemasukan TF - Banner 440 15 0x200 (Toto Haerudin)</t>
  </si>
  <si>
    <t>99fc091f</t>
  </si>
  <si>
    <t>dd8431e9</t>
  </si>
  <si>
    <t>Pemasukan TF - Yulianti</t>
  </si>
  <si>
    <t>d44d3fe0</t>
  </si>
  <si>
    <t>Pemasukan TF - Banner (Ani Suryani)</t>
  </si>
  <si>
    <t>e4a2c097</t>
  </si>
  <si>
    <t>Beli Mug Sublim</t>
  </si>
  <si>
    <t>799559fc</t>
  </si>
  <si>
    <t>Kurir Mug</t>
  </si>
  <si>
    <t>6228ca1d</t>
  </si>
  <si>
    <t>dfec7561</t>
  </si>
  <si>
    <t>e9a2a545</t>
  </si>
  <si>
    <t>Pemasukan Cash 27 Mei</t>
  </si>
  <si>
    <t>d1f87aed</t>
  </si>
  <si>
    <t>64364a8d</t>
  </si>
  <si>
    <t>Tabungan Sewa Gedung 2 Bulan</t>
  </si>
  <si>
    <t>d8338da8</t>
  </si>
  <si>
    <t>Pengembalian Saldo Investor</t>
  </si>
  <si>
    <t>76e655a1</t>
  </si>
  <si>
    <t>HUTANG</t>
  </si>
  <si>
    <t>Penyesuaian Kekurangan Saldo Investor</t>
  </si>
  <si>
    <t>fcc9d990</t>
  </si>
  <si>
    <t>b5bd312d</t>
  </si>
  <si>
    <t>Pemasukan Cash 28 Mei</t>
  </si>
  <si>
    <t>1c28240b</t>
  </si>
  <si>
    <t>c72da2a7</t>
  </si>
  <si>
    <t>d19acef2</t>
  </si>
  <si>
    <t>Pemasukan TF - Irfan Nurhadi</t>
  </si>
  <si>
    <t>710c77d8</t>
  </si>
  <si>
    <t>027c0284</t>
  </si>
  <si>
    <t>Tisu</t>
  </si>
  <si>
    <t>51d998a7</t>
  </si>
  <si>
    <t>Pemasukan Cash 29 Mei</t>
  </si>
  <si>
    <t>7f319f99</t>
  </si>
  <si>
    <t>Tips Marketing ( Pak Yudho )</t>
  </si>
  <si>
    <t>c7da19fd</t>
  </si>
  <si>
    <t>5be67169</t>
  </si>
  <si>
    <t>dcf8ca1b</t>
  </si>
  <si>
    <t>Bahan Nota NCR Keenan</t>
  </si>
  <si>
    <t>e96c2f34</t>
  </si>
  <si>
    <t>Maklon Print Kertas Tik Laser</t>
  </si>
  <si>
    <t>99452607</t>
  </si>
  <si>
    <t>Maklon Print Sublim Mug</t>
  </si>
  <si>
    <t>9b03d515</t>
  </si>
  <si>
    <t>6f6745ec</t>
  </si>
  <si>
    <t>Kurir ( Dwi ) 2x</t>
  </si>
  <si>
    <t>e62df630</t>
  </si>
  <si>
    <t>Lakban Bening + Lakban Masking</t>
  </si>
  <si>
    <t>a2d8d53a</t>
  </si>
  <si>
    <t>Blanko Undangan Khitan</t>
  </si>
  <si>
    <t>34ce53aa</t>
  </si>
  <si>
    <t>3ad09b02</t>
  </si>
  <si>
    <t>Pemasukan Cash 31 Mei</t>
  </si>
  <si>
    <t>51d76cdc</t>
  </si>
  <si>
    <t>Maklon Cetak Nota + Undangan</t>
  </si>
  <si>
    <t>db3d82e2</t>
  </si>
  <si>
    <t>Maklon Master Plat Nota</t>
  </si>
  <si>
    <t>bf94e107</t>
  </si>
  <si>
    <t>Tagihan Tinta Spanduk</t>
  </si>
  <si>
    <t>8fd56b27</t>
  </si>
  <si>
    <t>72b0f08d</t>
  </si>
  <si>
    <t>a6817422</t>
  </si>
  <si>
    <t>Pemasukan TF - X Banner (Lamhisar)</t>
  </si>
  <si>
    <t>0a6154d6</t>
  </si>
  <si>
    <t>Pemasukan TF - Ani Suryani</t>
  </si>
  <si>
    <t>4b8e4275</t>
  </si>
  <si>
    <t>f7f59552</t>
  </si>
  <si>
    <t>fa9fbaef</t>
  </si>
  <si>
    <t>39f50154</t>
  </si>
  <si>
    <t>25c6fb9d</t>
  </si>
  <si>
    <t>Pemasukan TF - Banner 2pcs (Toto Haerudin)</t>
  </si>
  <si>
    <t>a7f110d2</t>
  </si>
  <si>
    <t>Stiker OneWay (Toto Haerudin)</t>
  </si>
  <si>
    <t>ef790160</t>
  </si>
  <si>
    <t>Pemasukan TF - Arif Hidayat</t>
  </si>
  <si>
    <t>64179bde</t>
  </si>
  <si>
    <t>Pemasukan Cash 30 Mei</t>
  </si>
  <si>
    <t>KASBON BANG RIZAL</t>
  </si>
  <si>
    <t>dcd75370</t>
  </si>
  <si>
    <t>f5a54d2c</t>
  </si>
  <si>
    <t>Pemasukan TF - Flexy Lunas (Dede Jayusman)</t>
  </si>
  <si>
    <t>6f537a57</t>
  </si>
  <si>
    <t>Pemasukan TF - Spanduk Idul Fitri</t>
  </si>
  <si>
    <t>bd2f7698</t>
  </si>
  <si>
    <t>Pemasukan cash 4 April</t>
  </si>
  <si>
    <t>0c2c0927</t>
  </si>
  <si>
    <t>Pemasukan cash 07 April</t>
  </si>
  <si>
    <t>c395327d</t>
  </si>
  <si>
    <t>Kas Masuk</t>
  </si>
  <si>
    <t>18bae909</t>
  </si>
  <si>
    <t>Maklon pocket book Astratech</t>
  </si>
  <si>
    <t>46755702</t>
  </si>
  <si>
    <t>Kopi + gula</t>
  </si>
  <si>
    <t>2a768e83</t>
  </si>
  <si>
    <t>9eef4492</t>
  </si>
  <si>
    <t>Uang sampah april</t>
  </si>
  <si>
    <t>3ce7b69b</t>
  </si>
  <si>
    <t>Pemasukan cash 08 April</t>
  </si>
  <si>
    <t>c74d6d38</t>
  </si>
  <si>
    <t>4fa1d87f</t>
  </si>
  <si>
    <t>62c3ae7d</t>
  </si>
  <si>
    <t>Pemasukan cash 09 April</t>
  </si>
  <si>
    <t>a66a805e</t>
  </si>
  <si>
    <t>Maklon cetak nota Ncr</t>
  </si>
  <si>
    <t>69dfff55</t>
  </si>
  <si>
    <t>74ba48ae</t>
  </si>
  <si>
    <t>Dp maklon cetakan booklet astratech</t>
  </si>
  <si>
    <t>b14d60ea</t>
  </si>
  <si>
    <t>Maklon cetak undangan</t>
  </si>
  <si>
    <t>2cdbdd69</t>
  </si>
  <si>
    <t>Maklon cetakan laser</t>
  </si>
  <si>
    <t>21bdce25</t>
  </si>
  <si>
    <t>eae887e1</t>
  </si>
  <si>
    <t>Pemasukan cash per 12 April</t>
  </si>
  <si>
    <t>3585b538</t>
  </si>
  <si>
    <t>Maklon cutting akrilik 15 x 20 cm 30 pcs</t>
  </si>
  <si>
    <t>bf56328c</t>
  </si>
  <si>
    <t>Pemasukan TF - Kartu Undangan Sigit</t>
  </si>
  <si>
    <t>0aa87fd1</t>
  </si>
  <si>
    <t>Pemasukan TF - Darmini</t>
  </si>
  <si>
    <t>0b9decb7</t>
  </si>
  <si>
    <t>Pemasukan TF - Roll Banner Lamhisar</t>
  </si>
  <si>
    <t>94c6ad69</t>
  </si>
  <si>
    <t>4f202aa5</t>
  </si>
  <si>
    <t>Pemasukan TF - Spanduk Jefri</t>
  </si>
  <si>
    <t>4b38c8ed</t>
  </si>
  <si>
    <t>Pemasukan TF - Banner Wangy Laundry Bang Yogi</t>
  </si>
  <si>
    <t>4791d2dc</t>
  </si>
  <si>
    <t>4de443fc</t>
  </si>
  <si>
    <t>ab628b52</t>
  </si>
  <si>
    <t>Pemasukan TF - Stempel RM Padesaan</t>
  </si>
  <si>
    <t>dc397ab2</t>
  </si>
  <si>
    <t>Pemasukan TF - Banner Ngafif</t>
  </si>
  <si>
    <t>4909f240</t>
  </si>
  <si>
    <t>Pemasukan TF - Ernawati</t>
  </si>
  <si>
    <t>dbf1a3bc</t>
  </si>
  <si>
    <t>Pemasukan TF - Banner Toto</t>
  </si>
  <si>
    <t>bff97f40</t>
  </si>
  <si>
    <t>Pemasukan TF - Ngafif Burhanudin</t>
  </si>
  <si>
    <t>6f1f76f5</t>
  </si>
  <si>
    <t>Pengembalian Kas ke Investor</t>
  </si>
  <si>
    <t>c2bc1584</t>
  </si>
  <si>
    <t>0a1df875</t>
  </si>
  <si>
    <t>d0bb215a</t>
  </si>
  <si>
    <t>Tagihan internet</t>
  </si>
  <si>
    <t>dbcb480f</t>
  </si>
  <si>
    <t>5c73571b</t>
  </si>
  <si>
    <t>Belanja bahan undangan</t>
  </si>
  <si>
    <t>081777ed</t>
  </si>
  <si>
    <t>Bahan Baku Cetakan Maklon</t>
  </si>
  <si>
    <t>22abdcd5</t>
  </si>
  <si>
    <t>7d154a91</t>
  </si>
  <si>
    <t>bf58f188</t>
  </si>
  <si>
    <t>c0378c16</t>
  </si>
  <si>
    <t>52fde72f</t>
  </si>
  <si>
    <t>Pemasukan cash per 15 April</t>
  </si>
  <si>
    <t>72e9c214</t>
  </si>
  <si>
    <t>Token listrik 500.000</t>
  </si>
  <si>
    <t>df25447a</t>
  </si>
  <si>
    <t>c49cade5</t>
  </si>
  <si>
    <t>Sabun + Kopi</t>
  </si>
  <si>
    <t>3d17f54f</t>
  </si>
  <si>
    <t>2f4b55de</t>
  </si>
  <si>
    <t>Pemasukan cash per 17 April</t>
  </si>
  <si>
    <t>3fa5427c</t>
  </si>
  <si>
    <t>Pemasukan TF - Anis Lestari</t>
  </si>
  <si>
    <t>bfbd0c23</t>
  </si>
  <si>
    <t>Pemasukan TF - Sarifudin</t>
  </si>
  <si>
    <t>386b6dc6</t>
  </si>
  <si>
    <t>Pemasukan TF - Cetak Nota</t>
  </si>
  <si>
    <t>94f45f45</t>
  </si>
  <si>
    <t>Pemasukan TF - Voucher Flyer (Dien Rahmi)</t>
  </si>
  <si>
    <t>f5959294</t>
  </si>
  <si>
    <t>Pemasukan TF - Gigih Lelana</t>
  </si>
  <si>
    <t>06c536d5</t>
  </si>
  <si>
    <t>Pemasukan TF - Banner J Brothers</t>
  </si>
  <si>
    <t>bb8a9db3</t>
  </si>
  <si>
    <t>048008bd</t>
  </si>
  <si>
    <t>Pemasukan TF - Yunita Lampu</t>
  </si>
  <si>
    <t>1d0af6f8</t>
  </si>
  <si>
    <t>Pemasukan TF - Rida Rifana</t>
  </si>
  <si>
    <t>51ed8e83</t>
  </si>
  <si>
    <t>Bayar Maklon Cutting Akrilik 30 Pcs</t>
  </si>
  <si>
    <t>4e4d3cc3</t>
  </si>
  <si>
    <t>Maklon Cetak Buku Astratech</t>
  </si>
  <si>
    <t>da2ce21a</t>
  </si>
  <si>
    <t>Pemasukan - Spanduk Pemda</t>
  </si>
  <si>
    <t>ab4cddd8</t>
  </si>
  <si>
    <t>Bahan Baku Brosur Nuaza Hotel</t>
  </si>
  <si>
    <t>91f1d33f</t>
  </si>
  <si>
    <t>Maklon cetak undangan  Pak RT</t>
  </si>
  <si>
    <t>73acd884</t>
  </si>
  <si>
    <t>3d3c725c</t>
  </si>
  <si>
    <t>4c7804d2</t>
  </si>
  <si>
    <t>Malon Cutting Stiker Skotlet</t>
  </si>
  <si>
    <t>cff443ff</t>
  </si>
  <si>
    <t>142f8a27</t>
  </si>
  <si>
    <t>Maklon Cetak Undangan + Ongkir</t>
  </si>
  <si>
    <t>ba8e7565</t>
  </si>
  <si>
    <t>d0297fd3</t>
  </si>
  <si>
    <t>49f1f525</t>
  </si>
  <si>
    <t>7478f32a</t>
  </si>
  <si>
    <t>37e0d171</t>
  </si>
  <si>
    <t>7b765c2b</t>
  </si>
  <si>
    <t>Maklon finishing undangan</t>
  </si>
  <si>
    <t>3b3add44</t>
  </si>
  <si>
    <t>Gula</t>
  </si>
  <si>
    <t>2563e20a</t>
  </si>
  <si>
    <t>Pemasukan cash 19 April</t>
  </si>
  <si>
    <t>ddcf2604</t>
  </si>
  <si>
    <t>Dp Maklon medali Astratech</t>
  </si>
  <si>
    <t>890d3e79</t>
  </si>
  <si>
    <t>Pemasukan cash 21 April</t>
  </si>
  <si>
    <t>b173a2fe</t>
  </si>
  <si>
    <t>6daedce7</t>
  </si>
  <si>
    <t>94648221</t>
  </si>
  <si>
    <t>5edfa60c</t>
  </si>
  <si>
    <t>70d8590c</t>
  </si>
  <si>
    <t>Bahan baku kertas nota</t>
  </si>
  <si>
    <t>2fbc4032</t>
  </si>
  <si>
    <t>Pemasukan cash 24 April</t>
  </si>
  <si>
    <t>b12ce2ad</t>
  </si>
  <si>
    <t>5d593835</t>
  </si>
  <si>
    <t>Pemasukan TF - Heti Gustiawati</t>
  </si>
  <si>
    <t>2ee198e4</t>
  </si>
  <si>
    <t>Pemasukan TF - Banner Lunas (Andreas)</t>
  </si>
  <si>
    <t>b70d21e0</t>
  </si>
  <si>
    <t>ccad221b</t>
  </si>
  <si>
    <t>054fc844</t>
  </si>
  <si>
    <t>Pemasukan TF - Dindin Komarudin</t>
  </si>
  <si>
    <t>a4ce1da9</t>
  </si>
  <si>
    <t>b580a7fd</t>
  </si>
  <si>
    <t>Pemasukan TF - Banner (Bintang Komarudin)</t>
  </si>
  <si>
    <t>fcc66ee9</t>
  </si>
  <si>
    <t>b6e906ae</t>
  </si>
  <si>
    <t>c82f2339</t>
  </si>
  <si>
    <t>5cdc450b</t>
  </si>
  <si>
    <t>Pemasukan TF - Ikrimatun Khasifa</t>
  </si>
  <si>
    <t>9b52a66c</t>
  </si>
  <si>
    <t>Pemasukan TF - Ahmad Faidzin</t>
  </si>
  <si>
    <t>a1a1510a</t>
  </si>
  <si>
    <t>Pemasukan TF - Spanduk</t>
  </si>
  <si>
    <t>3f20d8ac</t>
  </si>
  <si>
    <t>Pemasukan TF - Banner DLL (Agel Rifa)</t>
  </si>
  <si>
    <t>92ec433d</t>
  </si>
  <si>
    <t>Pemasukan TF - Fellatania</t>
  </si>
  <si>
    <t>5b05b782</t>
  </si>
  <si>
    <t>Pemasukan TF - Banner340 (Toto Haerudin)</t>
  </si>
  <si>
    <t>3b8a0d52</t>
  </si>
  <si>
    <t>Pemasukan TF - Banner (Kabul Ramadhan)</t>
  </si>
  <si>
    <t>283f305d</t>
  </si>
  <si>
    <t>Pemasukan TF - Anton Djohan</t>
  </si>
  <si>
    <t>01ad26d1</t>
  </si>
  <si>
    <t>14f7e14b</t>
  </si>
  <si>
    <t>Makon cetakan meteran + laminasi</t>
  </si>
  <si>
    <t>023b805e</t>
  </si>
  <si>
    <t>Pelunasan maklon medali Astratech</t>
  </si>
  <si>
    <t>e6a75e54</t>
  </si>
  <si>
    <t>34e2db1f</t>
  </si>
  <si>
    <t>7d87d92b</t>
  </si>
  <si>
    <t>Pemasukan Cash 26 April</t>
  </si>
  <si>
    <t>5841c622</t>
  </si>
  <si>
    <t>Maklon Goodibag Astratech</t>
  </si>
  <si>
    <t>7be317f8</t>
  </si>
  <si>
    <t>24962f11</t>
  </si>
  <si>
    <t>Kurir Lalamove 2</t>
  </si>
  <si>
    <t>0f07ab4b</t>
  </si>
  <si>
    <t>Print Dokumen + Jilid</t>
  </si>
  <si>
    <t>49fc5d9f</t>
  </si>
  <si>
    <t>Air Galon + Gula</t>
  </si>
  <si>
    <t>4d98dea8</t>
  </si>
  <si>
    <t>Bahan baku brosur Hvs Dieng</t>
  </si>
  <si>
    <t>efc4cfe6</t>
  </si>
  <si>
    <t>Maklon cetakan isi raport Daqu</t>
  </si>
  <si>
    <t>46025a32</t>
  </si>
  <si>
    <t>Maklon Cetakan Nota MUS</t>
  </si>
  <si>
    <t>cead4267</t>
  </si>
  <si>
    <t>Maklon Print laser</t>
  </si>
  <si>
    <t>41483c6c</t>
  </si>
  <si>
    <t>154c6e5b</t>
  </si>
  <si>
    <t>0db9b131</t>
  </si>
  <si>
    <t>283d7b4d</t>
  </si>
  <si>
    <t>6057657e</t>
  </si>
  <si>
    <t>Ban Motor 1 Set</t>
  </si>
  <si>
    <t>50efc17c</t>
  </si>
  <si>
    <t>Maklon Print Dokumen</t>
  </si>
  <si>
    <t>e3f7d14f</t>
  </si>
  <si>
    <t>25c9a8f3</t>
  </si>
  <si>
    <t>13709cc8</t>
  </si>
  <si>
    <t>7aaf851d</t>
  </si>
  <si>
    <t>35ef1098</t>
  </si>
  <si>
    <t>Atk, matrai, amplop, print</t>
  </si>
  <si>
    <t>5c7ef36b</t>
  </si>
  <si>
    <t>Sisa Gaji Cahaya ( Termasuk Bonus )</t>
  </si>
  <si>
    <t>260f60eb</t>
  </si>
  <si>
    <t>Pemasukan Cash Per 30 April</t>
  </si>
  <si>
    <t>0e2d4db0</t>
  </si>
  <si>
    <t>ae440bf4</t>
  </si>
  <si>
    <t>39328438</t>
  </si>
  <si>
    <t>40861f97</t>
  </si>
  <si>
    <t>Pemasukan TF - Banner Adi</t>
  </si>
  <si>
    <t>9ea0a84f</t>
  </si>
  <si>
    <t>acef904f</t>
  </si>
  <si>
    <t>Pemasukan TF - Fadhly Faiz</t>
  </si>
  <si>
    <t>2fcc8f4e</t>
  </si>
  <si>
    <t>Pemasukan TF - Spanduk ( Indra Sakti)</t>
  </si>
  <si>
    <t>506b3397</t>
  </si>
  <si>
    <t>Sisa Saldo Bulan Februari</t>
  </si>
  <si>
    <t>7d91e941</t>
  </si>
  <si>
    <t>Pemasukan TF - 1 Maret</t>
  </si>
  <si>
    <t>86cd85a2</t>
  </si>
  <si>
    <t>Pulsa no hp gemiprint ( beli masa aktif )</t>
  </si>
  <si>
    <t>b010cc5b</t>
  </si>
  <si>
    <t>Bagi Hasil Bang Anwar</t>
  </si>
  <si>
    <t>bd9ae06f</t>
  </si>
  <si>
    <t>aef64005</t>
  </si>
  <si>
    <t>966d10be</t>
  </si>
  <si>
    <t>c699cf66</t>
  </si>
  <si>
    <t>79b0a878</t>
  </si>
  <si>
    <t>Pemasukan TF - Lis Henawati</t>
  </si>
  <si>
    <t>9a12a15c</t>
  </si>
  <si>
    <t>Pemasukan TF - Ruswidi Suryo Prad</t>
  </si>
  <si>
    <t>d133002b</t>
  </si>
  <si>
    <t>OMZET-RIZAL</t>
  </si>
  <si>
    <t>2d8d0cac</t>
  </si>
  <si>
    <t>Pemasukan TF - Lis Hernawati</t>
  </si>
  <si>
    <t>6f7aa98a</t>
  </si>
  <si>
    <t>Pemasukan TF - Stiker dan Spanduk Keenan</t>
  </si>
  <si>
    <t>91a75174</t>
  </si>
  <si>
    <t>Pemasukan TF - Farid Firmansyah G</t>
  </si>
  <si>
    <t>10b527be</t>
  </si>
  <si>
    <t>Pemasukan cash per 06 Maret</t>
  </si>
  <si>
    <t>a8e8f946</t>
  </si>
  <si>
    <t>1091ab54</t>
  </si>
  <si>
    <t>Bonus Bang Rizal Februari</t>
  </si>
  <si>
    <t>47b688ba</t>
  </si>
  <si>
    <t>c342c526</t>
  </si>
  <si>
    <t>Kasbon Bang Rizal</t>
  </si>
  <si>
    <t>393a0709</t>
  </si>
  <si>
    <t>b3ed61e9</t>
  </si>
  <si>
    <t>Belanja Atk</t>
  </si>
  <si>
    <t>14c7bb8f</t>
  </si>
  <si>
    <t>Kuli bahan</t>
  </si>
  <si>
    <t>ffa5e8ad</t>
  </si>
  <si>
    <t>65fe82a0</t>
  </si>
  <si>
    <t>Mesin Press mug</t>
  </si>
  <si>
    <t>99a169dd</t>
  </si>
  <si>
    <t>10e85d1e</t>
  </si>
  <si>
    <t>Belanja mug sublim + dus + ongkir</t>
  </si>
  <si>
    <t>ab53fa57</t>
  </si>
  <si>
    <t>Maklon print sublim</t>
  </si>
  <si>
    <t>d3ba0a79</t>
  </si>
  <si>
    <t>e365f33c</t>
  </si>
  <si>
    <t>2a70bbfa</t>
  </si>
  <si>
    <t>Pemasukan tambahan cash per 06 Maret</t>
  </si>
  <si>
    <t>14629266</t>
  </si>
  <si>
    <t>fdf0f624</t>
  </si>
  <si>
    <t>Maklon cetak plakat</t>
  </si>
  <si>
    <t>c4ddeb54</t>
  </si>
  <si>
    <t>Pemasukan cash 07 maret</t>
  </si>
  <si>
    <t>8c168614</t>
  </si>
  <si>
    <t>Pemasukan cash 08 maret</t>
  </si>
  <si>
    <t>e17d1f5c</t>
  </si>
  <si>
    <t>ec3a2133</t>
  </si>
  <si>
    <t>432f15d7</t>
  </si>
  <si>
    <t>Maklon sublime mug</t>
  </si>
  <si>
    <t>624fb2f9</t>
  </si>
  <si>
    <t>3aa375be</t>
  </si>
  <si>
    <t>Pengeluaran lain lain</t>
  </si>
  <si>
    <t>4bdabc65</t>
  </si>
  <si>
    <t>Air galon</t>
  </si>
  <si>
    <t>36452ada</t>
  </si>
  <si>
    <t>Pemasukan cash 10 Maret</t>
  </si>
  <si>
    <t>f95d8bb7</t>
  </si>
  <si>
    <t>Transport ke Bekasi Kota</t>
  </si>
  <si>
    <t>08f4148a</t>
  </si>
  <si>
    <t>6687f876</t>
  </si>
  <si>
    <t>9e4e71a8</t>
  </si>
  <si>
    <t>20f8af5e</t>
  </si>
  <si>
    <t>Pemasukan TF - M. Husni Mubarok</t>
  </si>
  <si>
    <t>57c5b2e3</t>
  </si>
  <si>
    <t>eee6e362</t>
  </si>
  <si>
    <t>Pemasukan TF - Marcelinda Puspa A</t>
  </si>
  <si>
    <t>9cd6335e</t>
  </si>
  <si>
    <t>Pemasukan TF - Banner Kasturi (Agel Rifa)</t>
  </si>
  <si>
    <t>c1d49cdb</t>
  </si>
  <si>
    <t>Pemasukan TF - Riandini</t>
  </si>
  <si>
    <t>db34d65c</t>
  </si>
  <si>
    <t>Pemasukan TF - Tri Winarsih</t>
  </si>
  <si>
    <t>3eebf071</t>
  </si>
  <si>
    <t>Pemasukan TF - Saepul Anwar</t>
  </si>
  <si>
    <t>378feb3c</t>
  </si>
  <si>
    <t>Pemasukan TF - Voucher 300 Lembar (Dien Rahmi)</t>
  </si>
  <si>
    <t>55ac781e</t>
  </si>
  <si>
    <t>Pemasukan TF - Yohanes Frans Hans</t>
  </si>
  <si>
    <t>6f9bd754</t>
  </si>
  <si>
    <t>Pemasukan TF - Lunas Briges (Dewani Kahsal)</t>
  </si>
  <si>
    <t>5d09997f</t>
  </si>
  <si>
    <t>Penarikan uang pribadi Gemi</t>
  </si>
  <si>
    <t>ab120281</t>
  </si>
  <si>
    <t>9fce8d9a</t>
  </si>
  <si>
    <t>Maklon cetakan meteran + laminasi</t>
  </si>
  <si>
    <t>b8ceea40</t>
  </si>
  <si>
    <t>68d11f05</t>
  </si>
  <si>
    <t>Kurir lalamove</t>
  </si>
  <si>
    <t>f6ef2192</t>
  </si>
  <si>
    <t>Maklon Dtf Uv</t>
  </si>
  <si>
    <t>1e8f27d1</t>
  </si>
  <si>
    <t>Belanja Agenda pesanan 120 pcs</t>
  </si>
  <si>
    <t>71bd0027</t>
  </si>
  <si>
    <t>Pemasukan TF - Plakat PT Daikin</t>
  </si>
  <si>
    <t>a25e7c49</t>
  </si>
  <si>
    <t>e2a7501a</t>
  </si>
  <si>
    <t>Pemasukan TF - Banner Astra</t>
  </si>
  <si>
    <t>ac4ffcb6</t>
  </si>
  <si>
    <t>Pemasukan TF - Banner Farid Firmansyah</t>
  </si>
  <si>
    <t>303f71da</t>
  </si>
  <si>
    <t>Pemasukan TF - Arsista Boby Kurni</t>
  </si>
  <si>
    <t>daac1004</t>
  </si>
  <si>
    <t>Pemasukan TF - Spanduk Pentol</t>
  </si>
  <si>
    <t>da1aeb1a</t>
  </si>
  <si>
    <t>Pemasukan TF - Banner Aksi Kedubes Jepang</t>
  </si>
  <si>
    <t>a63f3c5d</t>
  </si>
  <si>
    <t>78cf4001</t>
  </si>
  <si>
    <t>Iuran sampah Maret</t>
  </si>
  <si>
    <t>dd3a490b</t>
  </si>
  <si>
    <t>Bensin survey leasing mobil ( Investor)</t>
  </si>
  <si>
    <t>db12b618</t>
  </si>
  <si>
    <t>Maklon cetak akrilik + print Uv</t>
  </si>
  <si>
    <t>b9ee81df</t>
  </si>
  <si>
    <t>Pemasukan cash 12 Maret</t>
  </si>
  <si>
    <t>f3bbbc31</t>
  </si>
  <si>
    <t>Bensin Bng Anwar</t>
  </si>
  <si>
    <t>afba0433</t>
  </si>
  <si>
    <t>Bahan baku kertas amplop</t>
  </si>
  <si>
    <t>de46b18b</t>
  </si>
  <si>
    <t>Maklon cetak brosur 3 Rim</t>
  </si>
  <si>
    <t>66b722d6</t>
  </si>
  <si>
    <t>Maklon pisau pon</t>
  </si>
  <si>
    <t>f023d791</t>
  </si>
  <si>
    <t>Bahan baku kertas</t>
  </si>
  <si>
    <t>eb9357e0</t>
  </si>
  <si>
    <t>Pemasukan TF - Adinda Hazna Salsa</t>
  </si>
  <si>
    <t>b8799eac</t>
  </si>
  <si>
    <t>b34b4abb</t>
  </si>
  <si>
    <t>532abea6</t>
  </si>
  <si>
    <t>c6eb4b2a</t>
  </si>
  <si>
    <t>Maklon cutting stiker</t>
  </si>
  <si>
    <t>39984059</t>
  </si>
  <si>
    <t>740c6146</t>
  </si>
  <si>
    <t>Pemasukan TF - Flexy 17 2meter</t>
  </si>
  <si>
    <t>893b86a1</t>
  </si>
  <si>
    <t>Pemasukan TF - Spanduk Bimbel CLC Grand Wisata</t>
  </si>
  <si>
    <t>7a679681</t>
  </si>
  <si>
    <t>Pemasukan TF - Hadi Winata</t>
  </si>
  <si>
    <t>c3f45561</t>
  </si>
  <si>
    <t>367dde23</t>
  </si>
  <si>
    <t>d8fef508</t>
  </si>
  <si>
    <t>244684b9</t>
  </si>
  <si>
    <t>289feecc</t>
  </si>
  <si>
    <t>Tagihan internet Maret</t>
  </si>
  <si>
    <t>4f51af5d</t>
  </si>
  <si>
    <t>Tagihan Air Pam Maret</t>
  </si>
  <si>
    <t>6ed5e179</t>
  </si>
  <si>
    <t>7cff3480</t>
  </si>
  <si>
    <t>83768063</t>
  </si>
  <si>
    <t>Master plate amplop</t>
  </si>
  <si>
    <t>509d5229</t>
  </si>
  <si>
    <t>6462b11d</t>
  </si>
  <si>
    <t>Tips finishing amplop</t>
  </si>
  <si>
    <t>4e5bd543</t>
  </si>
  <si>
    <t>Belanja orderan pulpen 110 pcs</t>
  </si>
  <si>
    <t>91576c94</t>
  </si>
  <si>
    <t>Maklon print UV  Pulpen</t>
  </si>
  <si>
    <t>c5de0b1d</t>
  </si>
  <si>
    <t>Maklon finishing amplop</t>
  </si>
  <si>
    <t>58f68ae8</t>
  </si>
  <si>
    <t>Maklon cetakan amplop 2</t>
  </si>
  <si>
    <t>18e98a5e</t>
  </si>
  <si>
    <t>Pemasukan TF - Banner AN Ambar (Margo)</t>
  </si>
  <si>
    <t>ec05995f</t>
  </si>
  <si>
    <t>0b2b35ee</t>
  </si>
  <si>
    <t>Pemasukan TF - Banner Yaumil Qura</t>
  </si>
  <si>
    <t>90409223</t>
  </si>
  <si>
    <t>56a1b638</t>
  </si>
  <si>
    <t>Pemasukan TF - Banner Inotech</t>
  </si>
  <si>
    <t>83f1ff21</t>
  </si>
  <si>
    <t>34e1d1dc</t>
  </si>
  <si>
    <t>Pemasukan TF - Stiker Keenan Fashion</t>
  </si>
  <si>
    <t>0d68ff0f</t>
  </si>
  <si>
    <t>Pemasukan TF - Banner (Endang Catering)</t>
  </si>
  <si>
    <t>da087123</t>
  </si>
  <si>
    <t>Pemasukan TF - Astra Bina Ilmu (Astratech)</t>
  </si>
  <si>
    <t>c2784986</t>
  </si>
  <si>
    <t>Pemasukan TF - Voucher &amp; Banner Desiyana</t>
  </si>
  <si>
    <t>67e48e0c</t>
  </si>
  <si>
    <t>Maklon cetakan stiker cutting</t>
  </si>
  <si>
    <t>d6146ad7</t>
  </si>
  <si>
    <t>Maklon pon amplop 2</t>
  </si>
  <si>
    <t>d67f8178</t>
  </si>
  <si>
    <t>Pemasukan TF - DP Akrilik</t>
  </si>
  <si>
    <t>78a0d10c</t>
  </si>
  <si>
    <t>Pemasukan cash per 18 Maret</t>
  </si>
  <si>
    <t>e69580db</t>
  </si>
  <si>
    <t>bd9b43d1</t>
  </si>
  <si>
    <t>2b173956</t>
  </si>
  <si>
    <t>Beli bahan hvs kupon</t>
  </si>
  <si>
    <t>4f3c4546</t>
  </si>
  <si>
    <t>Maklon finishing amplop 2</t>
  </si>
  <si>
    <t>3727961a</t>
  </si>
  <si>
    <t>7af42a49</t>
  </si>
  <si>
    <t>Maklon cetak ivori</t>
  </si>
  <si>
    <t>5e367b0e</t>
  </si>
  <si>
    <t>Beli tinta spanduk + solven</t>
  </si>
  <si>
    <t>f2b6d080</t>
  </si>
  <si>
    <t>Tagihan bahan albaros, stiker, mata ayam</t>
  </si>
  <si>
    <t>d879a54a</t>
  </si>
  <si>
    <t>b4eba515</t>
  </si>
  <si>
    <t>Pemasukan cash 19 Maret</t>
  </si>
  <si>
    <t>d68bbe44</t>
  </si>
  <si>
    <t>iuran keamanan maret</t>
  </si>
  <si>
    <t>62f2dd4a</t>
  </si>
  <si>
    <t>33298a27</t>
  </si>
  <si>
    <t>8d0148b1</t>
  </si>
  <si>
    <t>Pemasukan TF - Marcelinda Puspa</t>
  </si>
  <si>
    <t>03f1106e</t>
  </si>
  <si>
    <t>03f1106f</t>
  </si>
  <si>
    <t>fa7def5f</t>
  </si>
  <si>
    <t>85902acb</t>
  </si>
  <si>
    <t>Maklon sampel kartu nama astratech</t>
  </si>
  <si>
    <t>a971d389</t>
  </si>
  <si>
    <t>Pemasukan TF - DP Spanduk CLC Bimbel</t>
  </si>
  <si>
    <t>73036bb9</t>
  </si>
  <si>
    <t>cfebaf9e</t>
  </si>
  <si>
    <t>Pemasukan TF - Joko Prayitno</t>
  </si>
  <si>
    <t>d0eb9d06</t>
  </si>
  <si>
    <t>Pemasukan TF - Banner (Fitriani)</t>
  </si>
  <si>
    <t>eee74bfb</t>
  </si>
  <si>
    <t>8acd6f24</t>
  </si>
  <si>
    <t>Kas Masuk (Pembayaran Astra Bina Ilmu ke Arena Studio)</t>
  </si>
  <si>
    <t>85902acu</t>
  </si>
  <si>
    <t>43691edd</t>
  </si>
  <si>
    <t>6e0a223a</t>
  </si>
  <si>
    <t>81025258</t>
  </si>
  <si>
    <t>Pemasukan TF - DP Voucher (Basaria)</t>
  </si>
  <si>
    <t>7b2b1f0c</t>
  </si>
  <si>
    <t>Pengembalian Dana Investor u/ Pembayaran Astratech</t>
  </si>
  <si>
    <t>5d731c45</t>
  </si>
  <si>
    <t>Bayar tagihan bahan bahan Paperwork</t>
  </si>
  <si>
    <t>cbe633cf</t>
  </si>
  <si>
    <t>Maklon laminasi Doft meteran</t>
  </si>
  <si>
    <t>0d665190</t>
  </si>
  <si>
    <t>1a1be29c</t>
  </si>
  <si>
    <t>3dc1c54d</t>
  </si>
  <si>
    <t>Pemasukan TF - DP Spanduk Lorong</t>
  </si>
  <si>
    <t>20dd34dd</t>
  </si>
  <si>
    <t>Pemasukan TF - Gilang Ramadan</t>
  </si>
  <si>
    <t>ce222b52</t>
  </si>
  <si>
    <t>1c6e65a9</t>
  </si>
  <si>
    <t>4f4aa48a</t>
  </si>
  <si>
    <t>Pemasukan TF - Darma Wahyu</t>
  </si>
  <si>
    <t>9304df41</t>
  </si>
  <si>
    <t>Maklon laminasi meteran</t>
  </si>
  <si>
    <t>ae9ca6f3</t>
  </si>
  <si>
    <t>83fe8064</t>
  </si>
  <si>
    <t>Gagang stample</t>
  </si>
  <si>
    <t>7f17d695</t>
  </si>
  <si>
    <t>591b1956</t>
  </si>
  <si>
    <t>Biaya Admin Bank BCA Gemi</t>
  </si>
  <si>
    <t>444a7b9e</t>
  </si>
  <si>
    <t>Pemasukan TF - Banner Pertamina</t>
  </si>
  <si>
    <t>6dd51bd0</t>
  </si>
  <si>
    <t>Pemasukan Cash Per 21 Maret</t>
  </si>
  <si>
    <t>591f4c21</t>
  </si>
  <si>
    <t>2b6cb484</t>
  </si>
  <si>
    <t>c12ec6ee</t>
  </si>
  <si>
    <t>Pemasukan TF - Voucher Hantaranyou</t>
  </si>
  <si>
    <t>b4885acb</t>
  </si>
  <si>
    <t>Maklon jasa pasang spanduk costumer</t>
  </si>
  <si>
    <t>6a82aa8f</t>
  </si>
  <si>
    <t>Kelebihan transfer konsumen</t>
  </si>
  <si>
    <t>9da6e932</t>
  </si>
  <si>
    <t>Pemasukan TF - Dripadi</t>
  </si>
  <si>
    <t>d7ff825b</t>
  </si>
  <si>
    <t>Pemasukan TF - Basaria Siburian</t>
  </si>
  <si>
    <t>d6744337</t>
  </si>
  <si>
    <t>Maklon stiker meteran + laminasi</t>
  </si>
  <si>
    <t>d6cc6316</t>
  </si>
  <si>
    <t>Pemasukan cash 22 Maret</t>
  </si>
  <si>
    <t>8077ec13</t>
  </si>
  <si>
    <t>Konsumen kelebihan transfer</t>
  </si>
  <si>
    <t>107e46d4</t>
  </si>
  <si>
    <t>5c3ae4bc</t>
  </si>
  <si>
    <t>Sisa gaji cahaya</t>
  </si>
  <si>
    <t>a6c73944</t>
  </si>
  <si>
    <t>dd51d399</t>
  </si>
  <si>
    <t>Maklon laminasi glossy meteran</t>
  </si>
  <si>
    <t>43022010</t>
  </si>
  <si>
    <t>Maklon brosur nuansa</t>
  </si>
  <si>
    <t>8c738b3e</t>
  </si>
  <si>
    <t>Pemasukan cash 24 Maret</t>
  </si>
  <si>
    <t>d1456c66</t>
  </si>
  <si>
    <t>Pemasukan TF - Stiker Rapi</t>
  </si>
  <si>
    <t>7bab368d</t>
  </si>
  <si>
    <t>b2bdd947</t>
  </si>
  <si>
    <t>fbf42344</t>
  </si>
  <si>
    <t>e9b6cd53</t>
  </si>
  <si>
    <t>1e57ef55</t>
  </si>
  <si>
    <t>a5172ae2</t>
  </si>
  <si>
    <t>Pemasukan TF - Susy Widyasari</t>
  </si>
  <si>
    <t>5f5ccdc3</t>
  </si>
  <si>
    <t>Pemasukan TF - Spanduk CLC lunas</t>
  </si>
  <si>
    <t>d3c7e617</t>
  </si>
  <si>
    <t>Kasbon Bng Anwar</t>
  </si>
  <si>
    <t>3f29b754</t>
  </si>
  <si>
    <t>Maklon cetakan albatros</t>
  </si>
  <si>
    <t>4bcc2c69</t>
  </si>
  <si>
    <t>f1d8d9f3</t>
  </si>
  <si>
    <t>ea4a30e2</t>
  </si>
  <si>
    <t>96ece0c6</t>
  </si>
  <si>
    <t>Maklon stiker meteran</t>
  </si>
  <si>
    <t>9e6d2c18</t>
  </si>
  <si>
    <t>Beli 3  Hamper Untuk 3 Relasi PT</t>
  </si>
  <si>
    <t>81b623dd</t>
  </si>
  <si>
    <t>Pemasukan  cash 26 Maret</t>
  </si>
  <si>
    <t>b4fdf325</t>
  </si>
  <si>
    <t>Pemasukan cash 27 Maret</t>
  </si>
  <si>
    <t>675755c6</t>
  </si>
  <si>
    <t>Bonus Bang Rizal Maret</t>
  </si>
  <si>
    <t>be2eb3aa</t>
  </si>
  <si>
    <t>384b879a</t>
  </si>
  <si>
    <t>aa2ce7da</t>
  </si>
  <si>
    <t>5f386fd1</t>
  </si>
  <si>
    <t>Pemasukan TF - Banner Lunas ( Dede Jayusman</t>
  </si>
  <si>
    <t>f8778050</t>
  </si>
  <si>
    <t>Pemasukan TF - Spanduk RM Padesaan</t>
  </si>
  <si>
    <t>62850101</t>
  </si>
  <si>
    <t>18455f7a</t>
  </si>
  <si>
    <t>1f885367</t>
  </si>
  <si>
    <t>406b3e62</t>
  </si>
  <si>
    <t>Tabungan Bulanan Sewa Gedung</t>
  </si>
  <si>
    <t>fc65233b</t>
  </si>
  <si>
    <t>Sisa Saldo Januari</t>
  </si>
  <si>
    <t>00daedc3</t>
  </si>
  <si>
    <t>Pemasukan Cash 1 Februari</t>
  </si>
  <si>
    <t>c202b4ff</t>
  </si>
  <si>
    <t>Iuran sampah Februari</t>
  </si>
  <si>
    <t>2a87249c</t>
  </si>
  <si>
    <t>Maklon cetak nota, Art paper, Ac 260</t>
  </si>
  <si>
    <t>16fa4033</t>
  </si>
  <si>
    <t>c3a643e0</t>
  </si>
  <si>
    <t>Pemasukan cash per 04 Februari</t>
  </si>
  <si>
    <t>26705d3b</t>
  </si>
  <si>
    <t>5742fb6c</t>
  </si>
  <si>
    <t>9a1b38d0</t>
  </si>
  <si>
    <t>Pemasukan cash 05 Februari</t>
  </si>
  <si>
    <t>cfe5455a</t>
  </si>
  <si>
    <t>Kopi, detergen</t>
  </si>
  <si>
    <t>0ac02b54</t>
  </si>
  <si>
    <t>Maklon cetakan CP</t>
  </si>
  <si>
    <t>067efe3b</t>
  </si>
  <si>
    <t>Maklon cetakan brosur A5,Ac260</t>
  </si>
  <si>
    <t>6db44dcb</t>
  </si>
  <si>
    <t>Maklon stampel</t>
  </si>
  <si>
    <t>b909400e</t>
  </si>
  <si>
    <t>Maklon cetakan Ac</t>
  </si>
  <si>
    <t>cd60cfbd</t>
  </si>
  <si>
    <t>1d7a27be</t>
  </si>
  <si>
    <t>Pemasukan cash 06 Februari</t>
  </si>
  <si>
    <t>3ae998a6</t>
  </si>
  <si>
    <t>4310eed8</t>
  </si>
  <si>
    <t>f6fe7e35</t>
  </si>
  <si>
    <t>Pemasukan TF - Silvia Ranti</t>
  </si>
  <si>
    <t>2ce63e79</t>
  </si>
  <si>
    <t>9d574c2d</t>
  </si>
  <si>
    <t>37b55ae3</t>
  </si>
  <si>
    <t>Pemasukan TF - Romulotua</t>
  </si>
  <si>
    <t>17c5c880</t>
  </si>
  <si>
    <t>Pemasukan TF - Messi Mawadah</t>
  </si>
  <si>
    <t>5f881b43</t>
  </si>
  <si>
    <t>Pemasukan TF - Hermanto Tamba</t>
  </si>
  <si>
    <t>94e707dc</t>
  </si>
  <si>
    <t>006b89ab</t>
  </si>
  <si>
    <t>88f32044</t>
  </si>
  <si>
    <t>50adb852</t>
  </si>
  <si>
    <t>Pemasukan TF - Pembayaran Comprof</t>
  </si>
  <si>
    <t>b638a6a0</t>
  </si>
  <si>
    <t>9d8a890c</t>
  </si>
  <si>
    <t>611c5a0c</t>
  </si>
  <si>
    <t>Pemasukan cash 07 Februari</t>
  </si>
  <si>
    <t>4e0c3810</t>
  </si>
  <si>
    <t>be8b6b58</t>
  </si>
  <si>
    <t>a7032a78</t>
  </si>
  <si>
    <t>Maklon cetakan kartu nama gemiprint + Ap260</t>
  </si>
  <si>
    <t>7b413765</t>
  </si>
  <si>
    <t>Maklon Id card, Ap</t>
  </si>
  <si>
    <t>7432fae7</t>
  </si>
  <si>
    <t>a53b08f7</t>
  </si>
  <si>
    <t>Cuci Ac</t>
  </si>
  <si>
    <t>474ac8da</t>
  </si>
  <si>
    <t>85350af0</t>
  </si>
  <si>
    <t>6fee1092</t>
  </si>
  <si>
    <t>Pemasukan cash 08 Februari</t>
  </si>
  <si>
    <t>90eedbaa</t>
  </si>
  <si>
    <t>49af930f</t>
  </si>
  <si>
    <t>61c3e4e0</t>
  </si>
  <si>
    <t>Pemasukan TF - Asep Nugraha</t>
  </si>
  <si>
    <t>05ae35df</t>
  </si>
  <si>
    <t>Pemasukan TF - Spanduk Ashena</t>
  </si>
  <si>
    <t>083fe37b</t>
  </si>
  <si>
    <t>bfa413f9</t>
  </si>
  <si>
    <t>Maklon print amplop</t>
  </si>
  <si>
    <t>cb8ec12f</t>
  </si>
  <si>
    <t>Plastik roll</t>
  </si>
  <si>
    <t>5ff7753b</t>
  </si>
  <si>
    <t>5b47d632</t>
  </si>
  <si>
    <t>Pemasukan TF - Sunu Panca</t>
  </si>
  <si>
    <t>3dbceac6</t>
  </si>
  <si>
    <t>Pemasukan TF - Lamhisar Pardomuan</t>
  </si>
  <si>
    <t>33ee445f</t>
  </si>
  <si>
    <t>7bb91de3</t>
  </si>
  <si>
    <t>Pemasukan TF - Andri Setiya</t>
  </si>
  <si>
    <t>83906b51</t>
  </si>
  <si>
    <t>d65d1f22</t>
  </si>
  <si>
    <t>Pemasukan cash 11 Februari</t>
  </si>
  <si>
    <t>27dfe299</t>
  </si>
  <si>
    <t>Service Vario 160 ( Investor )</t>
  </si>
  <si>
    <t>33ca34b5</t>
  </si>
  <si>
    <t>e4fc62e9</t>
  </si>
  <si>
    <t>Transport, bensin, dll</t>
  </si>
  <si>
    <t>7f37aec5</t>
  </si>
  <si>
    <t>72f8f071</t>
  </si>
  <si>
    <t>270b02e8</t>
  </si>
  <si>
    <t>dd064846</t>
  </si>
  <si>
    <t>Maklon cetakan + Kurir</t>
  </si>
  <si>
    <t>59fe73a0</t>
  </si>
  <si>
    <t>81b87877</t>
  </si>
  <si>
    <t>0c1b1939</t>
  </si>
  <si>
    <t>Pemasukan TF - Sugi Antoro</t>
  </si>
  <si>
    <t>d22e36b8</t>
  </si>
  <si>
    <t>Pemasukan TF - Spanduk Setia Plastik</t>
  </si>
  <si>
    <t>79a961a1</t>
  </si>
  <si>
    <t>Pemasukan TF - Eriska Ayu Kartika</t>
  </si>
  <si>
    <t>0f5bbf6b</t>
  </si>
  <si>
    <t>5ecd7491</t>
  </si>
  <si>
    <t>Pemasukan cash 12 Februari</t>
  </si>
  <si>
    <t>38084ea1</t>
  </si>
  <si>
    <t>Tagihan Internet Februari</t>
  </si>
  <si>
    <t>ce176a2f</t>
  </si>
  <si>
    <t>Tagihan PAM Februari</t>
  </si>
  <si>
    <t>061f9173</t>
  </si>
  <si>
    <t>Suntikan head mesin, Ass besi, Klosan ( Investor )</t>
  </si>
  <si>
    <t>6b82b4ce</t>
  </si>
  <si>
    <t>d420418f</t>
  </si>
  <si>
    <t>074511ab</t>
  </si>
  <si>
    <t>74a32706</t>
  </si>
  <si>
    <t>d84c4c43</t>
  </si>
  <si>
    <t>e300cfc2</t>
  </si>
  <si>
    <t>5f4790d1</t>
  </si>
  <si>
    <t>Pemasukan Cash 13 Februari</t>
  </si>
  <si>
    <t>df4382fc</t>
  </si>
  <si>
    <t>1d1fe0b6</t>
  </si>
  <si>
    <t>b3f70739</t>
  </si>
  <si>
    <t>Beli kertas Ncr</t>
  </si>
  <si>
    <t>e30a4dc6</t>
  </si>
  <si>
    <t>8a0532fe</t>
  </si>
  <si>
    <t>Maklon cetak albatros</t>
  </si>
  <si>
    <t>9c6ac139</t>
  </si>
  <si>
    <t>05cd95c6</t>
  </si>
  <si>
    <t>Omset cash 14 Februari</t>
  </si>
  <si>
    <t>dd697878</t>
  </si>
  <si>
    <t>Maklon Print A4</t>
  </si>
  <si>
    <t>facf68a8</t>
  </si>
  <si>
    <t>Maklon cetak Ap</t>
  </si>
  <si>
    <t>706d3d19</t>
  </si>
  <si>
    <t>c871ffe2</t>
  </si>
  <si>
    <t>Omset Cash 15 Februari</t>
  </si>
  <si>
    <t>75cc7b64</t>
  </si>
  <si>
    <t>0dc4510a</t>
  </si>
  <si>
    <t>fcc019f3</t>
  </si>
  <si>
    <t>Pemasukan cash 17 Februari</t>
  </si>
  <si>
    <t>c188f32f</t>
  </si>
  <si>
    <t>Maklon Plakat Akrilik</t>
  </si>
  <si>
    <t>be8c825a</t>
  </si>
  <si>
    <t>257600fe</t>
  </si>
  <si>
    <t>431560d5</t>
  </si>
  <si>
    <t>Pemasukan TF - Dien Rahmy</t>
  </si>
  <si>
    <t>fb26031f</t>
  </si>
  <si>
    <t>56a4f943</t>
  </si>
  <si>
    <t>Pemasukan TF - Ade Sandi Alpiah</t>
  </si>
  <si>
    <t>d4150bbd</t>
  </si>
  <si>
    <t>93a8dba1</t>
  </si>
  <si>
    <t>Pemasukan TF - Irwan Riswandi</t>
  </si>
  <si>
    <t>cb250137</t>
  </si>
  <si>
    <t>155a2a65</t>
  </si>
  <si>
    <t>Maklon cetakan nota</t>
  </si>
  <si>
    <t>46d41b03</t>
  </si>
  <si>
    <t>Maklon cetakan laser a3</t>
  </si>
  <si>
    <t>204061ea</t>
  </si>
  <si>
    <t>Maklon cetakan Laser a3 2</t>
  </si>
  <si>
    <t>c0dd0dbb</t>
  </si>
  <si>
    <t>fa205ba1</t>
  </si>
  <si>
    <t>Pemasukan cash 18 Februari</t>
  </si>
  <si>
    <t>721509a3</t>
  </si>
  <si>
    <t>9f14a98c</t>
  </si>
  <si>
    <t>Hdd Seagate Barracuda 2TB</t>
  </si>
  <si>
    <t>2f450fab</t>
  </si>
  <si>
    <t>Pemasukan cash 19 Februari</t>
  </si>
  <si>
    <t>1915ac87</t>
  </si>
  <si>
    <t>Maklon cetakan Art paper + Ongkos potong</t>
  </si>
  <si>
    <t>8dc50517</t>
  </si>
  <si>
    <t>cfbeb67a</t>
  </si>
  <si>
    <t>Ongkos cetak nota</t>
  </si>
  <si>
    <t>3dd6818d</t>
  </si>
  <si>
    <t>Tambahan maklon plakat, karet stempel, gagang stample</t>
  </si>
  <si>
    <t>eb33ec9d</t>
  </si>
  <si>
    <t>Maklon binding spiral</t>
  </si>
  <si>
    <t>17cfdbd1</t>
  </si>
  <si>
    <t>Kopi, sabun, galon</t>
  </si>
  <si>
    <t>051580b1</t>
  </si>
  <si>
    <t>Doubletape kecil</t>
  </si>
  <si>
    <t>a2c7223c</t>
  </si>
  <si>
    <t>Pemasukan TF - Agel Rifa</t>
  </si>
  <si>
    <t>5d2b0e7b</t>
  </si>
  <si>
    <t>Pemasukan TF - Alwan Alaudin</t>
  </si>
  <si>
    <t>5e9a8c42</t>
  </si>
  <si>
    <t>Pemasukan TF - Arinda Amelia</t>
  </si>
  <si>
    <t>0996c853</t>
  </si>
  <si>
    <t>Pemasukan TF - Dien Rahmi Izzaty</t>
  </si>
  <si>
    <t>c2385474</t>
  </si>
  <si>
    <t>4d1182cc</t>
  </si>
  <si>
    <t>Pemasukan TF - Aditya Roy Pradipta</t>
  </si>
  <si>
    <t>dd73e4be</t>
  </si>
  <si>
    <t>Pemasukan TF - Sunu Panca Setyawan</t>
  </si>
  <si>
    <t>f948bbaa</t>
  </si>
  <si>
    <t>Pemasukan TF - Nurul Fajri</t>
  </si>
  <si>
    <t>b8ce2d25</t>
  </si>
  <si>
    <t>c6ac401d</t>
  </si>
  <si>
    <t>e95ffcc1</t>
  </si>
  <si>
    <t>Pemasukan TF - Agung Nur Syaefudi</t>
  </si>
  <si>
    <t>b650bc4a</t>
  </si>
  <si>
    <t>0853f403</t>
  </si>
  <si>
    <t>Pembelian Motor Inventaris Toko</t>
  </si>
  <si>
    <t>1b48eb50</t>
  </si>
  <si>
    <t>8abff9a8</t>
  </si>
  <si>
    <t>Pemasukan cash 20 Februari</t>
  </si>
  <si>
    <t>91a99765</t>
  </si>
  <si>
    <t>6c409829</t>
  </si>
  <si>
    <t>6788890c</t>
  </si>
  <si>
    <t>Maklon pisau poon</t>
  </si>
  <si>
    <t>dfaf86bd</t>
  </si>
  <si>
    <t>6d2bd5a9</t>
  </si>
  <si>
    <t>Transpor</t>
  </si>
  <si>
    <t>74b0eabf</t>
  </si>
  <si>
    <t>Pemasukan TF - Arif Priyo Utomo</t>
  </si>
  <si>
    <t>49e0846c</t>
  </si>
  <si>
    <t>Pemasukan TF - Kop Surat PT Raikara</t>
  </si>
  <si>
    <t>19d19af1</t>
  </si>
  <si>
    <t>Pemasukan TF - Windu Haryanto</t>
  </si>
  <si>
    <t>0d42759f</t>
  </si>
  <si>
    <t>67914736</t>
  </si>
  <si>
    <t>Pemasukan TF - Michael Martuah</t>
  </si>
  <si>
    <t>897039cd</t>
  </si>
  <si>
    <t>Pemasukan cash 21 Februari</t>
  </si>
  <si>
    <t>cfe4ba39</t>
  </si>
  <si>
    <t>611306d8</t>
  </si>
  <si>
    <t>Maklon poon</t>
  </si>
  <si>
    <t>f82853f5</t>
  </si>
  <si>
    <t>ec9a5ba8</t>
  </si>
  <si>
    <t>Pemasukan cash 22 Februari</t>
  </si>
  <si>
    <t>1737da6c</t>
  </si>
  <si>
    <t>Maklon print + jilid spiral jumbo</t>
  </si>
  <si>
    <t>d3f880c5</t>
  </si>
  <si>
    <t>Maklon jilid spiral</t>
  </si>
  <si>
    <t>a8250d3d</t>
  </si>
  <si>
    <t>Pemasukan cash 24 Februari</t>
  </si>
  <si>
    <t>6df3dc51</t>
  </si>
  <si>
    <t>Pemasukan TF - Spanduk Intermada Futsal</t>
  </si>
  <si>
    <t>d7a012a7</t>
  </si>
  <si>
    <t>64eaaa74</t>
  </si>
  <si>
    <t>51cfc37c</t>
  </si>
  <si>
    <t>Pemasukan TF - Spanduk Sendal Eiger</t>
  </si>
  <si>
    <t>a90c3f20</t>
  </si>
  <si>
    <t>Pemasukan TF - Stiker OneWay</t>
  </si>
  <si>
    <t>526e05a1</t>
  </si>
  <si>
    <t>f335a4eb</t>
  </si>
  <si>
    <t>76d03302</t>
  </si>
  <si>
    <t>Pemasukan TF - Aryeza</t>
  </si>
  <si>
    <t>7e1ed21c</t>
  </si>
  <si>
    <t>Pemasukan TF - 440 Dulkarim</t>
  </si>
  <si>
    <t>babcaeb7</t>
  </si>
  <si>
    <t>3f261113</t>
  </si>
  <si>
    <t>Pemasukan TF - Daftar Menu Pokmie</t>
  </si>
  <si>
    <t>1efc7e24</t>
  </si>
  <si>
    <t>Pemasukan TF - Pembayaran Nota Keenan Fashion</t>
  </si>
  <si>
    <t>adef3245</t>
  </si>
  <si>
    <t>1099d10e</t>
  </si>
  <si>
    <t>dccc9370</t>
  </si>
  <si>
    <t>b963b504</t>
  </si>
  <si>
    <t>ad5fcabb</t>
  </si>
  <si>
    <t>857f204f</t>
  </si>
  <si>
    <t>Maklon cetakan Laser</t>
  </si>
  <si>
    <t>54b56f40</t>
  </si>
  <si>
    <t>0b70447f</t>
  </si>
  <si>
    <t>Pemasukan cash 25 Februari</t>
  </si>
  <si>
    <t>b759310c</t>
  </si>
  <si>
    <t>Kopi, gula, teh,</t>
  </si>
  <si>
    <t>fc178f14</t>
  </si>
  <si>
    <t>b46f3002</t>
  </si>
  <si>
    <t>2b6aa938</t>
  </si>
  <si>
    <t>1de4688b</t>
  </si>
  <si>
    <t>Maklon laminasi</t>
  </si>
  <si>
    <t>5f266f4d</t>
  </si>
  <si>
    <t>Maklon cetak kartu nama 10 box</t>
  </si>
  <si>
    <t>512274ac</t>
  </si>
  <si>
    <t>Maklon cetak stiker meteran</t>
  </si>
  <si>
    <t>966286fc</t>
  </si>
  <si>
    <t>94c76e6b</t>
  </si>
  <si>
    <t>c9bfe315</t>
  </si>
  <si>
    <t>Pemasukan TF - Fatul Khoer</t>
  </si>
  <si>
    <t>b1821f6a</t>
  </si>
  <si>
    <t>Pemasukan TF - Timron Jontor</t>
  </si>
  <si>
    <t>c64891bf</t>
  </si>
  <si>
    <t>a52487f3</t>
  </si>
  <si>
    <t>1cfc1346</t>
  </si>
  <si>
    <t>55abd6f4</t>
  </si>
  <si>
    <t>Pemasukan cash 26 Februari</t>
  </si>
  <si>
    <t>b9e0202e</t>
  </si>
  <si>
    <t>88db325a</t>
  </si>
  <si>
    <t>c656efc0</t>
  </si>
  <si>
    <t>Pemasukan cash 27 Februari</t>
  </si>
  <si>
    <t>3549af6a</t>
  </si>
  <si>
    <t>Alat kamar mandi</t>
  </si>
  <si>
    <t>03247d21</t>
  </si>
  <si>
    <t>Maklon bahan kertas amplop</t>
  </si>
  <si>
    <t>6fcf0146</t>
  </si>
  <si>
    <t>Maklon plat oliver</t>
  </si>
  <si>
    <t>404dcc70</t>
  </si>
  <si>
    <t>Maklon cetakan indor +fonboard</t>
  </si>
  <si>
    <t>57d9bf1f</t>
  </si>
  <si>
    <t>Transport dll</t>
  </si>
  <si>
    <t>0e0601e4</t>
  </si>
  <si>
    <t>cbf96e4f</t>
  </si>
  <si>
    <t>22872727</t>
  </si>
  <si>
    <t>340563cb</t>
  </si>
  <si>
    <t>53aab7a5</t>
  </si>
  <si>
    <t>857b1c0d</t>
  </si>
  <si>
    <t>Pemasukan TF - Muh Subkan Karyant</t>
  </si>
  <si>
    <t>e91c069f</t>
  </si>
  <si>
    <t>Pemasukan TF - M Husni Mubarok</t>
  </si>
  <si>
    <t>3b66ea2a</t>
  </si>
  <si>
    <t>Pemasukan TF - MBKBKE DIGI</t>
  </si>
  <si>
    <t>250083d5</t>
  </si>
  <si>
    <t>Pemasukan TF - Kartu Member Victory</t>
  </si>
  <si>
    <t>34544f29</t>
  </si>
  <si>
    <t>cc25cb4a</t>
  </si>
  <si>
    <t>Pemasukan cash 28 Februari</t>
  </si>
  <si>
    <t>5aae7e33</t>
  </si>
  <si>
    <t>47c1d42e</t>
  </si>
  <si>
    <t>Maklon poon cetakan amplop</t>
  </si>
  <si>
    <t>e0c26a4d</t>
  </si>
  <si>
    <t>6fceeed5</t>
  </si>
  <si>
    <t>THR Bang Rizal</t>
  </si>
  <si>
    <t>BAGI HASIL BANG RIZAL</t>
  </si>
  <si>
    <t>Sisa Saldo Desember</t>
  </si>
  <si>
    <t>185474b2</t>
  </si>
  <si>
    <t>Bagi hasil Suri Desember 2024 ( sisa )</t>
  </si>
  <si>
    <t>1e17bb5f</t>
  </si>
  <si>
    <t>Bagi hasil Bang Rizal Desember 2024 ( Sisa )</t>
  </si>
  <si>
    <t>0d4046de</t>
  </si>
  <si>
    <t>Pemasukan cash 1 Januari</t>
  </si>
  <si>
    <t>c01cd77f</t>
  </si>
  <si>
    <t>Iuran sampah januari</t>
  </si>
  <si>
    <t>b0c18b7c</t>
  </si>
  <si>
    <t>Pemasukan cash 2 Januari</t>
  </si>
  <si>
    <t>f0170c6a</t>
  </si>
  <si>
    <t>Kasbon Erwin</t>
  </si>
  <si>
    <t>d06cc01e</t>
  </si>
  <si>
    <t>b23dbd5f</t>
  </si>
  <si>
    <t>Pemasukan TF - Feri Aprizal</t>
  </si>
  <si>
    <t>8aaef2d8</t>
  </si>
  <si>
    <t>PRIBADI-R</t>
  </si>
  <si>
    <t>13551ce3</t>
  </si>
  <si>
    <t>Pemasukan cash Per 04 Januari</t>
  </si>
  <si>
    <t>0c22225d</t>
  </si>
  <si>
    <t>a3d00979</t>
  </si>
  <si>
    <t>2ed65ee3</t>
  </si>
  <si>
    <t>Maklon cetakan stiker</t>
  </si>
  <si>
    <t>8bb4523d</t>
  </si>
  <si>
    <t>5d19923e</t>
  </si>
  <si>
    <t>78f3e622</t>
  </si>
  <si>
    <t>1d3a18f6</t>
  </si>
  <si>
    <t>Pemasukan TF - Nunik Indraswari</t>
  </si>
  <si>
    <t>47c123f0</t>
  </si>
  <si>
    <t>cfb4a68c</t>
  </si>
  <si>
    <t>b1dc6a3f</t>
  </si>
  <si>
    <t>Maklon cetakan stampel</t>
  </si>
  <si>
    <t>8d30f448</t>
  </si>
  <si>
    <t>Pemasukan cash 06 Januari</t>
  </si>
  <si>
    <t>eb2170b1</t>
  </si>
  <si>
    <t>Kopi, gula, galon</t>
  </si>
  <si>
    <t>94791ef9</t>
  </si>
  <si>
    <t>Pemasukan TF - Print Pak Luky</t>
  </si>
  <si>
    <t>622070cd</t>
  </si>
  <si>
    <t>Pemasukan cash 07 Januari</t>
  </si>
  <si>
    <t>a295d553</t>
  </si>
  <si>
    <t>Pemasukan TF - Banner</t>
  </si>
  <si>
    <t>af132adf</t>
  </si>
  <si>
    <t>Tambahan omset cash 07 Januari</t>
  </si>
  <si>
    <t>a43b40bd</t>
  </si>
  <si>
    <t>Maklon cetakan A3+</t>
  </si>
  <si>
    <t>c2bf146b</t>
  </si>
  <si>
    <t>Sabun cuci</t>
  </si>
  <si>
    <t>12b421b1</t>
  </si>
  <si>
    <t>7a1632c0</t>
  </si>
  <si>
    <t>2c8ada1e</t>
  </si>
  <si>
    <t>Es Kelapa + Gorengan</t>
  </si>
  <si>
    <t>f41a80e3</t>
  </si>
  <si>
    <t>Doubletape 1 Pack</t>
  </si>
  <si>
    <t>09e34a4e</t>
  </si>
  <si>
    <t>a7a35b95</t>
  </si>
  <si>
    <t>Pemasukan cash  08 Januari</t>
  </si>
  <si>
    <t>aa29f246</t>
  </si>
  <si>
    <t>Pemasukan cash 09 Januari</t>
  </si>
  <si>
    <t>6b76ecc8</t>
  </si>
  <si>
    <t>Maklon cetakan stample</t>
  </si>
  <si>
    <t>1fd1d5b6</t>
  </si>
  <si>
    <t>Maklon cetakan stiker cromo</t>
  </si>
  <si>
    <t>e7369bb2</t>
  </si>
  <si>
    <t>ce4a6ed1</t>
  </si>
  <si>
    <t>680a09b6</t>
  </si>
  <si>
    <t>3ac6cb54</t>
  </si>
  <si>
    <t>Kopi, gula</t>
  </si>
  <si>
    <t>2e3a9118</t>
  </si>
  <si>
    <t>Pemasukan cash 10 Januari</t>
  </si>
  <si>
    <t>d475f334</t>
  </si>
  <si>
    <t>Tagihan internet Januari</t>
  </si>
  <si>
    <t>604a7742</t>
  </si>
  <si>
    <t>Tagihan air Januari</t>
  </si>
  <si>
    <t>41b05be4</t>
  </si>
  <si>
    <t>2341c26d</t>
  </si>
  <si>
    <t>Pemasukan TF - Marian Suhandi</t>
  </si>
  <si>
    <t>28e7a189</t>
  </si>
  <si>
    <t>e9e00064</t>
  </si>
  <si>
    <t>Pemasukan TF - Eva Tiara Putri</t>
  </si>
  <si>
    <t>4e942ef2</t>
  </si>
  <si>
    <t>Pemasukan TF - Poltek Astra</t>
  </si>
  <si>
    <t>1ae8e922</t>
  </si>
  <si>
    <t>d7120a41</t>
  </si>
  <si>
    <t>Pemasukan TF - Rangga Gading</t>
  </si>
  <si>
    <t>3dd37912</t>
  </si>
  <si>
    <t>e7094214</t>
  </si>
  <si>
    <t>Maklon cetakan Karton bw</t>
  </si>
  <si>
    <t>f19ae13b</t>
  </si>
  <si>
    <t>dd98dff2</t>
  </si>
  <si>
    <t>3ba6b50e</t>
  </si>
  <si>
    <t>2b06e3b1</t>
  </si>
  <si>
    <t>Pemasukan cash 11 Januari</t>
  </si>
  <si>
    <t>c20f4895</t>
  </si>
  <si>
    <t>1cc3d735</t>
  </si>
  <si>
    <t>Maklon cetakan stiker A3+</t>
  </si>
  <si>
    <t>44eb3c93</t>
  </si>
  <si>
    <t>Maklon cetakan vinil meteran + cutting</t>
  </si>
  <si>
    <t>3937cb09</t>
  </si>
  <si>
    <t>Maklon cetakan art paper</t>
  </si>
  <si>
    <t>a7cdb65d</t>
  </si>
  <si>
    <t>Pemasukan cash 13 Januari</t>
  </si>
  <si>
    <t>8db58d66</t>
  </si>
  <si>
    <t>Teh</t>
  </si>
  <si>
    <t>5acf5c28</t>
  </si>
  <si>
    <t>ad46db51</t>
  </si>
  <si>
    <t>a4865316</t>
  </si>
  <si>
    <t>0b82e601</t>
  </si>
  <si>
    <t>b573b1f7</t>
  </si>
  <si>
    <t>cd282d0c</t>
  </si>
  <si>
    <t>Pemasukan TF - Didi Kusnadi</t>
  </si>
  <si>
    <t>9ed36f33</t>
  </si>
  <si>
    <t>f698f36c</t>
  </si>
  <si>
    <t>Pemasukan TF - Friska Purwanti</t>
  </si>
  <si>
    <t>eef6556e</t>
  </si>
  <si>
    <t>d1bb8699</t>
  </si>
  <si>
    <t>85524a51</t>
  </si>
  <si>
    <t>Pemasukan cash 14 Januari</t>
  </si>
  <si>
    <t>a376bcaa</t>
  </si>
  <si>
    <t>a9170d9a</t>
  </si>
  <si>
    <t>f430bec2</t>
  </si>
  <si>
    <t>041a5bf1</t>
  </si>
  <si>
    <t>Pemasukan TF - Philippo Da Costa</t>
  </si>
  <si>
    <t>a7b01223</t>
  </si>
  <si>
    <t>Pemasukan TF - PT Kyowa Indonesia</t>
  </si>
  <si>
    <t>b11df1b4</t>
  </si>
  <si>
    <t>6f86ee1a</t>
  </si>
  <si>
    <t>Pmasukan cash per 16 Januari</t>
  </si>
  <si>
    <t>dff3ae2a</t>
  </si>
  <si>
    <t>Bayar tagihan bahan Pak Yanto</t>
  </si>
  <si>
    <t>faeeec65</t>
  </si>
  <si>
    <t>Maklon laninasi glossy meteran</t>
  </si>
  <si>
    <t>35127256</t>
  </si>
  <si>
    <t>e68865e0</t>
  </si>
  <si>
    <t>Sabun, kopi</t>
  </si>
  <si>
    <t>57295d30</t>
  </si>
  <si>
    <t>4691cd61</t>
  </si>
  <si>
    <t>904b0d73</t>
  </si>
  <si>
    <t>6d93e26e</t>
  </si>
  <si>
    <t>Bayar tagihan lama di percetakan 9S</t>
  </si>
  <si>
    <t>15501995</t>
  </si>
  <si>
    <t>e85222ea</t>
  </si>
  <si>
    <t>Pemasukan cash 18 Januari</t>
  </si>
  <si>
    <t>da7b5791</t>
  </si>
  <si>
    <t>Maklon Laminasi Meteran</t>
  </si>
  <si>
    <t>d549c48a</t>
  </si>
  <si>
    <t>Maklon cetakan Art paper + Ac260</t>
  </si>
  <si>
    <t>225018f0</t>
  </si>
  <si>
    <t>50c02b64</t>
  </si>
  <si>
    <t>Pemasukan cash 20 Januari</t>
  </si>
  <si>
    <t>b2b7879c</t>
  </si>
  <si>
    <t>Kabel Dp to Hdmi + Kabel Aux Speaker</t>
  </si>
  <si>
    <t>cb255dd4</t>
  </si>
  <si>
    <t>5a67ae4f</t>
  </si>
  <si>
    <t>e70ac514</t>
  </si>
  <si>
    <t>Cetak nota gemiprint</t>
  </si>
  <si>
    <t>de4c1c17</t>
  </si>
  <si>
    <t>Pemasukan cash 21 Januari</t>
  </si>
  <si>
    <t>eaac55bd</t>
  </si>
  <si>
    <t>afcb9e56</t>
  </si>
  <si>
    <t>e671463c</t>
  </si>
  <si>
    <t>ef4ed239</t>
  </si>
  <si>
    <t>Pemasukan TF - Desiyana Faujiah</t>
  </si>
  <si>
    <t>df6e0c9a</t>
  </si>
  <si>
    <t>Pemasukan TF - Hanny Triastuti</t>
  </si>
  <si>
    <t>c41373c8</t>
  </si>
  <si>
    <t>0da45433</t>
  </si>
  <si>
    <t>Nunik Indraswari</t>
  </si>
  <si>
    <t>da4ec8e9</t>
  </si>
  <si>
    <t>Pemasukan TF - Melinda Agus</t>
  </si>
  <si>
    <t>f6aff4a9</t>
  </si>
  <si>
    <t>Pemasukan TF - Hanes Frans</t>
  </si>
  <si>
    <t>8fc74730</t>
  </si>
  <si>
    <t>932308c0</t>
  </si>
  <si>
    <t>Pemasukan TF - Iin Mutmaenah</t>
  </si>
  <si>
    <t>69516a71</t>
  </si>
  <si>
    <t>f483acf2</t>
  </si>
  <si>
    <t>067daac7</t>
  </si>
  <si>
    <t>Pemasukan TF - Karsia Lusiana</t>
  </si>
  <si>
    <t>e51bc8b6</t>
  </si>
  <si>
    <t>f2977502</t>
  </si>
  <si>
    <t>23bf2b51</t>
  </si>
  <si>
    <t>Maklon cetakan albatros meteran</t>
  </si>
  <si>
    <t>5370e20f</t>
  </si>
  <si>
    <t>34ea9b7c</t>
  </si>
  <si>
    <t>Pemasukan cash per 24 Januari</t>
  </si>
  <si>
    <t>45bd8028</t>
  </si>
  <si>
    <t>Maklon cutting sticker</t>
  </si>
  <si>
    <t>5fd9c8e4</t>
  </si>
  <si>
    <t>09ba4796</t>
  </si>
  <si>
    <t>88a54046</t>
  </si>
  <si>
    <t>Pemasukan cash 25 Januari</t>
  </si>
  <si>
    <t>22a3f529</t>
  </si>
  <si>
    <t>88a23aeb</t>
  </si>
  <si>
    <t>4811d16e</t>
  </si>
  <si>
    <t>0fb45ca2</t>
  </si>
  <si>
    <t>Pemasukan TF - Palaiez</t>
  </si>
  <si>
    <t>d6a36997</t>
  </si>
  <si>
    <t>Pemasukan TF - Muhamad Hamim</t>
  </si>
  <si>
    <t>d478af5a</t>
  </si>
  <si>
    <t>Maklon cetakan Albatros</t>
  </si>
  <si>
    <t>f57ab033</t>
  </si>
  <si>
    <t>709601fd</t>
  </si>
  <si>
    <t>2e138fb8</t>
  </si>
  <si>
    <t>99bcb1c7</t>
  </si>
  <si>
    <t>a368ecc6</t>
  </si>
  <si>
    <t>Pemasukan cash 28 Januari</t>
  </si>
  <si>
    <t>4025ddf8</t>
  </si>
  <si>
    <t>Pelunasan maklon cetakan nota</t>
  </si>
  <si>
    <t>ab15778f</t>
  </si>
  <si>
    <t>Maklon cetakan laser dan stiker</t>
  </si>
  <si>
    <t>5b04ff9e</t>
  </si>
  <si>
    <t>647ada67</t>
  </si>
  <si>
    <t>Pemasukan cash 30 Januari</t>
  </si>
  <si>
    <t>fe4937d9</t>
  </si>
  <si>
    <t>Pengembalian Dp Cetakan</t>
  </si>
  <si>
    <t>595be386</t>
  </si>
  <si>
    <t>Pemasukan cash 31 Januari</t>
  </si>
  <si>
    <t>b9e347f1</t>
  </si>
  <si>
    <t>Pemasukan TF - Aditya Dharma</t>
  </si>
  <si>
    <t>709dc6e5</t>
  </si>
  <si>
    <t>67f1eea1</t>
  </si>
  <si>
    <t>4b823723</t>
  </si>
  <si>
    <t>a24bf6e4</t>
  </si>
  <si>
    <t>Pemasukan TF - Elly Hasnita</t>
  </si>
  <si>
    <t>d7128ce5</t>
  </si>
  <si>
    <t>83308ed1</t>
  </si>
  <si>
    <t>914b821b</t>
  </si>
  <si>
    <t>Pemasukan TF - Pet Anak Bangsa</t>
  </si>
  <si>
    <t>9aea380f</t>
  </si>
  <si>
    <t>be2191cd</t>
  </si>
  <si>
    <t>Tabungan Uang Gedung</t>
  </si>
  <si>
    <t>Pemutihan Kasbon Erwin</t>
  </si>
  <si>
    <t>KASBON ERWIN</t>
  </si>
  <si>
    <t>Sisa Saldo November</t>
  </si>
  <si>
    <t>54d1525e</t>
  </si>
  <si>
    <t>820c7e65</t>
  </si>
  <si>
    <t>db4c0417</t>
  </si>
  <si>
    <t>Maklon cetakan stiker meteran</t>
  </si>
  <si>
    <t>1d1ef407</t>
  </si>
  <si>
    <t>30fc2216</t>
  </si>
  <si>
    <t>Bagi hasil Bang Rizal November ( Sisa )</t>
  </si>
  <si>
    <t>42d071a1</t>
  </si>
  <si>
    <t>Bagi Hasil Suri November ( Sisa )</t>
  </si>
  <si>
    <t>c1a5d066</t>
  </si>
  <si>
    <t>Pelunasan orderan yasin</t>
  </si>
  <si>
    <t>4d326c01</t>
  </si>
  <si>
    <t>Pemasukan cash 2 Desember</t>
  </si>
  <si>
    <t>c8629c13</t>
  </si>
  <si>
    <t>Pemasukan TF - Sticker Aryeza</t>
  </si>
  <si>
    <t>d9f476fe</t>
  </si>
  <si>
    <t>Pemasukan TF - Banner Astra Tech</t>
  </si>
  <si>
    <t>74a98818</t>
  </si>
  <si>
    <t>f6d470ee</t>
  </si>
  <si>
    <t>Kebutuhan Investor</t>
  </si>
  <si>
    <t>c03018d6</t>
  </si>
  <si>
    <t>Rp3,655,395 - Saldo Uang Investor per 4 Desember</t>
  </si>
  <si>
    <t>d68999e3</t>
  </si>
  <si>
    <t>8f31a90c</t>
  </si>
  <si>
    <t>71b71c61</t>
  </si>
  <si>
    <t>c3af3cfd</t>
  </si>
  <si>
    <t>6c047709</t>
  </si>
  <si>
    <t>Pemasukan cash 03 Desember</t>
  </si>
  <si>
    <t>3207a47a</t>
  </si>
  <si>
    <t>Pemasukan cash 04 Desember</t>
  </si>
  <si>
    <t>d6b211e9</t>
  </si>
  <si>
    <t>Iuran sampah Desember</t>
  </si>
  <si>
    <t>810dd09f</t>
  </si>
  <si>
    <t>Pemasukan cash 05 Desember</t>
  </si>
  <si>
    <t>39759dfd</t>
  </si>
  <si>
    <t>Kebutuhan gemi</t>
  </si>
  <si>
    <t>f7c1dd5c</t>
  </si>
  <si>
    <t>Pemasukan TF - Lastri Siboro</t>
  </si>
  <si>
    <t>b1375a7e</t>
  </si>
  <si>
    <t>Pemasukan TF - Banner Kabul</t>
  </si>
  <si>
    <t>3f0fdadb</t>
  </si>
  <si>
    <t>e81d454c</t>
  </si>
  <si>
    <t>Maklon cetakan buku, stiker, stample</t>
  </si>
  <si>
    <t>15fd1041</t>
  </si>
  <si>
    <t>5bd5d984</t>
  </si>
  <si>
    <t>a58ecfbe</t>
  </si>
  <si>
    <t>5c6b33e0</t>
  </si>
  <si>
    <t>cee831dd</t>
  </si>
  <si>
    <t>ee66924b</t>
  </si>
  <si>
    <t>33fe7ef0</t>
  </si>
  <si>
    <t>d0d28925</t>
  </si>
  <si>
    <t>2a35a453</t>
  </si>
  <si>
    <t>4884a464</t>
  </si>
  <si>
    <t>Pemasukan cash 6 Desember</t>
  </si>
  <si>
    <t>89903af9</t>
  </si>
  <si>
    <t>039a7501</t>
  </si>
  <si>
    <t>bf64d0e7</t>
  </si>
  <si>
    <t>f25d182e</t>
  </si>
  <si>
    <t>Air Galon,kopi,gula</t>
  </si>
  <si>
    <t>9916559c</t>
  </si>
  <si>
    <t>Pemasukan TF - Deniar Fathurhoman</t>
  </si>
  <si>
    <t>c471502d</t>
  </si>
  <si>
    <t>Pemasukan cash 7 Desember</t>
  </si>
  <si>
    <t>3abbf0d0</t>
  </si>
  <si>
    <t>Pemasukan cash 9 Desember</t>
  </si>
  <si>
    <t>c5852b35</t>
  </si>
  <si>
    <t>Pemasukan TF - XBanner</t>
  </si>
  <si>
    <t>c7e451c8</t>
  </si>
  <si>
    <t>3ac5e07a</t>
  </si>
  <si>
    <t>Tagihan internet Desember</t>
  </si>
  <si>
    <t>08036d15</t>
  </si>
  <si>
    <t>Tagihan air PAM Desember</t>
  </si>
  <si>
    <t>74d0f53c</t>
  </si>
  <si>
    <t>Keperluan Gemi</t>
  </si>
  <si>
    <t>223c796b</t>
  </si>
  <si>
    <t>Pemasukan TF - Banner Heri</t>
  </si>
  <si>
    <t>06fe5ee9</t>
  </si>
  <si>
    <t>17dd2c11</t>
  </si>
  <si>
    <t>ea15ba40</t>
  </si>
  <si>
    <t>Maklon laminasi doft meteran</t>
  </si>
  <si>
    <t>6d6f018f</t>
  </si>
  <si>
    <t>90c68461</t>
  </si>
  <si>
    <t>Tagihan tinta + Cleaner solven Cello</t>
  </si>
  <si>
    <t>42325303</t>
  </si>
  <si>
    <t>Deterjen</t>
  </si>
  <si>
    <t>e6bb1e9e</t>
  </si>
  <si>
    <t>01721f13</t>
  </si>
  <si>
    <t>Maklon cetakan Ac260</t>
  </si>
  <si>
    <t>c20e30d9</t>
  </si>
  <si>
    <t>ec50e386</t>
  </si>
  <si>
    <t>dc223284</t>
  </si>
  <si>
    <t>Beli makanan</t>
  </si>
  <si>
    <t>82a93061</t>
  </si>
  <si>
    <t>Maklon cetakan plakat akrilik</t>
  </si>
  <si>
    <t>8ab6f40c</t>
  </si>
  <si>
    <t>Air galon, gula,kopi,teh</t>
  </si>
  <si>
    <t>ee754795</t>
  </si>
  <si>
    <t>Tali rapia</t>
  </si>
  <si>
    <t>aeecae98</t>
  </si>
  <si>
    <t>Pemasukan cash per 12 Desember</t>
  </si>
  <si>
    <t>0ad25fe9</t>
  </si>
  <si>
    <t>Pemasukan cash 13 Desember</t>
  </si>
  <si>
    <t>7cf70b02</t>
  </si>
  <si>
    <t>4ab26d53</t>
  </si>
  <si>
    <t>318dd4e0</t>
  </si>
  <si>
    <t>Pemasukan cash 14 Desember</t>
  </si>
  <si>
    <t>4c7124f1</t>
  </si>
  <si>
    <t>7178fb6a</t>
  </si>
  <si>
    <t>f17c6543</t>
  </si>
  <si>
    <t>Pemasukan TF - Banner Poltek Astra</t>
  </si>
  <si>
    <t>c8752f4a</t>
  </si>
  <si>
    <t>Pemasukan TF - Mega Riswati</t>
  </si>
  <si>
    <t>9a871753</t>
  </si>
  <si>
    <t>3634927b</t>
  </si>
  <si>
    <t>4677f9c7</t>
  </si>
  <si>
    <t>7a3fa1ac</t>
  </si>
  <si>
    <t>7504f8aa</t>
  </si>
  <si>
    <t>c59ecf94</t>
  </si>
  <si>
    <t>6f35d33e</t>
  </si>
  <si>
    <t>Pemasukan TF - Jepri Aprison</t>
  </si>
  <si>
    <t>268f8e28</t>
  </si>
  <si>
    <t>Pemasukan TF - Agil Listriantoro</t>
  </si>
  <si>
    <t>27194b8e</t>
  </si>
  <si>
    <t>Pemasukan TF - Plakat Daikin</t>
  </si>
  <si>
    <t>63d58c66</t>
  </si>
  <si>
    <t>Pemasukan TF - Dana Sopyan Latifes</t>
  </si>
  <si>
    <t>a20cc3b5</t>
  </si>
  <si>
    <t>Pemasukan TF - Banner Vespa Armen</t>
  </si>
  <si>
    <t>aedea868</t>
  </si>
  <si>
    <t>Pemasukan TF - Dzaky Fatah Hakim</t>
  </si>
  <si>
    <t>98047fe4</t>
  </si>
  <si>
    <t>f51a3201</t>
  </si>
  <si>
    <t>591addc2</t>
  </si>
  <si>
    <t>Obat nyamuk</t>
  </si>
  <si>
    <t>c1d06bdf</t>
  </si>
  <si>
    <t>Pemasukan cash 18 Desember</t>
  </si>
  <si>
    <t>f0e49a3e</t>
  </si>
  <si>
    <t>Penyesuaian Saldo oleh Investor</t>
  </si>
  <si>
    <t>f3fa5ef2</t>
  </si>
  <si>
    <t>6da54209</t>
  </si>
  <si>
    <t>Cetakan stample gamiprint ( Gemi )</t>
  </si>
  <si>
    <t>6d47a596</t>
  </si>
  <si>
    <t>Pemasukan cash 19 Desember</t>
  </si>
  <si>
    <t>c4c22dd3</t>
  </si>
  <si>
    <t>dc99136d</t>
  </si>
  <si>
    <t>Pemasukan TF - Iskandar</t>
  </si>
  <si>
    <t>f060a57c</t>
  </si>
  <si>
    <t>b3f68bf7</t>
  </si>
  <si>
    <t>Maklon cetakan stiker vinil a3+</t>
  </si>
  <si>
    <t>2Dec1804</t>
  </si>
  <si>
    <t>f5550f89</t>
  </si>
  <si>
    <t>Kopi, gula, sabun</t>
  </si>
  <si>
    <t>dd1a0f63</t>
  </si>
  <si>
    <t>Iuran Desa</t>
  </si>
  <si>
    <t>d89178d9</t>
  </si>
  <si>
    <t>Pemasukan cash 20 Desember</t>
  </si>
  <si>
    <t>be1ffa43</t>
  </si>
  <si>
    <t>Pemasukan TF - Siska Dwi Rahayu</t>
  </si>
  <si>
    <t>e7d806d2</t>
  </si>
  <si>
    <t>c6ebd3b6</t>
  </si>
  <si>
    <t>787fc036</t>
  </si>
  <si>
    <t>17c5b952</t>
  </si>
  <si>
    <t>Bayar cetakan Invoice US Gemi</t>
  </si>
  <si>
    <t>a0b4ed7e</t>
  </si>
  <si>
    <t>6782c500</t>
  </si>
  <si>
    <t>Gembok Pagar</t>
  </si>
  <si>
    <t>86cf0ffa</t>
  </si>
  <si>
    <t>Pemasukan cash 21 Desember</t>
  </si>
  <si>
    <t>f5799d0f</t>
  </si>
  <si>
    <t>Biaya Admin</t>
  </si>
  <si>
    <t>0365a199</t>
  </si>
  <si>
    <t>99527ff9</t>
  </si>
  <si>
    <t>02c9969c</t>
  </si>
  <si>
    <t>Pemasukan TF - Febrizio Ravanel</t>
  </si>
  <si>
    <t>81ebbe52</t>
  </si>
  <si>
    <t>cfe2fcb0</t>
  </si>
  <si>
    <t>Pemasukan TF - Sinta Nuraini</t>
  </si>
  <si>
    <t>628cfaec</t>
  </si>
  <si>
    <t>6cd88e53</t>
  </si>
  <si>
    <t>Pemasukan TF - Ayu Kurniasi</t>
  </si>
  <si>
    <t>985523aa</t>
  </si>
  <si>
    <t>Pemasukan TF - MGOM H Panjaitan</t>
  </si>
  <si>
    <t>c227ea1e</t>
  </si>
  <si>
    <t>Pemasukan TF - Wahyu Mardiansyah</t>
  </si>
  <si>
    <t>555e04b1</t>
  </si>
  <si>
    <t>Saepul Anwar</t>
  </si>
  <si>
    <t>ed545083</t>
  </si>
  <si>
    <t>a97d8b32</t>
  </si>
  <si>
    <t>Pemasukan TF - 2 Banner 440 (2.2x44)</t>
  </si>
  <si>
    <t>73291167</t>
  </si>
  <si>
    <t>3387a420</t>
  </si>
  <si>
    <t>Pemasukan cash 23 Desember</t>
  </si>
  <si>
    <t>2a1dfe44</t>
  </si>
  <si>
    <t>Pemasukan cash 24 Desember</t>
  </si>
  <si>
    <t>388add87</t>
  </si>
  <si>
    <t>1bd4a34c</t>
  </si>
  <si>
    <t>eec8c591</t>
  </si>
  <si>
    <t>8a8d6531</t>
  </si>
  <si>
    <t>4cd400cb</t>
  </si>
  <si>
    <t>Maklon cetakan stiker vinyl</t>
  </si>
  <si>
    <t>9554e61a</t>
  </si>
  <si>
    <t>661eaadb</t>
  </si>
  <si>
    <t>Kopi,gula,teh,obat nyamuk</t>
  </si>
  <si>
    <t>eea79aaf</t>
  </si>
  <si>
    <t>Pemasukan cash 26 Desember</t>
  </si>
  <si>
    <t>49194c6e</t>
  </si>
  <si>
    <t>Pemasukan TF - Rose Ekawati</t>
  </si>
  <si>
    <t>58a83f30</t>
  </si>
  <si>
    <t>Pemasukan TF - Prama Hendarmawan</t>
  </si>
  <si>
    <t>7f05ba9b</t>
  </si>
  <si>
    <t>Pemasukan TF - Choirul Anam</t>
  </si>
  <si>
    <t>33ca9c78</t>
  </si>
  <si>
    <t>a625d5cf</t>
  </si>
  <si>
    <t>acfbe2ef</t>
  </si>
  <si>
    <t>e3b1c681</t>
  </si>
  <si>
    <t>Pemasukan cash per 28 Desember</t>
  </si>
  <si>
    <t>33b706e0</t>
  </si>
  <si>
    <t>81d73d25</t>
  </si>
  <si>
    <t>fb954aea</t>
  </si>
  <si>
    <t>Sisa gaji Erwin</t>
  </si>
  <si>
    <t>a230817a</t>
  </si>
  <si>
    <t>Sisa gaji Cahaya</t>
  </si>
  <si>
    <t>6ed84bfb</t>
  </si>
  <si>
    <t>8dae1be6</t>
  </si>
  <si>
    <t>9f4da04e</t>
  </si>
  <si>
    <t>576f7d51</t>
  </si>
  <si>
    <t>5fee2679</t>
  </si>
  <si>
    <t>ea13304e</t>
  </si>
  <si>
    <t>Pemasukan cash 30 Desember</t>
  </si>
  <si>
    <t>2591555f</t>
  </si>
  <si>
    <t>Sendok semen</t>
  </si>
  <si>
    <t>5c3c0f05</t>
  </si>
  <si>
    <t>Pemasukan cash 31 Desember</t>
  </si>
  <si>
    <t>30966a2e</t>
  </si>
  <si>
    <t>d3ec7894</t>
  </si>
  <si>
    <t>Sisa Kas Oktober</t>
  </si>
  <si>
    <t>8ae4a4b2</t>
  </si>
  <si>
    <t>4e9cfc84</t>
  </si>
  <si>
    <t>Iuran sampah</t>
  </si>
  <si>
    <t>7ec4a54e</t>
  </si>
  <si>
    <t>Omset cash 1 November</t>
  </si>
  <si>
    <t>a7fe8131</t>
  </si>
  <si>
    <t>Keperluan kamar mandi + Galon</t>
  </si>
  <si>
    <t>f07af272</t>
  </si>
  <si>
    <t>Bagi hasil Bang Rizal Oktober ( Sisa )</t>
  </si>
  <si>
    <t>d706b66e</t>
  </si>
  <si>
    <t>Bagi hasil Suri Oktober ( Sisa )</t>
  </si>
  <si>
    <t>c2e5588e</t>
  </si>
  <si>
    <t>d06ba50a</t>
  </si>
  <si>
    <t>5e9e179a</t>
  </si>
  <si>
    <t>87125583</t>
  </si>
  <si>
    <t>faa44fc9</t>
  </si>
  <si>
    <t>Pemasukan TF - Ismail Ismail</t>
  </si>
  <si>
    <t>a7483903</t>
  </si>
  <si>
    <t>32133f1b</t>
  </si>
  <si>
    <t>Cat + kuas + paralon</t>
  </si>
  <si>
    <t>0031a114</t>
  </si>
  <si>
    <t>Makan dan bensin teknisi mesin outdoor</t>
  </si>
  <si>
    <t>1f11a69b</t>
  </si>
  <si>
    <t>Pemasukan cash 04 November</t>
  </si>
  <si>
    <t>8ad80137</t>
  </si>
  <si>
    <t>7d80ee64</t>
  </si>
  <si>
    <t>b5b75e08</t>
  </si>
  <si>
    <t>Tang kombinasi, ducting kabel, gergaji besi</t>
  </si>
  <si>
    <t>c7697be6</t>
  </si>
  <si>
    <t>cfe8ab96</t>
  </si>
  <si>
    <t>51a0f306</t>
  </si>
  <si>
    <t>1b34ac6a</t>
  </si>
  <si>
    <t>Pemasukan cash 5 November</t>
  </si>
  <si>
    <t>8f8843d8</t>
  </si>
  <si>
    <t>Pemasukan cash 6 November</t>
  </si>
  <si>
    <t>6dde4491</t>
  </si>
  <si>
    <t>2e48c7f7</t>
  </si>
  <si>
    <t>Maklon cetakan nota 1 rim</t>
  </si>
  <si>
    <t>8fb40796</t>
  </si>
  <si>
    <t>Pemasukan cash 7 November</t>
  </si>
  <si>
    <t>8d22a344</t>
  </si>
  <si>
    <t>e2770b0a</t>
  </si>
  <si>
    <t>333b9b54</t>
  </si>
  <si>
    <t>Pemasukan TF - Intan Susilawati</t>
  </si>
  <si>
    <t>e32331c3</t>
  </si>
  <si>
    <t>Pemasukan TF - Roni Sanjaya</t>
  </si>
  <si>
    <t>458f0e85</t>
  </si>
  <si>
    <t>Pemasukan TF - Bekti Afre Ratri</t>
  </si>
  <si>
    <t>927543fd</t>
  </si>
  <si>
    <t>b391f9c4</t>
  </si>
  <si>
    <t>4a409517</t>
  </si>
  <si>
    <t>Pemasukan TF - Hestin Linggar Sari</t>
  </si>
  <si>
    <t>76a6d33f</t>
  </si>
  <si>
    <t>Pemasukan TF - Kornelius Pelipe</t>
  </si>
  <si>
    <t>bee143cf</t>
  </si>
  <si>
    <t>04b9e9d9</t>
  </si>
  <si>
    <t>Maklon cetakan plakat</t>
  </si>
  <si>
    <t>ffb19a9a</t>
  </si>
  <si>
    <t>Pemasukan cash 8 November</t>
  </si>
  <si>
    <t>190ff792</t>
  </si>
  <si>
    <t>Intan Susilawati</t>
  </si>
  <si>
    <t>cf2999af</t>
  </si>
  <si>
    <t>Tagihan PDAM</t>
  </si>
  <si>
    <t>ad539bea</t>
  </si>
  <si>
    <t>8eac56f0</t>
  </si>
  <si>
    <t>5bf06a88</t>
  </si>
  <si>
    <t>7a8b2a1e</t>
  </si>
  <si>
    <t>06d8a3b0</t>
  </si>
  <si>
    <t>9d95146e</t>
  </si>
  <si>
    <t>Pemasukan cash 9 November</t>
  </si>
  <si>
    <t>9a121ae8</t>
  </si>
  <si>
    <t>c59a5f42</t>
  </si>
  <si>
    <t>Pemasukan TF - Suparnen</t>
  </si>
  <si>
    <t>7aeb85eb</t>
  </si>
  <si>
    <t>017fcfd6</t>
  </si>
  <si>
    <t>Maklon cetakan promise</t>
  </si>
  <si>
    <t>a26d8e0f</t>
  </si>
  <si>
    <t>915f3131</t>
  </si>
  <si>
    <t>Pemasukan cash 11 November</t>
  </si>
  <si>
    <t>8716c3a1</t>
  </si>
  <si>
    <t>Maklon neon box 45 x 60</t>
  </si>
  <si>
    <t>09779ecc</t>
  </si>
  <si>
    <t>Double tape 3M</t>
  </si>
  <si>
    <t>9821d19b</t>
  </si>
  <si>
    <t>47885ded</t>
  </si>
  <si>
    <t>efdba32d</t>
  </si>
  <si>
    <t>ab48c7af</t>
  </si>
  <si>
    <t>Pemasukan TF - Asni Amanda Oktavia</t>
  </si>
  <si>
    <t>0335bc0b</t>
  </si>
  <si>
    <t>db83633d</t>
  </si>
  <si>
    <t>4f4ef6bb</t>
  </si>
  <si>
    <t>337d895a</t>
  </si>
  <si>
    <t>Maklon cetakan stiker ( tambahan )</t>
  </si>
  <si>
    <t>276d481a</t>
  </si>
  <si>
    <t>b25e3586</t>
  </si>
  <si>
    <t>Maklon cetak plakat akrilik</t>
  </si>
  <si>
    <t>1f82c49b</t>
  </si>
  <si>
    <t>9cef7c8b</t>
  </si>
  <si>
    <t>Pemasukan TF - Husein Ammar</t>
  </si>
  <si>
    <t>b29ba10a</t>
  </si>
  <si>
    <t>576ca8c5</t>
  </si>
  <si>
    <t>Pemasukan cash 12-13 November</t>
  </si>
  <si>
    <t>b9ea3e35</t>
  </si>
  <si>
    <t>ef482aa4</t>
  </si>
  <si>
    <t>Peralatan kamar mandi</t>
  </si>
  <si>
    <t>b235e440</t>
  </si>
  <si>
    <t>Maklon print uv akrilik</t>
  </si>
  <si>
    <t>e40ceef0</t>
  </si>
  <si>
    <t>22591218</t>
  </si>
  <si>
    <t>2ab099fc</t>
  </si>
  <si>
    <t>334e56ef</t>
  </si>
  <si>
    <t>Maklon cetakan sertifikat</t>
  </si>
  <si>
    <t>6f8d2362</t>
  </si>
  <si>
    <t>Pemasukan cash 14 November</t>
  </si>
  <si>
    <t>22a0d795</t>
  </si>
  <si>
    <t>Maklon cetakan stampe 2 pcs</t>
  </si>
  <si>
    <t>3a3c759c</t>
  </si>
  <si>
    <t>Pemasukan TF - Ade Darmawan</t>
  </si>
  <si>
    <t>dd401875</t>
  </si>
  <si>
    <t>Sutarno bin Marja</t>
  </si>
  <si>
    <t>014606b0</t>
  </si>
  <si>
    <t>cbcc8b47</t>
  </si>
  <si>
    <t>e7f73d18</t>
  </si>
  <si>
    <t>d9610136</t>
  </si>
  <si>
    <t>Pemasukan TF - Donny Martinus Pra</t>
  </si>
  <si>
    <t>e52373b9</t>
  </si>
  <si>
    <t>ba057060</t>
  </si>
  <si>
    <t>389ccf53</t>
  </si>
  <si>
    <t>Diar Ardian</t>
  </si>
  <si>
    <t>012ca99b</t>
  </si>
  <si>
    <t>d2770ea8</t>
  </si>
  <si>
    <t>acedcbad</t>
  </si>
  <si>
    <t>a55466ad</t>
  </si>
  <si>
    <t>c055678b</t>
  </si>
  <si>
    <t>Pemasukan cash dp orderan yasin</t>
  </si>
  <si>
    <t>5475df85</t>
  </si>
  <si>
    <t>Bahan orderan yasin</t>
  </si>
  <si>
    <t>d7f8d28c</t>
  </si>
  <si>
    <t>Pemasukan cash 16 November</t>
  </si>
  <si>
    <t>ceb3b3f6</t>
  </si>
  <si>
    <t>Alat staples MAX 12L/17 + Isi</t>
  </si>
  <si>
    <t>cadb0917</t>
  </si>
  <si>
    <t>a4c06e2a</t>
  </si>
  <si>
    <t>Lem kertas FOX</t>
  </si>
  <si>
    <t>79f548e8</t>
  </si>
  <si>
    <t>Transpor Rio</t>
  </si>
  <si>
    <t>29d7c9ef</t>
  </si>
  <si>
    <t>Pemasukan cash 19 November</t>
  </si>
  <si>
    <t>7cfd8f89</t>
  </si>
  <si>
    <t>17787cdc</t>
  </si>
  <si>
    <t>2ba92d96</t>
  </si>
  <si>
    <t>5ea32b94</t>
  </si>
  <si>
    <t>Pemasukan TF - Wiji Kristianto</t>
  </si>
  <si>
    <t>99da5a67</t>
  </si>
  <si>
    <t>9d640ccf</t>
  </si>
  <si>
    <t>Pemasukan TF - Saripudin</t>
  </si>
  <si>
    <t>744e93d2</t>
  </si>
  <si>
    <t>a9e93cae</t>
  </si>
  <si>
    <t xml:space="preserve">Pemasukan TF - </t>
  </si>
  <si>
    <t>30584973</t>
  </si>
  <si>
    <t>Kasbon Rizal</t>
  </si>
  <si>
    <t>8b43daf4</t>
  </si>
  <si>
    <t>Sumbangan Linmas</t>
  </si>
  <si>
    <t>f18b3b8e</t>
  </si>
  <si>
    <t>Maklon cetaka stampel + Ac 260</t>
  </si>
  <si>
    <t>56700a01</t>
  </si>
  <si>
    <t>Maklon cetakan art paper yasin</t>
  </si>
  <si>
    <t>92f2cd1e</t>
  </si>
  <si>
    <t>Maklon cetakan Ac 260</t>
  </si>
  <si>
    <t>d01ab40f</t>
  </si>
  <si>
    <t>Pemasukan cash 21 November</t>
  </si>
  <si>
    <t>854b0198</t>
  </si>
  <si>
    <t>f7749c24</t>
  </si>
  <si>
    <t>545eda3d</t>
  </si>
  <si>
    <t>31abff5f</t>
  </si>
  <si>
    <t>512b92f0</t>
  </si>
  <si>
    <t>b84b0d41</t>
  </si>
  <si>
    <t>Penyesuaian Kas dari Investor</t>
  </si>
  <si>
    <t>0e577b20</t>
  </si>
  <si>
    <t>LUNAS</t>
  </si>
  <si>
    <t>Pelunasan tagihan PAPERWORK ( 2 Invoice )</t>
  </si>
  <si>
    <t>dc85830e</t>
  </si>
  <si>
    <t>Pemasukan TF - Jasinda Setiarini</t>
  </si>
  <si>
    <t>ce3116a6</t>
  </si>
  <si>
    <t>Pemasukan TF - Kurniati</t>
  </si>
  <si>
    <t>d5e7f01f</t>
  </si>
  <si>
    <t>8ce55b0a</t>
  </si>
  <si>
    <t>Kasbon cahaya</t>
  </si>
  <si>
    <t>83a89a04</t>
  </si>
  <si>
    <t>Pemasukan cash per 23 November</t>
  </si>
  <si>
    <t>43ef69ee</t>
  </si>
  <si>
    <t>ac1ec44d</t>
  </si>
  <si>
    <t>00d9603e</t>
  </si>
  <si>
    <t>f2781f9c</t>
  </si>
  <si>
    <t>08ff8ece</t>
  </si>
  <si>
    <t>2775bd21</t>
  </si>
  <si>
    <t>a439335b</t>
  </si>
  <si>
    <t>Blangko undangan 610 pcs</t>
  </si>
  <si>
    <t>c3e8d461</t>
  </si>
  <si>
    <t>Cuuting mat size A1</t>
  </si>
  <si>
    <t>781df47d</t>
  </si>
  <si>
    <t>Penggaris besi 30 cm</t>
  </si>
  <si>
    <t>af7d0b1b</t>
  </si>
  <si>
    <t>Masking tape 1 inc 2 pcs</t>
  </si>
  <si>
    <t>8a03ed63</t>
  </si>
  <si>
    <t>Lem fox 1 kg</t>
  </si>
  <si>
    <t>d832cafa</t>
  </si>
  <si>
    <t>Maklon cetakan AC260</t>
  </si>
  <si>
    <t>c73af1e1</t>
  </si>
  <si>
    <t>243b0bdd</t>
  </si>
  <si>
    <t>Pemasukan TF - Nisa Aprilia</t>
  </si>
  <si>
    <t>4d4addbc</t>
  </si>
  <si>
    <t>96cc27ca</t>
  </si>
  <si>
    <t>Pemasukan TF - Santo Ariwibowo</t>
  </si>
  <si>
    <t>ccb6bf48</t>
  </si>
  <si>
    <t>0d4452e6</t>
  </si>
  <si>
    <t>2304ff4c</t>
  </si>
  <si>
    <t>Pemasukan TF - Ari Andriyani</t>
  </si>
  <si>
    <t>911c23e9</t>
  </si>
  <si>
    <t>9b20de40</t>
  </si>
  <si>
    <t>Maklon cetakan undangan</t>
  </si>
  <si>
    <t>a58ff712</t>
  </si>
  <si>
    <t>cd827ef6</t>
  </si>
  <si>
    <t>Kopi + Gula + Air Galon + Koyo</t>
  </si>
  <si>
    <t>beb39d9a</t>
  </si>
  <si>
    <t>Pemasukan cash per 26 November</t>
  </si>
  <si>
    <t>096d6925</t>
  </si>
  <si>
    <t>Maklon cetakan nota 3 rim</t>
  </si>
  <si>
    <t>214ff44c</t>
  </si>
  <si>
    <t>44a91dac</t>
  </si>
  <si>
    <t>b9f61c0c</t>
  </si>
  <si>
    <t>d76d38a1</t>
  </si>
  <si>
    <t>b0ffc13e</t>
  </si>
  <si>
    <t>Beli makan + sabun</t>
  </si>
  <si>
    <t>d83ae673</t>
  </si>
  <si>
    <t>Pemasukan cash 28 November</t>
  </si>
  <si>
    <t>7931eada</t>
  </si>
  <si>
    <t>28def70e</t>
  </si>
  <si>
    <t>fe95d970</t>
  </si>
  <si>
    <t>Pemasukan cash per 30 November</t>
  </si>
  <si>
    <t>237b362a</t>
  </si>
  <si>
    <t>d1f8fab2</t>
  </si>
  <si>
    <t>Sisa Gaji Cahaya</t>
  </si>
  <si>
    <t>47245ea7</t>
  </si>
  <si>
    <t>568cdd1a</t>
  </si>
  <si>
    <t>Pemasukan TF - Andrias Tambuwun</t>
  </si>
  <si>
    <t>d3582483</t>
  </si>
  <si>
    <t>2574285c</t>
  </si>
  <si>
    <t>Pemasukan TF - Candra Febriana</t>
  </si>
  <si>
    <t>f2a31e29</t>
  </si>
  <si>
    <t>Pemasukan TF - Mokh Mukhsin Ansor</t>
  </si>
  <si>
    <t>7bee832c</t>
  </si>
  <si>
    <t>c6912098</t>
  </si>
  <si>
    <t>Pemasukan TF - Sutarno bin Marja</t>
  </si>
  <si>
    <t>fc65233a</t>
  </si>
  <si>
    <t>Omzet Gaib</t>
  </si>
  <si>
    <t>Projeksi Pengurangan 1 Karyawan</t>
  </si>
  <si>
    <t>Erwin 2,300,000</t>
  </si>
  <si>
    <t>Cahaya 2,800,000</t>
  </si>
  <si>
    <t>08993db8</t>
  </si>
  <si>
    <t>Penyesuaian Saldo September</t>
  </si>
  <si>
    <t>40c2f1f8</t>
  </si>
  <si>
    <t>50c6ab85</t>
  </si>
  <si>
    <t>8eed4ae4</t>
  </si>
  <si>
    <t>Pemasukan TF - Indra Komara</t>
  </si>
  <si>
    <t>a9b2e094</t>
  </si>
  <si>
    <t>Pemasukan TF - Darsono</t>
  </si>
  <si>
    <t>c191c05f</t>
  </si>
  <si>
    <t>ddd2342d</t>
  </si>
  <si>
    <t>f1ba09ce</t>
  </si>
  <si>
    <t>Bunga Bank</t>
  </si>
  <si>
    <t>ffd971fb</t>
  </si>
  <si>
    <t>Bagi Hasil Bang Rizal &amp; Suri</t>
  </si>
  <si>
    <t>429ba21c</t>
  </si>
  <si>
    <t>Pemasukan TF - Ilham Pradena Aji</t>
  </si>
  <si>
    <t>5a68ccd3</t>
  </si>
  <si>
    <t>Pemasukan TF - Yohan Mardiansah</t>
  </si>
  <si>
    <t>dfac6bdf</t>
  </si>
  <si>
    <t>f5f89818</t>
  </si>
  <si>
    <t>Pemasukan TF - Muhamad Fadhespay</t>
  </si>
  <si>
    <t>57a14b8b</t>
  </si>
  <si>
    <t>Biaya komsumsi + lembur tanggal 1 sampai 5 Oktober</t>
  </si>
  <si>
    <t>3ad62b20</t>
  </si>
  <si>
    <t>bb68787b</t>
  </si>
  <si>
    <t>Iuran sampah Oktober</t>
  </si>
  <si>
    <t>355199ad</t>
  </si>
  <si>
    <t>Bayar kurir lem spanduk</t>
  </si>
  <si>
    <t>ab980b28</t>
  </si>
  <si>
    <t>Biaya kurir bahan</t>
  </si>
  <si>
    <t>6a79c550</t>
  </si>
  <si>
    <t>Transportasi meeting</t>
  </si>
  <si>
    <t>99fc1227</t>
  </si>
  <si>
    <t>Bayar maklon cetakan gemiprint</t>
  </si>
  <si>
    <t>40dbbb6e</t>
  </si>
  <si>
    <t>Kasbon Freelance ( Kunang )</t>
  </si>
  <si>
    <t>85b3e958</t>
  </si>
  <si>
    <t>b653f9a3</t>
  </si>
  <si>
    <t>9274966c</t>
  </si>
  <si>
    <t>Pemasukan Cash per 5 Okt</t>
  </si>
  <si>
    <t>7b4d28ae</t>
  </si>
  <si>
    <t>Pemasukan TF - Afdal Fauzi</t>
  </si>
  <si>
    <t>c0b0843c</t>
  </si>
  <si>
    <t>Pemasukan Cash per 6 Okt</t>
  </si>
  <si>
    <t>6b26ebd3</t>
  </si>
  <si>
    <t>Bayar freelance tambahan 2 orang</t>
  </si>
  <si>
    <t>9e3e0b21</t>
  </si>
  <si>
    <t>Kasbon Gemi - dikembaliin gajian gemi tanggal 15</t>
  </si>
  <si>
    <t>29768376</t>
  </si>
  <si>
    <t>Konsumsi lembur</t>
  </si>
  <si>
    <t>a7c32bff</t>
  </si>
  <si>
    <t>Sisa gaji freelance 2 orang tanggal 1-6</t>
  </si>
  <si>
    <t>2a2bbc59</t>
  </si>
  <si>
    <t>Tips Broker</t>
  </si>
  <si>
    <t>10c20d6e</t>
  </si>
  <si>
    <t>Galon isi ulang</t>
  </si>
  <si>
    <t>82d57cb0</t>
  </si>
  <si>
    <t>Kurir bahan</t>
  </si>
  <si>
    <t>7e97b0f2</t>
  </si>
  <si>
    <t>BELI KETOPRAK NGGK PAKE SAYUR 3 PORSI</t>
  </si>
  <si>
    <t>c72b5a0c</t>
  </si>
  <si>
    <t>d989abc4</t>
  </si>
  <si>
    <t>Bayar tagihan bahan dan lem Pak Yanto</t>
  </si>
  <si>
    <t>d989abf2</t>
  </si>
  <si>
    <t>1340fdfd</t>
  </si>
  <si>
    <t>Beli gunting bahan spanduk 3 pcs</t>
  </si>
  <si>
    <t>f969c498</t>
  </si>
  <si>
    <t>48cac0a1</t>
  </si>
  <si>
    <t>Pemasukkan TF - Toto Haerudin</t>
  </si>
  <si>
    <t>f7345eb4</t>
  </si>
  <si>
    <t>f25842b5</t>
  </si>
  <si>
    <t>881d3903</t>
  </si>
  <si>
    <t>Komsumsi lembur</t>
  </si>
  <si>
    <t>51f9583d</t>
  </si>
  <si>
    <t>Pemasukan Cash per 8 Okt</t>
  </si>
  <si>
    <t>a71c753c</t>
  </si>
  <si>
    <t>Bayar freelance</t>
  </si>
  <si>
    <t>c0b4b8f6</t>
  </si>
  <si>
    <t>Bayar maklon cetakan stiker gemiprint</t>
  </si>
  <si>
    <t>f3196b8c</t>
  </si>
  <si>
    <t>Pemasukan Cash per 9 Okt</t>
  </si>
  <si>
    <t>a8c585ed</t>
  </si>
  <si>
    <t>Kopi + Air + Makanan</t>
  </si>
  <si>
    <t>69dab6d6</t>
  </si>
  <si>
    <t>Token listrik gemiprint 500.000</t>
  </si>
  <si>
    <t>c90d47ba</t>
  </si>
  <si>
    <t>Bayar tagihan bahan PAPERWORK 30 September</t>
  </si>
  <si>
    <t>90721b3b</t>
  </si>
  <si>
    <t>Bayar tagihan bahan PAPERWORK 2 Oktober</t>
  </si>
  <si>
    <t>96204321</t>
  </si>
  <si>
    <t>94992413</t>
  </si>
  <si>
    <t>7453fb2a</t>
  </si>
  <si>
    <t>Pemasukan TF - Murdan Murdani</t>
  </si>
  <si>
    <t>5651026b</t>
  </si>
  <si>
    <t>b9366a61</t>
  </si>
  <si>
    <t>Bayar kurir stiker</t>
  </si>
  <si>
    <t>4dcdfde9</t>
  </si>
  <si>
    <t>7660a47e</t>
  </si>
  <si>
    <t>d1a6d4e1</t>
  </si>
  <si>
    <t>Pemasukan TF - Haloan Zorom</t>
  </si>
  <si>
    <t>68946db7</t>
  </si>
  <si>
    <t>be01a26d</t>
  </si>
  <si>
    <t>Pemasukan TF - Hesti Safitri</t>
  </si>
  <si>
    <t>cd0e2873</t>
  </si>
  <si>
    <t>2ab98dee</t>
  </si>
  <si>
    <t>3afd3b57</t>
  </si>
  <si>
    <t>6f1fca2e</t>
  </si>
  <si>
    <t>da28d48f</t>
  </si>
  <si>
    <t>79ac8363</t>
  </si>
  <si>
    <t>dc122110</t>
  </si>
  <si>
    <t>c24433f9</t>
  </si>
  <si>
    <t>Pemasukan Cash per 10 Okt</t>
  </si>
  <si>
    <t>876de1be</t>
  </si>
  <si>
    <t>Pemasukan Cash per 11 Okt</t>
  </si>
  <si>
    <t>707013f0</t>
  </si>
  <si>
    <t>ea4e5d8b</t>
  </si>
  <si>
    <t>Pemasukan TF - Lamhisar Padomuan</t>
  </si>
  <si>
    <t>7e481f39</t>
  </si>
  <si>
    <t>1f9fa2b6</t>
  </si>
  <si>
    <t>868488c1</t>
  </si>
  <si>
    <t>Omzet Ghaib</t>
  </si>
  <si>
    <t>2898baee</t>
  </si>
  <si>
    <t>Pemasukan TF - Helmi Herlani Lubi</t>
  </si>
  <si>
    <t>bd6e3e03</t>
  </si>
  <si>
    <t>Ganti ban + Oli ( Masuk Operasional  )</t>
  </si>
  <si>
    <t>2df3dab8</t>
  </si>
  <si>
    <t>0a5a23fd</t>
  </si>
  <si>
    <t>Pemasukan TF - Dhiccy Sadewa</t>
  </si>
  <si>
    <t>85a96f8c</t>
  </si>
  <si>
    <t>Pemasukan Cash per 12 Okt</t>
  </si>
  <si>
    <t>4179cac5</t>
  </si>
  <si>
    <t>e1dbda6d</t>
  </si>
  <si>
    <t>e068603d</t>
  </si>
  <si>
    <t>844feb85</t>
  </si>
  <si>
    <t>9797e59b</t>
  </si>
  <si>
    <t>0b909e58</t>
  </si>
  <si>
    <t>Pemasukan TF - Juragan Fish</t>
  </si>
  <si>
    <t>c8248717</t>
  </si>
  <si>
    <t>Pemasukan TF - Aditya Inzagh</t>
  </si>
  <si>
    <t>128cde28</t>
  </si>
  <si>
    <t>555154f3</t>
  </si>
  <si>
    <t>Pemasukan TF - Sutarno Bin Marja</t>
  </si>
  <si>
    <t>b0db8722</t>
  </si>
  <si>
    <t>b154701b</t>
  </si>
  <si>
    <t>022a8b78</t>
  </si>
  <si>
    <t>Bayar tagihan Paperwork (3 Invoice)</t>
  </si>
  <si>
    <t>a11b8c2e</t>
  </si>
  <si>
    <t>Bayar tagihan lem spanduk William</t>
  </si>
  <si>
    <t>c8a921b8</t>
  </si>
  <si>
    <t>Bayar tagihan bahan pak yanto</t>
  </si>
  <si>
    <t>c6fa576c</t>
  </si>
  <si>
    <t>4cbdc67a</t>
  </si>
  <si>
    <t>Bayar tagihan tinta Cello</t>
  </si>
  <si>
    <t>886bd16e</t>
  </si>
  <si>
    <t>Belanja</t>
  </si>
  <si>
    <t>df7ffae8</t>
  </si>
  <si>
    <t>Uang bang rizal terpakai belanja</t>
  </si>
  <si>
    <t>740ac424</t>
  </si>
  <si>
    <t>Kasbon Suri ( beli hp )</t>
  </si>
  <si>
    <t>26eec15d</t>
  </si>
  <si>
    <t>Beli Printer POS Epson T82</t>
  </si>
  <si>
    <t>d3ec93f4</t>
  </si>
  <si>
    <t>Bayar tagihan air PAM</t>
  </si>
  <si>
    <t>198a6af0</t>
  </si>
  <si>
    <t>Bayar tagihan Internet</t>
  </si>
  <si>
    <t>142dcfe5</t>
  </si>
  <si>
    <t>Bayar maklon cetak stampel</t>
  </si>
  <si>
    <t>2aa1bd76</t>
  </si>
  <si>
    <t>4bb380a2</t>
  </si>
  <si>
    <t>Kas Masuk - gemi kembaliin Kasbon tanggal 6</t>
  </si>
  <si>
    <t>0add825b</t>
  </si>
  <si>
    <t>Pemasukan Cash per 16 Okt</t>
  </si>
  <si>
    <t>b72c6a0f</t>
  </si>
  <si>
    <t>Bayar kurir lalamove</t>
  </si>
  <si>
    <t>dd397dd8</t>
  </si>
  <si>
    <t>Beli Pipa PVC</t>
  </si>
  <si>
    <t>0e52f4a2</t>
  </si>
  <si>
    <t>Beli Colokan</t>
  </si>
  <si>
    <t>f1f9babb</t>
  </si>
  <si>
    <t>ab2d8908</t>
  </si>
  <si>
    <t>ad970fe9</t>
  </si>
  <si>
    <t>Pamasukan Cash per 17 Okt</t>
  </si>
  <si>
    <t>aeaf3480</t>
  </si>
  <si>
    <t>5a30fcda</t>
  </si>
  <si>
    <t>02e56d9f</t>
  </si>
  <si>
    <t>8a303214</t>
  </si>
  <si>
    <t>8f31cdd0</t>
  </si>
  <si>
    <t>623d55a2</t>
  </si>
  <si>
    <t>81f81e95</t>
  </si>
  <si>
    <t>Bayar Freelance 1 Orang</t>
  </si>
  <si>
    <t>52d4df42</t>
  </si>
  <si>
    <t>5a778c72</t>
  </si>
  <si>
    <t>Tips Broker ( Arif Ahpil )</t>
  </si>
  <si>
    <t>04dc9db2</t>
  </si>
  <si>
    <t>d1ce6568</t>
  </si>
  <si>
    <t>Pemasukan Cash per 18 Okt</t>
  </si>
  <si>
    <t>9e70ed7b</t>
  </si>
  <si>
    <t>b1871aef</t>
  </si>
  <si>
    <t>Bayar maklon cetakan + karet stampel</t>
  </si>
  <si>
    <t>4673fa7b</t>
  </si>
  <si>
    <t>Bayar maklon cetakan stampel</t>
  </si>
  <si>
    <t>5e7312ce</t>
  </si>
  <si>
    <t>Pemasukan Cash per 20 Okt</t>
  </si>
  <si>
    <t>f46a112d</t>
  </si>
  <si>
    <t>Jasa Lembur Erwin Hari Minggu</t>
  </si>
  <si>
    <t>892f3bad</t>
  </si>
  <si>
    <t>decba64f</t>
  </si>
  <si>
    <t>Pemasukan TF - Ivonny Christina</t>
  </si>
  <si>
    <t>1547b0b3</t>
  </si>
  <si>
    <t>7712281b</t>
  </si>
  <si>
    <t>Beli Tisu</t>
  </si>
  <si>
    <t>ea7626ed</t>
  </si>
  <si>
    <t>Pompa galon + galon + kabel</t>
  </si>
  <si>
    <t>6d507ab3</t>
  </si>
  <si>
    <t>Sabun dll</t>
  </si>
  <si>
    <t>b253c111</t>
  </si>
  <si>
    <t>Komsumsi Lembur</t>
  </si>
  <si>
    <t>56a48809</t>
  </si>
  <si>
    <t>Pemasukan Cash per 21 Okt</t>
  </si>
  <si>
    <t>521001f9</t>
  </si>
  <si>
    <t>Bayar tagihan bahan spanduk Cello</t>
  </si>
  <si>
    <t>466944fc</t>
  </si>
  <si>
    <t>Bayar tagihan bahan spanduk Paperwork</t>
  </si>
  <si>
    <t>9d8c5287</t>
  </si>
  <si>
    <t>Bayar tagihan tinta Cello + Cleaner</t>
  </si>
  <si>
    <t>141d761c</t>
  </si>
  <si>
    <t>Kopi + Air galon</t>
  </si>
  <si>
    <t>695239ef</t>
  </si>
  <si>
    <t>Beli ac bekas + pasang 1 unit</t>
  </si>
  <si>
    <t>5b5bc7a1</t>
  </si>
  <si>
    <t>8299a732</t>
  </si>
  <si>
    <t>d271e5ba</t>
  </si>
  <si>
    <t>Bayar maklon cetakan</t>
  </si>
  <si>
    <t>72a81c7e</t>
  </si>
  <si>
    <t>Refill obat nyamuk</t>
  </si>
  <si>
    <t>3a4bb81a</t>
  </si>
  <si>
    <t>279dbcca</t>
  </si>
  <si>
    <t>Pemasukan Cash 22 Okt</t>
  </si>
  <si>
    <t>145bca29</t>
  </si>
  <si>
    <t>Blangko undangan</t>
  </si>
  <si>
    <t>8db5eb70</t>
  </si>
  <si>
    <t>1712be49</t>
  </si>
  <si>
    <t>e0f11126</t>
  </si>
  <si>
    <t>Beli Double Tape</t>
  </si>
  <si>
    <t>a8937420</t>
  </si>
  <si>
    <t>Beli Tali Rapia + Karet Seal Tembok</t>
  </si>
  <si>
    <t>0b5a9d19</t>
  </si>
  <si>
    <t>Bayar Kurir Lalamove</t>
  </si>
  <si>
    <t>d782ad97</t>
  </si>
  <si>
    <t>Pemasukan Cash 23 Okt</t>
  </si>
  <si>
    <t>99ee985c</t>
  </si>
  <si>
    <t>8a62bace</t>
  </si>
  <si>
    <t>Pemasukan TF - Ratna Sari</t>
  </si>
  <si>
    <t>6bdb195a</t>
  </si>
  <si>
    <t>234a8e24</t>
  </si>
  <si>
    <t>Pemasukan TF - Ilham S Tanjung</t>
  </si>
  <si>
    <t>3de3527b</t>
  </si>
  <si>
    <t>511fd89f</t>
  </si>
  <si>
    <t>e92ebe4c</t>
  </si>
  <si>
    <t>06dd8408</t>
  </si>
  <si>
    <t>be05b602</t>
  </si>
  <si>
    <t>b2f2fd79</t>
  </si>
  <si>
    <t>9e38f373</t>
  </si>
  <si>
    <t>cd7bc881</t>
  </si>
  <si>
    <t>adb4e4b1</t>
  </si>
  <si>
    <t>f45faadc</t>
  </si>
  <si>
    <t>Pemasukan Cash per 26 Okt</t>
  </si>
  <si>
    <t>77e701a1</t>
  </si>
  <si>
    <t>392d2e5c</t>
  </si>
  <si>
    <t>d8cb9b79</t>
  </si>
  <si>
    <t>428340bd</t>
  </si>
  <si>
    <t>e365fa80</t>
  </si>
  <si>
    <t>d5264819</t>
  </si>
  <si>
    <t>f20255d3</t>
  </si>
  <si>
    <t>Service kunci pintu</t>
  </si>
  <si>
    <t>3a2db153</t>
  </si>
  <si>
    <t>Bayar maklon cetakan stiker</t>
  </si>
  <si>
    <t>27134587</t>
  </si>
  <si>
    <t>c567a261</t>
  </si>
  <si>
    <t>Pemasukan TF - Ivan Andra Laksa</t>
  </si>
  <si>
    <t>6f2962cf</t>
  </si>
  <si>
    <t>Pemasukan cash 28 Oktober</t>
  </si>
  <si>
    <t>9e016f63</t>
  </si>
  <si>
    <t>Beli Air Galon</t>
  </si>
  <si>
    <t>e92eaf91</t>
  </si>
  <si>
    <t>9cd0493a</t>
  </si>
  <si>
    <t>Bayar Kurir</t>
  </si>
  <si>
    <t>9c6c261e</t>
  </si>
  <si>
    <t>Pemasukan cash tambahan 28 Oktober</t>
  </si>
  <si>
    <t>e79c54eb</t>
  </si>
  <si>
    <t>05de6227</t>
  </si>
  <si>
    <t>Bayar maklon laminasi + cetak kartu nama</t>
  </si>
  <si>
    <t>d4e6b1d4</t>
  </si>
  <si>
    <t>Pemasukan cash 29 Oktober</t>
  </si>
  <si>
    <t>9da96b8c</t>
  </si>
  <si>
    <t>Beli 3 rak besi</t>
  </si>
  <si>
    <t>b8c9dafb</t>
  </si>
  <si>
    <t>Beli kopi</t>
  </si>
  <si>
    <t>4e530f10</t>
  </si>
  <si>
    <t>Bayar maklon cetakan carton</t>
  </si>
  <si>
    <t>84f5e2ce</t>
  </si>
  <si>
    <t>Pasang stiker sunblast gemiprint</t>
  </si>
  <si>
    <t>5713f876</t>
  </si>
  <si>
    <t>Pemasukan TF - Herawati</t>
  </si>
  <si>
    <t>81fc78a3</t>
  </si>
  <si>
    <t>814284d3</t>
  </si>
  <si>
    <t>Pemasukan cash 30 oktober</t>
  </si>
  <si>
    <t>a9a361af</t>
  </si>
  <si>
    <t>Kasbon Gemilang ( beli hp erwin )</t>
  </si>
  <si>
    <t>659babd2</t>
  </si>
  <si>
    <t>Beli lakban + isi cutter</t>
  </si>
  <si>
    <t>167f9eb2</t>
  </si>
  <si>
    <t>Sisa gaji Erwin Oktober</t>
  </si>
  <si>
    <t>65838712</t>
  </si>
  <si>
    <t>32b6e937</t>
  </si>
  <si>
    <t>d7700e05</t>
  </si>
  <si>
    <t>Bonus Erwin</t>
  </si>
  <si>
    <t>ca175db4</t>
  </si>
  <si>
    <t>Pemasukan cash 31 Oktober</t>
  </si>
  <si>
    <t>08aec08c</t>
  </si>
  <si>
    <t>PEMBAYARAN BAHAN PAPERWORK</t>
  </si>
  <si>
    <t>BIAYA OPERASI</t>
  </si>
  <si>
    <t>a7b3c9d1</t>
  </si>
  <si>
    <t>OPERATIONAL</t>
  </si>
  <si>
    <t>UTANG BANG RIZAL</t>
  </si>
  <si>
    <t>UTANG SURI</t>
  </si>
  <si>
    <t>e4f2a5b6</t>
  </si>
  <si>
    <t>Bang Rizal survey</t>
  </si>
  <si>
    <t>c8d1e3f7</t>
  </si>
  <si>
    <t>b5a6c4d2</t>
  </si>
  <si>
    <t>DP Mesin Printing Outdoor</t>
  </si>
  <si>
    <t>f9e8b7a2</t>
  </si>
  <si>
    <t>d3c4b1f6</t>
  </si>
  <si>
    <t>SISA BAGI HASIL</t>
  </si>
  <si>
    <t>a2f7e9c5</t>
  </si>
  <si>
    <t>Survey Toko</t>
  </si>
  <si>
    <t>b6d5a3e1</t>
  </si>
  <si>
    <t>f1e2c8b7</t>
  </si>
  <si>
    <t>Mesin Outdoor - Tempo 3 Bulan</t>
  </si>
  <si>
    <t>c7b5d4a6</t>
  </si>
  <si>
    <t>Monitor 3 pcs</t>
  </si>
  <si>
    <t>e6a1f3b9</t>
  </si>
  <si>
    <t>PC 2 + Ongkir + Asuransi</t>
  </si>
  <si>
    <t>d8c2b7f4</t>
  </si>
  <si>
    <t>b1f9e3a5</t>
  </si>
  <si>
    <t>Kabel HDMI</t>
  </si>
  <si>
    <t>a4c6d7e8</t>
  </si>
  <si>
    <t>LAN D-LINK</t>
  </si>
  <si>
    <t>f5b2a9c3</t>
  </si>
  <si>
    <t>Mouse + Keyboard</t>
  </si>
  <si>
    <t>e7d1c6f8</t>
  </si>
  <si>
    <t>c5a3b8e4</t>
  </si>
  <si>
    <t>Gedung 1 Tahun - Tempo</t>
  </si>
  <si>
    <t>b9f2d1a7</t>
  </si>
  <si>
    <t>Harddrive 2TB</t>
  </si>
  <si>
    <t>d6e3c7b4</t>
  </si>
  <si>
    <t>Gergaji Tangan</t>
  </si>
  <si>
    <t>a8b1f5e2</t>
  </si>
  <si>
    <t>Nomer Hape Bisnis 0812 3456 0525</t>
  </si>
  <si>
    <t>f4c9d2a6</t>
  </si>
  <si>
    <t>Kas Bang Rizal</t>
  </si>
  <si>
    <t>e1b3a7f9</t>
  </si>
  <si>
    <t>Serifikasi kelayakan PLN</t>
  </si>
  <si>
    <t>c2d5e8b6</t>
  </si>
  <si>
    <t>b7f6a4c1</t>
  </si>
  <si>
    <t>Tambah Daya Listrik</t>
  </si>
  <si>
    <t>d9e7c3b5</t>
  </si>
  <si>
    <t>Pasang Box PLN</t>
  </si>
  <si>
    <t>a5f1b8d4</t>
  </si>
  <si>
    <t>Galon Aqua</t>
  </si>
  <si>
    <t>f8e4a2c9</t>
  </si>
  <si>
    <t>Belanja Indomaret</t>
  </si>
  <si>
    <t>c1b7d6e3</t>
  </si>
  <si>
    <t>Bohlam 6 pcs</t>
  </si>
  <si>
    <t>b3a5f2d8</t>
  </si>
  <si>
    <t>Dispenser Air Minum</t>
  </si>
  <si>
    <t>d7c1e9b4</t>
  </si>
  <si>
    <t>Alat Kebersihan</t>
  </si>
  <si>
    <t>e2f5a8c6</t>
  </si>
  <si>
    <t>UPS ICA 3100</t>
  </si>
  <si>
    <t>a9b4d3f7</t>
  </si>
  <si>
    <t>Kasur tidur</t>
  </si>
  <si>
    <t>f3c5e1b2</t>
  </si>
  <si>
    <t>Ongkos kirim Mesin</t>
  </si>
  <si>
    <t>c4d8b9a7</t>
  </si>
  <si>
    <t>b2f7e6c1</t>
  </si>
  <si>
    <t>Rantai gerbang</t>
  </si>
  <si>
    <t>d1a3b5f9</t>
  </si>
  <si>
    <t>Alarm gerbang</t>
  </si>
  <si>
    <t>e9c6d4b8</t>
  </si>
  <si>
    <t>Gembok Gerbang</t>
  </si>
  <si>
    <t>a6f2b1c5</t>
  </si>
  <si>
    <t>Pasang Kaca</t>
  </si>
  <si>
    <t>f7b3e9a4</t>
  </si>
  <si>
    <t>c9d5a8b2</t>
  </si>
  <si>
    <t>b8e1f6c3</t>
  </si>
  <si>
    <t>Pasang Internet</t>
  </si>
  <si>
    <t>d4a7c2b9</t>
  </si>
  <si>
    <t>Obeng Set Kecil</t>
  </si>
  <si>
    <t>e3f8b5a1</t>
  </si>
  <si>
    <t>Cutter Besar</t>
  </si>
  <si>
    <t>a1c4d9e7</t>
  </si>
  <si>
    <t>Dongle Bluetooth</t>
  </si>
  <si>
    <t>f6b9a2c8</t>
  </si>
  <si>
    <t>Transportasi</t>
  </si>
  <si>
    <t>c3d7e5b1</t>
  </si>
  <si>
    <t>AC Daikin 2 Set</t>
  </si>
  <si>
    <t>b5f4a6d2</t>
  </si>
  <si>
    <t>Perpanjang Kabel PLN</t>
  </si>
  <si>
    <t>d2c9b3e8</t>
  </si>
  <si>
    <t>e8a5f7c4</t>
  </si>
  <si>
    <t>Kabel PLN</t>
  </si>
  <si>
    <t>a3b1d6f5</t>
  </si>
  <si>
    <t>Kas Cahaya</t>
  </si>
  <si>
    <t>f2e7c8b9</t>
  </si>
  <si>
    <t>Beli WD</t>
  </si>
  <si>
    <t>c6d3a1b4</t>
  </si>
  <si>
    <t>Jasa Pasang AC</t>
  </si>
  <si>
    <t>b4f5e2a8</t>
  </si>
  <si>
    <t>Uang Keamanan</t>
  </si>
  <si>
    <t>d5a9c7b3</t>
  </si>
  <si>
    <t>Paralon + Siku</t>
  </si>
  <si>
    <t>e5c1f9a6</t>
  </si>
  <si>
    <t>Konsumsi Tukang</t>
  </si>
  <si>
    <t>a7b8d4e2</t>
  </si>
  <si>
    <t>Perpanjang masa aktif nomer HP</t>
  </si>
  <si>
    <t>f9d6b1c5</t>
  </si>
  <si>
    <t>Isi ulang air</t>
  </si>
  <si>
    <t>c8e3a9b7</t>
  </si>
  <si>
    <t>Kas Suri</t>
  </si>
  <si>
    <t>b1a6f4d3</t>
  </si>
  <si>
    <t>Pengeluaran tambahan</t>
  </si>
  <si>
    <t>d3b2c5e7</t>
  </si>
  <si>
    <t>e4f1a8b9</t>
  </si>
  <si>
    <t>Kabel Grounding</t>
  </si>
  <si>
    <t>a5c9d2f6</t>
  </si>
  <si>
    <t>Konsumsi Teknisi Mesin</t>
  </si>
  <si>
    <t>f3e6b7a1</t>
  </si>
  <si>
    <t>c7b4a2d9</t>
  </si>
  <si>
    <t>b9f8d5c6</t>
  </si>
  <si>
    <t>d8c3e1a4</t>
  </si>
  <si>
    <t>e1b5f3a7</t>
  </si>
  <si>
    <t>a2d4c8b6</t>
  </si>
  <si>
    <t>f5a3e9d1</t>
  </si>
  <si>
    <t>Cat + Roll + Kuas</t>
  </si>
  <si>
    <t>c2b9d7f8</t>
  </si>
  <si>
    <t>Pelistrikan</t>
  </si>
  <si>
    <t>b6e5a1c3</t>
  </si>
  <si>
    <t>Perkayuan</t>
  </si>
  <si>
    <t>d7f9c4b2</t>
  </si>
  <si>
    <t>e9a8b3d5</t>
  </si>
  <si>
    <t>Konsumsi Toko</t>
  </si>
  <si>
    <t>a4c1f6b7</t>
  </si>
  <si>
    <t>Meja Desktop dan Meja Kasir</t>
  </si>
  <si>
    <t>f1d5e7c9</t>
  </si>
  <si>
    <t>c5a2b8d6</t>
  </si>
  <si>
    <t>b3f7d9e4</t>
  </si>
  <si>
    <t>d9c6a5b1</t>
  </si>
  <si>
    <t>Bahan Banner - Tempo</t>
  </si>
  <si>
    <t>e6b8f2c7</t>
  </si>
  <si>
    <t>a8d3c1b5</t>
  </si>
  <si>
    <t>f4a7e5d2</t>
  </si>
  <si>
    <t>Semen &amp; Pasir</t>
  </si>
  <si>
    <t>c1b6d3e9</t>
  </si>
  <si>
    <t>Kasur tidur &amp; Kipas Angin</t>
  </si>
  <si>
    <t>b7f1a4c8</t>
  </si>
  <si>
    <t>Kursi tunggu &amp; Kursi Desktop</t>
  </si>
  <si>
    <t>d2e4b9a3</t>
  </si>
  <si>
    <t>e3c9f8b5</t>
  </si>
  <si>
    <t>a9b2d1f7</t>
  </si>
  <si>
    <t>Gunting</t>
  </si>
  <si>
    <t>f6e1c5a4</t>
  </si>
  <si>
    <t>Sukuran Buka Toko</t>
  </si>
  <si>
    <t>c4d7b2e6</t>
  </si>
  <si>
    <t>Penggaris 1 Meter</t>
  </si>
  <si>
    <t>b8a3f9d5</t>
  </si>
  <si>
    <t>d5c8e3b1</t>
  </si>
  <si>
    <t>Alat Tulis Kantor</t>
  </si>
  <si>
    <t>e7f2a9c4</t>
  </si>
  <si>
    <t>Pemasukan TF</t>
  </si>
  <si>
    <t>a1b9d6f3</t>
  </si>
  <si>
    <t>f8d4b7a5</t>
  </si>
  <si>
    <t>Stempel gemiprint</t>
  </si>
  <si>
    <t>c3e5a6b9</t>
  </si>
  <si>
    <t>Gaji Cahaya</t>
  </si>
  <si>
    <t>b2f3d8c7</t>
  </si>
  <si>
    <t>d6a1c9e5</t>
  </si>
  <si>
    <t>e2b4f1a8</t>
  </si>
  <si>
    <t>Botol Semprot Solven</t>
  </si>
  <si>
    <t>a6d9b5c2</t>
  </si>
  <si>
    <t>Nampan Stainless</t>
  </si>
  <si>
    <t>f9c2e7d4</t>
  </si>
  <si>
    <t>Gunting Bahan 2 pcs</t>
  </si>
  <si>
    <t>c8a5b3f1</t>
  </si>
  <si>
    <t>Biaya Bank Admin</t>
  </si>
  <si>
    <t>b5f6d2e9</t>
  </si>
  <si>
    <t>d1b8c7a3</t>
  </si>
  <si>
    <t>Gedung 1 Tahun - Lunas</t>
  </si>
  <si>
    <t>e8f4a2b6</t>
  </si>
  <si>
    <t>Pemasukan TF - PT Rusli</t>
  </si>
  <si>
    <t>a3c7d5f9</t>
  </si>
  <si>
    <t>f7b1e6c2</t>
  </si>
  <si>
    <t>c6d9a4b8</t>
  </si>
  <si>
    <t>Nota gemiprint</t>
  </si>
  <si>
    <t>b4e2f5d3</t>
  </si>
  <si>
    <t>Bayar Cetakan gemiprint</t>
  </si>
  <si>
    <t>d3a6b9c5</t>
  </si>
  <si>
    <t>Kunci L 1 set</t>
  </si>
  <si>
    <t>e5c4f7a1</t>
  </si>
  <si>
    <t>Air Pam</t>
  </si>
  <si>
    <t>a2f8d1b7</t>
  </si>
  <si>
    <t>Indihome</t>
  </si>
  <si>
    <t>f2d5b6e3</t>
  </si>
  <si>
    <t>Service Motor Perusahaan</t>
  </si>
  <si>
    <t>c9a8e4b1</t>
  </si>
  <si>
    <t>c9a8e4b2</t>
  </si>
  <si>
    <t>b1c3f9d1</t>
  </si>
  <si>
    <t>b1c3f9d2</t>
  </si>
  <si>
    <t>b1c3f9d3</t>
  </si>
  <si>
    <t>b1c3f9d4</t>
  </si>
  <si>
    <t>b1c3f9d6</t>
  </si>
  <si>
    <t>Pemasukan - Banner Odon</t>
  </si>
  <si>
    <t>d4f7a5b7</t>
  </si>
  <si>
    <t>d4f7a5b6</t>
  </si>
  <si>
    <t>Pasang Plang Depan</t>
  </si>
  <si>
    <t>d4f7a5b5</t>
  </si>
  <si>
    <t>d4f7a5b8</t>
  </si>
  <si>
    <t>e9b7d3a1</t>
  </si>
  <si>
    <t>e9b7d3a2</t>
  </si>
  <si>
    <t>Cetakan Art Carton</t>
  </si>
  <si>
    <t>e9b7d3a3</t>
  </si>
  <si>
    <t>e9b7d3a4</t>
  </si>
  <si>
    <t>e9b7d3a5</t>
  </si>
  <si>
    <t>a7e1c6f4</t>
  </si>
  <si>
    <t>f5a9b8d2</t>
  </si>
  <si>
    <t>f5a9b8d3</t>
  </si>
  <si>
    <t>Kas (Rio)</t>
  </si>
  <si>
    <t>f5a9b8d4</t>
  </si>
  <si>
    <t>f5a9b8d7</t>
  </si>
  <si>
    <t>c2d1e9b3</t>
  </si>
  <si>
    <t>Pemasukan TF - Nidec Maintenance</t>
  </si>
  <si>
    <t>b3f5a7c6</t>
  </si>
  <si>
    <t>Pemasukan TF - DMC Babad Alas</t>
  </si>
  <si>
    <t>d8c4b2e2</t>
  </si>
  <si>
    <t>d8c4b2e1</t>
  </si>
  <si>
    <t>e4a3f6d1</t>
  </si>
  <si>
    <t>e4a3f6d2</t>
  </si>
  <si>
    <t>Bahan Banner - Lunas</t>
  </si>
  <si>
    <t>e4a3f6d3</t>
  </si>
  <si>
    <t>e4a3f6d4</t>
  </si>
  <si>
    <t>e4a3f6d5</t>
  </si>
  <si>
    <t>Cetakan Sticker Cromo</t>
  </si>
  <si>
    <t>e4a3f6d6</t>
  </si>
  <si>
    <t>e4a3f6d7</t>
  </si>
  <si>
    <t>e4a3f6d9</t>
  </si>
  <si>
    <t>Software Percetakkan</t>
  </si>
  <si>
    <t>a8b9d4c1</t>
  </si>
  <si>
    <t>a1d3e2f8</t>
  </si>
  <si>
    <t>a1d3e2f9</t>
  </si>
  <si>
    <t>f3e8c5b7</t>
  </si>
  <si>
    <t>c5b1a3d2</t>
  </si>
  <si>
    <t>b7d6f1e1</t>
  </si>
  <si>
    <t>b7d6f1e2</t>
  </si>
  <si>
    <t>b7d6f1e3</t>
  </si>
  <si>
    <t>b7d6f1e4</t>
  </si>
  <si>
    <t>b7d6f1e6</t>
  </si>
  <si>
    <t>Senter UV</t>
  </si>
  <si>
    <t>b7d6f1e9</t>
  </si>
  <si>
    <t>Teknisi Mesin Spanduk</t>
  </si>
  <si>
    <t>d2f9c8a4</t>
  </si>
  <si>
    <t>e6c7b5a9</t>
  </si>
  <si>
    <t>e6c7b5a1</t>
  </si>
  <si>
    <t>e6c7b5a2</t>
  </si>
  <si>
    <t>e6c7b5a3</t>
  </si>
  <si>
    <t>e6c7b5a4</t>
  </si>
  <si>
    <t>e6c7b5a5</t>
  </si>
  <si>
    <t>74b2579d</t>
  </si>
  <si>
    <t>2625396b</t>
  </si>
  <si>
    <t>Sedekah</t>
  </si>
  <si>
    <t>c3312d91</t>
  </si>
  <si>
    <t>Tuker Receh</t>
  </si>
  <si>
    <t>68944818</t>
  </si>
  <si>
    <t>5cbcb6c3</t>
  </si>
  <si>
    <t>Pemasukan Cash</t>
  </si>
  <si>
    <t>7550f981</t>
  </si>
  <si>
    <t>7550f982</t>
  </si>
  <si>
    <t>8c6268f7</t>
  </si>
  <si>
    <t>BAYAR maklon LAMINASI GLOSSY METERAN</t>
  </si>
  <si>
    <t>c6354f3d</t>
  </si>
  <si>
    <t>BELI KASUR+ BANTAL+ HANGER+ TAMBANG</t>
  </si>
  <si>
    <t>78cd25bc</t>
  </si>
  <si>
    <t>BELI KEPERLUAN KAMAR MANDI</t>
  </si>
  <si>
    <t>f14b5c1e</t>
  </si>
  <si>
    <t>BELI KAIN MAJUN</t>
  </si>
  <si>
    <t>5a3e5e3d</t>
  </si>
  <si>
    <t>PEMASUKAN CASH</t>
  </si>
  <si>
    <t>d4169176</t>
  </si>
  <si>
    <t>PEMASUKAN TF - Lukman Hakim</t>
  </si>
  <si>
    <t>d3b07bf6</t>
  </si>
  <si>
    <t>211edef2</t>
  </si>
  <si>
    <t>UANG JALAN MEETING</t>
  </si>
  <si>
    <t>2511b19d</t>
  </si>
  <si>
    <t>73eab9f5</t>
  </si>
  <si>
    <t>Pemasukan TF - Muhammad Irfan</t>
  </si>
  <si>
    <t>681b96b4</t>
  </si>
  <si>
    <t>d0651214</t>
  </si>
  <si>
    <t>01b65601</t>
  </si>
  <si>
    <t>Kas Balik Gemi</t>
  </si>
  <si>
    <t>ea8343dc</t>
  </si>
  <si>
    <t>076f94dd</t>
  </si>
  <si>
    <t>7bb5481c</t>
  </si>
  <si>
    <t>7ded674c</t>
  </si>
  <si>
    <t>eb9be535</t>
  </si>
  <si>
    <t>BELI KASUR, HANGER, DLL</t>
  </si>
  <si>
    <t>39b2d256</t>
  </si>
  <si>
    <t>39de38ed</t>
  </si>
  <si>
    <t>f5214d8d</t>
  </si>
  <si>
    <t>BELI MAKANAN</t>
  </si>
  <si>
    <t>b786d159</t>
  </si>
  <si>
    <t>BELI GALON</t>
  </si>
  <si>
    <t>4bc2e8cd</t>
  </si>
  <si>
    <t>BELI GORENGAN</t>
  </si>
  <si>
    <t>04bc038b</t>
  </si>
  <si>
    <t>c62c881c</t>
  </si>
  <si>
    <t>220268ae</t>
  </si>
  <si>
    <t>BELI KOPI + GULA</t>
  </si>
  <si>
    <t>dd57bbea</t>
  </si>
  <si>
    <t>Pemasukan TF - Tuti Alawiyah</t>
  </si>
  <si>
    <t>639ee6f2</t>
  </si>
  <si>
    <t>Pemasukan TF - Darma Wahyudin</t>
  </si>
  <si>
    <t>cdefa886</t>
  </si>
  <si>
    <t>c3caf9ba</t>
  </si>
  <si>
    <t>c8073316</t>
  </si>
  <si>
    <t>BELI MOBO ASUS PRIME H610</t>
  </si>
  <si>
    <t>7bf670fe</t>
  </si>
  <si>
    <t>BAYAR TAGIHAN BAHAN PAPERWORK</t>
  </si>
  <si>
    <t>3eb854c2</t>
  </si>
  <si>
    <t>BAYAR TAGIHAN WILLIAM WMA</t>
  </si>
  <si>
    <t>b64af603</t>
  </si>
  <si>
    <t>Pemasukan Cash per 20 Sep</t>
  </si>
  <si>
    <t>ac2a55a2</t>
  </si>
  <si>
    <t>Kas Erwin</t>
  </si>
  <si>
    <t>13f9dff2</t>
  </si>
  <si>
    <t>98b08739</t>
  </si>
  <si>
    <t>0e42dc71</t>
  </si>
  <si>
    <t>9c70d796</t>
  </si>
  <si>
    <t>ad27ee78</t>
  </si>
  <si>
    <t>c001f8de</t>
  </si>
  <si>
    <t>BAYAR maklon JILID HARDCOVER 4 BUKU</t>
  </si>
  <si>
    <t>d2b09a4f</t>
  </si>
  <si>
    <t>BELI STAPLES + ISI</t>
  </si>
  <si>
    <t>0c1a9844</t>
  </si>
  <si>
    <t>UANG TERPAKAI SAAT LEMBUR</t>
  </si>
  <si>
    <t>d8d69d27</t>
  </si>
  <si>
    <t>Pemasukan Cash per 21 Sep</t>
  </si>
  <si>
    <t>a304304e</t>
  </si>
  <si>
    <t>f49d72dd</t>
  </si>
  <si>
    <t>2554673b</t>
  </si>
  <si>
    <t>Pemasukan TF - Sarmidi</t>
  </si>
  <si>
    <t>c0bb6d42</t>
  </si>
  <si>
    <t>1f61ef6f</t>
  </si>
  <si>
    <t>5c9dcc74</t>
  </si>
  <si>
    <t>37b78368</t>
  </si>
  <si>
    <t>TERPAKAI UNTUK KOMSUMSI LEMBUR DLL 2 HARI</t>
  </si>
  <si>
    <t>7a09201a</t>
  </si>
  <si>
    <t>Pemasukan Cash per 23 Sept</t>
  </si>
  <si>
    <t>f20d4843</t>
  </si>
  <si>
    <t>Pemasukan Cash per 24 Sept</t>
  </si>
  <si>
    <t>0ef4e27c</t>
  </si>
  <si>
    <t>Pemasukan Cash per 25 Sept</t>
  </si>
  <si>
    <t>31c9f0fb</t>
  </si>
  <si>
    <t>2ca73587</t>
  </si>
  <si>
    <t>BELANJA ATK</t>
  </si>
  <si>
    <t>c31a5c30</t>
  </si>
  <si>
    <t>BAYAR CETAK maklon STIKER CROMO 16 LEMBAR</t>
  </si>
  <si>
    <t>e7d97412</t>
  </si>
  <si>
    <t>TOKEN LISTRIK GEMIPRINT</t>
  </si>
  <si>
    <t>5fb58262</t>
  </si>
  <si>
    <t>1dbdca9c</t>
  </si>
  <si>
    <t>c1e3f77d</t>
  </si>
  <si>
    <t>Pemasukan TF - Sofyan Sauri</t>
  </si>
  <si>
    <t>a4249341</t>
  </si>
  <si>
    <t>2ad8fb0c</t>
  </si>
  <si>
    <t>Pemasukan TF - Ahmad Nurhakim</t>
  </si>
  <si>
    <t>aa01415b</t>
  </si>
  <si>
    <t>17d4adf7</t>
  </si>
  <si>
    <t>BAYAR TUKANG LAS PAGAR</t>
  </si>
  <si>
    <t>7f648b56</t>
  </si>
  <si>
    <t>KOMSUMSI LEMBUR</t>
  </si>
  <si>
    <t>dbd66479</t>
  </si>
  <si>
    <t>BENSIN</t>
  </si>
  <si>
    <t>1ea3dc1a</t>
  </si>
  <si>
    <t>BELI KIPAS EXAUST 12 INC  2 SET</t>
  </si>
  <si>
    <t>e2f6cf33</t>
  </si>
  <si>
    <t>BAYAR maklon CETAKAN GEMIPRINT</t>
  </si>
  <si>
    <t>cdec566e</t>
  </si>
  <si>
    <t>1fe42529</t>
  </si>
  <si>
    <t>676cb1da</t>
  </si>
  <si>
    <t>45e3f77f</t>
  </si>
  <si>
    <t>BAYAR TAGIHAN BAHAN PT PAPERWORK</t>
  </si>
  <si>
    <t>7a7c68e1</t>
  </si>
  <si>
    <t>BAYAR TAGIHAN BAHAN PT PAPERWORK 2</t>
  </si>
  <si>
    <t>b39e913f</t>
  </si>
  <si>
    <t>BAYAR TAGIHAN TINTA CELLO</t>
  </si>
  <si>
    <t>4d5a266f</t>
  </si>
  <si>
    <t>BAYAR TAGIHAN WILLIAM</t>
  </si>
  <si>
    <t>a4721abf</t>
  </si>
  <si>
    <t>BELI ALAT MATA AYAM SPANDUK</t>
  </si>
  <si>
    <t>ff9327b2</t>
  </si>
  <si>
    <t>Pemasukan Cash per 28 Sept</t>
  </si>
  <si>
    <t>e0ba80a3</t>
  </si>
  <si>
    <t>BELI SPEAKER AKTIF SIMBADDA</t>
  </si>
  <si>
    <t>e1459712</t>
  </si>
  <si>
    <t>792b951b</t>
  </si>
  <si>
    <t>Bayar Bahan Paperwork 3</t>
  </si>
  <si>
    <t>160c6d85</t>
  </si>
  <si>
    <t>3672898b</t>
  </si>
  <si>
    <t>BELI KOPI</t>
  </si>
  <si>
    <t>f73b613b</t>
  </si>
  <si>
    <t>KOMSUMSI TUKANG DLL</t>
  </si>
  <si>
    <t>733ad1b4</t>
  </si>
  <si>
    <t>BAYAR 1 FREELANCE TAMBAHAN 1 HARI ( AMIN )</t>
  </si>
  <si>
    <t>f49dfb7b</t>
  </si>
  <si>
    <t>0846214c</t>
  </si>
  <si>
    <t>TIPS MARKETING BROKER ( ARIF AHPIL )</t>
  </si>
  <si>
    <t>598b8feb</t>
  </si>
  <si>
    <t>JASA PASANG KIPAS EXAUST</t>
  </si>
  <si>
    <t>c48c6e96</t>
  </si>
  <si>
    <t>BELI KABEL, COLOKAN, SEMEN</t>
  </si>
  <si>
    <t>42176ab4</t>
  </si>
  <si>
    <t>0389ed5e</t>
  </si>
  <si>
    <t>TOTAL KASBON FREELANCE 2 ORANG</t>
  </si>
  <si>
    <t>e364a09b</t>
  </si>
  <si>
    <t>SISA GAJI FREELANCE 2 ORANG  SEPTEMBER</t>
  </si>
  <si>
    <t>b299417d</t>
  </si>
  <si>
    <t>BAYAR TAGIHAN TINTA CELLO 2</t>
  </si>
  <si>
    <t>83d7ffa2</t>
  </si>
  <si>
    <t>c90a9516</t>
  </si>
  <si>
    <t>2d797d01</t>
  </si>
  <si>
    <t>Pemasukan TF - Amelia Putri</t>
  </si>
  <si>
    <t>da3dc6ac</t>
  </si>
  <si>
    <t>e556c219</t>
  </si>
  <si>
    <t>28946f6f</t>
  </si>
  <si>
    <t>ada49566</t>
  </si>
  <si>
    <t>SISA GAJI CAHAYA+ BONUS</t>
  </si>
  <si>
    <t>bc3926d8</t>
  </si>
  <si>
    <t>SISA GAJI ERWIN + BONUS</t>
  </si>
  <si>
    <t>68399a88</t>
  </si>
  <si>
    <t>ed46301b</t>
  </si>
  <si>
    <t>33ef6c25</t>
  </si>
  <si>
    <t>Pemasukan per 30 Sept</t>
  </si>
  <si>
    <t>33ef6c26</t>
  </si>
  <si>
    <t>Pembayaran Pak Yanto</t>
  </si>
  <si>
    <t>PETTY CASH</t>
  </si>
  <si>
    <t>Pinjem Uang Sewa Gedung</t>
  </si>
  <si>
    <t>Hutang Mamang ke Gemi (20/1/2025 &amp; 12/3/2025)</t>
  </si>
  <si>
    <t>+ Rp10,500,000</t>
  </si>
  <si>
    <t>Uang Gedung jadi Kas Bulan Juni</t>
  </si>
  <si>
    <t>Tabungan Bulanan Gemi per Maret 2025</t>
  </si>
  <si>
    <t>- Rp10,500,000</t>
  </si>
  <si>
    <t>- Rp10,000,000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</si>
</sst>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Rp]#,##0"/>
    <numFmt numFmtId="165" formatCode="m/d/yyyy"/>
    <numFmt numFmtId="166" formatCode="mmmm yyyy"/>
    <numFmt numFmtId="167" formatCode="yyyymmmd"/>
    <numFmt numFmtId="168" formatCode="dmmmyyyy"/>
    <numFmt numFmtId="169" formatCode="M/d/yyyy"/>
  </numFmts>
  <fonts count="25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color rgb="FF000000"/>
      <name val="Arial"/>
      <scheme val="minor"/>
    </font>
    <font>
      <color theme="1"/>
      <name val="Arial"/>
    </font>
    <font>
      <sz val="32.0"/>
      <color theme="1"/>
      <name val="Anton"/>
    </font>
    <font>
      <sz val="18.0"/>
      <color theme="1"/>
      <name val="Arial"/>
      <scheme val="minor"/>
    </font>
    <font>
      <sz val="14.0"/>
      <color theme="1"/>
      <name val="Anton"/>
    </font>
    <font>
      <sz val="14.0"/>
      <color theme="1"/>
      <name val="Arial"/>
      <scheme val="minor"/>
    </font>
    <font>
      <b/>
      <sz val="14.0"/>
      <color theme="1"/>
      <name val="Arial"/>
      <scheme val="minor"/>
    </font>
    <font>
      <sz val="14.0"/>
      <color rgb="FFFF0000"/>
      <name val="Arial"/>
      <scheme val="minor"/>
    </font>
    <font>
      <i/>
      <sz val="14.0"/>
      <color rgb="FFFF0000"/>
      <name val="Arial"/>
      <scheme val="minor"/>
    </font>
    <font>
      <sz val="12.0"/>
      <color theme="1"/>
      <name val="Arial"/>
      <scheme val="minor"/>
    </font>
    <font>
      <sz val="10.0"/>
      <color rgb="FF0000FF"/>
      <name val="Arial"/>
      <scheme val="minor"/>
    </font>
    <font>
      <sz val="14.0"/>
      <color theme="4"/>
      <name val="Arial"/>
      <scheme val="minor"/>
    </font>
    <font>
      <sz val="14.0"/>
      <color rgb="FF34A853"/>
      <name val="Arial"/>
      <scheme val="minor"/>
    </font>
    <font>
      <i/>
      <sz val="14.0"/>
      <color theme="4"/>
      <name val="Arial"/>
      <scheme val="minor"/>
    </font>
    <font>
      <i/>
      <sz val="14.0"/>
      <color rgb="FFEA4335"/>
      <name val="Arial"/>
      <scheme val="minor"/>
    </font>
    <font>
      <color theme="4"/>
      <name val="Arial"/>
      <scheme val="minor"/>
    </font>
    <font>
      <sz val="12.0"/>
      <color theme="4"/>
      <name val="Arial"/>
      <scheme val="minor"/>
    </font>
    <font>
      <i/>
      <sz val="14.0"/>
      <color theme="7"/>
      <name val="Arial"/>
      <scheme val="minor"/>
    </font>
    <font>
      <i/>
      <sz val="14.0"/>
      <color rgb="FF34A853"/>
      <name val="Arial"/>
      <scheme val="minor"/>
    </font>
    <font>
      <b/>
      <color theme="1"/>
      <name val="Arial"/>
      <scheme val="minor"/>
    </font>
    <font>
      <color theme="0"/>
      <name val="Arial"/>
      <scheme val="minor"/>
    </font>
    <font>
      <sz val="9.0"/>
      <color rgb="FF000000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00FF00"/>
        <bgColor rgb="FF00FF00"/>
      </patternFill>
    </fill>
    <fill>
      <patternFill patternType="solid">
        <fgColor rgb="FF666666"/>
        <bgColor rgb="FF666666"/>
      </patternFill>
    </fill>
    <fill>
      <patternFill patternType="solid">
        <fgColor theme="7"/>
        <bgColor theme="7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2" numFmtId="164" xfId="0" applyAlignment="1" applyFont="1" applyNumberFormat="1">
      <alignment readingOrder="0"/>
    </xf>
    <xf borderId="0" fillId="3" fontId="3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5" fontId="2" numFmtId="0" xfId="0" applyAlignment="1" applyFill="1" applyFont="1">
      <alignment readingOrder="0"/>
    </xf>
    <xf borderId="0" fillId="4" fontId="2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164" xfId="0" applyFont="1" applyNumberFormat="1"/>
    <xf borderId="0" fillId="0" fontId="4" numFmtId="164" xfId="0" applyAlignment="1" applyFont="1" applyNumberFormat="1">
      <alignment horizontal="right" vertical="bottom"/>
    </xf>
    <xf quotePrefix="1" borderId="0" fillId="0" fontId="1" numFmtId="0" xfId="0" applyAlignment="1" applyFont="1">
      <alignment readingOrder="0"/>
    </xf>
    <xf borderId="0" fillId="0" fontId="1" numFmtId="0" xfId="0" applyFont="1"/>
    <xf borderId="0" fillId="0" fontId="5" numFmtId="0" xfId="0" applyAlignment="1" applyFont="1">
      <alignment horizontal="center" readingOrder="0"/>
    </xf>
    <xf borderId="0" fillId="0" fontId="6" numFmtId="166" xfId="0" applyAlignment="1" applyFont="1" applyNumberFormat="1">
      <alignment horizontal="center" readingOrder="0"/>
    </xf>
    <xf borderId="0" fillId="0" fontId="7" numFmtId="0" xfId="0" applyAlignment="1" applyFont="1">
      <alignment readingOrder="0"/>
    </xf>
    <xf borderId="0" fillId="0" fontId="8" numFmtId="0" xfId="0" applyFont="1"/>
    <xf borderId="0" fillId="0" fontId="8" numFmtId="0" xfId="0" applyAlignment="1" applyFont="1">
      <alignment horizontal="center" readingOrder="0"/>
    </xf>
    <xf borderId="0" fillId="0" fontId="9" numFmtId="0" xfId="0" applyAlignment="1" applyFont="1">
      <alignment horizontal="right" readingOrder="0"/>
    </xf>
    <xf borderId="0" fillId="0" fontId="8" numFmtId="0" xfId="0" applyAlignment="1" applyFont="1">
      <alignment readingOrder="0"/>
    </xf>
    <xf borderId="0" fillId="0" fontId="8" numFmtId="164" xfId="0" applyFont="1" applyNumberFormat="1"/>
    <xf borderId="0" fillId="0" fontId="8" numFmtId="164" xfId="0" applyFont="1" applyNumberFormat="1"/>
    <xf borderId="0" fillId="0" fontId="10" numFmtId="0" xfId="0" applyAlignment="1" applyFont="1">
      <alignment readingOrder="0"/>
    </xf>
    <xf quotePrefix="1" borderId="0" fillId="0" fontId="10" numFmtId="0" xfId="0" applyAlignment="1" applyFont="1">
      <alignment horizontal="right" readingOrder="0"/>
    </xf>
    <xf borderId="0" fillId="0" fontId="11" numFmtId="164" xfId="0" applyFont="1" applyNumberFormat="1"/>
    <xf borderId="0" fillId="0" fontId="11" numFmtId="0" xfId="0" applyAlignment="1" applyFont="1">
      <alignment horizontal="right" readingOrder="0"/>
    </xf>
    <xf borderId="0" fillId="0" fontId="11" numFmtId="164" xfId="0" applyAlignment="1" applyFont="1" applyNumberFormat="1">
      <alignment horizontal="center"/>
    </xf>
    <xf borderId="0" fillId="0" fontId="11" numFmtId="0" xfId="0" applyAlignment="1" applyFont="1">
      <alignment horizontal="center" readingOrder="0"/>
    </xf>
    <xf borderId="0" fillId="0" fontId="11" numFmtId="0" xfId="0" applyAlignment="1" applyFont="1">
      <alignment horizontal="center"/>
    </xf>
    <xf borderId="0" fillId="0" fontId="11" numFmtId="0" xfId="0" applyAlignment="1" applyFont="1">
      <alignment readingOrder="0"/>
    </xf>
    <xf borderId="0" fillId="0" fontId="12" numFmtId="0" xfId="0" applyFont="1"/>
    <xf borderId="0" fillId="0" fontId="12" numFmtId="0" xfId="0" applyAlignment="1" applyFont="1">
      <alignment horizontal="right"/>
    </xf>
    <xf borderId="0" fillId="0" fontId="13" numFmtId="0" xfId="0" applyAlignment="1" applyFont="1">
      <alignment horizontal="right" readingOrder="0"/>
    </xf>
    <xf borderId="0" fillId="0" fontId="13" numFmtId="0" xfId="0" applyAlignment="1" applyFont="1">
      <alignment horizontal="center" readingOrder="0"/>
    </xf>
    <xf borderId="0" fillId="0" fontId="13" numFmtId="0" xfId="0" applyFont="1"/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14" numFmtId="0" xfId="0" applyFont="1"/>
    <xf quotePrefix="1" borderId="0" fillId="0" fontId="14" numFmtId="0" xfId="0" applyAlignment="1" applyFont="1">
      <alignment horizontal="right" readingOrder="0"/>
    </xf>
    <xf borderId="0" fillId="0" fontId="16" numFmtId="164" xfId="0" applyFont="1" applyNumberFormat="1"/>
    <xf borderId="0" fillId="0" fontId="16" numFmtId="0" xfId="0" applyAlignment="1" applyFont="1">
      <alignment horizontal="center" readingOrder="0"/>
    </xf>
    <xf borderId="0" fillId="0" fontId="17" numFmtId="164" xfId="0" applyFont="1" applyNumberFormat="1"/>
    <xf borderId="0" fillId="0" fontId="18" numFmtId="0" xfId="0" applyFont="1"/>
    <xf borderId="0" fillId="0" fontId="19" numFmtId="0" xfId="0" applyAlignment="1" applyFont="1">
      <alignment horizontal="right"/>
    </xf>
    <xf borderId="0" fillId="0" fontId="20" numFmtId="164" xfId="0" applyFont="1" applyNumberFormat="1"/>
    <xf quotePrefix="1" borderId="0" fillId="0" fontId="8" numFmtId="0" xfId="0" applyAlignment="1" applyFont="1">
      <alignment horizontal="right" readingOrder="0"/>
    </xf>
    <xf borderId="0" fillId="0" fontId="21" numFmtId="164" xfId="0" applyFont="1" applyNumberFormat="1"/>
    <xf borderId="1" fillId="0" fontId="13" numFmtId="0" xfId="0" applyAlignment="1" applyBorder="1" applyFont="1">
      <alignment horizontal="right" readingOrder="0" vertical="top"/>
    </xf>
    <xf quotePrefix="1" borderId="0" fillId="0" fontId="1" numFmtId="0" xfId="0" applyAlignment="1" applyFont="1">
      <alignment horizontal="center" readingOrder="0"/>
    </xf>
    <xf borderId="0" fillId="0" fontId="12" numFmtId="0" xfId="0" applyAlignment="1" applyFont="1">
      <alignment horizontal="center" readingOrder="0"/>
    </xf>
    <xf borderId="0" fillId="0" fontId="17" numFmtId="164" xfId="0" applyFont="1" applyNumberFormat="1"/>
    <xf borderId="0" fillId="0" fontId="1" numFmtId="167" xfId="0" applyAlignment="1" applyFont="1" applyNumberFormat="1">
      <alignment readingOrder="0"/>
    </xf>
    <xf borderId="0" fillId="3" fontId="1" numFmtId="0" xfId="0" applyAlignment="1" applyFont="1">
      <alignment readingOrder="0"/>
    </xf>
    <xf borderId="0" fillId="6" fontId="2" numFmtId="0" xfId="0" applyAlignment="1" applyFill="1" applyFont="1">
      <alignment readingOrder="0"/>
    </xf>
    <xf borderId="0" fillId="0" fontId="1" numFmtId="168" xfId="0" applyAlignment="1" applyFont="1" applyNumberFormat="1">
      <alignment readingOrder="0"/>
    </xf>
    <xf borderId="0" fillId="7" fontId="1" numFmtId="165" xfId="0" applyAlignment="1" applyFill="1" applyFont="1" applyNumberFormat="1">
      <alignment readingOrder="0"/>
    </xf>
    <xf borderId="0" fillId="7" fontId="1" numFmtId="0" xfId="0" applyAlignment="1" applyFont="1">
      <alignment readingOrder="0"/>
    </xf>
    <xf borderId="0" fillId="7" fontId="22" numFmtId="164" xfId="0" applyAlignment="1" applyFont="1" applyNumberFormat="1">
      <alignment readingOrder="0"/>
    </xf>
    <xf borderId="0" fillId="7" fontId="1" numFmtId="164" xfId="0" applyAlignment="1" applyFont="1" applyNumberFormat="1">
      <alignment readingOrder="0"/>
    </xf>
    <xf borderId="0" fillId="7" fontId="1" numFmtId="164" xfId="0" applyFont="1" applyNumberFormat="1"/>
    <xf borderId="0" fillId="0" fontId="22" numFmtId="0" xfId="0" applyAlignment="1" applyFont="1">
      <alignment readingOrder="0"/>
    </xf>
    <xf borderId="0" fillId="8" fontId="1" numFmtId="0" xfId="0" applyAlignment="1" applyFill="1" applyFont="1">
      <alignment readingOrder="0"/>
    </xf>
    <xf borderId="0" fillId="2" fontId="23" numFmtId="0" xfId="0" applyAlignment="1" applyFont="1">
      <alignment readingOrder="0"/>
    </xf>
    <xf borderId="0" fillId="2" fontId="23" numFmtId="164" xfId="0" applyAlignment="1" applyFont="1" applyNumberFormat="1">
      <alignment readingOrder="0"/>
    </xf>
    <xf borderId="0" fillId="2" fontId="23" numFmtId="164" xfId="0" applyAlignment="1" applyFont="1" applyNumberFormat="1">
      <alignment readingOrder="0"/>
    </xf>
    <xf borderId="0" fillId="2" fontId="2" numFmtId="164" xfId="0" applyAlignment="1" applyFont="1" applyNumberFormat="1">
      <alignment readingOrder="0"/>
    </xf>
    <xf borderId="0" fillId="9" fontId="24" numFmtId="164" xfId="0" applyFill="1" applyFont="1" applyNumberFormat="1"/>
    <xf borderId="0" fillId="0" fontId="1" numFmtId="169" xfId="0" applyAlignment="1" applyFont="1" applyNumberFormat="1">
      <alignment readingOrder="0"/>
    </xf>
    <xf borderId="0" fillId="0" fontId="1" numFmtId="0" xfId="0" applyAlignment="1" applyFont="1">
      <alignment horizontal="right" readingOrder="0"/>
    </xf>
    <xf borderId="0" fillId="8" fontId="1" numFmtId="169" xfId="0" applyAlignment="1" applyFont="1" applyNumberFormat="1">
      <alignment readingOrder="0"/>
    </xf>
    <xf borderId="0" fillId="8" fontId="1" numFmtId="164" xfId="0" applyAlignment="1" applyFont="1" applyNumberFormat="1">
      <alignment readingOrder="0"/>
    </xf>
    <xf borderId="0" fillId="8" fontId="1" numFmtId="164" xfId="0" applyFont="1" applyNumberFormat="1"/>
    <xf borderId="0" fillId="8" fontId="24" numFmtId="164" xfId="0" applyFont="1" applyNumberFormat="1"/>
    <xf borderId="0" fillId="8" fontId="1" numFmtId="164" xfId="0" applyFont="1" applyNumberFormat="1"/>
    <xf borderId="0" fillId="6" fontId="1" numFmtId="0" xfId="0" applyAlignment="1" applyFont="1">
      <alignment readingOrder="0"/>
    </xf>
  </cellXfs>
  <cellStyles count="1">
    <cellStyle xfId="0" name="Normal" builtinId="0"/>
  </cellStyles>
  <dxfs count="16">
    <dxf>
      <font>
        <color rgb="FF000000"/>
      </font>
      <fill>
        <patternFill patternType="solid">
          <fgColor rgb="FFA4C2F4"/>
          <bgColor rgb="FFA4C2F4"/>
        </patternFill>
      </fill>
      <border/>
    </dxf>
    <dxf>
      <font>
        <color rgb="FF000000"/>
      </font>
      <fill>
        <patternFill patternType="solid">
          <fgColor rgb="FFEA9999"/>
          <bgColor rgb="FFEA9999"/>
        </patternFill>
      </fill>
      <border/>
    </dxf>
    <dxf>
      <font>
        <color rgb="FFFFFFFF"/>
      </font>
      <fill>
        <patternFill patternType="solid">
          <fgColor rgb="FF34A853"/>
          <bgColor rgb="FF34A853"/>
        </patternFill>
      </fill>
      <border/>
    </dxf>
    <dxf>
      <font/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C27BA0"/>
          <bgColor rgb="FFC27BA0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rgb="FF6FA8DC"/>
          <bgColor rgb="FF6FA8DC"/>
        </patternFill>
      </fill>
      <border/>
    </dxf>
    <dxf>
      <font>
        <color rgb="FFFFFFFF"/>
      </font>
      <fill>
        <patternFill patternType="solid">
          <fgColor rgb="FF1155CC"/>
          <bgColor rgb="FF1155CC"/>
        </patternFill>
      </fill>
      <border/>
    </dxf>
    <dxf>
      <font>
        <color rgb="FF000000"/>
      </font>
      <fill>
        <patternFill patternType="solid">
          <fgColor rgb="FFF1C232"/>
          <bgColor rgb="FFF1C232"/>
        </patternFill>
      </fill>
      <border/>
    </dxf>
    <dxf>
      <font>
        <color rgb="FF000000"/>
      </font>
      <fill>
        <patternFill patternType="solid">
          <fgColor theme="7"/>
          <bgColor theme="7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>
        <color rgb="FF000000"/>
      </font>
      <fill>
        <patternFill patternType="solid">
          <fgColor rgb="FFCCCCCC"/>
          <bgColor rgb="FFCCCCCC"/>
        </patternFill>
      </fill>
      <border/>
    </dxf>
    <dxf>
      <font>
        <color rgb="FF000000"/>
      </font>
      <fill>
        <patternFill patternType="solid">
          <fgColor theme="4"/>
          <bgColor theme="4"/>
        </patternFill>
      </fill>
      <border/>
    </dxf>
    <dxf>
      <font>
        <color rgb="FF000000"/>
      </font>
      <fill>
        <patternFill patternType="solid">
          <fgColor rgb="FF8E7CC3"/>
          <bgColor rgb="FF8E7C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762000</xdr:colOff>
      <xdr:row>0</xdr:row>
      <xdr:rowOff>0</xdr:rowOff>
    </xdr:from>
    <xdr:ext cx="3152775" cy="666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hidden="1" min="1" max="1" width="12.63"/>
    <col customWidth="1" min="3" max="3" width="19.5"/>
    <col customWidth="1" min="6" max="6" width="48.25"/>
    <col customWidth="1" min="7" max="7" width="13.63"/>
    <col customWidth="1" min="8" max="8" width="18.75"/>
    <col customWidth="1" min="9" max="9" width="16.38"/>
    <col customWidth="1" min="10" max="11" width="13.0"/>
    <col customWidth="1" min="12" max="12" width="12.38"/>
    <col customWidth="1" min="13" max="13" width="14.75"/>
    <col customWidth="1" min="14" max="15" width="15.0"/>
    <col customWidth="1" min="16" max="16" width="4.1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  <c r="M1" s="6" t="s">
        <v>12</v>
      </c>
      <c r="N1" s="6" t="s">
        <v>13</v>
      </c>
      <c r="O1" s="7" t="s">
        <v>14</v>
      </c>
    </row>
    <row r="2">
      <c r="A2" s="1" t="s">
        <v>15</v>
      </c>
      <c r="B2" s="8">
        <v>46174.0</v>
      </c>
      <c r="C2" s="1" t="s">
        <v>16</v>
      </c>
      <c r="D2" s="9">
        <v>3.1505063E7</v>
      </c>
      <c r="E2" s="10"/>
      <c r="F2" s="1" t="s">
        <v>17</v>
      </c>
      <c r="G2" s="11">
        <f t="shared" ref="G2:G5" si="1">IF(OR(NOT(ISERROR(SEARCH("OMZET", C2))), NOT(ISERROR(SEARCH("PIUTANG", C2)))), IF(ROW()=2, D2, G1 + D2), IF(ROW()=2, 0, G1))</f>
        <v>0</v>
      </c>
      <c r="H2" s="9">
        <v>0.0</v>
      </c>
      <c r="I2" s="11">
        <f t="shared" ref="I2:I5" si="2">IF(ROW()=2, 0, IF(OR(C2="SUPPLY", C2="HUTANG"), I1+E2, I1))</f>
        <v>0</v>
      </c>
      <c r="J2" s="9">
        <v>3.1505063E7</v>
      </c>
      <c r="K2" s="11">
        <f t="shared" ref="K2:K37" si="3">G2 - (H2 + I2)</f>
        <v>0</v>
      </c>
      <c r="L2" s="11">
        <f t="shared" ref="L2:L5" si="4">IF(C2="PRIBADI-S", IF(ROW()=2, IF(D2, -D2, E2), IF(D2, L1-D2, L1+E2)), IF(ROW()=2, 0, L1))</f>
        <v>0</v>
      </c>
      <c r="M2" s="11">
        <f t="shared" ref="M2:M6" si="5">(K2/2)-L2</f>
        <v>0</v>
      </c>
      <c r="N2" s="11">
        <f t="shared" ref="N2:N6" si="6"> ((K2 - IF(ROW()=2, 0, K1)) / 2) + IF(ROW()=2, 0, N1) + IF(C2="INVESTOR", D2, 0) - IF(C2="INVESTOR", E2, 0)</f>
        <v>0</v>
      </c>
      <c r="O2" s="11">
        <f t="shared" ref="O2:O5" si="7">IF(AND(NOT(ISERROR(SEARCH("Cahaya", F2))), OR(C2="INVESTOR", C2="BIAYA")), IF(ROW()=2, IF(D2, -D2, E2), IF(D2, O1-D2, O1+E2)), IF(ROW()=2, 0, O1))</f>
        <v>0</v>
      </c>
    </row>
    <row r="3">
      <c r="A3" s="1" t="s">
        <v>18</v>
      </c>
      <c r="B3" s="8">
        <v>46174.0</v>
      </c>
      <c r="C3" s="1" t="s">
        <v>19</v>
      </c>
      <c r="D3" s="11">
        <v>3.550890783333333E7</v>
      </c>
      <c r="E3" s="12"/>
      <c r="F3" s="1" t="s">
        <v>20</v>
      </c>
      <c r="G3" s="11">
        <f t="shared" si="1"/>
        <v>0</v>
      </c>
      <c r="H3" s="9">
        <f t="shared" ref="H3:H4" si="8">IF(ROW()=2, 0, IF(OR(C3="BIAYA", C3="TABUNGAN"), H2+E3, H2))
</f>
        <v>0</v>
      </c>
      <c r="I3" s="11">
        <f t="shared" si="2"/>
        <v>0</v>
      </c>
      <c r="J3" s="9">
        <v>3.1505064E7</v>
      </c>
      <c r="K3" s="11">
        <f t="shared" si="3"/>
        <v>0</v>
      </c>
      <c r="L3" s="11">
        <f t="shared" si="4"/>
        <v>0</v>
      </c>
      <c r="M3" s="11">
        <f t="shared" si="5"/>
        <v>0</v>
      </c>
      <c r="N3" s="11">
        <f t="shared" si="6"/>
        <v>35508907.83</v>
      </c>
      <c r="O3" s="11">
        <f t="shared" si="7"/>
        <v>0</v>
      </c>
    </row>
    <row r="4">
      <c r="A4" s="1" t="s">
        <v>21</v>
      </c>
      <c r="B4" s="8">
        <v>46174.0</v>
      </c>
      <c r="C4" s="1" t="s">
        <v>22</v>
      </c>
      <c r="D4" s="10"/>
      <c r="E4" s="9">
        <v>4003845.0</v>
      </c>
      <c r="F4" s="1" t="s">
        <v>23</v>
      </c>
      <c r="G4" s="11">
        <f t="shared" si="1"/>
        <v>0</v>
      </c>
      <c r="H4" s="9">
        <f t="shared" si="8"/>
        <v>0</v>
      </c>
      <c r="I4" s="11">
        <f t="shared" si="2"/>
        <v>0</v>
      </c>
      <c r="J4" s="9">
        <v>3.1505065E7</v>
      </c>
      <c r="K4" s="11">
        <f t="shared" si="3"/>
        <v>0</v>
      </c>
      <c r="L4" s="11">
        <f t="shared" si="4"/>
        <v>4003845</v>
      </c>
      <c r="M4" s="11">
        <f t="shared" si="5"/>
        <v>-4003845</v>
      </c>
      <c r="N4" s="11">
        <f t="shared" si="6"/>
        <v>35508907.83</v>
      </c>
      <c r="O4" s="11">
        <f t="shared" si="7"/>
        <v>0</v>
      </c>
    </row>
    <row r="5">
      <c r="A5" s="1" t="s">
        <v>24</v>
      </c>
      <c r="B5" s="8">
        <v>46174.0</v>
      </c>
      <c r="C5" s="1" t="s">
        <v>25</v>
      </c>
      <c r="D5" s="12"/>
      <c r="E5" s="10">
        <v>1923000.0</v>
      </c>
      <c r="F5" s="1" t="s">
        <v>26</v>
      </c>
      <c r="G5" s="11">
        <f t="shared" si="1"/>
        <v>0</v>
      </c>
      <c r="H5" s="9">
        <v>0.0</v>
      </c>
      <c r="I5" s="11">
        <f t="shared" si="2"/>
        <v>0</v>
      </c>
      <c r="J5" s="9">
        <v>3.1505066E7</v>
      </c>
      <c r="K5" s="11">
        <f t="shared" si="3"/>
        <v>0</v>
      </c>
      <c r="L5" s="11">
        <f t="shared" si="4"/>
        <v>4003845</v>
      </c>
      <c r="M5" s="11">
        <f t="shared" si="5"/>
        <v>-4003845</v>
      </c>
      <c r="N5" s="11">
        <f t="shared" si="6"/>
        <v>35508907.83</v>
      </c>
      <c r="O5" s="11">
        <f t="shared" si="7"/>
        <v>1923000</v>
      </c>
    </row>
    <row r="6">
      <c r="A6" s="1" t="s">
        <v>27</v>
      </c>
      <c r="B6" s="8">
        <v>46174.0</v>
      </c>
      <c r="C6" s="1" t="s">
        <v>6</v>
      </c>
      <c r="D6" s="10">
        <v>440000.0</v>
      </c>
      <c r="E6" s="12"/>
      <c r="F6" s="1" t="s">
        <v>28</v>
      </c>
      <c r="G6" s="13">
        <f>IF(OR(NOT(ISERROR(SEARCH("OMZET", C6))), NOT(ISERROR(SEARCH("PIUTANG", C6)))), IF(ROW()=2, D6, G5 + D6), IF(ROW()=2, 0, G5))</f>
        <v>440000</v>
      </c>
      <c r="H6" s="13">
        <f>IF(ROW()=2, 0, IF(OR(C6="BIAYA", C6="TABUNGAN"), H5 + E6, H5))</f>
        <v>0</v>
      </c>
      <c r="I6" s="13">
        <f>IF(ROW()=2, 0, IF(OR(C6="SUPPLY", C6="HUTANG"), I5+E6, I5))</f>
        <v>0</v>
      </c>
      <c r="J6" s="13">
        <f> IF(ROW()=2, D6 - E6, J5 + D6 - E6)</f>
        <v>31945066</v>
      </c>
      <c r="K6" s="13">
        <f t="shared" si="3"/>
        <v>440000</v>
      </c>
      <c r="L6" s="13">
        <f>IF(C6="PRIBADI-S", IF(ROW()=2, IF(D6, -D6, E6), IF(D6, L5-D6, L5+E6)), IF(ROW()=2, 0, L5))</f>
        <v>4003845</v>
      </c>
      <c r="M6" s="13">
        <f t="shared" si="5"/>
        <v>-3783845</v>
      </c>
      <c r="N6" s="13">
        <f t="shared" si="6"/>
        <v>35728907.83</v>
      </c>
      <c r="O6" s="13">
        <f>IF(AND(NOT(ISERROR(SEARCH("Cahaya", F6))), OR(C6="INVESTOR", C6="BIAYA")), IF(ROW()=2, IF(D6, -D6, E6), IF(D6, O5-D6, O5+E6)), IF(ROW()=2, 0, O5))</f>
        <v>1923000</v>
      </c>
    </row>
    <row r="7">
      <c r="A7" s="1" t="s">
        <v>29</v>
      </c>
      <c r="B7" s="8">
        <v>46174.0</v>
      </c>
      <c r="C7" s="1" t="s">
        <v>22</v>
      </c>
      <c r="D7" s="12"/>
      <c r="E7" s="10">
        <v>945000.0</v>
      </c>
      <c r="F7" s="1" t="s">
        <v>30</v>
      </c>
      <c r="G7" s="11">
        <f t="shared" ref="G7:G37" si="9">IF(OR(NOT(ISERROR(SEARCH("OMZET", C7))), NOT(ISERROR(SEARCH("PIUTANG", C7)))), IF(ROW()=2, D7, G6 + D7), IF(ROW()=2, 0, G6))</f>
        <v>440000</v>
      </c>
      <c r="H7" s="11">
        <f t="shared" ref="H7:H37" si="10">IF(ROW()=2, 0, IF(OR(C7="BIAYA", C7="TABUNGAN"), H6 + E7, H6))</f>
        <v>0</v>
      </c>
      <c r="I7" s="11">
        <f t="shared" ref="I7:I37" si="11">IF(ROW()=2, 0, IF(OR(C7="SUPPLY", C7="HUTANG"), I6+E7, I6))</f>
        <v>0</v>
      </c>
      <c r="J7" s="11">
        <f t="shared" ref="J7:J37" si="12"> IF(ROW()=2, D7 - E7, J6 + D7 - E7)</f>
        <v>31000066</v>
      </c>
      <c r="K7" s="11">
        <f t="shared" si="3"/>
        <v>440000</v>
      </c>
      <c r="L7" s="11">
        <f t="shared" ref="L7:L37" si="13">IF(C7="PRIBADI-S", IF(ROW()=2, IF(D7, -D7, E7), IF(D7, L6-D7, L6+E7)), IF(ROW()=2, 0, L6))</f>
        <v>4948845</v>
      </c>
      <c r="M7" s="11">
        <f t="shared" ref="M7:M37" si="14">(K7/2)-L7</f>
        <v>-4728845</v>
      </c>
      <c r="N7" s="11">
        <f t="shared" ref="N7:N37" si="15"> ((K7 - IF(ROW()=2, 0, K6)) / 2) + IF(ROW()=2, 0, N6) + IF(C7="INVESTOR", D7, 0) - IF(C7="INVESTOR", E7, 0)</f>
        <v>35728907.83</v>
      </c>
      <c r="O7" s="11">
        <f t="shared" ref="O7:O37" si="16">IF(AND(NOT(ISERROR(SEARCH("Cahaya", F7))), OR(C7="INVESTOR", C7="BIAYA")), IF(ROW()=2, IF(D7, -D7, E7), IF(D7, O6-D7, O6+E7)), IF(ROW()=2, 0, O6))</f>
        <v>1923000</v>
      </c>
    </row>
    <row r="8">
      <c r="A8" s="1" t="s">
        <v>31</v>
      </c>
      <c r="B8" s="8">
        <v>46175.0</v>
      </c>
      <c r="C8" s="1" t="s">
        <v>6</v>
      </c>
      <c r="D8" s="10">
        <v>340000.0</v>
      </c>
      <c r="E8" s="12"/>
      <c r="F8" s="1" t="s">
        <v>32</v>
      </c>
      <c r="G8" s="11">
        <f t="shared" si="9"/>
        <v>780000</v>
      </c>
      <c r="H8" s="11">
        <f t="shared" si="10"/>
        <v>0</v>
      </c>
      <c r="I8" s="11">
        <f t="shared" si="11"/>
        <v>0</v>
      </c>
      <c r="J8" s="11">
        <f t="shared" si="12"/>
        <v>31340066</v>
      </c>
      <c r="K8" s="11">
        <f t="shared" si="3"/>
        <v>780000</v>
      </c>
      <c r="L8" s="11">
        <f t="shared" si="13"/>
        <v>4948845</v>
      </c>
      <c r="M8" s="11">
        <f t="shared" si="14"/>
        <v>-4558845</v>
      </c>
      <c r="N8" s="11">
        <f t="shared" si="15"/>
        <v>35898907.83</v>
      </c>
      <c r="O8" s="11">
        <f t="shared" si="16"/>
        <v>1923000</v>
      </c>
    </row>
    <row r="9">
      <c r="A9" s="1" t="s">
        <v>33</v>
      </c>
      <c r="B9" s="8">
        <v>46175.0</v>
      </c>
      <c r="C9" s="1" t="s">
        <v>34</v>
      </c>
      <c r="D9" s="12"/>
      <c r="E9" s="10">
        <v>700000.0</v>
      </c>
      <c r="F9" s="1" t="s">
        <v>35</v>
      </c>
      <c r="G9" s="11">
        <f t="shared" si="9"/>
        <v>780000</v>
      </c>
      <c r="H9" s="11">
        <f t="shared" si="10"/>
        <v>0</v>
      </c>
      <c r="I9" s="11">
        <f t="shared" si="11"/>
        <v>700000</v>
      </c>
      <c r="J9" s="11">
        <f t="shared" si="12"/>
        <v>30640066</v>
      </c>
      <c r="K9" s="11">
        <f t="shared" si="3"/>
        <v>80000</v>
      </c>
      <c r="L9" s="11">
        <f t="shared" si="13"/>
        <v>4948845</v>
      </c>
      <c r="M9" s="11">
        <f t="shared" si="14"/>
        <v>-4908845</v>
      </c>
      <c r="N9" s="11">
        <f t="shared" si="15"/>
        <v>35548907.83</v>
      </c>
      <c r="O9" s="11">
        <f t="shared" si="16"/>
        <v>1923000</v>
      </c>
    </row>
    <row r="10">
      <c r="A10" s="1" t="s">
        <v>36</v>
      </c>
      <c r="B10" s="8">
        <v>46175.0</v>
      </c>
      <c r="C10" s="1" t="s">
        <v>34</v>
      </c>
      <c r="D10" s="12"/>
      <c r="E10" s="10">
        <v>408000.0</v>
      </c>
      <c r="F10" s="1" t="s">
        <v>37</v>
      </c>
      <c r="G10" s="11">
        <f t="shared" si="9"/>
        <v>780000</v>
      </c>
      <c r="H10" s="11">
        <f t="shared" si="10"/>
        <v>0</v>
      </c>
      <c r="I10" s="11">
        <f t="shared" si="11"/>
        <v>1108000</v>
      </c>
      <c r="J10" s="11">
        <f t="shared" si="12"/>
        <v>30232066</v>
      </c>
      <c r="K10" s="11">
        <f t="shared" si="3"/>
        <v>-328000</v>
      </c>
      <c r="L10" s="11">
        <f t="shared" si="13"/>
        <v>4948845</v>
      </c>
      <c r="M10" s="11">
        <f t="shared" si="14"/>
        <v>-5112845</v>
      </c>
      <c r="N10" s="11">
        <f t="shared" si="15"/>
        <v>35344907.83</v>
      </c>
      <c r="O10" s="11">
        <f t="shared" si="16"/>
        <v>1923000</v>
      </c>
    </row>
    <row r="11">
      <c r="A11" s="1" t="s">
        <v>38</v>
      </c>
      <c r="B11" s="8">
        <v>46175.0</v>
      </c>
      <c r="C11" s="1" t="s">
        <v>34</v>
      </c>
      <c r="D11" s="12"/>
      <c r="E11" s="10">
        <v>29000.0</v>
      </c>
      <c r="F11" s="1" t="s">
        <v>39</v>
      </c>
      <c r="G11" s="11">
        <f t="shared" si="9"/>
        <v>780000</v>
      </c>
      <c r="H11" s="11">
        <f t="shared" si="10"/>
        <v>0</v>
      </c>
      <c r="I11" s="11">
        <f t="shared" si="11"/>
        <v>1137000</v>
      </c>
      <c r="J11" s="11">
        <f t="shared" si="12"/>
        <v>30203066</v>
      </c>
      <c r="K11" s="11">
        <f t="shared" si="3"/>
        <v>-357000</v>
      </c>
      <c r="L11" s="11">
        <f t="shared" si="13"/>
        <v>4948845</v>
      </c>
      <c r="M11" s="11">
        <f t="shared" si="14"/>
        <v>-5127345</v>
      </c>
      <c r="N11" s="11">
        <f t="shared" si="15"/>
        <v>35330407.83</v>
      </c>
      <c r="O11" s="11">
        <f t="shared" si="16"/>
        <v>1923000</v>
      </c>
    </row>
    <row r="12">
      <c r="A12" s="1" t="s">
        <v>40</v>
      </c>
      <c r="B12" s="8">
        <v>46175.0</v>
      </c>
      <c r="C12" s="1" t="s">
        <v>25</v>
      </c>
      <c r="D12" s="12"/>
      <c r="E12" s="10">
        <v>50000.0</v>
      </c>
      <c r="F12" s="1" t="s">
        <v>41</v>
      </c>
      <c r="G12" s="11">
        <f t="shared" si="9"/>
        <v>780000</v>
      </c>
      <c r="H12" s="11">
        <f t="shared" si="10"/>
        <v>50000</v>
      </c>
      <c r="I12" s="11">
        <f t="shared" si="11"/>
        <v>1137000</v>
      </c>
      <c r="J12" s="11">
        <f t="shared" si="12"/>
        <v>30153066</v>
      </c>
      <c r="K12" s="11">
        <f t="shared" si="3"/>
        <v>-407000</v>
      </c>
      <c r="L12" s="11">
        <f t="shared" si="13"/>
        <v>4948845</v>
      </c>
      <c r="M12" s="11">
        <f t="shared" si="14"/>
        <v>-5152345</v>
      </c>
      <c r="N12" s="11">
        <f t="shared" si="15"/>
        <v>35305407.83</v>
      </c>
      <c r="O12" s="11">
        <f t="shared" si="16"/>
        <v>1923000</v>
      </c>
    </row>
    <row r="13">
      <c r="A13" s="1" t="s">
        <v>42</v>
      </c>
      <c r="B13" s="8">
        <v>46176.0</v>
      </c>
      <c r="C13" s="1" t="s">
        <v>19</v>
      </c>
      <c r="D13" s="12"/>
      <c r="E13" s="10">
        <v>1.0E7</v>
      </c>
      <c r="F13" s="1" t="s">
        <v>43</v>
      </c>
      <c r="G13" s="11">
        <f t="shared" si="9"/>
        <v>780000</v>
      </c>
      <c r="H13" s="11">
        <f t="shared" si="10"/>
        <v>50000</v>
      </c>
      <c r="I13" s="11">
        <f t="shared" si="11"/>
        <v>1137000</v>
      </c>
      <c r="J13" s="11">
        <f t="shared" si="12"/>
        <v>20153066</v>
      </c>
      <c r="K13" s="11">
        <f t="shared" si="3"/>
        <v>-407000</v>
      </c>
      <c r="L13" s="11">
        <f t="shared" si="13"/>
        <v>4948845</v>
      </c>
      <c r="M13" s="11">
        <f t="shared" si="14"/>
        <v>-5152345</v>
      </c>
      <c r="N13" s="11">
        <f t="shared" si="15"/>
        <v>25305407.83</v>
      </c>
      <c r="O13" s="11">
        <f t="shared" si="16"/>
        <v>1923000</v>
      </c>
    </row>
    <row r="14">
      <c r="A14" s="1" t="s">
        <v>44</v>
      </c>
      <c r="B14" s="8">
        <v>46177.0</v>
      </c>
      <c r="C14" s="1" t="s">
        <v>6</v>
      </c>
      <c r="D14" s="10">
        <v>708000.0</v>
      </c>
      <c r="E14" s="12"/>
      <c r="F14" s="1" t="s">
        <v>45</v>
      </c>
      <c r="G14" s="11">
        <f t="shared" si="9"/>
        <v>1488000</v>
      </c>
      <c r="H14" s="11">
        <f t="shared" si="10"/>
        <v>50000</v>
      </c>
      <c r="I14" s="11">
        <f t="shared" si="11"/>
        <v>1137000</v>
      </c>
      <c r="J14" s="11">
        <f t="shared" si="12"/>
        <v>20861066</v>
      </c>
      <c r="K14" s="11">
        <f t="shared" si="3"/>
        <v>301000</v>
      </c>
      <c r="L14" s="11">
        <f t="shared" si="13"/>
        <v>4948845</v>
      </c>
      <c r="M14" s="11">
        <f t="shared" si="14"/>
        <v>-4798345</v>
      </c>
      <c r="N14" s="11">
        <f t="shared" si="15"/>
        <v>25659407.83</v>
      </c>
      <c r="O14" s="11">
        <f t="shared" si="16"/>
        <v>1923000</v>
      </c>
    </row>
    <row r="15">
      <c r="A15" s="1" t="s">
        <v>46</v>
      </c>
      <c r="B15" s="8">
        <v>46177.0</v>
      </c>
      <c r="C15" s="1" t="s">
        <v>25</v>
      </c>
      <c r="D15" s="12"/>
      <c r="E15" s="10">
        <v>70000.0</v>
      </c>
      <c r="F15" s="1" t="s">
        <v>47</v>
      </c>
      <c r="G15" s="11">
        <f t="shared" si="9"/>
        <v>1488000</v>
      </c>
      <c r="H15" s="11">
        <f t="shared" si="10"/>
        <v>120000</v>
      </c>
      <c r="I15" s="11">
        <f t="shared" si="11"/>
        <v>1137000</v>
      </c>
      <c r="J15" s="11">
        <f t="shared" si="12"/>
        <v>20791066</v>
      </c>
      <c r="K15" s="11">
        <f t="shared" si="3"/>
        <v>231000</v>
      </c>
      <c r="L15" s="11">
        <f t="shared" si="13"/>
        <v>4948845</v>
      </c>
      <c r="M15" s="11">
        <f t="shared" si="14"/>
        <v>-4833345</v>
      </c>
      <c r="N15" s="11">
        <f t="shared" si="15"/>
        <v>25624407.83</v>
      </c>
      <c r="O15" s="11">
        <f t="shared" si="16"/>
        <v>1923000</v>
      </c>
    </row>
    <row r="16">
      <c r="A16" s="1" t="s">
        <v>48</v>
      </c>
      <c r="B16" s="8">
        <v>46177.0</v>
      </c>
      <c r="C16" s="1" t="s">
        <v>34</v>
      </c>
      <c r="D16" s="12"/>
      <c r="E16" s="10">
        <v>30000.0</v>
      </c>
      <c r="F16" s="1" t="s">
        <v>49</v>
      </c>
      <c r="G16" s="11">
        <f t="shared" si="9"/>
        <v>1488000</v>
      </c>
      <c r="H16" s="11">
        <f t="shared" si="10"/>
        <v>120000</v>
      </c>
      <c r="I16" s="11">
        <f t="shared" si="11"/>
        <v>1167000</v>
      </c>
      <c r="J16" s="11">
        <f t="shared" si="12"/>
        <v>20761066</v>
      </c>
      <c r="K16" s="11">
        <f t="shared" si="3"/>
        <v>201000</v>
      </c>
      <c r="L16" s="11">
        <f t="shared" si="13"/>
        <v>4948845</v>
      </c>
      <c r="M16" s="11">
        <f t="shared" si="14"/>
        <v>-4848345</v>
      </c>
      <c r="N16" s="11">
        <f t="shared" si="15"/>
        <v>25609407.83</v>
      </c>
      <c r="O16" s="11">
        <f t="shared" si="16"/>
        <v>1923000</v>
      </c>
    </row>
    <row r="17">
      <c r="A17" s="1" t="s">
        <v>50</v>
      </c>
      <c r="B17" s="8">
        <v>46177.0</v>
      </c>
      <c r="C17" s="1" t="s">
        <v>6</v>
      </c>
      <c r="D17" s="10">
        <v>600000.0</v>
      </c>
      <c r="E17" s="12"/>
      <c r="F17" s="1" t="s">
        <v>51</v>
      </c>
      <c r="G17" s="11">
        <f t="shared" si="9"/>
        <v>2088000</v>
      </c>
      <c r="H17" s="11">
        <f t="shared" si="10"/>
        <v>120000</v>
      </c>
      <c r="I17" s="11">
        <f t="shared" si="11"/>
        <v>1167000</v>
      </c>
      <c r="J17" s="11">
        <f t="shared" si="12"/>
        <v>21361066</v>
      </c>
      <c r="K17" s="11">
        <f t="shared" si="3"/>
        <v>801000</v>
      </c>
      <c r="L17" s="11">
        <f t="shared" si="13"/>
        <v>4948845</v>
      </c>
      <c r="M17" s="11">
        <f t="shared" si="14"/>
        <v>-4548345</v>
      </c>
      <c r="N17" s="11">
        <f t="shared" si="15"/>
        <v>25909407.83</v>
      </c>
      <c r="O17" s="11">
        <f t="shared" si="16"/>
        <v>1923000</v>
      </c>
    </row>
    <row r="18">
      <c r="A18" s="1" t="s">
        <v>52</v>
      </c>
      <c r="B18" s="8">
        <v>46177.0</v>
      </c>
      <c r="C18" s="1" t="s">
        <v>25</v>
      </c>
      <c r="D18" s="12"/>
      <c r="E18" s="10">
        <v>100000.0</v>
      </c>
      <c r="F18" s="1" t="s">
        <v>53</v>
      </c>
      <c r="G18" s="11">
        <f t="shared" si="9"/>
        <v>2088000</v>
      </c>
      <c r="H18" s="11">
        <f t="shared" si="10"/>
        <v>220000</v>
      </c>
      <c r="I18" s="11">
        <f t="shared" si="11"/>
        <v>1167000</v>
      </c>
      <c r="J18" s="11">
        <f t="shared" si="12"/>
        <v>21261066</v>
      </c>
      <c r="K18" s="11">
        <f t="shared" si="3"/>
        <v>701000</v>
      </c>
      <c r="L18" s="11">
        <f t="shared" si="13"/>
        <v>4948845</v>
      </c>
      <c r="M18" s="11">
        <f t="shared" si="14"/>
        <v>-4598345</v>
      </c>
      <c r="N18" s="11">
        <f t="shared" si="15"/>
        <v>25859407.83</v>
      </c>
      <c r="O18" s="11">
        <f t="shared" si="16"/>
        <v>2023000</v>
      </c>
    </row>
    <row r="19">
      <c r="A19" s="1" t="s">
        <v>54</v>
      </c>
      <c r="B19" s="8">
        <v>46178.0</v>
      </c>
      <c r="C19" s="1" t="s">
        <v>34</v>
      </c>
      <c r="D19" s="12"/>
      <c r="E19" s="10">
        <v>180000.0</v>
      </c>
      <c r="F19" s="1" t="s">
        <v>55</v>
      </c>
      <c r="G19" s="11">
        <f t="shared" si="9"/>
        <v>2088000</v>
      </c>
      <c r="H19" s="11">
        <f t="shared" si="10"/>
        <v>220000</v>
      </c>
      <c r="I19" s="11">
        <f t="shared" si="11"/>
        <v>1347000</v>
      </c>
      <c r="J19" s="11">
        <f t="shared" si="12"/>
        <v>21081066</v>
      </c>
      <c r="K19" s="11">
        <f t="shared" si="3"/>
        <v>521000</v>
      </c>
      <c r="L19" s="11">
        <f t="shared" si="13"/>
        <v>4948845</v>
      </c>
      <c r="M19" s="11">
        <f t="shared" si="14"/>
        <v>-4688345</v>
      </c>
      <c r="N19" s="11">
        <f t="shared" si="15"/>
        <v>25769407.83</v>
      </c>
      <c r="O19" s="11">
        <f t="shared" si="16"/>
        <v>2023000</v>
      </c>
    </row>
    <row r="20">
      <c r="A20" s="1" t="s">
        <v>56</v>
      </c>
      <c r="B20" s="8">
        <v>46178.0</v>
      </c>
      <c r="C20" s="1" t="s">
        <v>34</v>
      </c>
      <c r="D20" s="12"/>
      <c r="E20" s="10">
        <v>30000.0</v>
      </c>
      <c r="F20" s="1" t="s">
        <v>39</v>
      </c>
      <c r="G20" s="11">
        <f t="shared" si="9"/>
        <v>2088000</v>
      </c>
      <c r="H20" s="11">
        <f t="shared" si="10"/>
        <v>220000</v>
      </c>
      <c r="I20" s="11">
        <f t="shared" si="11"/>
        <v>1377000</v>
      </c>
      <c r="J20" s="11">
        <f t="shared" si="12"/>
        <v>21051066</v>
      </c>
      <c r="K20" s="11">
        <f t="shared" si="3"/>
        <v>491000</v>
      </c>
      <c r="L20" s="11">
        <f t="shared" si="13"/>
        <v>4948845</v>
      </c>
      <c r="M20" s="11">
        <f t="shared" si="14"/>
        <v>-4703345</v>
      </c>
      <c r="N20" s="11">
        <f t="shared" si="15"/>
        <v>25754407.83</v>
      </c>
      <c r="O20" s="11">
        <f t="shared" si="16"/>
        <v>2023000</v>
      </c>
    </row>
    <row r="21">
      <c r="A21" s="1" t="s">
        <v>57</v>
      </c>
      <c r="B21" s="8">
        <v>46178.0</v>
      </c>
      <c r="C21" s="1" t="s">
        <v>34</v>
      </c>
      <c r="D21" s="12"/>
      <c r="E21" s="10">
        <v>334000.0</v>
      </c>
      <c r="F21" s="1" t="s">
        <v>58</v>
      </c>
      <c r="G21" s="11">
        <f t="shared" si="9"/>
        <v>2088000</v>
      </c>
      <c r="H21" s="11">
        <f t="shared" si="10"/>
        <v>220000</v>
      </c>
      <c r="I21" s="11">
        <f t="shared" si="11"/>
        <v>1711000</v>
      </c>
      <c r="J21" s="11">
        <f t="shared" si="12"/>
        <v>20717066</v>
      </c>
      <c r="K21" s="11">
        <f t="shared" si="3"/>
        <v>157000</v>
      </c>
      <c r="L21" s="11">
        <f t="shared" si="13"/>
        <v>4948845</v>
      </c>
      <c r="M21" s="11">
        <f t="shared" si="14"/>
        <v>-4870345</v>
      </c>
      <c r="N21" s="11">
        <f t="shared" si="15"/>
        <v>25587407.83</v>
      </c>
      <c r="O21" s="11">
        <f t="shared" si="16"/>
        <v>2023000</v>
      </c>
    </row>
    <row r="22">
      <c r="A22" s="1" t="s">
        <v>59</v>
      </c>
      <c r="B22" s="8">
        <v>46178.0</v>
      </c>
      <c r="C22" s="1" t="s">
        <v>25</v>
      </c>
      <c r="D22" s="12"/>
      <c r="E22" s="10">
        <v>150000.0</v>
      </c>
      <c r="F22" s="1" t="s">
        <v>60</v>
      </c>
      <c r="G22" s="11">
        <f t="shared" si="9"/>
        <v>2088000</v>
      </c>
      <c r="H22" s="11">
        <f t="shared" si="10"/>
        <v>370000</v>
      </c>
      <c r="I22" s="11">
        <f t="shared" si="11"/>
        <v>1711000</v>
      </c>
      <c r="J22" s="11">
        <f t="shared" si="12"/>
        <v>20567066</v>
      </c>
      <c r="K22" s="11">
        <f t="shared" si="3"/>
        <v>7000</v>
      </c>
      <c r="L22" s="11">
        <f t="shared" si="13"/>
        <v>4948845</v>
      </c>
      <c r="M22" s="11">
        <f t="shared" si="14"/>
        <v>-4945345</v>
      </c>
      <c r="N22" s="11">
        <f t="shared" si="15"/>
        <v>25512407.83</v>
      </c>
      <c r="O22" s="11">
        <f t="shared" si="16"/>
        <v>2023000</v>
      </c>
    </row>
    <row r="23">
      <c r="A23" s="1" t="s">
        <v>61</v>
      </c>
      <c r="B23" s="8">
        <v>46178.0</v>
      </c>
      <c r="C23" s="1" t="s">
        <v>34</v>
      </c>
      <c r="D23" s="12"/>
      <c r="E23" s="10">
        <v>18000.0</v>
      </c>
      <c r="F23" s="1" t="s">
        <v>62</v>
      </c>
      <c r="G23" s="11">
        <f t="shared" si="9"/>
        <v>2088000</v>
      </c>
      <c r="H23" s="11">
        <f t="shared" si="10"/>
        <v>370000</v>
      </c>
      <c r="I23" s="11">
        <f t="shared" si="11"/>
        <v>1729000</v>
      </c>
      <c r="J23" s="11">
        <f t="shared" si="12"/>
        <v>20549066</v>
      </c>
      <c r="K23" s="11">
        <f t="shared" si="3"/>
        <v>-11000</v>
      </c>
      <c r="L23" s="11">
        <f t="shared" si="13"/>
        <v>4948845</v>
      </c>
      <c r="M23" s="11">
        <f t="shared" si="14"/>
        <v>-4954345</v>
      </c>
      <c r="N23" s="11">
        <f t="shared" si="15"/>
        <v>25503407.83</v>
      </c>
      <c r="O23" s="11">
        <f t="shared" si="16"/>
        <v>2023000</v>
      </c>
    </row>
    <row r="24">
      <c r="A24" s="1" t="s">
        <v>63</v>
      </c>
      <c r="B24" s="8">
        <v>46178.0</v>
      </c>
      <c r="C24" s="1" t="s">
        <v>34</v>
      </c>
      <c r="D24" s="12"/>
      <c r="E24" s="10">
        <v>198000.0</v>
      </c>
      <c r="F24" s="1" t="s">
        <v>64</v>
      </c>
      <c r="G24" s="11">
        <f t="shared" si="9"/>
        <v>2088000</v>
      </c>
      <c r="H24" s="11">
        <f t="shared" si="10"/>
        <v>370000</v>
      </c>
      <c r="I24" s="11">
        <f t="shared" si="11"/>
        <v>1927000</v>
      </c>
      <c r="J24" s="11">
        <f t="shared" si="12"/>
        <v>20351066</v>
      </c>
      <c r="K24" s="11">
        <f t="shared" si="3"/>
        <v>-209000</v>
      </c>
      <c r="L24" s="11">
        <f t="shared" si="13"/>
        <v>4948845</v>
      </c>
      <c r="M24" s="11">
        <f t="shared" si="14"/>
        <v>-5053345</v>
      </c>
      <c r="N24" s="11">
        <f t="shared" si="15"/>
        <v>25404407.83</v>
      </c>
      <c r="O24" s="11">
        <f t="shared" si="16"/>
        <v>2023000</v>
      </c>
    </row>
    <row r="25">
      <c r="A25" s="1" t="s">
        <v>65</v>
      </c>
      <c r="B25" s="8">
        <v>46178.0</v>
      </c>
      <c r="C25" s="1" t="s">
        <v>34</v>
      </c>
      <c r="D25" s="12"/>
      <c r="E25" s="10">
        <v>261000.0</v>
      </c>
      <c r="F25" s="1" t="s">
        <v>66</v>
      </c>
      <c r="G25" s="11">
        <f t="shared" si="9"/>
        <v>2088000</v>
      </c>
      <c r="H25" s="11">
        <f t="shared" si="10"/>
        <v>370000</v>
      </c>
      <c r="I25" s="11">
        <f t="shared" si="11"/>
        <v>2188000</v>
      </c>
      <c r="J25" s="11">
        <f t="shared" si="12"/>
        <v>20090066</v>
      </c>
      <c r="K25" s="11">
        <f t="shared" si="3"/>
        <v>-470000</v>
      </c>
      <c r="L25" s="11">
        <f t="shared" si="13"/>
        <v>4948845</v>
      </c>
      <c r="M25" s="11">
        <f t="shared" si="14"/>
        <v>-5183845</v>
      </c>
      <c r="N25" s="11">
        <f t="shared" si="15"/>
        <v>25273907.83</v>
      </c>
      <c r="O25" s="11">
        <f t="shared" si="16"/>
        <v>2023000</v>
      </c>
    </row>
    <row r="26">
      <c r="A26" s="1" t="s">
        <v>67</v>
      </c>
      <c r="B26" s="8">
        <v>46178.0</v>
      </c>
      <c r="C26" s="1" t="s">
        <v>34</v>
      </c>
      <c r="D26" s="12"/>
      <c r="E26" s="10">
        <v>176000.0</v>
      </c>
      <c r="F26" s="1" t="s">
        <v>68</v>
      </c>
      <c r="G26" s="11">
        <f t="shared" si="9"/>
        <v>2088000</v>
      </c>
      <c r="H26" s="11">
        <f t="shared" si="10"/>
        <v>370000</v>
      </c>
      <c r="I26" s="11">
        <f t="shared" si="11"/>
        <v>2364000</v>
      </c>
      <c r="J26" s="11">
        <f t="shared" si="12"/>
        <v>19914066</v>
      </c>
      <c r="K26" s="11">
        <f t="shared" si="3"/>
        <v>-646000</v>
      </c>
      <c r="L26" s="11">
        <f t="shared" si="13"/>
        <v>4948845</v>
      </c>
      <c r="M26" s="11">
        <f t="shared" si="14"/>
        <v>-5271845</v>
      </c>
      <c r="N26" s="11">
        <f t="shared" si="15"/>
        <v>25185907.83</v>
      </c>
      <c r="O26" s="11">
        <f t="shared" si="16"/>
        <v>2023000</v>
      </c>
    </row>
    <row r="27">
      <c r="A27" s="1" t="s">
        <v>69</v>
      </c>
      <c r="B27" s="8">
        <v>46178.0</v>
      </c>
      <c r="C27" s="1" t="s">
        <v>25</v>
      </c>
      <c r="D27" s="12"/>
      <c r="E27" s="10">
        <v>95000.0</v>
      </c>
      <c r="F27" s="1" t="s">
        <v>70</v>
      </c>
      <c r="G27" s="11">
        <f t="shared" si="9"/>
        <v>2088000</v>
      </c>
      <c r="H27" s="11">
        <f t="shared" si="10"/>
        <v>465000</v>
      </c>
      <c r="I27" s="11">
        <f t="shared" si="11"/>
        <v>2364000</v>
      </c>
      <c r="J27" s="11">
        <f t="shared" si="12"/>
        <v>19819066</v>
      </c>
      <c r="K27" s="11">
        <f t="shared" si="3"/>
        <v>-741000</v>
      </c>
      <c r="L27" s="11">
        <f t="shared" si="13"/>
        <v>4948845</v>
      </c>
      <c r="M27" s="11">
        <f t="shared" si="14"/>
        <v>-5319345</v>
      </c>
      <c r="N27" s="11">
        <f t="shared" si="15"/>
        <v>25138407.83</v>
      </c>
      <c r="O27" s="11">
        <f t="shared" si="16"/>
        <v>2023000</v>
      </c>
    </row>
    <row r="28">
      <c r="A28" s="1" t="s">
        <v>71</v>
      </c>
      <c r="B28" s="8">
        <v>46178.0</v>
      </c>
      <c r="C28" s="1" t="s">
        <v>6</v>
      </c>
      <c r="D28" s="10">
        <v>565000.0</v>
      </c>
      <c r="E28" s="12"/>
      <c r="F28" s="1" t="s">
        <v>72</v>
      </c>
      <c r="G28" s="11">
        <f t="shared" si="9"/>
        <v>2653000</v>
      </c>
      <c r="H28" s="11">
        <f t="shared" si="10"/>
        <v>465000</v>
      </c>
      <c r="I28" s="11">
        <f t="shared" si="11"/>
        <v>2364000</v>
      </c>
      <c r="J28" s="11">
        <f t="shared" si="12"/>
        <v>20384066</v>
      </c>
      <c r="K28" s="11">
        <f t="shared" si="3"/>
        <v>-176000</v>
      </c>
      <c r="L28" s="11">
        <f t="shared" si="13"/>
        <v>4948845</v>
      </c>
      <c r="M28" s="11">
        <f t="shared" si="14"/>
        <v>-5036845</v>
      </c>
      <c r="N28" s="11">
        <f t="shared" si="15"/>
        <v>25420907.83</v>
      </c>
      <c r="O28" s="11">
        <f t="shared" si="16"/>
        <v>2023000</v>
      </c>
    </row>
    <row r="29">
      <c r="A29" s="1" t="s">
        <v>73</v>
      </c>
      <c r="B29" s="8">
        <v>46178.0</v>
      </c>
      <c r="C29" s="1" t="s">
        <v>34</v>
      </c>
      <c r="D29" s="12"/>
      <c r="E29" s="10">
        <v>156000.0</v>
      </c>
      <c r="F29" s="1" t="s">
        <v>74</v>
      </c>
      <c r="G29" s="11">
        <f t="shared" si="9"/>
        <v>2653000</v>
      </c>
      <c r="H29" s="11">
        <f t="shared" si="10"/>
        <v>465000</v>
      </c>
      <c r="I29" s="11">
        <f t="shared" si="11"/>
        <v>2520000</v>
      </c>
      <c r="J29" s="11">
        <f t="shared" si="12"/>
        <v>20228066</v>
      </c>
      <c r="K29" s="11">
        <f t="shared" si="3"/>
        <v>-332000</v>
      </c>
      <c r="L29" s="11">
        <f t="shared" si="13"/>
        <v>4948845</v>
      </c>
      <c r="M29" s="11">
        <f t="shared" si="14"/>
        <v>-5114845</v>
      </c>
      <c r="N29" s="11">
        <f t="shared" si="15"/>
        <v>25342907.83</v>
      </c>
      <c r="O29" s="11">
        <f t="shared" si="16"/>
        <v>2023000</v>
      </c>
    </row>
    <row r="30">
      <c r="A30" s="1" t="s">
        <v>75</v>
      </c>
      <c r="B30" s="8">
        <v>46179.0</v>
      </c>
      <c r="C30" s="1" t="s">
        <v>19</v>
      </c>
      <c r="D30" s="12"/>
      <c r="E30" s="10">
        <v>44000.0</v>
      </c>
      <c r="F30" s="1" t="s">
        <v>76</v>
      </c>
      <c r="G30" s="11">
        <f t="shared" si="9"/>
        <v>2653000</v>
      </c>
      <c r="H30" s="11">
        <f t="shared" si="10"/>
        <v>465000</v>
      </c>
      <c r="I30" s="11">
        <f t="shared" si="11"/>
        <v>2520000</v>
      </c>
      <c r="J30" s="11">
        <f t="shared" si="12"/>
        <v>20184066</v>
      </c>
      <c r="K30" s="11">
        <f t="shared" si="3"/>
        <v>-332000</v>
      </c>
      <c r="L30" s="11">
        <f t="shared" si="13"/>
        <v>4948845</v>
      </c>
      <c r="M30" s="11">
        <f t="shared" si="14"/>
        <v>-5114845</v>
      </c>
      <c r="N30" s="11">
        <f t="shared" si="15"/>
        <v>25298907.83</v>
      </c>
      <c r="O30" s="11">
        <f t="shared" si="16"/>
        <v>2023000</v>
      </c>
    </row>
    <row r="31">
      <c r="A31" s="1" t="s">
        <v>77</v>
      </c>
      <c r="B31" s="8">
        <v>46179.0</v>
      </c>
      <c r="C31" s="1" t="s">
        <v>19</v>
      </c>
      <c r="D31" s="12"/>
      <c r="E31" s="10">
        <v>560000.0</v>
      </c>
      <c r="F31" s="1" t="s">
        <v>78</v>
      </c>
      <c r="G31" s="11">
        <f t="shared" si="9"/>
        <v>2653000</v>
      </c>
      <c r="H31" s="11">
        <f t="shared" si="10"/>
        <v>465000</v>
      </c>
      <c r="I31" s="11">
        <f t="shared" si="11"/>
        <v>2520000</v>
      </c>
      <c r="J31" s="11">
        <f t="shared" si="12"/>
        <v>19624066</v>
      </c>
      <c r="K31" s="11">
        <f t="shared" si="3"/>
        <v>-332000</v>
      </c>
      <c r="L31" s="11">
        <f t="shared" si="13"/>
        <v>4948845</v>
      </c>
      <c r="M31" s="11">
        <f t="shared" si="14"/>
        <v>-5114845</v>
      </c>
      <c r="N31" s="11">
        <f t="shared" si="15"/>
        <v>24738907.83</v>
      </c>
      <c r="O31" s="11">
        <f t="shared" si="16"/>
        <v>2023000</v>
      </c>
    </row>
    <row r="32">
      <c r="A32" s="1" t="s">
        <v>79</v>
      </c>
      <c r="B32" s="8">
        <v>46179.0</v>
      </c>
      <c r="C32" s="1" t="s">
        <v>25</v>
      </c>
      <c r="D32" s="12"/>
      <c r="E32" s="10">
        <v>300000.0</v>
      </c>
      <c r="F32" s="1" t="s">
        <v>80</v>
      </c>
      <c r="G32" s="11">
        <f t="shared" si="9"/>
        <v>2653000</v>
      </c>
      <c r="H32" s="11">
        <f t="shared" si="10"/>
        <v>765000</v>
      </c>
      <c r="I32" s="11">
        <f t="shared" si="11"/>
        <v>2520000</v>
      </c>
      <c r="J32" s="11">
        <f t="shared" si="12"/>
        <v>19324066</v>
      </c>
      <c r="K32" s="11">
        <f t="shared" si="3"/>
        <v>-632000</v>
      </c>
      <c r="L32" s="11">
        <f t="shared" si="13"/>
        <v>4948845</v>
      </c>
      <c r="M32" s="11">
        <f t="shared" si="14"/>
        <v>-5264845</v>
      </c>
      <c r="N32" s="11">
        <f t="shared" si="15"/>
        <v>24588907.83</v>
      </c>
      <c r="O32" s="11">
        <f t="shared" si="16"/>
        <v>2023000</v>
      </c>
    </row>
    <row r="33">
      <c r="A33" s="1" t="s">
        <v>81</v>
      </c>
      <c r="B33" s="8">
        <v>46179.0</v>
      </c>
      <c r="C33" s="1" t="s">
        <v>22</v>
      </c>
      <c r="D33" s="12"/>
      <c r="E33" s="10">
        <v>824000.0</v>
      </c>
      <c r="F33" s="1" t="s">
        <v>30</v>
      </c>
      <c r="G33" s="11">
        <f t="shared" si="9"/>
        <v>2653000</v>
      </c>
      <c r="H33" s="11">
        <f t="shared" si="10"/>
        <v>765000</v>
      </c>
      <c r="I33" s="11">
        <f t="shared" si="11"/>
        <v>2520000</v>
      </c>
      <c r="J33" s="11">
        <f t="shared" si="12"/>
        <v>18500066</v>
      </c>
      <c r="K33" s="11">
        <f t="shared" si="3"/>
        <v>-632000</v>
      </c>
      <c r="L33" s="11">
        <f t="shared" si="13"/>
        <v>5772845</v>
      </c>
      <c r="M33" s="11">
        <f t="shared" si="14"/>
        <v>-6088845</v>
      </c>
      <c r="N33" s="11">
        <f t="shared" si="15"/>
        <v>24588907.83</v>
      </c>
      <c r="O33" s="11">
        <f t="shared" si="16"/>
        <v>2023000</v>
      </c>
    </row>
    <row r="34">
      <c r="A34" s="1" t="s">
        <v>82</v>
      </c>
      <c r="B34" s="8">
        <v>46179.0</v>
      </c>
      <c r="C34" s="1" t="s">
        <v>25</v>
      </c>
      <c r="D34" s="12"/>
      <c r="E34" s="10">
        <v>500000.0</v>
      </c>
      <c r="F34" s="1" t="s">
        <v>53</v>
      </c>
      <c r="G34" s="11">
        <f t="shared" si="9"/>
        <v>2653000</v>
      </c>
      <c r="H34" s="11">
        <f t="shared" si="10"/>
        <v>1265000</v>
      </c>
      <c r="I34" s="11">
        <f t="shared" si="11"/>
        <v>2520000</v>
      </c>
      <c r="J34" s="11">
        <f t="shared" si="12"/>
        <v>18000066</v>
      </c>
      <c r="K34" s="11">
        <f t="shared" si="3"/>
        <v>-1132000</v>
      </c>
      <c r="L34" s="11">
        <f t="shared" si="13"/>
        <v>5772845</v>
      </c>
      <c r="M34" s="11">
        <f t="shared" si="14"/>
        <v>-6338845</v>
      </c>
      <c r="N34" s="11">
        <f t="shared" si="15"/>
        <v>24338907.83</v>
      </c>
      <c r="O34" s="11">
        <f t="shared" si="16"/>
        <v>2523000</v>
      </c>
    </row>
    <row r="35">
      <c r="A35" s="1" t="s">
        <v>83</v>
      </c>
      <c r="B35" s="8">
        <v>46179.0</v>
      </c>
      <c r="C35" s="1" t="s">
        <v>25</v>
      </c>
      <c r="D35" s="12"/>
      <c r="E35" s="10">
        <v>75000.0</v>
      </c>
      <c r="F35" s="1" t="s">
        <v>84</v>
      </c>
      <c r="G35" s="11">
        <f t="shared" si="9"/>
        <v>2653000</v>
      </c>
      <c r="H35" s="11">
        <f t="shared" si="10"/>
        <v>1340000</v>
      </c>
      <c r="I35" s="11">
        <f t="shared" si="11"/>
        <v>2520000</v>
      </c>
      <c r="J35" s="11">
        <f t="shared" si="12"/>
        <v>17925066</v>
      </c>
      <c r="K35" s="11">
        <f t="shared" si="3"/>
        <v>-1207000</v>
      </c>
      <c r="L35" s="11">
        <f t="shared" si="13"/>
        <v>5772845</v>
      </c>
      <c r="M35" s="11">
        <f t="shared" si="14"/>
        <v>-6376345</v>
      </c>
      <c r="N35" s="11">
        <f t="shared" si="15"/>
        <v>24301407.83</v>
      </c>
      <c r="O35" s="11">
        <f t="shared" si="16"/>
        <v>2523000</v>
      </c>
    </row>
    <row r="36">
      <c r="A36" s="1" t="s">
        <v>85</v>
      </c>
      <c r="B36" s="8">
        <v>46180.0</v>
      </c>
      <c r="C36" s="1" t="s">
        <v>25</v>
      </c>
      <c r="D36" s="12"/>
      <c r="E36" s="10">
        <v>103000.0</v>
      </c>
      <c r="F36" s="1" t="s">
        <v>53</v>
      </c>
      <c r="G36" s="11">
        <f t="shared" si="9"/>
        <v>2653000</v>
      </c>
      <c r="H36" s="11">
        <f t="shared" si="10"/>
        <v>1443000</v>
      </c>
      <c r="I36" s="11">
        <f t="shared" si="11"/>
        <v>2520000</v>
      </c>
      <c r="J36" s="11">
        <f t="shared" si="12"/>
        <v>17822066</v>
      </c>
      <c r="K36" s="11">
        <f t="shared" si="3"/>
        <v>-1310000</v>
      </c>
      <c r="L36" s="11">
        <f t="shared" si="13"/>
        <v>5772845</v>
      </c>
      <c r="M36" s="11">
        <f t="shared" si="14"/>
        <v>-6427845</v>
      </c>
      <c r="N36" s="11">
        <f t="shared" si="15"/>
        <v>24249907.83</v>
      </c>
      <c r="O36" s="11">
        <f t="shared" si="16"/>
        <v>2626000</v>
      </c>
    </row>
    <row r="37">
      <c r="A37" s="14" t="s">
        <v>86</v>
      </c>
      <c r="B37" s="8">
        <v>46179.0</v>
      </c>
      <c r="C37" s="1" t="s">
        <v>6</v>
      </c>
      <c r="D37" s="10">
        <v>330000.0</v>
      </c>
      <c r="E37" s="12"/>
      <c r="F37" s="1" t="s">
        <v>87</v>
      </c>
      <c r="G37" s="11">
        <f t="shared" si="9"/>
        <v>2983000</v>
      </c>
      <c r="H37" s="11">
        <f t="shared" si="10"/>
        <v>1443000</v>
      </c>
      <c r="I37" s="11">
        <f t="shared" si="11"/>
        <v>2520000</v>
      </c>
      <c r="J37" s="11">
        <f t="shared" si="12"/>
        <v>18152066</v>
      </c>
      <c r="K37" s="11">
        <f t="shared" si="3"/>
        <v>-980000</v>
      </c>
      <c r="L37" s="11">
        <f t="shared" si="13"/>
        <v>5772845</v>
      </c>
      <c r="M37" s="11">
        <f t="shared" si="14"/>
        <v>-6262845</v>
      </c>
      <c r="N37" s="11">
        <f t="shared" si="15"/>
        <v>24414907.83</v>
      </c>
      <c r="O37" s="11">
        <f t="shared" si="16"/>
        <v>2626000</v>
      </c>
    </row>
    <row r="38">
      <c r="C38" s="15"/>
      <c r="D38" s="12"/>
      <c r="E38" s="12"/>
      <c r="G38" s="11"/>
      <c r="H38" s="11"/>
      <c r="I38" s="11"/>
      <c r="J38" s="11"/>
      <c r="K38" s="11"/>
      <c r="L38" s="11"/>
      <c r="M38" s="11"/>
      <c r="N38" s="11"/>
      <c r="O38" s="11"/>
    </row>
    <row r="39">
      <c r="C39" s="15"/>
      <c r="D39" s="12"/>
      <c r="E39" s="12"/>
      <c r="G39" s="11"/>
      <c r="H39" s="11"/>
      <c r="I39" s="11"/>
      <c r="J39" s="11"/>
      <c r="K39" s="11"/>
      <c r="L39" s="11"/>
      <c r="M39" s="11"/>
      <c r="N39" s="11"/>
      <c r="O39" s="11"/>
    </row>
    <row r="40">
      <c r="C40" s="15"/>
      <c r="D40" s="12"/>
      <c r="E40" s="12"/>
      <c r="G40" s="11"/>
      <c r="H40" s="11"/>
      <c r="I40" s="11"/>
      <c r="J40" s="11"/>
      <c r="K40" s="11"/>
      <c r="L40" s="11"/>
      <c r="M40" s="11"/>
      <c r="N40" s="11"/>
      <c r="O40" s="11"/>
    </row>
    <row r="41">
      <c r="C41" s="15"/>
      <c r="D41" s="12"/>
      <c r="E41" s="12"/>
      <c r="G41" s="11"/>
      <c r="H41" s="11"/>
      <c r="I41" s="11"/>
      <c r="J41" s="11"/>
      <c r="K41" s="11"/>
      <c r="L41" s="11"/>
      <c r="M41" s="11"/>
      <c r="N41" s="11"/>
      <c r="O41" s="11"/>
    </row>
    <row r="42">
      <c r="C42" s="15"/>
      <c r="D42" s="12"/>
      <c r="E42" s="12"/>
      <c r="G42" s="11"/>
      <c r="H42" s="11"/>
      <c r="I42" s="11"/>
      <c r="J42" s="11"/>
      <c r="K42" s="11"/>
      <c r="L42" s="11"/>
      <c r="M42" s="11"/>
      <c r="N42" s="11"/>
      <c r="O42" s="11"/>
    </row>
    <row r="43">
      <c r="C43" s="15"/>
      <c r="D43" s="12"/>
      <c r="E43" s="12"/>
      <c r="G43" s="11"/>
      <c r="H43" s="11"/>
      <c r="I43" s="11"/>
      <c r="J43" s="11"/>
      <c r="K43" s="11"/>
      <c r="L43" s="11"/>
      <c r="M43" s="11"/>
      <c r="N43" s="11"/>
      <c r="O43" s="11"/>
    </row>
    <row r="44">
      <c r="C44" s="15"/>
      <c r="D44" s="12"/>
      <c r="E44" s="12"/>
      <c r="G44" s="11"/>
      <c r="H44" s="11"/>
      <c r="I44" s="11"/>
      <c r="J44" s="11"/>
      <c r="K44" s="11"/>
      <c r="L44" s="11"/>
      <c r="M44" s="11"/>
      <c r="N44" s="11"/>
      <c r="O44" s="11"/>
    </row>
    <row r="45">
      <c r="C45" s="15"/>
      <c r="D45" s="12"/>
      <c r="E45" s="12"/>
      <c r="G45" s="11"/>
      <c r="H45" s="11"/>
      <c r="I45" s="11"/>
      <c r="J45" s="11"/>
      <c r="K45" s="11"/>
      <c r="L45" s="11"/>
      <c r="M45" s="11"/>
      <c r="N45" s="11"/>
      <c r="O45" s="11"/>
    </row>
    <row r="46">
      <c r="C46" s="15"/>
      <c r="D46" s="12"/>
      <c r="E46" s="12"/>
      <c r="G46" s="11"/>
      <c r="H46" s="11"/>
      <c r="I46" s="11"/>
      <c r="J46" s="11"/>
      <c r="K46" s="11"/>
      <c r="L46" s="11"/>
      <c r="M46" s="11"/>
      <c r="N46" s="11"/>
      <c r="O46" s="11"/>
    </row>
    <row r="47">
      <c r="C47" s="15"/>
      <c r="D47" s="12"/>
      <c r="E47" s="12"/>
      <c r="G47" s="11"/>
      <c r="H47" s="11"/>
      <c r="I47" s="11"/>
      <c r="J47" s="11"/>
      <c r="K47" s="11"/>
      <c r="L47" s="11"/>
      <c r="M47" s="11"/>
      <c r="N47" s="11"/>
      <c r="O47" s="11"/>
    </row>
    <row r="48">
      <c r="C48" s="15"/>
      <c r="D48" s="12"/>
      <c r="E48" s="12"/>
      <c r="G48" s="11"/>
      <c r="H48" s="11"/>
      <c r="I48" s="11"/>
      <c r="J48" s="11"/>
      <c r="K48" s="11"/>
      <c r="L48" s="11"/>
      <c r="M48" s="11"/>
      <c r="N48" s="11"/>
      <c r="O48" s="11"/>
    </row>
    <row r="49">
      <c r="C49" s="15"/>
      <c r="D49" s="12"/>
      <c r="E49" s="12"/>
      <c r="G49" s="11"/>
      <c r="H49" s="11"/>
      <c r="I49" s="11"/>
      <c r="J49" s="11"/>
      <c r="K49" s="11"/>
      <c r="L49" s="11"/>
      <c r="M49" s="11"/>
      <c r="N49" s="11"/>
      <c r="O49" s="11"/>
    </row>
    <row r="50">
      <c r="C50" s="15"/>
      <c r="D50" s="12"/>
      <c r="E50" s="12"/>
      <c r="G50" s="11"/>
      <c r="H50" s="11"/>
      <c r="I50" s="11"/>
      <c r="J50" s="11"/>
      <c r="K50" s="11"/>
      <c r="L50" s="11"/>
      <c r="M50" s="11"/>
      <c r="N50" s="11"/>
      <c r="O50" s="11"/>
    </row>
    <row r="51">
      <c r="C51" s="15"/>
      <c r="D51" s="12"/>
      <c r="E51" s="12"/>
      <c r="G51" s="11"/>
      <c r="H51" s="11"/>
      <c r="I51" s="11"/>
      <c r="J51" s="11"/>
      <c r="K51" s="11"/>
      <c r="L51" s="11"/>
      <c r="M51" s="11"/>
      <c r="N51" s="11"/>
      <c r="O51" s="11"/>
    </row>
    <row r="52">
      <c r="C52" s="15"/>
      <c r="D52" s="12"/>
      <c r="E52" s="12"/>
      <c r="G52" s="11"/>
      <c r="H52" s="11"/>
      <c r="I52" s="11"/>
      <c r="J52" s="11"/>
      <c r="K52" s="11"/>
      <c r="L52" s="11"/>
      <c r="M52" s="11"/>
      <c r="N52" s="11"/>
      <c r="O52" s="11"/>
    </row>
    <row r="53">
      <c r="C53" s="15"/>
      <c r="D53" s="12"/>
      <c r="E53" s="12"/>
      <c r="G53" s="11"/>
      <c r="H53" s="11"/>
      <c r="I53" s="11"/>
      <c r="J53" s="11"/>
      <c r="K53" s="11"/>
      <c r="L53" s="11"/>
      <c r="M53" s="11"/>
      <c r="N53" s="11"/>
      <c r="O53" s="11"/>
    </row>
    <row r="54">
      <c r="C54" s="15"/>
      <c r="D54" s="12"/>
      <c r="E54" s="12"/>
      <c r="G54" s="11"/>
      <c r="H54" s="11"/>
      <c r="I54" s="11"/>
      <c r="J54" s="11"/>
      <c r="K54" s="11"/>
      <c r="L54" s="11"/>
      <c r="M54" s="11"/>
      <c r="N54" s="11"/>
      <c r="O54" s="11"/>
    </row>
    <row r="55">
      <c r="C55" s="15"/>
      <c r="D55" s="12"/>
      <c r="E55" s="12"/>
      <c r="G55" s="11"/>
      <c r="H55" s="11"/>
      <c r="I55" s="11"/>
      <c r="J55" s="11"/>
      <c r="K55" s="11"/>
      <c r="L55" s="11"/>
      <c r="M55" s="11"/>
      <c r="N55" s="11"/>
      <c r="O55" s="11"/>
    </row>
    <row r="56">
      <c r="C56" s="15"/>
      <c r="D56" s="12"/>
      <c r="E56" s="12"/>
      <c r="G56" s="11"/>
      <c r="H56" s="11"/>
      <c r="I56" s="11"/>
      <c r="J56" s="11"/>
      <c r="K56" s="11"/>
      <c r="L56" s="11"/>
      <c r="M56" s="11"/>
      <c r="N56" s="11"/>
      <c r="O56" s="11"/>
    </row>
    <row r="57">
      <c r="C57" s="15"/>
      <c r="D57" s="12"/>
      <c r="E57" s="12"/>
      <c r="G57" s="11"/>
      <c r="H57" s="11"/>
      <c r="I57" s="11"/>
      <c r="J57" s="11"/>
      <c r="K57" s="11"/>
      <c r="L57" s="11"/>
      <c r="M57" s="11"/>
      <c r="N57" s="11"/>
      <c r="O57" s="11"/>
    </row>
    <row r="58">
      <c r="C58" s="15"/>
      <c r="D58" s="12"/>
      <c r="E58" s="12"/>
      <c r="G58" s="11"/>
      <c r="H58" s="11"/>
      <c r="I58" s="11"/>
      <c r="J58" s="11"/>
      <c r="K58" s="11"/>
      <c r="L58" s="11"/>
      <c r="M58" s="11"/>
      <c r="N58" s="11"/>
      <c r="O58" s="11"/>
    </row>
    <row r="59">
      <c r="C59" s="15"/>
      <c r="D59" s="12"/>
      <c r="E59" s="12"/>
      <c r="G59" s="11"/>
      <c r="H59" s="11"/>
      <c r="I59" s="11"/>
      <c r="J59" s="11"/>
      <c r="K59" s="11"/>
      <c r="L59" s="11"/>
      <c r="M59" s="11"/>
      <c r="N59" s="11"/>
      <c r="O59" s="11"/>
    </row>
    <row r="60">
      <c r="C60" s="15"/>
      <c r="D60" s="12"/>
      <c r="E60" s="12"/>
      <c r="G60" s="11"/>
      <c r="H60" s="11"/>
      <c r="I60" s="11"/>
      <c r="J60" s="11"/>
      <c r="K60" s="11"/>
      <c r="L60" s="11"/>
      <c r="M60" s="11"/>
      <c r="N60" s="11"/>
      <c r="O60" s="11"/>
    </row>
    <row r="61">
      <c r="C61" s="15"/>
      <c r="D61" s="12"/>
      <c r="E61" s="12"/>
      <c r="G61" s="11"/>
      <c r="H61" s="11"/>
      <c r="I61" s="11"/>
      <c r="J61" s="11"/>
      <c r="K61" s="11"/>
      <c r="L61" s="11"/>
      <c r="M61" s="11"/>
      <c r="N61" s="11"/>
      <c r="O61" s="11"/>
    </row>
    <row r="62">
      <c r="C62" s="15"/>
      <c r="D62" s="12"/>
      <c r="E62" s="12"/>
      <c r="G62" s="11"/>
      <c r="H62" s="11"/>
      <c r="I62" s="11"/>
      <c r="J62" s="11"/>
      <c r="K62" s="11"/>
      <c r="L62" s="11"/>
      <c r="M62" s="11"/>
      <c r="N62" s="11"/>
      <c r="O62" s="11"/>
    </row>
    <row r="63">
      <c r="C63" s="15"/>
      <c r="D63" s="12"/>
      <c r="E63" s="12"/>
      <c r="G63" s="11"/>
      <c r="H63" s="11"/>
      <c r="I63" s="11"/>
      <c r="J63" s="11"/>
      <c r="K63" s="11"/>
      <c r="L63" s="11"/>
      <c r="M63" s="11"/>
      <c r="N63" s="11"/>
      <c r="O63" s="11"/>
    </row>
    <row r="64">
      <c r="C64" s="15"/>
      <c r="D64" s="12"/>
      <c r="E64" s="12"/>
      <c r="G64" s="11"/>
      <c r="H64" s="11"/>
      <c r="I64" s="11"/>
      <c r="J64" s="11"/>
      <c r="K64" s="11"/>
      <c r="L64" s="11"/>
      <c r="M64" s="11"/>
      <c r="N64" s="11"/>
      <c r="O64" s="11"/>
    </row>
    <row r="65">
      <c r="C65" s="15"/>
      <c r="D65" s="12"/>
      <c r="E65" s="12"/>
      <c r="G65" s="11"/>
      <c r="H65" s="11"/>
      <c r="I65" s="11"/>
      <c r="J65" s="11"/>
      <c r="K65" s="11"/>
      <c r="L65" s="11"/>
      <c r="M65" s="11"/>
      <c r="N65" s="11"/>
      <c r="O65" s="11"/>
    </row>
    <row r="66">
      <c r="C66" s="15"/>
      <c r="D66" s="12"/>
      <c r="E66" s="12"/>
      <c r="G66" s="11"/>
      <c r="H66" s="11"/>
      <c r="I66" s="11"/>
      <c r="J66" s="11"/>
      <c r="K66" s="11"/>
      <c r="L66" s="11"/>
      <c r="M66" s="11"/>
      <c r="N66" s="11"/>
      <c r="O66" s="11"/>
    </row>
    <row r="67">
      <c r="C67" s="15"/>
      <c r="D67" s="12"/>
      <c r="E67" s="12"/>
      <c r="G67" s="11"/>
      <c r="H67" s="11"/>
      <c r="I67" s="11"/>
      <c r="J67" s="11"/>
      <c r="K67" s="11"/>
      <c r="L67" s="11"/>
      <c r="M67" s="11"/>
      <c r="N67" s="11"/>
      <c r="O67" s="11"/>
    </row>
    <row r="68">
      <c r="C68" s="15"/>
      <c r="D68" s="12"/>
      <c r="E68" s="12"/>
      <c r="G68" s="11"/>
      <c r="H68" s="11"/>
      <c r="I68" s="11"/>
      <c r="J68" s="11"/>
      <c r="K68" s="11"/>
      <c r="L68" s="11"/>
      <c r="M68" s="11"/>
      <c r="N68" s="11"/>
      <c r="O68" s="11"/>
    </row>
    <row r="69">
      <c r="C69" s="15"/>
      <c r="D69" s="12"/>
      <c r="E69" s="12"/>
      <c r="G69" s="11"/>
      <c r="H69" s="11"/>
      <c r="I69" s="11"/>
      <c r="J69" s="11"/>
      <c r="K69" s="11"/>
      <c r="L69" s="11"/>
      <c r="M69" s="11"/>
      <c r="N69" s="11"/>
      <c r="O69" s="11"/>
    </row>
    <row r="70">
      <c r="C70" s="15"/>
      <c r="D70" s="12"/>
      <c r="E70" s="12"/>
      <c r="G70" s="11"/>
      <c r="H70" s="11"/>
      <c r="I70" s="11"/>
      <c r="J70" s="11"/>
      <c r="K70" s="11"/>
      <c r="L70" s="11"/>
      <c r="M70" s="11"/>
      <c r="N70" s="11"/>
      <c r="O70" s="11"/>
    </row>
    <row r="71">
      <c r="C71" s="15"/>
      <c r="D71" s="12"/>
      <c r="E71" s="12"/>
      <c r="G71" s="11"/>
      <c r="H71" s="11"/>
      <c r="I71" s="11"/>
      <c r="J71" s="11"/>
      <c r="K71" s="11"/>
      <c r="L71" s="11"/>
      <c r="M71" s="11"/>
      <c r="N71" s="11"/>
      <c r="O71" s="11"/>
    </row>
    <row r="72">
      <c r="C72" s="15"/>
      <c r="D72" s="12"/>
      <c r="E72" s="12"/>
      <c r="G72" s="11"/>
      <c r="H72" s="11"/>
      <c r="I72" s="11"/>
      <c r="J72" s="11"/>
      <c r="K72" s="11"/>
      <c r="L72" s="11"/>
      <c r="M72" s="11"/>
      <c r="N72" s="11"/>
      <c r="O72" s="11"/>
    </row>
    <row r="73">
      <c r="C73" s="15"/>
      <c r="D73" s="12"/>
      <c r="E73" s="12"/>
      <c r="G73" s="11"/>
      <c r="H73" s="11"/>
      <c r="I73" s="11"/>
      <c r="J73" s="11"/>
      <c r="K73" s="11"/>
      <c r="L73" s="11"/>
      <c r="M73" s="11"/>
      <c r="N73" s="11"/>
      <c r="O73" s="11"/>
    </row>
    <row r="74">
      <c r="C74" s="15"/>
      <c r="D74" s="12"/>
      <c r="E74" s="12"/>
      <c r="G74" s="11"/>
      <c r="H74" s="11"/>
      <c r="I74" s="11"/>
      <c r="J74" s="11"/>
      <c r="K74" s="11"/>
      <c r="L74" s="11"/>
      <c r="M74" s="11"/>
      <c r="N74" s="11"/>
      <c r="O74" s="11"/>
    </row>
    <row r="75">
      <c r="C75" s="15"/>
      <c r="D75" s="12"/>
      <c r="E75" s="12"/>
      <c r="G75" s="11"/>
      <c r="H75" s="11"/>
      <c r="I75" s="11"/>
      <c r="J75" s="11"/>
      <c r="K75" s="11"/>
      <c r="L75" s="11"/>
      <c r="M75" s="11"/>
      <c r="N75" s="11"/>
      <c r="O75" s="11"/>
    </row>
    <row r="76">
      <c r="C76" s="15"/>
      <c r="D76" s="12"/>
      <c r="E76" s="12"/>
      <c r="G76" s="11"/>
      <c r="H76" s="11"/>
      <c r="I76" s="11"/>
      <c r="J76" s="11"/>
      <c r="K76" s="11"/>
      <c r="L76" s="11"/>
      <c r="M76" s="11"/>
      <c r="N76" s="11"/>
      <c r="O76" s="11"/>
    </row>
    <row r="77">
      <c r="C77" s="15"/>
      <c r="D77" s="12"/>
      <c r="E77" s="12"/>
      <c r="G77" s="11"/>
      <c r="H77" s="11"/>
      <c r="I77" s="11"/>
      <c r="J77" s="11"/>
      <c r="K77" s="11"/>
      <c r="L77" s="11"/>
      <c r="M77" s="11"/>
      <c r="N77" s="11"/>
      <c r="O77" s="11"/>
    </row>
    <row r="78">
      <c r="C78" s="15"/>
      <c r="D78" s="12"/>
      <c r="E78" s="12"/>
      <c r="G78" s="11"/>
      <c r="H78" s="11"/>
      <c r="I78" s="11"/>
      <c r="J78" s="11"/>
      <c r="K78" s="11"/>
      <c r="L78" s="11"/>
      <c r="M78" s="11"/>
      <c r="N78" s="11"/>
      <c r="O78" s="11"/>
    </row>
    <row r="79">
      <c r="C79" s="15"/>
      <c r="D79" s="12"/>
      <c r="E79" s="12"/>
      <c r="G79" s="11"/>
      <c r="H79" s="11"/>
      <c r="I79" s="11"/>
      <c r="J79" s="11"/>
      <c r="K79" s="11"/>
      <c r="L79" s="11"/>
      <c r="M79" s="11"/>
      <c r="N79" s="11"/>
      <c r="O79" s="11"/>
    </row>
    <row r="80">
      <c r="C80" s="15"/>
      <c r="D80" s="12"/>
      <c r="E80" s="12"/>
      <c r="G80" s="11"/>
      <c r="H80" s="11"/>
      <c r="I80" s="11"/>
      <c r="J80" s="11"/>
      <c r="K80" s="11"/>
      <c r="L80" s="11"/>
      <c r="M80" s="11"/>
      <c r="N80" s="11"/>
      <c r="O80" s="11"/>
    </row>
    <row r="81">
      <c r="C81" s="15"/>
      <c r="D81" s="12"/>
      <c r="E81" s="12"/>
      <c r="G81" s="11"/>
      <c r="H81" s="11"/>
      <c r="I81" s="11"/>
      <c r="J81" s="11"/>
      <c r="K81" s="11"/>
      <c r="L81" s="11"/>
      <c r="M81" s="11"/>
      <c r="N81" s="11"/>
      <c r="O81" s="11"/>
    </row>
    <row r="82">
      <c r="C82" s="15"/>
      <c r="D82" s="12"/>
      <c r="E82" s="12"/>
      <c r="G82" s="11"/>
      <c r="H82" s="11"/>
      <c r="I82" s="11"/>
      <c r="J82" s="11"/>
      <c r="K82" s="11"/>
      <c r="L82" s="11"/>
      <c r="M82" s="11"/>
      <c r="N82" s="11"/>
      <c r="O82" s="11"/>
    </row>
    <row r="83">
      <c r="C83" s="15"/>
      <c r="D83" s="12"/>
      <c r="E83" s="12"/>
      <c r="G83" s="11"/>
      <c r="H83" s="11"/>
      <c r="I83" s="11"/>
      <c r="J83" s="11"/>
      <c r="K83" s="11"/>
      <c r="L83" s="11"/>
      <c r="M83" s="11"/>
      <c r="N83" s="11"/>
      <c r="O83" s="11"/>
    </row>
    <row r="84">
      <c r="C84" s="15"/>
      <c r="D84" s="12"/>
      <c r="E84" s="12"/>
      <c r="G84" s="11"/>
      <c r="H84" s="11"/>
      <c r="I84" s="11"/>
      <c r="J84" s="11"/>
      <c r="K84" s="11"/>
      <c r="L84" s="11"/>
      <c r="M84" s="11"/>
      <c r="N84" s="11"/>
      <c r="O84" s="11"/>
    </row>
    <row r="85">
      <c r="C85" s="15"/>
      <c r="D85" s="12"/>
      <c r="E85" s="12"/>
      <c r="G85" s="11"/>
      <c r="H85" s="11"/>
      <c r="I85" s="11"/>
      <c r="J85" s="11"/>
      <c r="K85" s="11"/>
      <c r="L85" s="11"/>
      <c r="M85" s="11"/>
      <c r="N85" s="11"/>
      <c r="O85" s="11"/>
    </row>
    <row r="86">
      <c r="C86" s="15"/>
      <c r="D86" s="12"/>
      <c r="E86" s="12"/>
      <c r="G86" s="11"/>
      <c r="H86" s="11"/>
      <c r="I86" s="11"/>
      <c r="J86" s="11"/>
      <c r="K86" s="11"/>
      <c r="L86" s="11"/>
      <c r="M86" s="11"/>
      <c r="N86" s="11"/>
      <c r="O86" s="11"/>
    </row>
    <row r="87">
      <c r="C87" s="15"/>
      <c r="D87" s="12"/>
      <c r="E87" s="12"/>
      <c r="G87" s="11"/>
      <c r="H87" s="11"/>
      <c r="I87" s="11"/>
      <c r="J87" s="11"/>
      <c r="K87" s="11"/>
      <c r="L87" s="11"/>
      <c r="M87" s="11"/>
      <c r="N87" s="11"/>
      <c r="O87" s="11"/>
    </row>
    <row r="88">
      <c r="C88" s="15"/>
      <c r="D88" s="12"/>
      <c r="E88" s="12"/>
      <c r="G88" s="11"/>
      <c r="H88" s="11"/>
      <c r="I88" s="11"/>
      <c r="J88" s="11"/>
      <c r="K88" s="11"/>
      <c r="L88" s="11"/>
      <c r="M88" s="11"/>
      <c r="N88" s="11"/>
      <c r="O88" s="11"/>
    </row>
    <row r="89">
      <c r="C89" s="15"/>
      <c r="D89" s="12"/>
      <c r="E89" s="12"/>
      <c r="G89" s="11"/>
      <c r="H89" s="11"/>
      <c r="I89" s="11"/>
      <c r="J89" s="11"/>
      <c r="K89" s="11"/>
      <c r="L89" s="11"/>
      <c r="M89" s="11"/>
      <c r="N89" s="11"/>
      <c r="O89" s="11"/>
    </row>
    <row r="90">
      <c r="C90" s="15"/>
      <c r="D90" s="12"/>
      <c r="E90" s="12"/>
      <c r="G90" s="11"/>
      <c r="H90" s="11"/>
      <c r="I90" s="11"/>
      <c r="J90" s="11"/>
      <c r="K90" s="11"/>
      <c r="L90" s="11"/>
      <c r="M90" s="11"/>
      <c r="N90" s="11"/>
      <c r="O90" s="11"/>
    </row>
    <row r="91">
      <c r="C91" s="15"/>
      <c r="D91" s="12"/>
      <c r="E91" s="12"/>
      <c r="G91" s="11"/>
      <c r="H91" s="11"/>
      <c r="I91" s="11"/>
      <c r="J91" s="11"/>
      <c r="K91" s="11"/>
      <c r="L91" s="11"/>
      <c r="M91" s="11"/>
      <c r="N91" s="11"/>
      <c r="O91" s="11"/>
    </row>
    <row r="92">
      <c r="C92" s="15"/>
      <c r="D92" s="12"/>
      <c r="E92" s="12"/>
      <c r="G92" s="11"/>
      <c r="H92" s="11"/>
      <c r="I92" s="11"/>
      <c r="J92" s="11"/>
      <c r="K92" s="11"/>
      <c r="L92" s="11"/>
      <c r="M92" s="11"/>
      <c r="N92" s="11"/>
      <c r="O92" s="11"/>
    </row>
    <row r="93">
      <c r="C93" s="15"/>
      <c r="D93" s="12"/>
      <c r="E93" s="12"/>
      <c r="G93" s="11"/>
      <c r="H93" s="11"/>
      <c r="I93" s="11"/>
      <c r="J93" s="11"/>
      <c r="K93" s="11"/>
      <c r="L93" s="11"/>
      <c r="M93" s="11"/>
      <c r="N93" s="11"/>
      <c r="O93" s="11"/>
    </row>
    <row r="94">
      <c r="C94" s="15"/>
      <c r="D94" s="12"/>
      <c r="E94" s="12"/>
      <c r="G94" s="11"/>
      <c r="H94" s="11"/>
      <c r="I94" s="11"/>
      <c r="J94" s="11"/>
      <c r="K94" s="11"/>
      <c r="L94" s="11"/>
      <c r="M94" s="11"/>
      <c r="N94" s="11"/>
      <c r="O94" s="11"/>
    </row>
    <row r="95">
      <c r="C95" s="15"/>
      <c r="D95" s="12"/>
      <c r="E95" s="12"/>
      <c r="G95" s="11"/>
      <c r="H95" s="11"/>
      <c r="I95" s="11"/>
      <c r="J95" s="11"/>
      <c r="K95" s="11"/>
      <c r="L95" s="11"/>
      <c r="M95" s="11"/>
      <c r="N95" s="11"/>
      <c r="O95" s="11"/>
    </row>
    <row r="96">
      <c r="C96" s="15"/>
      <c r="D96" s="12"/>
      <c r="E96" s="12"/>
      <c r="G96" s="11"/>
      <c r="H96" s="11"/>
      <c r="I96" s="11"/>
      <c r="J96" s="11"/>
      <c r="K96" s="11"/>
      <c r="L96" s="11"/>
      <c r="M96" s="11"/>
      <c r="N96" s="11"/>
      <c r="O96" s="11"/>
    </row>
    <row r="97">
      <c r="C97" s="15"/>
      <c r="D97" s="12"/>
      <c r="E97" s="12"/>
      <c r="G97" s="11"/>
      <c r="H97" s="11"/>
      <c r="I97" s="11"/>
      <c r="J97" s="11"/>
      <c r="K97" s="11"/>
      <c r="L97" s="11"/>
      <c r="M97" s="11"/>
      <c r="N97" s="11"/>
      <c r="O97" s="11"/>
    </row>
    <row r="98">
      <c r="C98" s="15"/>
      <c r="D98" s="12"/>
      <c r="E98" s="12"/>
      <c r="G98" s="11"/>
      <c r="H98" s="11"/>
      <c r="I98" s="11"/>
      <c r="J98" s="11"/>
      <c r="K98" s="11"/>
      <c r="L98" s="11"/>
      <c r="M98" s="11"/>
      <c r="N98" s="11"/>
      <c r="O98" s="11"/>
    </row>
    <row r="99">
      <c r="C99" s="15"/>
      <c r="D99" s="12"/>
      <c r="E99" s="12"/>
      <c r="G99" s="11"/>
      <c r="H99" s="11"/>
      <c r="I99" s="11"/>
      <c r="J99" s="11"/>
      <c r="K99" s="11"/>
      <c r="L99" s="11"/>
      <c r="M99" s="11"/>
      <c r="N99" s="11"/>
      <c r="O99" s="11"/>
    </row>
    <row r="100">
      <c r="C100" s="15"/>
      <c r="D100" s="12"/>
      <c r="E100" s="12"/>
      <c r="G100" s="11"/>
      <c r="H100" s="11"/>
      <c r="I100" s="11"/>
      <c r="J100" s="11"/>
      <c r="K100" s="11"/>
      <c r="L100" s="11"/>
      <c r="M100" s="11"/>
      <c r="N100" s="11"/>
      <c r="O100" s="11"/>
    </row>
    <row r="101">
      <c r="C101" s="15"/>
      <c r="D101" s="12"/>
      <c r="E101" s="12"/>
      <c r="G101" s="11"/>
      <c r="H101" s="11"/>
      <c r="I101" s="11"/>
      <c r="J101" s="11"/>
      <c r="K101" s="11"/>
      <c r="L101" s="11"/>
      <c r="M101" s="11"/>
      <c r="N101" s="11"/>
      <c r="O101" s="11"/>
    </row>
    <row r="102">
      <c r="C102" s="15"/>
      <c r="D102" s="12"/>
      <c r="E102" s="12"/>
      <c r="G102" s="11"/>
      <c r="H102" s="11"/>
      <c r="I102" s="11"/>
      <c r="J102" s="11"/>
      <c r="K102" s="11"/>
      <c r="L102" s="11"/>
      <c r="M102" s="11"/>
      <c r="N102" s="11"/>
      <c r="O102" s="11"/>
    </row>
    <row r="103">
      <c r="C103" s="15"/>
      <c r="D103" s="12"/>
      <c r="E103" s="12"/>
      <c r="G103" s="11"/>
      <c r="H103" s="11"/>
      <c r="I103" s="11"/>
      <c r="J103" s="11"/>
      <c r="K103" s="11"/>
      <c r="L103" s="11"/>
      <c r="M103" s="11"/>
      <c r="N103" s="11"/>
      <c r="O103" s="11"/>
    </row>
    <row r="104">
      <c r="C104" s="15"/>
      <c r="D104" s="12"/>
      <c r="E104" s="12"/>
      <c r="G104" s="11"/>
      <c r="H104" s="11"/>
      <c r="I104" s="11"/>
      <c r="J104" s="11"/>
      <c r="K104" s="11"/>
      <c r="L104" s="11"/>
      <c r="M104" s="11"/>
      <c r="N104" s="11"/>
      <c r="O104" s="11"/>
    </row>
    <row r="105">
      <c r="C105" s="15"/>
      <c r="D105" s="12"/>
      <c r="E105" s="12"/>
      <c r="G105" s="11"/>
      <c r="H105" s="11"/>
      <c r="I105" s="11"/>
      <c r="J105" s="11"/>
      <c r="K105" s="11"/>
      <c r="L105" s="11"/>
      <c r="M105" s="11"/>
      <c r="N105" s="11"/>
      <c r="O105" s="11"/>
    </row>
    <row r="106">
      <c r="C106" s="15"/>
      <c r="D106" s="12"/>
      <c r="E106" s="12"/>
      <c r="G106" s="11"/>
      <c r="H106" s="11"/>
      <c r="I106" s="11"/>
      <c r="J106" s="11"/>
      <c r="K106" s="11"/>
      <c r="L106" s="11"/>
      <c r="M106" s="11"/>
      <c r="N106" s="11"/>
      <c r="O106" s="11"/>
    </row>
    <row r="107">
      <c r="C107" s="15"/>
      <c r="D107" s="12"/>
      <c r="E107" s="12"/>
      <c r="G107" s="11"/>
      <c r="H107" s="11"/>
      <c r="I107" s="11"/>
      <c r="J107" s="11"/>
      <c r="K107" s="11"/>
      <c r="L107" s="11"/>
      <c r="M107" s="11"/>
      <c r="N107" s="11"/>
      <c r="O107" s="11"/>
    </row>
    <row r="108">
      <c r="C108" s="15"/>
      <c r="D108" s="12"/>
      <c r="E108" s="12"/>
      <c r="G108" s="11"/>
      <c r="H108" s="11"/>
      <c r="I108" s="11"/>
      <c r="J108" s="11"/>
      <c r="K108" s="11"/>
      <c r="L108" s="11"/>
      <c r="M108" s="11"/>
      <c r="N108" s="11"/>
      <c r="O108" s="11"/>
    </row>
    <row r="109">
      <c r="C109" s="15"/>
      <c r="D109" s="12"/>
      <c r="E109" s="12"/>
      <c r="G109" s="11"/>
      <c r="H109" s="11"/>
      <c r="I109" s="11"/>
      <c r="J109" s="11"/>
      <c r="K109" s="11"/>
      <c r="L109" s="11"/>
      <c r="M109" s="11"/>
      <c r="N109" s="11"/>
      <c r="O109" s="11"/>
    </row>
    <row r="110">
      <c r="C110" s="15"/>
      <c r="D110" s="12"/>
      <c r="E110" s="12"/>
      <c r="G110" s="11"/>
      <c r="H110" s="11"/>
      <c r="I110" s="11"/>
      <c r="J110" s="11"/>
      <c r="K110" s="11"/>
      <c r="L110" s="11"/>
      <c r="M110" s="11"/>
      <c r="N110" s="11"/>
      <c r="O110" s="11"/>
    </row>
    <row r="111">
      <c r="C111" s="15"/>
      <c r="D111" s="12"/>
      <c r="E111" s="12"/>
      <c r="G111" s="11"/>
      <c r="H111" s="11"/>
      <c r="I111" s="11"/>
      <c r="J111" s="11"/>
      <c r="K111" s="11"/>
      <c r="L111" s="11"/>
      <c r="M111" s="11"/>
      <c r="N111" s="11"/>
      <c r="O111" s="11"/>
    </row>
    <row r="112">
      <c r="C112" s="15"/>
      <c r="D112" s="12"/>
      <c r="E112" s="12"/>
      <c r="G112" s="11"/>
      <c r="H112" s="11"/>
      <c r="I112" s="11"/>
      <c r="J112" s="11"/>
      <c r="K112" s="11"/>
      <c r="L112" s="11"/>
      <c r="M112" s="11"/>
      <c r="N112" s="11"/>
      <c r="O112" s="11"/>
    </row>
    <row r="113">
      <c r="C113" s="15"/>
      <c r="D113" s="12"/>
      <c r="E113" s="12"/>
      <c r="G113" s="11"/>
      <c r="H113" s="11"/>
      <c r="I113" s="11"/>
      <c r="J113" s="11"/>
      <c r="K113" s="11"/>
      <c r="L113" s="11"/>
      <c r="M113" s="11"/>
      <c r="N113" s="11"/>
      <c r="O113" s="11"/>
    </row>
    <row r="114">
      <c r="C114" s="15"/>
      <c r="D114" s="12"/>
      <c r="E114" s="12"/>
      <c r="G114" s="11"/>
      <c r="H114" s="11"/>
      <c r="I114" s="11"/>
      <c r="J114" s="11"/>
      <c r="K114" s="11"/>
      <c r="L114" s="11"/>
      <c r="M114" s="11"/>
      <c r="N114" s="11"/>
      <c r="O114" s="11"/>
    </row>
    <row r="115">
      <c r="C115" s="15"/>
      <c r="D115" s="12"/>
      <c r="E115" s="12"/>
      <c r="G115" s="11"/>
      <c r="H115" s="11"/>
      <c r="I115" s="11"/>
      <c r="J115" s="11"/>
      <c r="K115" s="11"/>
      <c r="L115" s="11"/>
      <c r="M115" s="11"/>
      <c r="N115" s="11"/>
      <c r="O115" s="11"/>
    </row>
    <row r="116">
      <c r="C116" s="15"/>
      <c r="D116" s="12"/>
      <c r="E116" s="12"/>
      <c r="G116" s="11"/>
      <c r="H116" s="11"/>
      <c r="I116" s="11"/>
      <c r="J116" s="11"/>
      <c r="K116" s="11"/>
      <c r="L116" s="11"/>
      <c r="M116" s="11"/>
      <c r="N116" s="11"/>
      <c r="O116" s="11"/>
    </row>
    <row r="117">
      <c r="C117" s="15"/>
      <c r="D117" s="12"/>
      <c r="E117" s="12"/>
      <c r="G117" s="11"/>
      <c r="H117" s="11"/>
      <c r="I117" s="11"/>
      <c r="J117" s="11"/>
      <c r="K117" s="11"/>
      <c r="L117" s="11"/>
      <c r="M117" s="11"/>
      <c r="N117" s="11"/>
      <c r="O117" s="11"/>
    </row>
    <row r="118">
      <c r="C118" s="15"/>
      <c r="D118" s="12"/>
      <c r="E118" s="12"/>
      <c r="G118" s="11"/>
      <c r="H118" s="11"/>
      <c r="I118" s="11"/>
      <c r="J118" s="11"/>
      <c r="K118" s="11"/>
      <c r="L118" s="11"/>
      <c r="M118" s="11"/>
      <c r="N118" s="11"/>
      <c r="O118" s="11"/>
    </row>
    <row r="119">
      <c r="C119" s="15"/>
      <c r="D119" s="12"/>
      <c r="E119" s="12"/>
      <c r="G119" s="11"/>
      <c r="H119" s="11"/>
      <c r="I119" s="11"/>
      <c r="J119" s="11"/>
      <c r="K119" s="11"/>
      <c r="L119" s="11"/>
      <c r="M119" s="11"/>
      <c r="N119" s="11"/>
      <c r="O119" s="11"/>
    </row>
    <row r="120">
      <c r="C120" s="15"/>
      <c r="D120" s="12"/>
      <c r="E120" s="12"/>
      <c r="G120" s="11"/>
      <c r="H120" s="11"/>
      <c r="I120" s="11"/>
      <c r="J120" s="11"/>
      <c r="K120" s="11"/>
      <c r="L120" s="11"/>
      <c r="M120" s="11"/>
      <c r="N120" s="11"/>
      <c r="O120" s="11"/>
    </row>
    <row r="121">
      <c r="C121" s="15"/>
      <c r="D121" s="12"/>
      <c r="E121" s="12"/>
      <c r="G121" s="11"/>
      <c r="H121" s="11"/>
      <c r="I121" s="11"/>
      <c r="J121" s="11"/>
      <c r="K121" s="11"/>
      <c r="L121" s="11"/>
      <c r="M121" s="11"/>
      <c r="N121" s="11"/>
      <c r="O121" s="11"/>
    </row>
    <row r="122">
      <c r="C122" s="15"/>
      <c r="D122" s="12"/>
      <c r="E122" s="12"/>
      <c r="G122" s="11"/>
      <c r="H122" s="11"/>
      <c r="I122" s="11"/>
      <c r="J122" s="11"/>
      <c r="K122" s="11"/>
      <c r="L122" s="11"/>
      <c r="M122" s="11"/>
      <c r="N122" s="11"/>
      <c r="O122" s="11"/>
    </row>
    <row r="123">
      <c r="C123" s="15"/>
      <c r="D123" s="12"/>
      <c r="E123" s="12"/>
      <c r="G123" s="11"/>
      <c r="H123" s="11"/>
      <c r="I123" s="11"/>
      <c r="J123" s="11"/>
      <c r="K123" s="11"/>
      <c r="L123" s="11"/>
      <c r="M123" s="11"/>
      <c r="N123" s="11"/>
      <c r="O123" s="11"/>
    </row>
    <row r="124">
      <c r="C124" s="15"/>
      <c r="D124" s="12"/>
      <c r="E124" s="12"/>
      <c r="G124" s="11"/>
      <c r="H124" s="11"/>
      <c r="I124" s="11"/>
      <c r="J124" s="11"/>
      <c r="K124" s="11"/>
      <c r="L124" s="11"/>
      <c r="M124" s="11"/>
      <c r="N124" s="11"/>
      <c r="O124" s="11"/>
    </row>
    <row r="125">
      <c r="C125" s="15"/>
      <c r="D125" s="12"/>
      <c r="E125" s="12"/>
      <c r="G125" s="11"/>
      <c r="H125" s="11"/>
      <c r="I125" s="11"/>
      <c r="J125" s="11"/>
      <c r="K125" s="11"/>
      <c r="L125" s="11"/>
      <c r="M125" s="11"/>
      <c r="N125" s="11"/>
      <c r="O125" s="11"/>
    </row>
    <row r="126">
      <c r="C126" s="15"/>
      <c r="D126" s="12"/>
      <c r="E126" s="12"/>
      <c r="G126" s="11"/>
      <c r="H126" s="11"/>
      <c r="I126" s="11"/>
      <c r="J126" s="11"/>
      <c r="K126" s="11"/>
      <c r="L126" s="11"/>
      <c r="M126" s="11"/>
      <c r="N126" s="11"/>
      <c r="O126" s="11"/>
    </row>
    <row r="127">
      <c r="C127" s="15"/>
      <c r="D127" s="12"/>
      <c r="E127" s="12"/>
      <c r="G127" s="11"/>
      <c r="H127" s="11"/>
      <c r="I127" s="11"/>
      <c r="J127" s="11"/>
      <c r="K127" s="11"/>
      <c r="L127" s="11"/>
      <c r="M127" s="11"/>
      <c r="N127" s="11"/>
      <c r="O127" s="11"/>
    </row>
    <row r="128">
      <c r="C128" s="15"/>
      <c r="D128" s="12"/>
      <c r="E128" s="12"/>
      <c r="G128" s="11"/>
      <c r="H128" s="11"/>
      <c r="I128" s="11"/>
      <c r="J128" s="11"/>
      <c r="K128" s="11"/>
      <c r="L128" s="11"/>
      <c r="M128" s="11"/>
      <c r="N128" s="11"/>
      <c r="O128" s="11"/>
    </row>
    <row r="129">
      <c r="C129" s="15"/>
      <c r="D129" s="12"/>
      <c r="E129" s="12"/>
      <c r="G129" s="11"/>
      <c r="H129" s="11"/>
      <c r="I129" s="11"/>
      <c r="J129" s="11"/>
      <c r="K129" s="11"/>
      <c r="L129" s="11"/>
      <c r="M129" s="11"/>
      <c r="N129" s="11"/>
      <c r="O129" s="11"/>
    </row>
    <row r="130">
      <c r="C130" s="15"/>
      <c r="D130" s="12"/>
      <c r="E130" s="12"/>
      <c r="G130" s="11"/>
      <c r="H130" s="11"/>
      <c r="I130" s="11"/>
      <c r="J130" s="11"/>
      <c r="K130" s="11"/>
      <c r="L130" s="11"/>
      <c r="M130" s="11"/>
      <c r="N130" s="11"/>
      <c r="O130" s="11"/>
    </row>
    <row r="131">
      <c r="C131" s="15"/>
      <c r="D131" s="12"/>
      <c r="E131" s="12"/>
      <c r="G131" s="11"/>
      <c r="H131" s="11"/>
      <c r="I131" s="11"/>
      <c r="J131" s="11"/>
      <c r="K131" s="11"/>
      <c r="L131" s="11"/>
      <c r="M131" s="11"/>
      <c r="N131" s="11"/>
      <c r="O131" s="11"/>
    </row>
    <row r="132">
      <c r="C132" s="15"/>
      <c r="D132" s="12"/>
      <c r="E132" s="12"/>
      <c r="G132" s="11"/>
      <c r="H132" s="11"/>
      <c r="I132" s="11"/>
      <c r="J132" s="11"/>
      <c r="K132" s="11"/>
      <c r="L132" s="11"/>
      <c r="M132" s="11"/>
      <c r="N132" s="11"/>
      <c r="O132" s="11"/>
    </row>
    <row r="133">
      <c r="C133" s="15"/>
      <c r="D133" s="12"/>
      <c r="E133" s="12"/>
      <c r="G133" s="11"/>
      <c r="H133" s="11"/>
      <c r="I133" s="11"/>
      <c r="J133" s="11"/>
      <c r="K133" s="11"/>
      <c r="L133" s="11"/>
      <c r="M133" s="11"/>
      <c r="N133" s="11"/>
      <c r="O133" s="11"/>
    </row>
    <row r="134">
      <c r="C134" s="15"/>
      <c r="D134" s="12"/>
      <c r="E134" s="12"/>
      <c r="G134" s="11"/>
      <c r="H134" s="11"/>
      <c r="I134" s="11"/>
      <c r="J134" s="11"/>
      <c r="K134" s="11"/>
      <c r="L134" s="11"/>
      <c r="M134" s="11"/>
      <c r="N134" s="11"/>
      <c r="O134" s="11"/>
    </row>
    <row r="135">
      <c r="C135" s="15"/>
      <c r="D135" s="12"/>
      <c r="E135" s="12"/>
      <c r="G135" s="11"/>
      <c r="H135" s="11"/>
      <c r="I135" s="11"/>
      <c r="J135" s="11"/>
      <c r="K135" s="11"/>
      <c r="L135" s="11"/>
      <c r="M135" s="11"/>
      <c r="N135" s="11"/>
      <c r="O135" s="11"/>
    </row>
    <row r="136">
      <c r="C136" s="15"/>
      <c r="D136" s="12"/>
      <c r="E136" s="12"/>
      <c r="G136" s="11"/>
      <c r="H136" s="11"/>
      <c r="I136" s="11"/>
      <c r="J136" s="11"/>
      <c r="K136" s="11"/>
      <c r="L136" s="11"/>
      <c r="M136" s="11"/>
      <c r="N136" s="11"/>
      <c r="O136" s="11"/>
    </row>
    <row r="137">
      <c r="C137" s="15"/>
      <c r="D137" s="12"/>
      <c r="E137" s="12"/>
      <c r="G137" s="11"/>
      <c r="H137" s="11"/>
      <c r="I137" s="11"/>
      <c r="J137" s="11"/>
      <c r="K137" s="11"/>
      <c r="L137" s="11"/>
      <c r="M137" s="11"/>
      <c r="N137" s="11"/>
      <c r="O137" s="11"/>
    </row>
    <row r="138">
      <c r="C138" s="15"/>
      <c r="D138" s="12"/>
      <c r="E138" s="12"/>
      <c r="G138" s="11"/>
      <c r="H138" s="11"/>
      <c r="I138" s="11"/>
      <c r="J138" s="11"/>
      <c r="K138" s="11"/>
      <c r="L138" s="11"/>
      <c r="M138" s="11"/>
      <c r="N138" s="11"/>
      <c r="O138" s="11"/>
    </row>
    <row r="139">
      <c r="C139" s="15"/>
      <c r="D139" s="12"/>
      <c r="E139" s="12"/>
      <c r="G139" s="11"/>
      <c r="H139" s="11"/>
      <c r="I139" s="11"/>
      <c r="J139" s="11"/>
      <c r="K139" s="11"/>
      <c r="L139" s="11"/>
      <c r="M139" s="11"/>
      <c r="N139" s="11"/>
      <c r="O139" s="11"/>
    </row>
    <row r="140">
      <c r="C140" s="15"/>
      <c r="D140" s="12"/>
      <c r="E140" s="12"/>
      <c r="G140" s="11"/>
      <c r="H140" s="11"/>
      <c r="I140" s="11"/>
      <c r="J140" s="11"/>
      <c r="K140" s="11"/>
      <c r="L140" s="11"/>
      <c r="M140" s="11"/>
      <c r="N140" s="11"/>
      <c r="O140" s="11"/>
    </row>
    <row r="141">
      <c r="C141" s="15"/>
      <c r="D141" s="12"/>
      <c r="E141" s="12"/>
      <c r="G141" s="11"/>
      <c r="H141" s="11"/>
      <c r="I141" s="11"/>
      <c r="J141" s="11"/>
      <c r="K141" s="11"/>
      <c r="L141" s="11"/>
      <c r="M141" s="11"/>
      <c r="N141" s="11"/>
      <c r="O141" s="11"/>
    </row>
    <row r="142">
      <c r="C142" s="15"/>
      <c r="D142" s="12"/>
      <c r="E142" s="12"/>
      <c r="G142" s="11"/>
      <c r="H142" s="11"/>
      <c r="I142" s="11"/>
      <c r="J142" s="11"/>
      <c r="K142" s="11"/>
      <c r="L142" s="11"/>
      <c r="M142" s="11"/>
      <c r="N142" s="11"/>
      <c r="O142" s="11"/>
    </row>
    <row r="143">
      <c r="C143" s="15"/>
      <c r="D143" s="12"/>
      <c r="E143" s="12"/>
      <c r="G143" s="11"/>
      <c r="H143" s="11"/>
      <c r="I143" s="11"/>
      <c r="J143" s="11"/>
      <c r="K143" s="11"/>
      <c r="L143" s="11"/>
      <c r="M143" s="11"/>
      <c r="N143" s="11"/>
      <c r="O143" s="11"/>
    </row>
    <row r="144">
      <c r="C144" s="15"/>
      <c r="D144" s="12"/>
      <c r="E144" s="12"/>
      <c r="G144" s="11"/>
      <c r="H144" s="11"/>
      <c r="I144" s="11"/>
      <c r="J144" s="11"/>
      <c r="K144" s="11"/>
      <c r="L144" s="11"/>
      <c r="M144" s="11"/>
      <c r="N144" s="11"/>
      <c r="O144" s="11"/>
    </row>
    <row r="145">
      <c r="C145" s="15"/>
      <c r="D145" s="12"/>
      <c r="E145" s="12"/>
      <c r="G145" s="11"/>
      <c r="H145" s="11"/>
      <c r="I145" s="11"/>
      <c r="J145" s="11"/>
      <c r="K145" s="11"/>
      <c r="L145" s="11"/>
      <c r="M145" s="11"/>
      <c r="N145" s="11"/>
      <c r="O145" s="11"/>
    </row>
    <row r="146">
      <c r="C146" s="15"/>
      <c r="D146" s="12"/>
      <c r="E146" s="12"/>
      <c r="G146" s="11"/>
      <c r="H146" s="11"/>
      <c r="I146" s="11"/>
      <c r="J146" s="11"/>
      <c r="K146" s="11"/>
      <c r="L146" s="11"/>
      <c r="M146" s="11"/>
      <c r="N146" s="11"/>
      <c r="O146" s="11"/>
    </row>
    <row r="147">
      <c r="C147" s="15"/>
      <c r="D147" s="12"/>
      <c r="E147" s="12"/>
      <c r="G147" s="11"/>
      <c r="H147" s="11"/>
      <c r="I147" s="11"/>
      <c r="J147" s="11"/>
      <c r="K147" s="11"/>
      <c r="L147" s="11"/>
      <c r="M147" s="11"/>
      <c r="N147" s="11"/>
      <c r="O147" s="11"/>
    </row>
    <row r="148">
      <c r="C148" s="15"/>
      <c r="D148" s="12"/>
      <c r="E148" s="12"/>
      <c r="G148" s="11"/>
      <c r="H148" s="11"/>
      <c r="I148" s="11"/>
      <c r="J148" s="11"/>
      <c r="K148" s="11"/>
      <c r="L148" s="11"/>
      <c r="M148" s="11"/>
      <c r="N148" s="11"/>
      <c r="O148" s="11"/>
    </row>
    <row r="149">
      <c r="C149" s="15"/>
      <c r="D149" s="12"/>
      <c r="E149" s="12"/>
      <c r="G149" s="11"/>
      <c r="H149" s="11"/>
      <c r="I149" s="11"/>
      <c r="J149" s="11"/>
      <c r="K149" s="11"/>
      <c r="L149" s="11"/>
      <c r="M149" s="11"/>
      <c r="N149" s="11"/>
      <c r="O149" s="11"/>
    </row>
    <row r="150">
      <c r="C150" s="15"/>
      <c r="D150" s="12"/>
      <c r="E150" s="12"/>
      <c r="G150" s="11"/>
      <c r="H150" s="11"/>
      <c r="I150" s="11"/>
      <c r="J150" s="11"/>
      <c r="K150" s="11"/>
      <c r="L150" s="11"/>
      <c r="M150" s="11"/>
      <c r="N150" s="11"/>
      <c r="O150" s="11"/>
    </row>
    <row r="151">
      <c r="C151" s="15"/>
      <c r="D151" s="12"/>
      <c r="E151" s="12"/>
      <c r="G151" s="11"/>
      <c r="H151" s="11"/>
      <c r="I151" s="11"/>
      <c r="J151" s="11"/>
      <c r="K151" s="11"/>
      <c r="L151" s="11"/>
      <c r="M151" s="11"/>
      <c r="N151" s="11"/>
      <c r="O151" s="11"/>
    </row>
    <row r="152">
      <c r="C152" s="15"/>
      <c r="D152" s="12"/>
      <c r="E152" s="12"/>
      <c r="G152" s="11"/>
      <c r="H152" s="11"/>
      <c r="I152" s="11"/>
      <c r="J152" s="11"/>
      <c r="K152" s="11"/>
      <c r="L152" s="11"/>
      <c r="M152" s="11"/>
      <c r="N152" s="11"/>
      <c r="O152" s="11"/>
    </row>
    <row r="153">
      <c r="C153" s="15"/>
      <c r="D153" s="12"/>
      <c r="E153" s="12"/>
      <c r="G153" s="11"/>
      <c r="H153" s="11"/>
      <c r="I153" s="11"/>
      <c r="J153" s="11"/>
      <c r="K153" s="11"/>
      <c r="L153" s="11"/>
      <c r="M153" s="11"/>
      <c r="N153" s="11"/>
      <c r="O153" s="11"/>
    </row>
    <row r="154">
      <c r="C154" s="15"/>
      <c r="D154" s="12"/>
      <c r="E154" s="12"/>
      <c r="G154" s="11"/>
      <c r="H154" s="11"/>
      <c r="I154" s="11"/>
      <c r="J154" s="11"/>
      <c r="K154" s="11"/>
      <c r="L154" s="11"/>
      <c r="M154" s="11"/>
      <c r="N154" s="11"/>
      <c r="O154" s="11"/>
    </row>
    <row r="155">
      <c r="C155" s="15"/>
      <c r="D155" s="12"/>
      <c r="E155" s="12"/>
      <c r="G155" s="11"/>
      <c r="H155" s="11"/>
      <c r="I155" s="11"/>
      <c r="J155" s="11"/>
      <c r="K155" s="11"/>
      <c r="L155" s="11"/>
      <c r="M155" s="11"/>
      <c r="N155" s="11"/>
      <c r="O155" s="11"/>
    </row>
    <row r="156">
      <c r="C156" s="15"/>
      <c r="D156" s="12"/>
      <c r="E156" s="12"/>
      <c r="G156" s="11"/>
      <c r="H156" s="11"/>
      <c r="I156" s="11"/>
      <c r="J156" s="11"/>
      <c r="K156" s="11"/>
      <c r="L156" s="11"/>
      <c r="M156" s="11"/>
      <c r="N156" s="11"/>
      <c r="O156" s="11"/>
    </row>
    <row r="157">
      <c r="C157" s="15"/>
      <c r="D157" s="12"/>
      <c r="E157" s="12"/>
      <c r="G157" s="11"/>
      <c r="H157" s="11"/>
      <c r="I157" s="11"/>
      <c r="J157" s="11"/>
      <c r="K157" s="11"/>
      <c r="L157" s="11"/>
      <c r="M157" s="11"/>
      <c r="N157" s="11"/>
      <c r="O157" s="11"/>
    </row>
    <row r="158">
      <c r="C158" s="15"/>
      <c r="D158" s="12"/>
      <c r="E158" s="12"/>
      <c r="G158" s="11"/>
      <c r="H158" s="11"/>
      <c r="I158" s="11"/>
      <c r="J158" s="11"/>
      <c r="K158" s="11"/>
      <c r="L158" s="11"/>
      <c r="M158" s="11"/>
      <c r="N158" s="11"/>
      <c r="O158" s="11"/>
    </row>
    <row r="159">
      <c r="C159" s="15"/>
      <c r="D159" s="12"/>
      <c r="E159" s="12"/>
      <c r="G159" s="11"/>
      <c r="H159" s="11"/>
      <c r="I159" s="11"/>
      <c r="J159" s="11"/>
      <c r="K159" s="11"/>
      <c r="L159" s="11"/>
      <c r="M159" s="11"/>
      <c r="N159" s="11"/>
      <c r="O159" s="11"/>
    </row>
    <row r="160">
      <c r="C160" s="15"/>
      <c r="D160" s="12"/>
      <c r="E160" s="12"/>
      <c r="G160" s="11"/>
      <c r="H160" s="11"/>
      <c r="I160" s="11"/>
      <c r="J160" s="11"/>
      <c r="K160" s="11"/>
      <c r="L160" s="11"/>
      <c r="M160" s="11"/>
      <c r="N160" s="11"/>
      <c r="O160" s="11"/>
    </row>
    <row r="161">
      <c r="C161" s="15"/>
      <c r="D161" s="12"/>
      <c r="E161" s="12"/>
      <c r="G161" s="11"/>
      <c r="H161" s="11"/>
      <c r="I161" s="11"/>
      <c r="J161" s="11"/>
      <c r="K161" s="11"/>
      <c r="L161" s="11"/>
      <c r="M161" s="11"/>
      <c r="N161" s="11"/>
      <c r="O161" s="11"/>
    </row>
    <row r="162">
      <c r="C162" s="15"/>
      <c r="D162" s="12"/>
      <c r="E162" s="12"/>
      <c r="G162" s="11"/>
      <c r="H162" s="11"/>
      <c r="I162" s="11"/>
      <c r="J162" s="11"/>
      <c r="K162" s="11"/>
      <c r="L162" s="11"/>
      <c r="M162" s="11"/>
      <c r="N162" s="11"/>
      <c r="O162" s="11"/>
    </row>
    <row r="163">
      <c r="C163" s="15"/>
      <c r="D163" s="12"/>
      <c r="E163" s="12"/>
      <c r="G163" s="11"/>
      <c r="H163" s="11"/>
      <c r="I163" s="11"/>
      <c r="J163" s="11"/>
      <c r="K163" s="11"/>
      <c r="L163" s="11"/>
      <c r="M163" s="11"/>
      <c r="N163" s="11"/>
      <c r="O163" s="11"/>
    </row>
    <row r="164">
      <c r="C164" s="15"/>
      <c r="D164" s="12"/>
      <c r="E164" s="12"/>
      <c r="G164" s="11"/>
      <c r="H164" s="11"/>
      <c r="I164" s="11"/>
      <c r="J164" s="11"/>
      <c r="K164" s="11"/>
      <c r="L164" s="11"/>
      <c r="M164" s="11"/>
      <c r="N164" s="11"/>
      <c r="O164" s="11"/>
    </row>
    <row r="165">
      <c r="C165" s="15"/>
      <c r="D165" s="12"/>
      <c r="E165" s="12"/>
      <c r="G165" s="11"/>
      <c r="H165" s="11"/>
      <c r="I165" s="11"/>
      <c r="J165" s="11"/>
      <c r="K165" s="11"/>
      <c r="L165" s="11"/>
      <c r="M165" s="11"/>
      <c r="N165" s="11"/>
      <c r="O165" s="11"/>
    </row>
    <row r="166">
      <c r="C166" s="15"/>
      <c r="D166" s="12"/>
      <c r="E166" s="12"/>
      <c r="G166" s="11"/>
      <c r="H166" s="11"/>
      <c r="I166" s="11"/>
      <c r="J166" s="11"/>
      <c r="K166" s="11"/>
      <c r="L166" s="11"/>
      <c r="M166" s="11"/>
      <c r="N166" s="11"/>
      <c r="O166" s="11"/>
    </row>
    <row r="167">
      <c r="C167" s="15"/>
      <c r="D167" s="12"/>
      <c r="E167" s="12"/>
      <c r="G167" s="11"/>
      <c r="H167" s="11"/>
      <c r="I167" s="11"/>
      <c r="J167" s="11"/>
      <c r="K167" s="11"/>
      <c r="L167" s="11"/>
      <c r="M167" s="11"/>
      <c r="N167" s="11"/>
      <c r="O167" s="11"/>
    </row>
    <row r="168">
      <c r="C168" s="15"/>
      <c r="D168" s="12"/>
      <c r="E168" s="12"/>
      <c r="G168" s="11"/>
      <c r="H168" s="11"/>
      <c r="I168" s="11"/>
      <c r="J168" s="11"/>
      <c r="K168" s="11"/>
      <c r="L168" s="11"/>
      <c r="M168" s="11"/>
      <c r="N168" s="11"/>
      <c r="O168" s="11"/>
    </row>
    <row r="169">
      <c r="C169" s="15"/>
      <c r="D169" s="12"/>
      <c r="E169" s="12"/>
      <c r="G169" s="11"/>
      <c r="H169" s="11"/>
      <c r="I169" s="11"/>
      <c r="J169" s="11"/>
      <c r="K169" s="11"/>
      <c r="L169" s="11"/>
      <c r="M169" s="11"/>
      <c r="N169" s="11"/>
      <c r="O169" s="11"/>
    </row>
    <row r="170">
      <c r="C170" s="15"/>
      <c r="D170" s="12"/>
      <c r="E170" s="12"/>
      <c r="G170" s="11"/>
      <c r="H170" s="11"/>
      <c r="I170" s="11"/>
      <c r="J170" s="11"/>
      <c r="K170" s="11"/>
      <c r="L170" s="11"/>
      <c r="M170" s="11"/>
      <c r="N170" s="11"/>
      <c r="O170" s="11"/>
    </row>
    <row r="171">
      <c r="C171" s="15"/>
      <c r="D171" s="12"/>
      <c r="E171" s="12"/>
      <c r="G171" s="11"/>
      <c r="H171" s="11"/>
      <c r="I171" s="11"/>
      <c r="J171" s="11"/>
      <c r="K171" s="11"/>
      <c r="L171" s="11"/>
      <c r="M171" s="11"/>
      <c r="N171" s="11"/>
      <c r="O171" s="11"/>
    </row>
    <row r="172">
      <c r="C172" s="15"/>
      <c r="D172" s="12"/>
      <c r="E172" s="12"/>
      <c r="G172" s="11"/>
      <c r="H172" s="11"/>
      <c r="I172" s="11"/>
      <c r="J172" s="11"/>
      <c r="K172" s="11"/>
      <c r="L172" s="11"/>
      <c r="M172" s="11"/>
      <c r="N172" s="11"/>
      <c r="O172" s="11"/>
    </row>
    <row r="173">
      <c r="C173" s="15"/>
      <c r="D173" s="12"/>
      <c r="E173" s="12"/>
      <c r="G173" s="11"/>
      <c r="H173" s="11"/>
      <c r="I173" s="11"/>
      <c r="J173" s="11"/>
      <c r="K173" s="11"/>
      <c r="L173" s="11"/>
      <c r="M173" s="11"/>
      <c r="N173" s="11"/>
      <c r="O173" s="11"/>
    </row>
    <row r="174">
      <c r="C174" s="15"/>
      <c r="D174" s="12"/>
      <c r="E174" s="12"/>
      <c r="G174" s="11"/>
      <c r="H174" s="11"/>
      <c r="I174" s="11"/>
      <c r="J174" s="11"/>
      <c r="K174" s="11"/>
      <c r="L174" s="11"/>
      <c r="M174" s="11"/>
      <c r="N174" s="11"/>
      <c r="O174" s="11"/>
    </row>
    <row r="175">
      <c r="C175" s="15"/>
      <c r="D175" s="12"/>
      <c r="E175" s="12"/>
      <c r="G175" s="11"/>
      <c r="H175" s="11"/>
      <c r="I175" s="11"/>
      <c r="J175" s="11"/>
      <c r="K175" s="11"/>
      <c r="L175" s="11"/>
      <c r="M175" s="11"/>
      <c r="N175" s="11"/>
      <c r="O175" s="11"/>
    </row>
    <row r="176">
      <c r="C176" s="15"/>
      <c r="D176" s="12"/>
      <c r="E176" s="12"/>
      <c r="G176" s="11"/>
      <c r="H176" s="11"/>
      <c r="I176" s="11"/>
      <c r="J176" s="11"/>
      <c r="K176" s="11"/>
      <c r="L176" s="11"/>
      <c r="M176" s="11"/>
      <c r="N176" s="11"/>
      <c r="O176" s="11"/>
    </row>
    <row r="177">
      <c r="C177" s="15"/>
      <c r="D177" s="12"/>
      <c r="E177" s="12"/>
      <c r="G177" s="11"/>
      <c r="H177" s="11"/>
      <c r="I177" s="11"/>
      <c r="J177" s="11"/>
      <c r="K177" s="11"/>
      <c r="L177" s="11"/>
      <c r="M177" s="11"/>
      <c r="N177" s="11"/>
      <c r="O177" s="11"/>
    </row>
    <row r="178">
      <c r="C178" s="15"/>
      <c r="D178" s="12"/>
      <c r="E178" s="12"/>
      <c r="G178" s="11"/>
      <c r="H178" s="11"/>
      <c r="I178" s="11"/>
      <c r="J178" s="11"/>
      <c r="K178" s="11"/>
      <c r="L178" s="11"/>
      <c r="M178" s="11"/>
      <c r="N178" s="11"/>
      <c r="O178" s="11"/>
    </row>
    <row r="179">
      <c r="C179" s="15"/>
      <c r="D179" s="12"/>
      <c r="E179" s="12"/>
      <c r="G179" s="11"/>
      <c r="H179" s="11"/>
      <c r="I179" s="11"/>
      <c r="J179" s="11"/>
      <c r="K179" s="11"/>
      <c r="L179" s="11"/>
      <c r="M179" s="11"/>
      <c r="N179" s="11"/>
      <c r="O179" s="11"/>
    </row>
    <row r="180">
      <c r="C180" s="15"/>
      <c r="D180" s="12"/>
      <c r="E180" s="12"/>
      <c r="G180" s="11"/>
      <c r="H180" s="11"/>
      <c r="I180" s="11"/>
      <c r="J180" s="11"/>
      <c r="K180" s="11"/>
      <c r="L180" s="11"/>
      <c r="M180" s="11"/>
      <c r="N180" s="11"/>
      <c r="O180" s="11"/>
    </row>
    <row r="181">
      <c r="C181" s="15"/>
      <c r="D181" s="12"/>
      <c r="E181" s="12"/>
      <c r="G181" s="11"/>
      <c r="H181" s="11"/>
      <c r="I181" s="11"/>
      <c r="J181" s="11"/>
      <c r="K181" s="11"/>
      <c r="L181" s="11"/>
      <c r="M181" s="11"/>
      <c r="N181" s="11"/>
      <c r="O181" s="11"/>
    </row>
    <row r="182">
      <c r="C182" s="15"/>
      <c r="D182" s="12"/>
      <c r="E182" s="12"/>
      <c r="G182" s="11"/>
      <c r="H182" s="11"/>
      <c r="I182" s="11"/>
      <c r="J182" s="11"/>
      <c r="K182" s="11"/>
      <c r="L182" s="11"/>
      <c r="M182" s="11"/>
      <c r="N182" s="11"/>
      <c r="O182" s="11"/>
    </row>
    <row r="183">
      <c r="C183" s="15"/>
      <c r="D183" s="12"/>
      <c r="E183" s="12"/>
      <c r="G183" s="11"/>
      <c r="H183" s="11"/>
      <c r="I183" s="11"/>
      <c r="J183" s="11"/>
      <c r="K183" s="11"/>
      <c r="L183" s="11"/>
      <c r="M183" s="11"/>
      <c r="N183" s="11"/>
      <c r="O183" s="11"/>
    </row>
    <row r="184">
      <c r="C184" s="15"/>
      <c r="D184" s="12"/>
      <c r="E184" s="12"/>
      <c r="G184" s="11"/>
      <c r="H184" s="11"/>
      <c r="I184" s="11"/>
      <c r="J184" s="11"/>
      <c r="K184" s="11"/>
      <c r="L184" s="11"/>
      <c r="M184" s="11"/>
      <c r="N184" s="11"/>
      <c r="O184" s="11"/>
    </row>
    <row r="185">
      <c r="C185" s="15"/>
      <c r="D185" s="12"/>
      <c r="E185" s="12"/>
      <c r="G185" s="11"/>
      <c r="H185" s="11"/>
      <c r="I185" s="11"/>
      <c r="J185" s="11"/>
      <c r="K185" s="11"/>
      <c r="L185" s="11"/>
      <c r="M185" s="11"/>
      <c r="N185" s="11"/>
      <c r="O185" s="11"/>
    </row>
    <row r="186">
      <c r="C186" s="15"/>
      <c r="D186" s="12"/>
      <c r="E186" s="12"/>
      <c r="G186" s="11"/>
      <c r="H186" s="11"/>
      <c r="I186" s="11"/>
      <c r="J186" s="11"/>
      <c r="K186" s="11"/>
      <c r="L186" s="11"/>
      <c r="M186" s="11"/>
      <c r="N186" s="11"/>
      <c r="O186" s="11"/>
    </row>
    <row r="187">
      <c r="C187" s="15"/>
      <c r="D187" s="12"/>
      <c r="E187" s="12"/>
      <c r="G187" s="11"/>
      <c r="H187" s="11"/>
      <c r="I187" s="11"/>
      <c r="J187" s="11"/>
      <c r="K187" s="11"/>
      <c r="L187" s="11"/>
      <c r="M187" s="11"/>
      <c r="N187" s="11"/>
      <c r="O187" s="11"/>
    </row>
    <row r="188">
      <c r="C188" s="15"/>
      <c r="D188" s="12"/>
      <c r="E188" s="12"/>
      <c r="G188" s="11"/>
      <c r="H188" s="11"/>
      <c r="I188" s="11"/>
      <c r="J188" s="11"/>
      <c r="K188" s="11"/>
      <c r="L188" s="11"/>
      <c r="M188" s="11"/>
      <c r="N188" s="11"/>
      <c r="O188" s="11"/>
    </row>
    <row r="189">
      <c r="C189" s="15"/>
      <c r="D189" s="12"/>
      <c r="E189" s="12"/>
      <c r="G189" s="11"/>
      <c r="H189" s="11"/>
      <c r="I189" s="11"/>
      <c r="J189" s="11"/>
      <c r="K189" s="11"/>
      <c r="L189" s="11"/>
      <c r="M189" s="11"/>
      <c r="N189" s="11"/>
      <c r="O189" s="11"/>
    </row>
    <row r="190">
      <c r="C190" s="15"/>
      <c r="D190" s="12"/>
      <c r="E190" s="12"/>
      <c r="G190" s="11"/>
      <c r="H190" s="11"/>
      <c r="I190" s="11"/>
      <c r="J190" s="11"/>
      <c r="K190" s="11"/>
      <c r="L190" s="11"/>
      <c r="M190" s="11"/>
      <c r="N190" s="11"/>
      <c r="O190" s="11"/>
    </row>
    <row r="191">
      <c r="C191" s="15"/>
      <c r="D191" s="12"/>
      <c r="E191" s="12"/>
      <c r="G191" s="11"/>
      <c r="H191" s="11"/>
      <c r="I191" s="11"/>
      <c r="J191" s="11"/>
      <c r="K191" s="11"/>
      <c r="L191" s="11"/>
      <c r="M191" s="11"/>
      <c r="N191" s="11"/>
      <c r="O191" s="11"/>
    </row>
    <row r="192">
      <c r="C192" s="15"/>
      <c r="D192" s="12"/>
      <c r="E192" s="12"/>
      <c r="G192" s="11"/>
      <c r="H192" s="11"/>
      <c r="I192" s="11"/>
      <c r="J192" s="11"/>
      <c r="K192" s="11"/>
      <c r="L192" s="11"/>
      <c r="M192" s="11"/>
      <c r="N192" s="11"/>
      <c r="O192" s="11"/>
    </row>
    <row r="193">
      <c r="C193" s="15"/>
      <c r="D193" s="12"/>
      <c r="E193" s="12"/>
      <c r="G193" s="11"/>
      <c r="H193" s="11"/>
      <c r="I193" s="11"/>
      <c r="J193" s="11"/>
      <c r="K193" s="11"/>
      <c r="L193" s="11"/>
      <c r="M193" s="11"/>
      <c r="N193" s="11"/>
      <c r="O193" s="11"/>
    </row>
    <row r="194">
      <c r="C194" s="15"/>
      <c r="D194" s="12"/>
      <c r="E194" s="12"/>
      <c r="G194" s="11"/>
      <c r="H194" s="11"/>
      <c r="I194" s="11"/>
      <c r="J194" s="11"/>
      <c r="K194" s="11"/>
      <c r="L194" s="11"/>
      <c r="M194" s="11"/>
      <c r="N194" s="11"/>
      <c r="O194" s="11"/>
    </row>
    <row r="195">
      <c r="C195" s="15"/>
      <c r="D195" s="12"/>
      <c r="E195" s="12"/>
      <c r="G195" s="11"/>
      <c r="H195" s="11"/>
      <c r="I195" s="11"/>
      <c r="J195" s="11"/>
      <c r="K195" s="11"/>
      <c r="L195" s="11"/>
      <c r="M195" s="11"/>
      <c r="N195" s="11"/>
      <c r="O195" s="11"/>
    </row>
    <row r="196">
      <c r="C196" s="15"/>
      <c r="D196" s="12"/>
      <c r="E196" s="12"/>
      <c r="G196" s="11"/>
      <c r="H196" s="11"/>
      <c r="I196" s="11"/>
      <c r="J196" s="11"/>
      <c r="K196" s="11"/>
      <c r="L196" s="11"/>
      <c r="M196" s="11"/>
      <c r="N196" s="11"/>
      <c r="O196" s="11"/>
    </row>
    <row r="197">
      <c r="C197" s="15"/>
      <c r="D197" s="12"/>
      <c r="E197" s="12"/>
      <c r="G197" s="11"/>
      <c r="H197" s="11"/>
      <c r="I197" s="11"/>
      <c r="J197" s="11"/>
      <c r="K197" s="11"/>
      <c r="L197" s="11"/>
      <c r="M197" s="11"/>
      <c r="N197" s="11"/>
      <c r="O197" s="11"/>
    </row>
    <row r="198">
      <c r="C198" s="15"/>
      <c r="D198" s="12"/>
      <c r="E198" s="12"/>
      <c r="G198" s="11"/>
      <c r="H198" s="11"/>
      <c r="I198" s="11"/>
      <c r="J198" s="11"/>
      <c r="K198" s="11"/>
      <c r="L198" s="11"/>
      <c r="M198" s="11"/>
      <c r="N198" s="11"/>
      <c r="O198" s="11"/>
    </row>
    <row r="199">
      <c r="C199" s="15"/>
      <c r="D199" s="12"/>
      <c r="E199" s="12"/>
      <c r="G199" s="11"/>
      <c r="H199" s="11"/>
      <c r="I199" s="11"/>
      <c r="J199" s="11"/>
      <c r="K199" s="11"/>
      <c r="L199" s="11"/>
      <c r="M199" s="11"/>
      <c r="N199" s="11"/>
      <c r="O199" s="11"/>
    </row>
    <row r="200">
      <c r="C200" s="15"/>
      <c r="D200" s="12"/>
      <c r="E200" s="12"/>
      <c r="G200" s="11"/>
      <c r="H200" s="11"/>
      <c r="I200" s="11"/>
      <c r="J200" s="11"/>
      <c r="K200" s="11"/>
      <c r="L200" s="11"/>
      <c r="M200" s="11"/>
      <c r="N200" s="11"/>
      <c r="O200" s="11"/>
    </row>
    <row r="201">
      <c r="C201" s="15"/>
      <c r="D201" s="12"/>
      <c r="E201" s="12"/>
      <c r="G201" s="11"/>
      <c r="H201" s="11"/>
      <c r="I201" s="11"/>
      <c r="J201" s="11"/>
      <c r="K201" s="11"/>
      <c r="L201" s="11"/>
      <c r="M201" s="11"/>
      <c r="N201" s="11"/>
      <c r="O201" s="11"/>
    </row>
    <row r="202">
      <c r="C202" s="15"/>
      <c r="D202" s="12"/>
      <c r="E202" s="12"/>
      <c r="G202" s="11"/>
      <c r="H202" s="11"/>
      <c r="I202" s="11"/>
      <c r="J202" s="11"/>
      <c r="K202" s="11"/>
      <c r="L202" s="11"/>
      <c r="M202" s="11"/>
      <c r="N202" s="11"/>
      <c r="O202" s="11"/>
    </row>
    <row r="203">
      <c r="C203" s="15"/>
      <c r="D203" s="12"/>
      <c r="E203" s="12"/>
      <c r="G203" s="11"/>
      <c r="H203" s="11"/>
      <c r="I203" s="11"/>
      <c r="J203" s="11"/>
      <c r="K203" s="11"/>
      <c r="L203" s="11"/>
      <c r="M203" s="11"/>
      <c r="N203" s="11"/>
      <c r="O203" s="11"/>
    </row>
    <row r="204">
      <c r="C204" s="15"/>
      <c r="D204" s="12"/>
      <c r="E204" s="12"/>
      <c r="G204" s="11"/>
      <c r="H204" s="11"/>
      <c r="I204" s="11"/>
      <c r="J204" s="11"/>
      <c r="K204" s="11"/>
      <c r="L204" s="11"/>
      <c r="M204" s="11"/>
      <c r="N204" s="11"/>
      <c r="O204" s="11"/>
    </row>
    <row r="205">
      <c r="C205" s="15"/>
      <c r="D205" s="12"/>
      <c r="E205" s="12"/>
      <c r="G205" s="11"/>
      <c r="H205" s="11"/>
      <c r="I205" s="11"/>
      <c r="J205" s="11"/>
      <c r="K205" s="11"/>
      <c r="L205" s="11"/>
      <c r="M205" s="11"/>
      <c r="N205" s="11"/>
      <c r="O205" s="11"/>
    </row>
    <row r="206">
      <c r="C206" s="15"/>
      <c r="D206" s="12"/>
      <c r="E206" s="12"/>
      <c r="G206" s="11"/>
      <c r="H206" s="11"/>
      <c r="I206" s="11"/>
      <c r="J206" s="11"/>
      <c r="K206" s="11"/>
      <c r="L206" s="11"/>
      <c r="M206" s="11"/>
      <c r="N206" s="11"/>
      <c r="O206" s="11"/>
    </row>
    <row r="207">
      <c r="C207" s="15"/>
      <c r="D207" s="12"/>
      <c r="E207" s="12"/>
      <c r="G207" s="11"/>
      <c r="H207" s="11"/>
      <c r="I207" s="11"/>
      <c r="J207" s="11"/>
      <c r="K207" s="11"/>
      <c r="L207" s="11"/>
      <c r="M207" s="11"/>
      <c r="N207" s="11"/>
      <c r="O207" s="11"/>
    </row>
    <row r="208">
      <c r="C208" s="15"/>
      <c r="D208" s="12"/>
      <c r="E208" s="12"/>
      <c r="G208" s="11"/>
      <c r="H208" s="11"/>
      <c r="I208" s="11"/>
      <c r="J208" s="11"/>
      <c r="K208" s="11"/>
      <c r="L208" s="11"/>
      <c r="M208" s="11"/>
      <c r="N208" s="11"/>
      <c r="O208" s="11"/>
    </row>
    <row r="209">
      <c r="C209" s="15"/>
      <c r="D209" s="12"/>
      <c r="E209" s="12"/>
      <c r="G209" s="11"/>
      <c r="H209" s="11"/>
      <c r="I209" s="11"/>
      <c r="J209" s="11"/>
      <c r="K209" s="11"/>
      <c r="L209" s="11"/>
      <c r="M209" s="11"/>
      <c r="N209" s="11"/>
      <c r="O209" s="11"/>
    </row>
    <row r="210">
      <c r="C210" s="15"/>
      <c r="D210" s="12"/>
      <c r="E210" s="12"/>
      <c r="G210" s="11"/>
      <c r="H210" s="11"/>
      <c r="I210" s="11"/>
      <c r="J210" s="11"/>
      <c r="K210" s="11"/>
      <c r="L210" s="11"/>
      <c r="M210" s="11"/>
      <c r="N210" s="11"/>
      <c r="O210" s="11"/>
    </row>
    <row r="211">
      <c r="C211" s="15"/>
      <c r="D211" s="12"/>
      <c r="E211" s="12"/>
      <c r="G211" s="11"/>
      <c r="H211" s="11"/>
      <c r="I211" s="11"/>
      <c r="J211" s="11"/>
      <c r="K211" s="11"/>
      <c r="L211" s="11"/>
      <c r="M211" s="11"/>
      <c r="N211" s="11"/>
      <c r="O211" s="11"/>
    </row>
    <row r="212">
      <c r="C212" s="15"/>
      <c r="D212" s="12"/>
      <c r="E212" s="12"/>
      <c r="G212" s="11"/>
      <c r="H212" s="11"/>
      <c r="I212" s="11"/>
      <c r="J212" s="11"/>
      <c r="K212" s="11"/>
      <c r="L212" s="11"/>
      <c r="M212" s="11"/>
      <c r="N212" s="11"/>
      <c r="O212" s="11"/>
    </row>
    <row r="213">
      <c r="C213" s="15"/>
      <c r="D213" s="12"/>
      <c r="E213" s="12"/>
      <c r="G213" s="11"/>
      <c r="H213" s="11"/>
      <c r="I213" s="11"/>
      <c r="J213" s="11"/>
      <c r="K213" s="11"/>
      <c r="L213" s="11"/>
      <c r="M213" s="11"/>
      <c r="N213" s="11"/>
      <c r="O213" s="11"/>
    </row>
    <row r="214">
      <c r="C214" s="15"/>
      <c r="D214" s="12"/>
      <c r="E214" s="12"/>
      <c r="G214" s="11"/>
      <c r="H214" s="11"/>
      <c r="I214" s="11"/>
      <c r="J214" s="11"/>
      <c r="K214" s="11"/>
      <c r="L214" s="11"/>
      <c r="M214" s="11"/>
      <c r="N214" s="11"/>
      <c r="O214" s="11"/>
    </row>
    <row r="215">
      <c r="C215" s="15"/>
      <c r="D215" s="12"/>
      <c r="E215" s="12"/>
      <c r="G215" s="11"/>
      <c r="H215" s="11"/>
      <c r="I215" s="11"/>
      <c r="J215" s="11"/>
      <c r="K215" s="11"/>
      <c r="L215" s="11"/>
      <c r="M215" s="11"/>
      <c r="N215" s="11"/>
      <c r="O215" s="11"/>
    </row>
    <row r="216">
      <c r="C216" s="15"/>
      <c r="D216" s="12"/>
      <c r="E216" s="12"/>
      <c r="G216" s="11"/>
      <c r="H216" s="11"/>
      <c r="I216" s="11"/>
      <c r="J216" s="11"/>
      <c r="K216" s="11"/>
      <c r="L216" s="11"/>
      <c r="M216" s="11"/>
      <c r="N216" s="11"/>
      <c r="O216" s="11"/>
    </row>
    <row r="217">
      <c r="C217" s="15"/>
      <c r="D217" s="12"/>
      <c r="E217" s="12"/>
      <c r="G217" s="11"/>
      <c r="H217" s="11"/>
      <c r="I217" s="11"/>
      <c r="J217" s="11"/>
      <c r="K217" s="11"/>
      <c r="L217" s="11"/>
      <c r="M217" s="11"/>
      <c r="N217" s="11"/>
      <c r="O217" s="11"/>
    </row>
    <row r="218">
      <c r="C218" s="15"/>
      <c r="D218" s="12"/>
      <c r="E218" s="12"/>
      <c r="G218" s="11"/>
      <c r="H218" s="11"/>
      <c r="I218" s="11"/>
      <c r="J218" s="11"/>
      <c r="K218" s="11"/>
      <c r="L218" s="11"/>
      <c r="M218" s="11"/>
      <c r="N218" s="11"/>
      <c r="O218" s="11"/>
    </row>
    <row r="219">
      <c r="C219" s="15"/>
      <c r="D219" s="12"/>
      <c r="E219" s="12"/>
      <c r="G219" s="11"/>
      <c r="H219" s="11"/>
      <c r="I219" s="11"/>
      <c r="J219" s="11"/>
      <c r="K219" s="11"/>
      <c r="L219" s="11"/>
      <c r="M219" s="11"/>
      <c r="N219" s="11"/>
      <c r="O219" s="11"/>
    </row>
    <row r="220">
      <c r="C220" s="15"/>
      <c r="D220" s="12"/>
      <c r="E220" s="12"/>
      <c r="G220" s="11"/>
      <c r="H220" s="11"/>
      <c r="I220" s="11"/>
      <c r="J220" s="11"/>
      <c r="K220" s="11"/>
      <c r="L220" s="11"/>
      <c r="M220" s="11"/>
      <c r="N220" s="11"/>
      <c r="O220" s="11"/>
    </row>
    <row r="221">
      <c r="C221" s="15"/>
      <c r="D221" s="12"/>
      <c r="E221" s="12"/>
      <c r="G221" s="11"/>
      <c r="H221" s="11"/>
      <c r="I221" s="11"/>
      <c r="J221" s="11"/>
      <c r="K221" s="11"/>
      <c r="L221" s="11"/>
      <c r="M221" s="11"/>
      <c r="N221" s="11"/>
      <c r="O221" s="11"/>
    </row>
    <row r="222">
      <c r="C222" s="15"/>
      <c r="D222" s="12"/>
      <c r="E222" s="12"/>
      <c r="G222" s="11"/>
      <c r="H222" s="11"/>
      <c r="I222" s="11"/>
      <c r="J222" s="11"/>
      <c r="K222" s="11"/>
      <c r="L222" s="11"/>
      <c r="M222" s="11"/>
      <c r="N222" s="11"/>
      <c r="O222" s="11"/>
    </row>
    <row r="223">
      <c r="C223" s="15"/>
      <c r="D223" s="12"/>
      <c r="E223" s="12"/>
      <c r="G223" s="11"/>
      <c r="H223" s="11"/>
      <c r="I223" s="11"/>
      <c r="J223" s="11"/>
      <c r="K223" s="11"/>
      <c r="L223" s="11"/>
      <c r="M223" s="11"/>
      <c r="N223" s="11"/>
      <c r="O223" s="11"/>
    </row>
    <row r="224">
      <c r="C224" s="15"/>
      <c r="D224" s="12"/>
      <c r="E224" s="12"/>
      <c r="G224" s="11"/>
      <c r="H224" s="11"/>
      <c r="I224" s="11"/>
      <c r="J224" s="11"/>
      <c r="K224" s="11"/>
      <c r="L224" s="11"/>
      <c r="M224" s="11"/>
      <c r="N224" s="11"/>
      <c r="O224" s="11"/>
    </row>
    <row r="225">
      <c r="C225" s="15"/>
      <c r="D225" s="12"/>
      <c r="E225" s="12"/>
      <c r="G225" s="11"/>
      <c r="H225" s="11"/>
      <c r="I225" s="11"/>
      <c r="J225" s="11"/>
      <c r="K225" s="11"/>
      <c r="L225" s="11"/>
      <c r="M225" s="11"/>
      <c r="N225" s="11"/>
      <c r="O225" s="11"/>
    </row>
    <row r="226">
      <c r="C226" s="15"/>
      <c r="D226" s="12"/>
      <c r="E226" s="12"/>
      <c r="G226" s="11"/>
      <c r="H226" s="11"/>
      <c r="I226" s="11"/>
      <c r="J226" s="11"/>
      <c r="K226" s="11"/>
      <c r="L226" s="11"/>
      <c r="M226" s="11"/>
      <c r="N226" s="11"/>
      <c r="O226" s="11"/>
    </row>
    <row r="227">
      <c r="C227" s="15"/>
      <c r="D227" s="12"/>
      <c r="E227" s="12"/>
      <c r="G227" s="11"/>
      <c r="H227" s="11"/>
      <c r="I227" s="11"/>
      <c r="J227" s="11"/>
      <c r="K227" s="11"/>
      <c r="L227" s="11"/>
      <c r="M227" s="11"/>
      <c r="N227" s="11"/>
      <c r="O227" s="11"/>
    </row>
    <row r="228">
      <c r="C228" s="15"/>
      <c r="D228" s="12"/>
      <c r="E228" s="12"/>
      <c r="G228" s="11"/>
      <c r="H228" s="11"/>
      <c r="I228" s="11"/>
      <c r="J228" s="11"/>
      <c r="K228" s="11"/>
      <c r="L228" s="11"/>
      <c r="M228" s="11"/>
      <c r="N228" s="11"/>
      <c r="O228" s="11"/>
    </row>
    <row r="229">
      <c r="C229" s="15"/>
      <c r="D229" s="12"/>
      <c r="E229" s="12"/>
      <c r="G229" s="11"/>
      <c r="H229" s="11"/>
      <c r="I229" s="11"/>
      <c r="J229" s="11"/>
      <c r="K229" s="11"/>
      <c r="L229" s="11"/>
      <c r="M229" s="11"/>
      <c r="N229" s="11"/>
      <c r="O229" s="11"/>
    </row>
    <row r="230">
      <c r="C230" s="15"/>
      <c r="D230" s="12"/>
      <c r="E230" s="12"/>
      <c r="G230" s="11"/>
      <c r="H230" s="11"/>
      <c r="I230" s="11"/>
      <c r="J230" s="11"/>
      <c r="K230" s="11"/>
      <c r="L230" s="11"/>
      <c r="M230" s="11"/>
      <c r="N230" s="11"/>
      <c r="O230" s="11"/>
    </row>
    <row r="231">
      <c r="C231" s="15"/>
      <c r="D231" s="12"/>
      <c r="E231" s="12"/>
      <c r="G231" s="11"/>
      <c r="H231" s="11"/>
      <c r="I231" s="11"/>
      <c r="J231" s="11"/>
      <c r="K231" s="11"/>
      <c r="L231" s="11"/>
      <c r="M231" s="11"/>
      <c r="N231" s="11"/>
      <c r="O231" s="11"/>
    </row>
    <row r="232">
      <c r="C232" s="15"/>
      <c r="D232" s="12"/>
      <c r="E232" s="12"/>
      <c r="G232" s="11"/>
      <c r="H232" s="11"/>
      <c r="I232" s="11"/>
      <c r="J232" s="11"/>
      <c r="K232" s="11"/>
      <c r="L232" s="11"/>
      <c r="M232" s="11"/>
      <c r="N232" s="11"/>
      <c r="O232" s="11"/>
    </row>
    <row r="233">
      <c r="C233" s="15"/>
      <c r="D233" s="12"/>
      <c r="E233" s="12"/>
      <c r="G233" s="11"/>
      <c r="H233" s="11"/>
      <c r="I233" s="11"/>
      <c r="J233" s="11"/>
      <c r="K233" s="11"/>
      <c r="L233" s="11"/>
      <c r="M233" s="11"/>
      <c r="N233" s="11"/>
      <c r="O233" s="11"/>
    </row>
    <row r="234">
      <c r="C234" s="15"/>
      <c r="D234" s="12"/>
      <c r="E234" s="12"/>
      <c r="G234" s="11"/>
      <c r="H234" s="11"/>
      <c r="I234" s="11"/>
      <c r="J234" s="11"/>
      <c r="K234" s="11"/>
      <c r="L234" s="11"/>
      <c r="M234" s="11"/>
      <c r="N234" s="11"/>
      <c r="O234" s="11"/>
    </row>
    <row r="235">
      <c r="C235" s="15"/>
      <c r="D235" s="12"/>
      <c r="E235" s="12"/>
      <c r="G235" s="11"/>
      <c r="H235" s="11"/>
      <c r="I235" s="11"/>
      <c r="J235" s="11"/>
      <c r="K235" s="11"/>
      <c r="L235" s="11"/>
      <c r="M235" s="11"/>
      <c r="N235" s="11"/>
      <c r="O235" s="11"/>
    </row>
    <row r="236">
      <c r="C236" s="15"/>
      <c r="D236" s="12"/>
      <c r="E236" s="12"/>
      <c r="G236" s="11"/>
      <c r="H236" s="11"/>
      <c r="I236" s="11"/>
      <c r="J236" s="11"/>
      <c r="K236" s="11"/>
      <c r="L236" s="11"/>
      <c r="M236" s="11"/>
      <c r="N236" s="11"/>
      <c r="O236" s="11"/>
    </row>
    <row r="237">
      <c r="C237" s="15"/>
      <c r="D237" s="12"/>
      <c r="E237" s="12"/>
      <c r="G237" s="11"/>
      <c r="H237" s="11"/>
      <c r="I237" s="11"/>
      <c r="J237" s="11"/>
      <c r="K237" s="11"/>
      <c r="L237" s="11"/>
      <c r="M237" s="11"/>
      <c r="N237" s="11"/>
      <c r="O237" s="11"/>
    </row>
    <row r="238">
      <c r="C238" s="15"/>
      <c r="D238" s="12"/>
      <c r="E238" s="12"/>
      <c r="G238" s="11"/>
      <c r="H238" s="11"/>
      <c r="I238" s="11"/>
      <c r="J238" s="11"/>
      <c r="K238" s="11"/>
      <c r="L238" s="11"/>
      <c r="M238" s="11"/>
      <c r="N238" s="11"/>
      <c r="O238" s="11"/>
    </row>
    <row r="239">
      <c r="C239" s="15"/>
      <c r="D239" s="12"/>
      <c r="E239" s="12"/>
      <c r="G239" s="11"/>
      <c r="H239" s="11"/>
      <c r="I239" s="11"/>
      <c r="J239" s="11"/>
      <c r="K239" s="11"/>
      <c r="L239" s="11"/>
      <c r="M239" s="11"/>
      <c r="N239" s="11"/>
      <c r="O239" s="11"/>
    </row>
    <row r="240">
      <c r="C240" s="15"/>
      <c r="D240" s="12"/>
      <c r="E240" s="12"/>
      <c r="G240" s="11"/>
      <c r="H240" s="11"/>
      <c r="I240" s="11"/>
      <c r="J240" s="11"/>
      <c r="K240" s="11"/>
      <c r="L240" s="11"/>
      <c r="M240" s="11"/>
      <c r="N240" s="11"/>
      <c r="O240" s="11"/>
    </row>
    <row r="241">
      <c r="C241" s="15"/>
      <c r="D241" s="12"/>
      <c r="E241" s="12"/>
      <c r="G241" s="11"/>
      <c r="H241" s="11"/>
      <c r="I241" s="11"/>
      <c r="J241" s="11"/>
      <c r="K241" s="11"/>
      <c r="L241" s="11"/>
      <c r="M241" s="11"/>
      <c r="N241" s="11"/>
      <c r="O241" s="11"/>
    </row>
    <row r="242">
      <c r="C242" s="15"/>
      <c r="D242" s="12"/>
      <c r="E242" s="12"/>
      <c r="G242" s="11"/>
      <c r="H242" s="11"/>
      <c r="I242" s="11"/>
      <c r="J242" s="11"/>
      <c r="K242" s="11"/>
      <c r="L242" s="11"/>
      <c r="M242" s="11"/>
      <c r="N242" s="11"/>
      <c r="O242" s="11"/>
    </row>
    <row r="243">
      <c r="C243" s="15"/>
      <c r="D243" s="12"/>
      <c r="E243" s="12"/>
      <c r="G243" s="11"/>
      <c r="H243" s="11"/>
      <c r="I243" s="11"/>
      <c r="J243" s="11"/>
      <c r="K243" s="11"/>
      <c r="L243" s="11"/>
      <c r="M243" s="11"/>
      <c r="N243" s="11"/>
      <c r="O243" s="11"/>
    </row>
    <row r="244">
      <c r="C244" s="15"/>
      <c r="D244" s="12"/>
      <c r="E244" s="12"/>
      <c r="G244" s="11"/>
      <c r="H244" s="11"/>
      <c r="I244" s="11"/>
      <c r="J244" s="11"/>
      <c r="K244" s="11"/>
      <c r="L244" s="11"/>
      <c r="M244" s="11"/>
      <c r="N244" s="11"/>
      <c r="O244" s="11"/>
    </row>
    <row r="245">
      <c r="C245" s="15"/>
      <c r="D245" s="12"/>
      <c r="E245" s="12"/>
      <c r="G245" s="11"/>
      <c r="H245" s="11"/>
      <c r="I245" s="11"/>
      <c r="J245" s="11"/>
      <c r="K245" s="11"/>
      <c r="L245" s="11"/>
      <c r="M245" s="11"/>
      <c r="N245" s="11"/>
      <c r="O245" s="11"/>
    </row>
    <row r="246">
      <c r="C246" s="15"/>
      <c r="D246" s="12"/>
      <c r="E246" s="12"/>
      <c r="G246" s="11"/>
      <c r="H246" s="11"/>
      <c r="I246" s="11"/>
      <c r="J246" s="11"/>
      <c r="K246" s="11"/>
      <c r="L246" s="11"/>
      <c r="M246" s="11"/>
      <c r="N246" s="11"/>
      <c r="O246" s="11"/>
    </row>
    <row r="247">
      <c r="C247" s="15"/>
      <c r="D247" s="12"/>
      <c r="E247" s="12"/>
      <c r="G247" s="11"/>
      <c r="H247" s="11"/>
      <c r="I247" s="11"/>
      <c r="J247" s="11"/>
      <c r="K247" s="11"/>
      <c r="L247" s="11"/>
      <c r="M247" s="11"/>
      <c r="N247" s="11"/>
      <c r="O247" s="11"/>
    </row>
    <row r="248">
      <c r="C248" s="15"/>
      <c r="D248" s="12"/>
      <c r="E248" s="12"/>
      <c r="G248" s="11"/>
      <c r="H248" s="11"/>
      <c r="I248" s="11"/>
      <c r="J248" s="11"/>
      <c r="K248" s="11"/>
      <c r="L248" s="11"/>
      <c r="M248" s="11"/>
      <c r="N248" s="11"/>
      <c r="O248" s="11"/>
    </row>
    <row r="249">
      <c r="C249" s="15"/>
      <c r="D249" s="12"/>
      <c r="E249" s="12"/>
      <c r="G249" s="11"/>
      <c r="H249" s="11"/>
      <c r="I249" s="11"/>
      <c r="J249" s="11"/>
      <c r="K249" s="11"/>
      <c r="L249" s="11"/>
      <c r="M249" s="11"/>
      <c r="N249" s="11"/>
      <c r="O249" s="11"/>
    </row>
    <row r="250">
      <c r="C250" s="15"/>
      <c r="D250" s="12"/>
      <c r="E250" s="12"/>
      <c r="G250" s="11"/>
      <c r="H250" s="11"/>
      <c r="I250" s="11"/>
      <c r="J250" s="11"/>
      <c r="K250" s="11"/>
      <c r="L250" s="11"/>
      <c r="M250" s="11"/>
      <c r="N250" s="11"/>
      <c r="O250" s="11"/>
    </row>
    <row r="251">
      <c r="C251" s="15"/>
      <c r="D251" s="12"/>
      <c r="E251" s="12"/>
      <c r="G251" s="11"/>
      <c r="H251" s="11"/>
      <c r="I251" s="11"/>
      <c r="J251" s="11"/>
      <c r="K251" s="11"/>
      <c r="L251" s="11"/>
      <c r="M251" s="11"/>
      <c r="N251" s="11"/>
      <c r="O251" s="11"/>
    </row>
    <row r="252">
      <c r="C252" s="15"/>
      <c r="D252" s="12"/>
      <c r="E252" s="12"/>
      <c r="G252" s="11"/>
      <c r="H252" s="11"/>
      <c r="I252" s="11"/>
      <c r="J252" s="11"/>
      <c r="K252" s="11"/>
      <c r="L252" s="11"/>
      <c r="M252" s="11"/>
      <c r="N252" s="11"/>
      <c r="O252" s="11"/>
    </row>
    <row r="253">
      <c r="C253" s="15"/>
      <c r="D253" s="12"/>
      <c r="E253" s="12"/>
      <c r="G253" s="11"/>
      <c r="H253" s="11"/>
      <c r="I253" s="11"/>
      <c r="J253" s="11"/>
      <c r="K253" s="11"/>
      <c r="L253" s="11"/>
      <c r="M253" s="11"/>
      <c r="N253" s="11"/>
      <c r="O253" s="11"/>
    </row>
    <row r="254">
      <c r="C254" s="15"/>
      <c r="D254" s="12"/>
      <c r="E254" s="12"/>
      <c r="G254" s="11"/>
      <c r="H254" s="11"/>
      <c r="I254" s="11"/>
      <c r="J254" s="11"/>
      <c r="K254" s="11"/>
      <c r="L254" s="11"/>
      <c r="M254" s="11"/>
      <c r="N254" s="11"/>
      <c r="O254" s="11"/>
    </row>
    <row r="255">
      <c r="C255" s="15"/>
      <c r="D255" s="12"/>
      <c r="E255" s="12"/>
      <c r="G255" s="11"/>
      <c r="H255" s="11"/>
      <c r="I255" s="11"/>
      <c r="J255" s="11"/>
      <c r="K255" s="11"/>
      <c r="L255" s="11"/>
      <c r="M255" s="11"/>
      <c r="N255" s="11"/>
      <c r="O255" s="11"/>
    </row>
    <row r="256">
      <c r="C256" s="15"/>
      <c r="D256" s="12"/>
      <c r="E256" s="12"/>
      <c r="G256" s="11"/>
      <c r="H256" s="11"/>
      <c r="I256" s="11"/>
      <c r="J256" s="11"/>
      <c r="K256" s="11"/>
      <c r="L256" s="11"/>
      <c r="M256" s="11"/>
      <c r="N256" s="11"/>
      <c r="O256" s="11"/>
    </row>
    <row r="257">
      <c r="C257" s="15"/>
      <c r="D257" s="12"/>
      <c r="E257" s="12"/>
      <c r="G257" s="11"/>
      <c r="H257" s="11"/>
      <c r="I257" s="11"/>
      <c r="J257" s="11"/>
      <c r="K257" s="11"/>
      <c r="L257" s="11"/>
      <c r="M257" s="11"/>
      <c r="N257" s="11"/>
      <c r="O257" s="11"/>
    </row>
    <row r="258">
      <c r="C258" s="15"/>
      <c r="D258" s="12"/>
      <c r="E258" s="12"/>
      <c r="G258" s="11"/>
      <c r="H258" s="11"/>
      <c r="I258" s="11"/>
      <c r="J258" s="11"/>
      <c r="K258" s="11"/>
      <c r="L258" s="11"/>
      <c r="M258" s="11"/>
      <c r="N258" s="11"/>
      <c r="O258" s="11"/>
    </row>
    <row r="259">
      <c r="C259" s="15"/>
      <c r="D259" s="12"/>
      <c r="E259" s="12"/>
      <c r="G259" s="11"/>
      <c r="H259" s="11"/>
      <c r="I259" s="11"/>
      <c r="J259" s="11"/>
      <c r="K259" s="11"/>
      <c r="L259" s="11"/>
      <c r="M259" s="11"/>
      <c r="N259" s="11"/>
      <c r="O259" s="11"/>
    </row>
    <row r="260">
      <c r="C260" s="15"/>
      <c r="D260" s="12"/>
      <c r="E260" s="12"/>
      <c r="G260" s="11"/>
      <c r="H260" s="11"/>
      <c r="I260" s="11"/>
      <c r="J260" s="11"/>
      <c r="K260" s="11"/>
      <c r="L260" s="11"/>
      <c r="M260" s="11"/>
      <c r="N260" s="11"/>
      <c r="O260" s="11"/>
    </row>
    <row r="261">
      <c r="C261" s="15"/>
      <c r="D261" s="12"/>
      <c r="E261" s="12"/>
      <c r="G261" s="11"/>
      <c r="H261" s="11"/>
      <c r="I261" s="11"/>
      <c r="J261" s="11"/>
      <c r="K261" s="11"/>
      <c r="L261" s="11"/>
      <c r="M261" s="11"/>
      <c r="N261" s="11"/>
      <c r="O261" s="11"/>
    </row>
    <row r="262">
      <c r="C262" s="15"/>
      <c r="D262" s="12"/>
      <c r="E262" s="12"/>
      <c r="G262" s="11"/>
      <c r="H262" s="11"/>
      <c r="I262" s="11"/>
      <c r="J262" s="11"/>
      <c r="K262" s="11"/>
      <c r="L262" s="11"/>
      <c r="M262" s="11"/>
      <c r="N262" s="11"/>
      <c r="O262" s="11"/>
    </row>
    <row r="263">
      <c r="C263" s="15"/>
      <c r="D263" s="12"/>
      <c r="E263" s="12"/>
      <c r="G263" s="11"/>
      <c r="H263" s="11"/>
      <c r="I263" s="11"/>
      <c r="J263" s="11"/>
      <c r="K263" s="11"/>
      <c r="L263" s="11"/>
      <c r="M263" s="11"/>
      <c r="N263" s="11"/>
      <c r="O263" s="11"/>
    </row>
    <row r="264">
      <c r="C264" s="15"/>
      <c r="D264" s="12"/>
      <c r="E264" s="12"/>
      <c r="G264" s="11"/>
      <c r="H264" s="11"/>
      <c r="I264" s="11"/>
      <c r="J264" s="11"/>
      <c r="K264" s="11"/>
      <c r="L264" s="11"/>
      <c r="M264" s="11"/>
      <c r="N264" s="11"/>
      <c r="O264" s="11"/>
    </row>
    <row r="265">
      <c r="C265" s="15"/>
      <c r="D265" s="12"/>
      <c r="E265" s="12"/>
      <c r="G265" s="11"/>
      <c r="H265" s="11"/>
      <c r="I265" s="11"/>
      <c r="J265" s="11"/>
      <c r="K265" s="11"/>
      <c r="L265" s="11"/>
      <c r="M265" s="11"/>
      <c r="N265" s="11"/>
      <c r="O265" s="11"/>
    </row>
    <row r="266">
      <c r="C266" s="15"/>
      <c r="D266" s="12"/>
      <c r="E266" s="12"/>
      <c r="G266" s="11"/>
      <c r="H266" s="11"/>
      <c r="I266" s="11"/>
      <c r="J266" s="11"/>
      <c r="K266" s="11"/>
      <c r="L266" s="11"/>
      <c r="M266" s="11"/>
      <c r="N266" s="11"/>
      <c r="O266" s="11"/>
    </row>
    <row r="267">
      <c r="C267" s="15"/>
      <c r="D267" s="12"/>
      <c r="E267" s="12"/>
      <c r="G267" s="11"/>
      <c r="H267" s="11"/>
      <c r="I267" s="11"/>
      <c r="J267" s="11"/>
      <c r="K267" s="11"/>
      <c r="L267" s="11"/>
      <c r="M267" s="11"/>
      <c r="N267" s="11"/>
      <c r="O267" s="11"/>
    </row>
    <row r="268">
      <c r="C268" s="15"/>
      <c r="D268" s="12"/>
      <c r="E268" s="12"/>
      <c r="G268" s="11"/>
      <c r="H268" s="11"/>
      <c r="I268" s="11"/>
      <c r="J268" s="11"/>
      <c r="K268" s="11"/>
      <c r="L268" s="11"/>
      <c r="M268" s="11"/>
      <c r="N268" s="11"/>
      <c r="O268" s="11"/>
    </row>
    <row r="269">
      <c r="C269" s="15"/>
      <c r="D269" s="12"/>
      <c r="E269" s="12"/>
      <c r="G269" s="11"/>
      <c r="H269" s="11"/>
      <c r="I269" s="11"/>
      <c r="J269" s="11"/>
      <c r="K269" s="11"/>
      <c r="L269" s="11"/>
      <c r="M269" s="11"/>
      <c r="N269" s="11"/>
      <c r="O269" s="11"/>
    </row>
    <row r="270">
      <c r="C270" s="15"/>
      <c r="D270" s="12"/>
      <c r="E270" s="12"/>
      <c r="G270" s="11"/>
      <c r="H270" s="11"/>
      <c r="I270" s="11"/>
      <c r="J270" s="11"/>
      <c r="K270" s="11"/>
      <c r="L270" s="11"/>
      <c r="M270" s="11"/>
      <c r="N270" s="11"/>
      <c r="O270" s="11"/>
    </row>
    <row r="271">
      <c r="C271" s="15"/>
      <c r="D271" s="12"/>
      <c r="E271" s="12"/>
      <c r="G271" s="11"/>
      <c r="H271" s="11"/>
      <c r="I271" s="11"/>
      <c r="J271" s="11"/>
      <c r="K271" s="11"/>
      <c r="L271" s="11"/>
      <c r="M271" s="11"/>
      <c r="N271" s="11"/>
      <c r="O271" s="11"/>
    </row>
    <row r="272">
      <c r="C272" s="15"/>
      <c r="D272" s="12"/>
      <c r="E272" s="12"/>
      <c r="G272" s="11"/>
      <c r="H272" s="11"/>
      <c r="I272" s="11"/>
      <c r="J272" s="11"/>
      <c r="K272" s="11"/>
      <c r="L272" s="11"/>
      <c r="M272" s="11"/>
      <c r="N272" s="11"/>
      <c r="O272" s="11"/>
    </row>
    <row r="273">
      <c r="C273" s="15"/>
      <c r="D273" s="12"/>
      <c r="E273" s="12"/>
      <c r="G273" s="11"/>
      <c r="H273" s="11"/>
      <c r="I273" s="11"/>
      <c r="J273" s="11"/>
      <c r="K273" s="11"/>
      <c r="L273" s="11"/>
      <c r="M273" s="11"/>
      <c r="N273" s="11"/>
      <c r="O273" s="11"/>
    </row>
    <row r="274">
      <c r="C274" s="15"/>
      <c r="D274" s="12"/>
      <c r="E274" s="12"/>
      <c r="G274" s="11"/>
      <c r="H274" s="11"/>
      <c r="I274" s="11"/>
      <c r="J274" s="11"/>
      <c r="K274" s="11"/>
      <c r="L274" s="11"/>
      <c r="M274" s="11"/>
      <c r="N274" s="11"/>
      <c r="O274" s="11"/>
    </row>
    <row r="275">
      <c r="C275" s="15"/>
      <c r="D275" s="12"/>
      <c r="E275" s="12"/>
      <c r="G275" s="11"/>
      <c r="H275" s="11"/>
      <c r="I275" s="11"/>
      <c r="J275" s="11"/>
      <c r="K275" s="11"/>
      <c r="L275" s="11"/>
      <c r="M275" s="11"/>
      <c r="N275" s="11"/>
      <c r="O275" s="11"/>
    </row>
    <row r="276">
      <c r="C276" s="15"/>
      <c r="D276" s="12"/>
      <c r="E276" s="12"/>
      <c r="G276" s="11"/>
      <c r="H276" s="11"/>
      <c r="I276" s="11"/>
      <c r="J276" s="11"/>
      <c r="K276" s="11"/>
      <c r="L276" s="11"/>
      <c r="M276" s="11"/>
      <c r="N276" s="11"/>
      <c r="O276" s="11"/>
    </row>
    <row r="277">
      <c r="C277" s="15"/>
      <c r="D277" s="12"/>
      <c r="E277" s="12"/>
      <c r="G277" s="11"/>
      <c r="H277" s="11"/>
      <c r="I277" s="11"/>
      <c r="J277" s="11"/>
      <c r="K277" s="11"/>
      <c r="L277" s="11"/>
      <c r="M277" s="11"/>
      <c r="N277" s="11"/>
      <c r="O277" s="11"/>
    </row>
    <row r="278">
      <c r="C278" s="15"/>
      <c r="D278" s="12"/>
      <c r="E278" s="12"/>
      <c r="G278" s="11"/>
      <c r="H278" s="11"/>
      <c r="I278" s="11"/>
      <c r="J278" s="11"/>
      <c r="K278" s="11"/>
      <c r="L278" s="11"/>
      <c r="M278" s="11"/>
      <c r="N278" s="11"/>
      <c r="O278" s="11"/>
    </row>
    <row r="279">
      <c r="C279" s="15"/>
      <c r="D279" s="12"/>
      <c r="E279" s="12"/>
      <c r="G279" s="11"/>
      <c r="H279" s="11"/>
      <c r="I279" s="11"/>
      <c r="J279" s="11"/>
      <c r="K279" s="11"/>
      <c r="L279" s="11"/>
      <c r="M279" s="11"/>
      <c r="N279" s="11"/>
      <c r="O279" s="11"/>
    </row>
    <row r="280">
      <c r="C280" s="15"/>
      <c r="D280" s="12"/>
      <c r="E280" s="12"/>
      <c r="G280" s="11"/>
      <c r="H280" s="11"/>
      <c r="I280" s="11"/>
      <c r="J280" s="11"/>
      <c r="K280" s="11"/>
      <c r="L280" s="11"/>
      <c r="M280" s="11"/>
      <c r="N280" s="11"/>
      <c r="O280" s="11"/>
    </row>
    <row r="281">
      <c r="C281" s="15"/>
      <c r="D281" s="12"/>
      <c r="E281" s="12"/>
      <c r="G281" s="11"/>
      <c r="H281" s="11"/>
      <c r="I281" s="11"/>
      <c r="J281" s="11"/>
      <c r="K281" s="11"/>
      <c r="L281" s="11"/>
      <c r="M281" s="11"/>
      <c r="N281" s="11"/>
      <c r="O281" s="11"/>
    </row>
    <row r="282">
      <c r="C282" s="15"/>
      <c r="D282" s="12"/>
      <c r="E282" s="12"/>
      <c r="G282" s="11"/>
      <c r="H282" s="11"/>
      <c r="I282" s="11"/>
      <c r="J282" s="11"/>
      <c r="K282" s="11"/>
      <c r="L282" s="11"/>
      <c r="M282" s="11"/>
      <c r="N282" s="11"/>
      <c r="O282" s="11"/>
    </row>
    <row r="283">
      <c r="C283" s="15"/>
      <c r="D283" s="12"/>
      <c r="E283" s="12"/>
      <c r="G283" s="11"/>
      <c r="H283" s="11"/>
      <c r="I283" s="11"/>
      <c r="J283" s="11"/>
      <c r="K283" s="11"/>
      <c r="L283" s="11"/>
      <c r="M283" s="11"/>
      <c r="N283" s="11"/>
      <c r="O283" s="11"/>
    </row>
    <row r="284">
      <c r="C284" s="15"/>
      <c r="D284" s="12"/>
      <c r="E284" s="12"/>
      <c r="G284" s="11"/>
      <c r="H284" s="11"/>
      <c r="I284" s="11"/>
      <c r="J284" s="11"/>
      <c r="K284" s="11"/>
      <c r="L284" s="11"/>
      <c r="M284" s="11"/>
      <c r="N284" s="11"/>
      <c r="O284" s="11"/>
    </row>
    <row r="285">
      <c r="C285" s="15"/>
      <c r="D285" s="12"/>
      <c r="E285" s="12"/>
      <c r="G285" s="11"/>
      <c r="H285" s="11"/>
      <c r="I285" s="11"/>
      <c r="J285" s="11"/>
      <c r="K285" s="11"/>
      <c r="L285" s="11"/>
      <c r="M285" s="11"/>
      <c r="N285" s="11"/>
      <c r="O285" s="11"/>
    </row>
    <row r="286">
      <c r="C286" s="15"/>
      <c r="D286" s="12"/>
      <c r="E286" s="12"/>
      <c r="G286" s="11"/>
      <c r="H286" s="11"/>
      <c r="I286" s="11"/>
      <c r="J286" s="11"/>
      <c r="K286" s="11"/>
      <c r="L286" s="11"/>
      <c r="M286" s="11"/>
      <c r="N286" s="11"/>
      <c r="O286" s="11"/>
    </row>
    <row r="287">
      <c r="C287" s="15"/>
      <c r="D287" s="12"/>
      <c r="E287" s="12"/>
      <c r="G287" s="11"/>
      <c r="H287" s="11"/>
      <c r="I287" s="11"/>
      <c r="J287" s="11"/>
      <c r="K287" s="11"/>
      <c r="L287" s="11"/>
      <c r="M287" s="11"/>
      <c r="N287" s="11"/>
      <c r="O287" s="11"/>
    </row>
    <row r="288">
      <c r="C288" s="15"/>
      <c r="D288" s="12"/>
      <c r="E288" s="12"/>
      <c r="G288" s="11"/>
      <c r="H288" s="11"/>
      <c r="I288" s="11"/>
      <c r="J288" s="11"/>
      <c r="K288" s="11"/>
      <c r="L288" s="11"/>
      <c r="M288" s="11"/>
      <c r="N288" s="11"/>
      <c r="O288" s="11"/>
    </row>
    <row r="289">
      <c r="C289" s="15"/>
      <c r="D289" s="12"/>
      <c r="E289" s="12"/>
      <c r="G289" s="11"/>
      <c r="H289" s="11"/>
      <c r="I289" s="11"/>
      <c r="J289" s="11"/>
      <c r="K289" s="11"/>
      <c r="L289" s="11"/>
      <c r="M289" s="11"/>
      <c r="N289" s="11"/>
      <c r="O289" s="11"/>
    </row>
    <row r="290">
      <c r="C290" s="15"/>
      <c r="D290" s="12"/>
      <c r="E290" s="12"/>
      <c r="G290" s="11"/>
      <c r="H290" s="11"/>
      <c r="I290" s="11"/>
      <c r="J290" s="11"/>
      <c r="K290" s="11"/>
      <c r="L290" s="11"/>
      <c r="M290" s="11"/>
      <c r="N290" s="11"/>
      <c r="O290" s="11"/>
    </row>
    <row r="291">
      <c r="C291" s="15"/>
      <c r="D291" s="12"/>
      <c r="E291" s="12"/>
      <c r="G291" s="11"/>
      <c r="H291" s="11"/>
      <c r="I291" s="11"/>
      <c r="J291" s="11"/>
      <c r="K291" s="11"/>
      <c r="L291" s="11"/>
      <c r="M291" s="11"/>
      <c r="N291" s="11"/>
      <c r="O291" s="11"/>
    </row>
    <row r="292">
      <c r="C292" s="15"/>
      <c r="D292" s="12"/>
      <c r="E292" s="12"/>
      <c r="G292" s="11"/>
      <c r="H292" s="11"/>
      <c r="I292" s="11"/>
      <c r="J292" s="11"/>
      <c r="K292" s="11"/>
      <c r="L292" s="11"/>
      <c r="M292" s="11"/>
      <c r="N292" s="11"/>
      <c r="O292" s="11"/>
    </row>
    <row r="293">
      <c r="C293" s="15"/>
      <c r="D293" s="12"/>
      <c r="E293" s="12"/>
      <c r="G293" s="11"/>
      <c r="H293" s="11"/>
      <c r="I293" s="11"/>
      <c r="J293" s="11"/>
      <c r="K293" s="11"/>
      <c r="L293" s="11"/>
      <c r="M293" s="11"/>
      <c r="N293" s="11"/>
      <c r="O293" s="11"/>
    </row>
    <row r="294">
      <c r="C294" s="15"/>
      <c r="D294" s="12"/>
      <c r="E294" s="12"/>
      <c r="G294" s="11"/>
      <c r="H294" s="11"/>
      <c r="I294" s="11"/>
      <c r="J294" s="11"/>
      <c r="K294" s="11"/>
      <c r="L294" s="11"/>
      <c r="M294" s="11"/>
      <c r="N294" s="11"/>
      <c r="O294" s="11"/>
    </row>
    <row r="295">
      <c r="C295" s="15"/>
      <c r="D295" s="12"/>
      <c r="E295" s="12"/>
      <c r="G295" s="11"/>
      <c r="H295" s="11"/>
      <c r="I295" s="11"/>
      <c r="J295" s="11"/>
      <c r="K295" s="11"/>
      <c r="L295" s="11"/>
      <c r="M295" s="11"/>
      <c r="N295" s="11"/>
      <c r="O295" s="11"/>
    </row>
    <row r="296">
      <c r="C296" s="15"/>
      <c r="D296" s="12"/>
      <c r="E296" s="12"/>
      <c r="G296" s="11"/>
      <c r="H296" s="11"/>
      <c r="I296" s="11"/>
      <c r="J296" s="11"/>
      <c r="K296" s="11"/>
      <c r="L296" s="11"/>
      <c r="M296" s="11"/>
      <c r="N296" s="11"/>
      <c r="O296" s="11"/>
    </row>
    <row r="297">
      <c r="C297" s="15"/>
      <c r="D297" s="12"/>
      <c r="E297" s="12"/>
      <c r="G297" s="11"/>
      <c r="H297" s="11"/>
      <c r="I297" s="11"/>
      <c r="J297" s="11"/>
      <c r="K297" s="11"/>
      <c r="L297" s="11"/>
      <c r="M297" s="11"/>
      <c r="N297" s="11"/>
      <c r="O297" s="11"/>
    </row>
    <row r="298">
      <c r="C298" s="15"/>
      <c r="D298" s="12"/>
      <c r="E298" s="12"/>
      <c r="G298" s="11"/>
      <c r="H298" s="11"/>
      <c r="I298" s="11"/>
      <c r="J298" s="11"/>
      <c r="K298" s="11"/>
      <c r="L298" s="11"/>
      <c r="M298" s="11"/>
      <c r="N298" s="11"/>
      <c r="O298" s="11"/>
    </row>
    <row r="299">
      <c r="C299" s="15"/>
      <c r="D299" s="12"/>
      <c r="E299" s="12"/>
      <c r="G299" s="11"/>
      <c r="H299" s="11"/>
      <c r="I299" s="11"/>
      <c r="J299" s="11"/>
      <c r="K299" s="11"/>
      <c r="L299" s="11"/>
      <c r="M299" s="11"/>
      <c r="N299" s="11"/>
      <c r="O299" s="11"/>
    </row>
    <row r="300">
      <c r="C300" s="15"/>
      <c r="D300" s="12"/>
      <c r="E300" s="12"/>
      <c r="G300" s="11"/>
      <c r="H300" s="11"/>
      <c r="I300" s="11"/>
      <c r="J300" s="11"/>
      <c r="K300" s="11"/>
      <c r="L300" s="11"/>
      <c r="M300" s="11"/>
      <c r="N300" s="11"/>
      <c r="O300" s="11"/>
    </row>
    <row r="301">
      <c r="C301" s="15"/>
      <c r="D301" s="12"/>
      <c r="E301" s="12"/>
      <c r="G301" s="11"/>
      <c r="H301" s="11"/>
      <c r="I301" s="11"/>
      <c r="J301" s="11"/>
      <c r="K301" s="11"/>
      <c r="L301" s="11"/>
      <c r="M301" s="11"/>
      <c r="N301" s="11"/>
      <c r="O301" s="11"/>
    </row>
    <row r="302">
      <c r="C302" s="15"/>
      <c r="D302" s="12"/>
      <c r="E302" s="12"/>
      <c r="G302" s="11"/>
      <c r="H302" s="11"/>
      <c r="I302" s="11"/>
      <c r="J302" s="11"/>
      <c r="K302" s="11"/>
      <c r="L302" s="11"/>
      <c r="M302" s="11"/>
      <c r="N302" s="11"/>
      <c r="O302" s="11"/>
    </row>
    <row r="303">
      <c r="C303" s="15"/>
      <c r="D303" s="12"/>
      <c r="E303" s="12"/>
      <c r="G303" s="11"/>
      <c r="H303" s="11"/>
      <c r="I303" s="11"/>
      <c r="J303" s="11"/>
      <c r="K303" s="11"/>
      <c r="L303" s="11"/>
      <c r="M303" s="11"/>
      <c r="N303" s="11"/>
      <c r="O303" s="11"/>
    </row>
    <row r="304">
      <c r="C304" s="15"/>
      <c r="D304" s="12"/>
      <c r="E304" s="12"/>
      <c r="G304" s="11"/>
      <c r="H304" s="11"/>
      <c r="I304" s="11"/>
      <c r="J304" s="11"/>
      <c r="K304" s="11"/>
      <c r="L304" s="11"/>
      <c r="M304" s="11"/>
      <c r="N304" s="11"/>
      <c r="O304" s="11"/>
    </row>
    <row r="305">
      <c r="C305" s="15"/>
      <c r="D305" s="12"/>
      <c r="E305" s="12"/>
      <c r="G305" s="11"/>
      <c r="H305" s="11"/>
      <c r="I305" s="11"/>
      <c r="J305" s="11"/>
      <c r="K305" s="11"/>
      <c r="L305" s="11"/>
      <c r="M305" s="11"/>
      <c r="N305" s="11"/>
      <c r="O305" s="11"/>
    </row>
    <row r="306">
      <c r="C306" s="15"/>
      <c r="D306" s="12"/>
      <c r="E306" s="12"/>
      <c r="G306" s="11"/>
      <c r="H306" s="11"/>
      <c r="I306" s="11"/>
      <c r="J306" s="11"/>
      <c r="K306" s="11"/>
      <c r="L306" s="11"/>
      <c r="M306" s="11"/>
      <c r="N306" s="11"/>
      <c r="O306" s="11"/>
    </row>
    <row r="307">
      <c r="C307" s="15"/>
      <c r="D307" s="12"/>
      <c r="E307" s="12"/>
      <c r="G307" s="11"/>
      <c r="H307" s="11"/>
      <c r="I307" s="11"/>
      <c r="J307" s="11"/>
      <c r="K307" s="11"/>
      <c r="L307" s="11"/>
      <c r="M307" s="11"/>
      <c r="N307" s="11"/>
      <c r="O307" s="11"/>
    </row>
    <row r="308">
      <c r="C308" s="15"/>
      <c r="D308" s="12"/>
      <c r="E308" s="12"/>
      <c r="G308" s="11"/>
      <c r="H308" s="11"/>
      <c r="I308" s="11"/>
      <c r="J308" s="11"/>
      <c r="K308" s="11"/>
      <c r="L308" s="11"/>
      <c r="M308" s="11"/>
      <c r="N308" s="11"/>
      <c r="O308" s="11"/>
    </row>
    <row r="309">
      <c r="C309" s="15"/>
      <c r="D309" s="12"/>
      <c r="E309" s="12"/>
      <c r="G309" s="11"/>
      <c r="H309" s="11"/>
      <c r="I309" s="11"/>
      <c r="J309" s="11"/>
      <c r="K309" s="11"/>
      <c r="L309" s="11"/>
      <c r="M309" s="11"/>
      <c r="N309" s="11"/>
      <c r="O309" s="11"/>
    </row>
    <row r="310">
      <c r="C310" s="15"/>
      <c r="D310" s="12"/>
      <c r="E310" s="12"/>
      <c r="G310" s="11"/>
      <c r="H310" s="11"/>
      <c r="I310" s="11"/>
      <c r="J310" s="11"/>
      <c r="K310" s="11"/>
      <c r="L310" s="11"/>
      <c r="M310" s="11"/>
      <c r="N310" s="11"/>
      <c r="O310" s="11"/>
    </row>
    <row r="311">
      <c r="C311" s="15"/>
      <c r="D311" s="12"/>
      <c r="E311" s="12"/>
      <c r="G311" s="11"/>
      <c r="H311" s="11"/>
      <c r="I311" s="11"/>
      <c r="J311" s="11"/>
      <c r="K311" s="11"/>
      <c r="L311" s="11"/>
      <c r="M311" s="11"/>
      <c r="N311" s="11"/>
      <c r="O311" s="11"/>
    </row>
    <row r="312">
      <c r="C312" s="15"/>
      <c r="D312" s="12"/>
      <c r="E312" s="12"/>
      <c r="G312" s="11"/>
      <c r="H312" s="11"/>
      <c r="I312" s="11"/>
      <c r="J312" s="11"/>
      <c r="K312" s="11"/>
      <c r="L312" s="11"/>
      <c r="M312" s="11"/>
      <c r="N312" s="11"/>
      <c r="O312" s="11"/>
    </row>
    <row r="313">
      <c r="C313" s="15"/>
      <c r="D313" s="12"/>
      <c r="E313" s="12"/>
      <c r="G313" s="11"/>
      <c r="H313" s="11"/>
      <c r="I313" s="11"/>
      <c r="J313" s="11"/>
      <c r="K313" s="11"/>
      <c r="L313" s="11"/>
      <c r="M313" s="11"/>
      <c r="N313" s="11"/>
      <c r="O313" s="11"/>
    </row>
    <row r="314">
      <c r="C314" s="15"/>
      <c r="D314" s="12"/>
      <c r="E314" s="12"/>
      <c r="G314" s="11"/>
      <c r="H314" s="11"/>
      <c r="I314" s="11"/>
      <c r="J314" s="11"/>
      <c r="K314" s="11"/>
      <c r="L314" s="11"/>
      <c r="M314" s="11"/>
      <c r="N314" s="11"/>
      <c r="O314" s="11"/>
    </row>
    <row r="315">
      <c r="C315" s="15"/>
      <c r="D315" s="12"/>
      <c r="E315" s="12"/>
      <c r="G315" s="11"/>
      <c r="H315" s="11"/>
      <c r="I315" s="11"/>
      <c r="J315" s="11"/>
      <c r="K315" s="11"/>
      <c r="L315" s="11"/>
      <c r="M315" s="11"/>
      <c r="N315" s="11"/>
      <c r="O315" s="11"/>
    </row>
    <row r="316">
      <c r="C316" s="15"/>
      <c r="D316" s="12"/>
      <c r="E316" s="12"/>
      <c r="G316" s="11"/>
      <c r="H316" s="11"/>
      <c r="I316" s="11"/>
      <c r="J316" s="11"/>
      <c r="K316" s="11"/>
      <c r="L316" s="11"/>
      <c r="M316" s="11"/>
      <c r="N316" s="11"/>
      <c r="O316" s="11"/>
    </row>
    <row r="317">
      <c r="C317" s="15"/>
      <c r="D317" s="12"/>
      <c r="E317" s="12"/>
      <c r="G317" s="11"/>
      <c r="H317" s="11"/>
      <c r="I317" s="11"/>
      <c r="J317" s="11"/>
      <c r="K317" s="11"/>
      <c r="L317" s="11"/>
      <c r="M317" s="11"/>
      <c r="N317" s="11"/>
      <c r="O317" s="11"/>
    </row>
    <row r="318">
      <c r="C318" s="15"/>
      <c r="D318" s="12"/>
      <c r="E318" s="12"/>
      <c r="G318" s="11"/>
      <c r="H318" s="11"/>
      <c r="I318" s="11"/>
      <c r="J318" s="11"/>
      <c r="K318" s="11"/>
      <c r="L318" s="11"/>
      <c r="M318" s="11"/>
      <c r="N318" s="11"/>
      <c r="O318" s="11"/>
    </row>
    <row r="319">
      <c r="C319" s="15"/>
      <c r="D319" s="12"/>
      <c r="E319" s="12"/>
      <c r="G319" s="11"/>
      <c r="H319" s="11"/>
      <c r="I319" s="11"/>
      <c r="J319" s="11"/>
      <c r="K319" s="11"/>
      <c r="L319" s="11"/>
      <c r="M319" s="11"/>
      <c r="N319" s="11"/>
      <c r="O319" s="11"/>
    </row>
    <row r="320">
      <c r="C320" s="15"/>
      <c r="D320" s="12"/>
      <c r="E320" s="12"/>
      <c r="G320" s="11"/>
      <c r="H320" s="11"/>
      <c r="I320" s="11"/>
      <c r="J320" s="11"/>
      <c r="K320" s="11"/>
      <c r="L320" s="11"/>
      <c r="M320" s="11"/>
      <c r="N320" s="11"/>
      <c r="O320" s="11"/>
    </row>
    <row r="321">
      <c r="C321" s="15"/>
      <c r="D321" s="12"/>
      <c r="E321" s="12"/>
      <c r="G321" s="11"/>
      <c r="H321" s="11"/>
      <c r="I321" s="11"/>
      <c r="J321" s="11"/>
      <c r="K321" s="11"/>
      <c r="L321" s="11"/>
      <c r="M321" s="11"/>
      <c r="N321" s="11"/>
      <c r="O321" s="11"/>
    </row>
    <row r="322">
      <c r="C322" s="15"/>
      <c r="D322" s="12"/>
      <c r="E322" s="12"/>
      <c r="G322" s="11"/>
      <c r="H322" s="11"/>
      <c r="I322" s="11"/>
      <c r="J322" s="11"/>
      <c r="K322" s="11"/>
      <c r="L322" s="11"/>
      <c r="M322" s="11"/>
      <c r="N322" s="11"/>
      <c r="O322" s="11"/>
    </row>
    <row r="323">
      <c r="C323" s="15"/>
      <c r="D323" s="12"/>
      <c r="E323" s="12"/>
      <c r="G323" s="11"/>
      <c r="H323" s="11"/>
      <c r="I323" s="11"/>
      <c r="J323" s="11"/>
      <c r="K323" s="11"/>
      <c r="L323" s="11"/>
      <c r="M323" s="11"/>
      <c r="N323" s="11"/>
      <c r="O323" s="11"/>
    </row>
    <row r="324">
      <c r="C324" s="15"/>
      <c r="D324" s="12"/>
      <c r="E324" s="12"/>
      <c r="G324" s="11"/>
      <c r="H324" s="11"/>
      <c r="I324" s="11"/>
      <c r="J324" s="11"/>
      <c r="K324" s="11"/>
      <c r="L324" s="11"/>
      <c r="M324" s="11"/>
      <c r="N324" s="11"/>
      <c r="O324" s="11"/>
    </row>
    <row r="325">
      <c r="C325" s="15"/>
      <c r="D325" s="12"/>
      <c r="E325" s="12"/>
      <c r="G325" s="11"/>
      <c r="H325" s="11"/>
      <c r="I325" s="11"/>
      <c r="J325" s="11"/>
      <c r="K325" s="11"/>
      <c r="L325" s="11"/>
      <c r="M325" s="11"/>
      <c r="N325" s="11"/>
      <c r="O325" s="11"/>
    </row>
    <row r="326">
      <c r="C326" s="15"/>
      <c r="D326" s="12"/>
      <c r="E326" s="12"/>
      <c r="G326" s="11"/>
      <c r="H326" s="11"/>
      <c r="I326" s="11"/>
      <c r="J326" s="11"/>
      <c r="K326" s="11"/>
      <c r="L326" s="11"/>
      <c r="M326" s="11"/>
      <c r="N326" s="11"/>
      <c r="O326" s="11"/>
    </row>
    <row r="327">
      <c r="C327" s="15"/>
      <c r="D327" s="12"/>
      <c r="E327" s="12"/>
      <c r="G327" s="11"/>
      <c r="H327" s="11"/>
      <c r="I327" s="11"/>
      <c r="J327" s="11"/>
      <c r="K327" s="11"/>
      <c r="L327" s="11"/>
      <c r="M327" s="11"/>
      <c r="N327" s="11"/>
      <c r="O327" s="11"/>
    </row>
    <row r="328">
      <c r="C328" s="15"/>
      <c r="D328" s="12"/>
      <c r="E328" s="12"/>
      <c r="G328" s="11"/>
      <c r="H328" s="11"/>
      <c r="I328" s="11"/>
      <c r="J328" s="11"/>
      <c r="K328" s="11"/>
      <c r="L328" s="11"/>
      <c r="M328" s="11"/>
      <c r="N328" s="11"/>
      <c r="O328" s="11"/>
    </row>
    <row r="329">
      <c r="C329" s="15"/>
      <c r="D329" s="12"/>
      <c r="E329" s="12"/>
      <c r="G329" s="11"/>
      <c r="H329" s="11"/>
      <c r="I329" s="11"/>
      <c r="J329" s="11"/>
      <c r="K329" s="11"/>
      <c r="L329" s="11"/>
      <c r="M329" s="11"/>
      <c r="N329" s="11"/>
      <c r="O329" s="11"/>
    </row>
    <row r="330">
      <c r="C330" s="15"/>
      <c r="D330" s="12"/>
      <c r="E330" s="12"/>
      <c r="G330" s="11"/>
      <c r="H330" s="11"/>
      <c r="I330" s="11"/>
      <c r="J330" s="11"/>
      <c r="K330" s="11"/>
      <c r="L330" s="11"/>
      <c r="M330" s="11"/>
      <c r="N330" s="11"/>
      <c r="O330" s="11"/>
    </row>
    <row r="331">
      <c r="C331" s="15"/>
      <c r="D331" s="12"/>
      <c r="E331" s="12"/>
      <c r="G331" s="11"/>
      <c r="H331" s="11"/>
      <c r="I331" s="11"/>
      <c r="J331" s="11"/>
      <c r="K331" s="11"/>
      <c r="L331" s="11"/>
      <c r="M331" s="11"/>
      <c r="N331" s="11"/>
      <c r="O331" s="11"/>
    </row>
    <row r="332">
      <c r="C332" s="15"/>
      <c r="D332" s="12"/>
      <c r="E332" s="12"/>
      <c r="G332" s="11"/>
      <c r="H332" s="11"/>
      <c r="I332" s="11"/>
      <c r="J332" s="11"/>
      <c r="K332" s="11"/>
      <c r="L332" s="11"/>
      <c r="M332" s="11"/>
      <c r="N332" s="11"/>
      <c r="O332" s="11"/>
    </row>
    <row r="333">
      <c r="C333" s="15"/>
      <c r="D333" s="12"/>
      <c r="E333" s="12"/>
      <c r="G333" s="11"/>
      <c r="H333" s="11"/>
      <c r="I333" s="11"/>
      <c r="J333" s="11"/>
      <c r="K333" s="11"/>
      <c r="L333" s="11"/>
      <c r="M333" s="11"/>
      <c r="N333" s="11"/>
      <c r="O333" s="11"/>
    </row>
    <row r="334">
      <c r="C334" s="15"/>
      <c r="D334" s="12"/>
      <c r="E334" s="12"/>
      <c r="G334" s="11"/>
      <c r="H334" s="11"/>
      <c r="I334" s="11"/>
      <c r="J334" s="11"/>
      <c r="K334" s="11"/>
      <c r="L334" s="11"/>
      <c r="M334" s="11"/>
      <c r="N334" s="11"/>
      <c r="O334" s="11"/>
    </row>
    <row r="335">
      <c r="C335" s="15"/>
      <c r="D335" s="12"/>
      <c r="E335" s="12"/>
      <c r="G335" s="11"/>
      <c r="H335" s="11"/>
      <c r="I335" s="11"/>
      <c r="J335" s="11"/>
      <c r="K335" s="11"/>
      <c r="L335" s="11"/>
      <c r="M335" s="11"/>
      <c r="N335" s="11"/>
      <c r="O335" s="11"/>
    </row>
    <row r="336">
      <c r="C336" s="15"/>
      <c r="D336" s="12"/>
      <c r="E336" s="12"/>
      <c r="G336" s="11"/>
      <c r="H336" s="11"/>
      <c r="I336" s="11"/>
      <c r="J336" s="11"/>
      <c r="K336" s="11"/>
      <c r="L336" s="11"/>
      <c r="M336" s="11"/>
      <c r="N336" s="11"/>
      <c r="O336" s="11"/>
    </row>
    <row r="337">
      <c r="C337" s="15"/>
      <c r="D337" s="12"/>
      <c r="E337" s="12"/>
      <c r="G337" s="11"/>
      <c r="H337" s="11"/>
      <c r="I337" s="11"/>
      <c r="J337" s="11"/>
      <c r="K337" s="11"/>
      <c r="L337" s="11"/>
      <c r="M337" s="11"/>
      <c r="N337" s="11"/>
      <c r="O337" s="11"/>
    </row>
    <row r="338">
      <c r="C338" s="15"/>
      <c r="D338" s="12"/>
      <c r="E338" s="12"/>
      <c r="G338" s="11"/>
      <c r="H338" s="11"/>
      <c r="I338" s="11"/>
      <c r="J338" s="11"/>
      <c r="K338" s="11"/>
      <c r="L338" s="11"/>
      <c r="M338" s="11"/>
      <c r="N338" s="11"/>
      <c r="O338" s="11"/>
    </row>
    <row r="339">
      <c r="C339" s="15"/>
      <c r="D339" s="12"/>
      <c r="E339" s="12"/>
      <c r="G339" s="11"/>
      <c r="H339" s="11"/>
      <c r="I339" s="11"/>
      <c r="J339" s="11"/>
      <c r="K339" s="11"/>
      <c r="L339" s="11"/>
      <c r="M339" s="11"/>
      <c r="N339" s="11"/>
      <c r="O339" s="11"/>
    </row>
    <row r="340">
      <c r="C340" s="15"/>
      <c r="D340" s="12"/>
      <c r="E340" s="12"/>
      <c r="G340" s="11"/>
      <c r="H340" s="11"/>
      <c r="I340" s="11"/>
      <c r="J340" s="11"/>
      <c r="K340" s="11"/>
      <c r="L340" s="11"/>
      <c r="M340" s="11"/>
      <c r="N340" s="11"/>
      <c r="O340" s="11"/>
    </row>
    <row r="341">
      <c r="C341" s="15"/>
      <c r="D341" s="12"/>
      <c r="E341" s="12"/>
      <c r="G341" s="11"/>
      <c r="H341" s="11"/>
      <c r="I341" s="11"/>
      <c r="J341" s="11"/>
      <c r="K341" s="11"/>
      <c r="L341" s="11"/>
      <c r="M341" s="11"/>
      <c r="N341" s="11"/>
      <c r="O341" s="11"/>
    </row>
    <row r="342">
      <c r="C342" s="15"/>
      <c r="D342" s="12"/>
      <c r="E342" s="12"/>
      <c r="G342" s="11"/>
      <c r="H342" s="11"/>
      <c r="I342" s="11"/>
      <c r="J342" s="11"/>
      <c r="K342" s="11"/>
      <c r="L342" s="11"/>
      <c r="M342" s="11"/>
      <c r="N342" s="11"/>
      <c r="O342" s="11"/>
    </row>
    <row r="343">
      <c r="C343" s="15"/>
      <c r="D343" s="12"/>
      <c r="E343" s="12"/>
      <c r="G343" s="11"/>
      <c r="H343" s="11"/>
      <c r="I343" s="11"/>
      <c r="J343" s="11"/>
      <c r="K343" s="11"/>
      <c r="L343" s="11"/>
      <c r="M343" s="11"/>
      <c r="N343" s="11"/>
      <c r="O343" s="11"/>
    </row>
    <row r="344">
      <c r="C344" s="15"/>
      <c r="D344" s="12"/>
      <c r="E344" s="12"/>
      <c r="G344" s="11"/>
      <c r="H344" s="11"/>
      <c r="I344" s="11"/>
      <c r="J344" s="11"/>
      <c r="K344" s="11"/>
      <c r="L344" s="11"/>
      <c r="M344" s="11"/>
      <c r="N344" s="11"/>
      <c r="O344" s="11"/>
    </row>
    <row r="345">
      <c r="C345" s="15"/>
      <c r="D345" s="12"/>
      <c r="E345" s="12"/>
      <c r="G345" s="11"/>
      <c r="H345" s="11"/>
      <c r="I345" s="11"/>
      <c r="J345" s="11"/>
      <c r="K345" s="11"/>
      <c r="L345" s="11"/>
      <c r="M345" s="11"/>
      <c r="N345" s="11"/>
      <c r="O345" s="11"/>
    </row>
    <row r="346">
      <c r="C346" s="15"/>
      <c r="D346" s="12"/>
      <c r="E346" s="12"/>
      <c r="G346" s="11"/>
      <c r="H346" s="11"/>
      <c r="I346" s="11"/>
      <c r="J346" s="11"/>
      <c r="K346" s="11"/>
      <c r="L346" s="11"/>
      <c r="M346" s="11"/>
      <c r="N346" s="11"/>
      <c r="O346" s="11"/>
    </row>
    <row r="347">
      <c r="C347" s="15"/>
      <c r="D347" s="12"/>
      <c r="E347" s="12"/>
      <c r="G347" s="11"/>
      <c r="H347" s="11"/>
      <c r="I347" s="11"/>
      <c r="J347" s="11"/>
      <c r="K347" s="11"/>
      <c r="L347" s="11"/>
      <c r="M347" s="11"/>
      <c r="N347" s="11"/>
      <c r="O347" s="11"/>
    </row>
    <row r="348">
      <c r="C348" s="15"/>
      <c r="D348" s="12"/>
      <c r="E348" s="12"/>
      <c r="G348" s="11"/>
      <c r="H348" s="11"/>
      <c r="I348" s="11"/>
      <c r="J348" s="11"/>
      <c r="K348" s="11"/>
      <c r="L348" s="11"/>
      <c r="M348" s="11"/>
      <c r="N348" s="11"/>
      <c r="O348" s="11"/>
    </row>
    <row r="349">
      <c r="C349" s="15"/>
      <c r="D349" s="12"/>
      <c r="E349" s="12"/>
      <c r="G349" s="11"/>
      <c r="H349" s="11"/>
      <c r="I349" s="11"/>
      <c r="J349" s="11"/>
      <c r="K349" s="11"/>
      <c r="L349" s="11"/>
      <c r="M349" s="11"/>
      <c r="N349" s="11"/>
      <c r="O349" s="11"/>
    </row>
    <row r="350">
      <c r="C350" s="15"/>
      <c r="D350" s="12"/>
      <c r="E350" s="12"/>
      <c r="G350" s="11"/>
      <c r="H350" s="11"/>
      <c r="I350" s="11"/>
      <c r="J350" s="11"/>
      <c r="K350" s="11"/>
      <c r="L350" s="11"/>
      <c r="M350" s="11"/>
      <c r="N350" s="11"/>
      <c r="O350" s="11"/>
    </row>
    <row r="351">
      <c r="C351" s="15"/>
      <c r="D351" s="12"/>
      <c r="E351" s="12"/>
      <c r="G351" s="11"/>
      <c r="H351" s="11"/>
      <c r="I351" s="11"/>
      <c r="J351" s="11"/>
      <c r="K351" s="11"/>
      <c r="L351" s="11"/>
      <c r="M351" s="11"/>
      <c r="N351" s="11"/>
      <c r="O351" s="11"/>
    </row>
    <row r="352">
      <c r="C352" s="15"/>
      <c r="D352" s="12"/>
      <c r="E352" s="12"/>
      <c r="G352" s="11"/>
      <c r="H352" s="11"/>
      <c r="I352" s="11"/>
      <c r="J352" s="11"/>
      <c r="K352" s="11"/>
      <c r="L352" s="11"/>
      <c r="M352" s="11"/>
      <c r="N352" s="11"/>
      <c r="O352" s="11"/>
    </row>
    <row r="353">
      <c r="C353" s="15"/>
      <c r="D353" s="12"/>
      <c r="E353" s="12"/>
      <c r="G353" s="11"/>
      <c r="H353" s="11"/>
      <c r="I353" s="11"/>
      <c r="J353" s="11"/>
      <c r="K353" s="11"/>
      <c r="L353" s="11"/>
      <c r="M353" s="11"/>
      <c r="N353" s="11"/>
      <c r="O353" s="11"/>
    </row>
    <row r="354">
      <c r="C354" s="15"/>
      <c r="D354" s="12"/>
      <c r="E354" s="12"/>
      <c r="G354" s="11"/>
      <c r="H354" s="11"/>
      <c r="I354" s="11"/>
      <c r="J354" s="11"/>
      <c r="K354" s="11"/>
      <c r="L354" s="11"/>
      <c r="M354" s="11"/>
      <c r="N354" s="11"/>
      <c r="O354" s="11"/>
    </row>
    <row r="355">
      <c r="C355" s="15"/>
      <c r="D355" s="12"/>
      <c r="E355" s="12"/>
      <c r="G355" s="11"/>
      <c r="H355" s="11"/>
      <c r="I355" s="11"/>
      <c r="J355" s="11"/>
      <c r="K355" s="11"/>
      <c r="L355" s="11"/>
      <c r="M355" s="11"/>
      <c r="N355" s="11"/>
      <c r="O355" s="11"/>
    </row>
    <row r="356">
      <c r="C356" s="15"/>
      <c r="D356" s="12"/>
      <c r="E356" s="12"/>
      <c r="G356" s="11"/>
      <c r="H356" s="11"/>
      <c r="I356" s="11"/>
      <c r="J356" s="11"/>
      <c r="K356" s="11"/>
      <c r="L356" s="11"/>
      <c r="M356" s="11"/>
      <c r="N356" s="11"/>
      <c r="O356" s="11"/>
    </row>
    <row r="357">
      <c r="C357" s="15"/>
      <c r="D357" s="12"/>
      <c r="E357" s="12"/>
      <c r="G357" s="11"/>
      <c r="H357" s="11"/>
      <c r="I357" s="11"/>
      <c r="J357" s="11"/>
      <c r="K357" s="11"/>
      <c r="L357" s="11"/>
      <c r="M357" s="11"/>
      <c r="N357" s="11"/>
      <c r="O357" s="11"/>
    </row>
    <row r="358">
      <c r="C358" s="15"/>
      <c r="D358" s="12"/>
      <c r="E358" s="12"/>
      <c r="G358" s="11"/>
      <c r="H358" s="11"/>
      <c r="I358" s="11"/>
      <c r="J358" s="11"/>
      <c r="K358" s="11"/>
      <c r="L358" s="11"/>
      <c r="M358" s="11"/>
      <c r="N358" s="11"/>
      <c r="O358" s="11"/>
    </row>
    <row r="359">
      <c r="C359" s="15"/>
      <c r="D359" s="12"/>
      <c r="E359" s="12"/>
      <c r="G359" s="11"/>
      <c r="H359" s="11"/>
      <c r="I359" s="11"/>
      <c r="J359" s="11"/>
      <c r="K359" s="11"/>
      <c r="L359" s="11"/>
      <c r="M359" s="11"/>
      <c r="N359" s="11"/>
      <c r="O359" s="11"/>
    </row>
    <row r="360">
      <c r="C360" s="15"/>
      <c r="D360" s="12"/>
      <c r="E360" s="12"/>
      <c r="G360" s="11"/>
      <c r="H360" s="11"/>
      <c r="I360" s="11"/>
      <c r="J360" s="11"/>
      <c r="K360" s="11"/>
      <c r="L360" s="11"/>
      <c r="M360" s="11"/>
      <c r="N360" s="11"/>
      <c r="O360" s="11"/>
    </row>
    <row r="361">
      <c r="C361" s="15"/>
      <c r="D361" s="12"/>
      <c r="E361" s="12"/>
      <c r="G361" s="11"/>
      <c r="H361" s="11"/>
      <c r="I361" s="11"/>
      <c r="J361" s="11"/>
      <c r="K361" s="11"/>
      <c r="L361" s="11"/>
      <c r="M361" s="11"/>
      <c r="N361" s="11"/>
      <c r="O361" s="11"/>
    </row>
    <row r="362">
      <c r="C362" s="15"/>
      <c r="D362" s="12"/>
      <c r="E362" s="12"/>
      <c r="G362" s="11"/>
      <c r="H362" s="11"/>
      <c r="I362" s="11"/>
      <c r="J362" s="11"/>
      <c r="K362" s="11"/>
      <c r="L362" s="11"/>
      <c r="M362" s="11"/>
      <c r="N362" s="11"/>
      <c r="O362" s="11"/>
    </row>
    <row r="363">
      <c r="C363" s="15"/>
      <c r="D363" s="12"/>
      <c r="E363" s="12"/>
      <c r="G363" s="11"/>
      <c r="H363" s="11"/>
      <c r="I363" s="11"/>
      <c r="J363" s="11"/>
      <c r="K363" s="11"/>
      <c r="L363" s="11"/>
      <c r="M363" s="11"/>
      <c r="N363" s="11"/>
      <c r="O363" s="11"/>
    </row>
    <row r="364">
      <c r="C364" s="15"/>
      <c r="D364" s="12"/>
      <c r="E364" s="12"/>
      <c r="G364" s="11"/>
      <c r="H364" s="11"/>
      <c r="I364" s="11"/>
      <c r="J364" s="11"/>
      <c r="K364" s="11"/>
      <c r="L364" s="11"/>
      <c r="M364" s="11"/>
      <c r="N364" s="11"/>
      <c r="O364" s="11"/>
    </row>
    <row r="365">
      <c r="C365" s="15"/>
      <c r="D365" s="12"/>
      <c r="E365" s="12"/>
      <c r="G365" s="11"/>
      <c r="H365" s="11"/>
      <c r="I365" s="11"/>
      <c r="J365" s="11"/>
      <c r="K365" s="11"/>
      <c r="L365" s="11"/>
      <c r="M365" s="11"/>
      <c r="N365" s="11"/>
      <c r="O365" s="11"/>
    </row>
    <row r="366">
      <c r="C366" s="15"/>
      <c r="D366" s="12"/>
      <c r="E366" s="12"/>
      <c r="G366" s="11"/>
      <c r="H366" s="11"/>
      <c r="I366" s="11"/>
      <c r="J366" s="11"/>
      <c r="K366" s="11"/>
      <c r="L366" s="11"/>
      <c r="M366" s="11"/>
      <c r="N366" s="11"/>
      <c r="O366" s="11"/>
    </row>
    <row r="367">
      <c r="C367" s="15"/>
      <c r="D367" s="12"/>
      <c r="E367" s="12"/>
      <c r="G367" s="11"/>
      <c r="H367" s="11"/>
      <c r="I367" s="11"/>
      <c r="J367" s="11"/>
      <c r="K367" s="11"/>
      <c r="L367" s="11"/>
      <c r="M367" s="11"/>
      <c r="N367" s="11"/>
      <c r="O367" s="11"/>
    </row>
    <row r="368">
      <c r="C368" s="15"/>
      <c r="D368" s="12"/>
      <c r="E368" s="12"/>
      <c r="G368" s="11"/>
      <c r="H368" s="11"/>
      <c r="I368" s="11"/>
      <c r="J368" s="11"/>
      <c r="K368" s="11"/>
      <c r="L368" s="11"/>
      <c r="M368" s="11"/>
      <c r="N368" s="11"/>
      <c r="O368" s="11"/>
    </row>
    <row r="369">
      <c r="C369" s="15"/>
      <c r="D369" s="12"/>
      <c r="E369" s="12"/>
      <c r="G369" s="11"/>
      <c r="H369" s="11"/>
      <c r="I369" s="11"/>
      <c r="J369" s="11"/>
      <c r="K369" s="11"/>
      <c r="L369" s="11"/>
      <c r="M369" s="11"/>
      <c r="N369" s="11"/>
      <c r="O369" s="11"/>
    </row>
    <row r="370">
      <c r="C370" s="15"/>
      <c r="D370" s="12"/>
      <c r="E370" s="12"/>
      <c r="G370" s="11"/>
      <c r="H370" s="11"/>
      <c r="I370" s="11"/>
      <c r="J370" s="11"/>
      <c r="K370" s="11"/>
      <c r="L370" s="11"/>
      <c r="M370" s="11"/>
      <c r="N370" s="11"/>
      <c r="O370" s="11"/>
    </row>
    <row r="371">
      <c r="C371" s="15"/>
      <c r="D371" s="12"/>
      <c r="E371" s="12"/>
      <c r="G371" s="11"/>
      <c r="H371" s="11"/>
      <c r="I371" s="11"/>
      <c r="J371" s="11"/>
      <c r="K371" s="11"/>
      <c r="L371" s="11"/>
      <c r="M371" s="11"/>
      <c r="N371" s="11"/>
      <c r="O371" s="11"/>
    </row>
    <row r="372">
      <c r="C372" s="15"/>
      <c r="D372" s="12"/>
      <c r="E372" s="12"/>
      <c r="G372" s="11"/>
      <c r="H372" s="11"/>
      <c r="I372" s="11"/>
      <c r="J372" s="11"/>
      <c r="K372" s="11"/>
      <c r="L372" s="11"/>
      <c r="M372" s="11"/>
      <c r="N372" s="11"/>
      <c r="O372" s="11"/>
    </row>
    <row r="373">
      <c r="C373" s="15"/>
      <c r="D373" s="12"/>
      <c r="E373" s="12"/>
      <c r="G373" s="11"/>
      <c r="H373" s="11"/>
      <c r="I373" s="11"/>
      <c r="J373" s="11"/>
      <c r="K373" s="11"/>
      <c r="L373" s="11"/>
      <c r="M373" s="11"/>
      <c r="N373" s="11"/>
      <c r="O373" s="11"/>
    </row>
    <row r="374">
      <c r="C374" s="15"/>
      <c r="D374" s="12"/>
      <c r="E374" s="12"/>
      <c r="G374" s="11"/>
      <c r="H374" s="11"/>
      <c r="I374" s="11"/>
      <c r="J374" s="11"/>
      <c r="K374" s="11"/>
      <c r="L374" s="11"/>
      <c r="M374" s="11"/>
      <c r="N374" s="11"/>
      <c r="O374" s="11"/>
    </row>
    <row r="375">
      <c r="C375" s="15"/>
      <c r="D375" s="12"/>
      <c r="E375" s="12"/>
      <c r="G375" s="11"/>
      <c r="H375" s="11"/>
      <c r="I375" s="11"/>
      <c r="J375" s="11"/>
      <c r="K375" s="11"/>
      <c r="L375" s="11"/>
      <c r="M375" s="11"/>
      <c r="N375" s="11"/>
      <c r="O375" s="11"/>
    </row>
    <row r="376">
      <c r="C376" s="15"/>
      <c r="D376" s="12"/>
      <c r="E376" s="12"/>
      <c r="G376" s="11"/>
      <c r="H376" s="11"/>
      <c r="I376" s="11"/>
      <c r="J376" s="11"/>
      <c r="K376" s="11"/>
      <c r="L376" s="11"/>
      <c r="M376" s="11"/>
      <c r="N376" s="11"/>
      <c r="O376" s="11"/>
    </row>
    <row r="377">
      <c r="C377" s="15"/>
      <c r="D377" s="12"/>
      <c r="E377" s="12"/>
      <c r="G377" s="11"/>
      <c r="H377" s="11"/>
      <c r="I377" s="11"/>
      <c r="J377" s="11"/>
      <c r="K377" s="11"/>
      <c r="L377" s="11"/>
      <c r="M377" s="11"/>
      <c r="N377" s="11"/>
      <c r="O377" s="11"/>
    </row>
    <row r="378">
      <c r="C378" s="15"/>
      <c r="D378" s="12"/>
      <c r="E378" s="12"/>
      <c r="G378" s="11"/>
      <c r="H378" s="11"/>
      <c r="I378" s="11"/>
      <c r="J378" s="11"/>
      <c r="K378" s="11"/>
      <c r="L378" s="11"/>
      <c r="M378" s="11"/>
      <c r="N378" s="11"/>
      <c r="O378" s="11"/>
    </row>
    <row r="379">
      <c r="C379" s="15"/>
      <c r="D379" s="12"/>
      <c r="E379" s="12"/>
      <c r="G379" s="11"/>
      <c r="H379" s="11"/>
      <c r="I379" s="11"/>
      <c r="J379" s="11"/>
      <c r="K379" s="11"/>
      <c r="L379" s="11"/>
      <c r="M379" s="11"/>
      <c r="N379" s="11"/>
      <c r="O379" s="11"/>
    </row>
    <row r="380">
      <c r="C380" s="15"/>
      <c r="D380" s="12"/>
      <c r="E380" s="12"/>
      <c r="G380" s="11"/>
      <c r="H380" s="11"/>
      <c r="I380" s="11"/>
      <c r="J380" s="11"/>
      <c r="K380" s="11"/>
      <c r="L380" s="11"/>
      <c r="M380" s="11"/>
      <c r="N380" s="11"/>
      <c r="O380" s="11"/>
    </row>
    <row r="381">
      <c r="C381" s="15"/>
      <c r="D381" s="12"/>
      <c r="E381" s="12"/>
      <c r="G381" s="11"/>
      <c r="H381" s="11"/>
      <c r="I381" s="11"/>
      <c r="J381" s="11"/>
      <c r="K381" s="11"/>
      <c r="L381" s="11"/>
      <c r="M381" s="11"/>
      <c r="N381" s="11"/>
      <c r="O381" s="11"/>
    </row>
    <row r="382">
      <c r="C382" s="15"/>
      <c r="D382" s="12"/>
      <c r="E382" s="12"/>
      <c r="G382" s="11"/>
      <c r="H382" s="11"/>
      <c r="I382" s="11"/>
      <c r="J382" s="11"/>
      <c r="K382" s="11"/>
      <c r="L382" s="11"/>
      <c r="M382" s="11"/>
      <c r="N382" s="11"/>
      <c r="O382" s="11"/>
    </row>
    <row r="383">
      <c r="C383" s="15"/>
      <c r="D383" s="12"/>
      <c r="E383" s="12"/>
      <c r="G383" s="11"/>
      <c r="H383" s="11"/>
      <c r="I383" s="11"/>
      <c r="J383" s="11"/>
      <c r="K383" s="11"/>
      <c r="L383" s="11"/>
      <c r="M383" s="11"/>
      <c r="N383" s="11"/>
      <c r="O383" s="11"/>
    </row>
    <row r="384">
      <c r="C384" s="15"/>
      <c r="D384" s="12"/>
      <c r="E384" s="12"/>
      <c r="G384" s="11"/>
      <c r="H384" s="11"/>
      <c r="I384" s="11"/>
      <c r="J384" s="11"/>
      <c r="K384" s="11"/>
      <c r="L384" s="11"/>
      <c r="M384" s="11"/>
      <c r="N384" s="11"/>
      <c r="O384" s="11"/>
    </row>
    <row r="385">
      <c r="C385" s="15"/>
      <c r="D385" s="12"/>
      <c r="E385" s="12"/>
      <c r="G385" s="11"/>
      <c r="H385" s="11"/>
      <c r="I385" s="11"/>
      <c r="J385" s="11"/>
      <c r="K385" s="11"/>
      <c r="L385" s="11"/>
      <c r="M385" s="11"/>
      <c r="N385" s="11"/>
      <c r="O385" s="11"/>
    </row>
    <row r="386">
      <c r="C386" s="15"/>
      <c r="D386" s="12"/>
      <c r="E386" s="12"/>
      <c r="G386" s="11"/>
      <c r="H386" s="11"/>
      <c r="I386" s="11"/>
      <c r="J386" s="11"/>
      <c r="K386" s="11"/>
      <c r="L386" s="11"/>
      <c r="M386" s="11"/>
      <c r="N386" s="11"/>
      <c r="O386" s="11"/>
    </row>
    <row r="387">
      <c r="C387" s="15"/>
      <c r="D387" s="12"/>
      <c r="E387" s="12"/>
      <c r="G387" s="11"/>
      <c r="H387" s="11"/>
      <c r="I387" s="11"/>
      <c r="J387" s="11"/>
      <c r="K387" s="11"/>
      <c r="L387" s="11"/>
      <c r="M387" s="11"/>
      <c r="N387" s="11"/>
      <c r="O387" s="11"/>
    </row>
    <row r="388">
      <c r="C388" s="15"/>
      <c r="D388" s="12"/>
      <c r="E388" s="12"/>
      <c r="G388" s="11"/>
      <c r="H388" s="11"/>
      <c r="I388" s="11"/>
      <c r="J388" s="11"/>
      <c r="K388" s="11"/>
      <c r="L388" s="11"/>
      <c r="M388" s="11"/>
      <c r="N388" s="11"/>
      <c r="O388" s="11"/>
    </row>
    <row r="389">
      <c r="C389" s="15"/>
      <c r="D389" s="12"/>
      <c r="E389" s="12"/>
      <c r="G389" s="11"/>
      <c r="H389" s="11"/>
      <c r="I389" s="11"/>
      <c r="J389" s="11"/>
      <c r="K389" s="11"/>
      <c r="L389" s="11"/>
      <c r="M389" s="11"/>
      <c r="N389" s="11"/>
      <c r="O389" s="11"/>
    </row>
    <row r="390">
      <c r="C390" s="15"/>
      <c r="D390" s="12"/>
      <c r="E390" s="12"/>
      <c r="G390" s="11"/>
      <c r="H390" s="11"/>
      <c r="I390" s="11"/>
      <c r="J390" s="11"/>
      <c r="K390" s="11"/>
      <c r="L390" s="11"/>
      <c r="M390" s="11"/>
      <c r="N390" s="11"/>
      <c r="O390" s="11"/>
    </row>
    <row r="391">
      <c r="C391" s="15"/>
      <c r="D391" s="12"/>
      <c r="E391" s="12"/>
      <c r="G391" s="11"/>
      <c r="H391" s="11"/>
      <c r="I391" s="11"/>
      <c r="J391" s="11"/>
      <c r="K391" s="11"/>
      <c r="L391" s="11"/>
      <c r="M391" s="11"/>
      <c r="N391" s="11"/>
      <c r="O391" s="11"/>
    </row>
    <row r="392">
      <c r="C392" s="15"/>
      <c r="D392" s="12"/>
      <c r="E392" s="12"/>
      <c r="G392" s="11"/>
      <c r="H392" s="11"/>
      <c r="I392" s="11"/>
      <c r="J392" s="11"/>
      <c r="K392" s="11"/>
      <c r="L392" s="11"/>
      <c r="M392" s="11"/>
      <c r="N392" s="11"/>
      <c r="O392" s="11"/>
    </row>
    <row r="393">
      <c r="C393" s="15"/>
      <c r="D393" s="12"/>
      <c r="E393" s="12"/>
      <c r="G393" s="11"/>
      <c r="H393" s="11"/>
      <c r="I393" s="11"/>
      <c r="J393" s="11"/>
      <c r="K393" s="11"/>
      <c r="L393" s="11"/>
      <c r="M393" s="11"/>
      <c r="N393" s="11"/>
      <c r="O393" s="11"/>
    </row>
    <row r="394">
      <c r="C394" s="15"/>
      <c r="D394" s="12"/>
      <c r="E394" s="12"/>
      <c r="G394" s="11"/>
      <c r="H394" s="11"/>
      <c r="I394" s="11"/>
      <c r="J394" s="11"/>
      <c r="K394" s="11"/>
      <c r="L394" s="11"/>
      <c r="M394" s="11"/>
      <c r="N394" s="11"/>
      <c r="O394" s="11"/>
    </row>
    <row r="395">
      <c r="C395" s="15"/>
      <c r="D395" s="12"/>
      <c r="E395" s="12"/>
      <c r="G395" s="11"/>
      <c r="H395" s="11"/>
      <c r="I395" s="11"/>
      <c r="J395" s="11"/>
      <c r="K395" s="11"/>
      <c r="L395" s="11"/>
      <c r="M395" s="11"/>
      <c r="N395" s="11"/>
      <c r="O395" s="11"/>
    </row>
    <row r="396">
      <c r="C396" s="15"/>
      <c r="D396" s="12"/>
      <c r="E396" s="12"/>
      <c r="G396" s="11"/>
      <c r="H396" s="11"/>
      <c r="I396" s="11"/>
      <c r="J396" s="11"/>
      <c r="K396" s="11"/>
      <c r="L396" s="11"/>
      <c r="M396" s="11"/>
      <c r="N396" s="11"/>
      <c r="O396" s="11"/>
    </row>
    <row r="397">
      <c r="C397" s="15"/>
      <c r="D397" s="12"/>
      <c r="E397" s="12"/>
      <c r="G397" s="11"/>
      <c r="H397" s="11"/>
      <c r="I397" s="11"/>
      <c r="J397" s="11"/>
      <c r="K397" s="11"/>
      <c r="L397" s="11"/>
      <c r="M397" s="11"/>
      <c r="N397" s="11"/>
      <c r="O397" s="11"/>
    </row>
    <row r="398">
      <c r="C398" s="15"/>
      <c r="D398" s="12"/>
      <c r="E398" s="12"/>
      <c r="G398" s="11"/>
      <c r="H398" s="11"/>
      <c r="I398" s="11"/>
      <c r="J398" s="11"/>
      <c r="K398" s="11"/>
      <c r="L398" s="11"/>
      <c r="M398" s="11"/>
      <c r="N398" s="11"/>
      <c r="O398" s="11"/>
    </row>
    <row r="399">
      <c r="C399" s="15"/>
      <c r="D399" s="12"/>
      <c r="E399" s="12"/>
      <c r="G399" s="11"/>
      <c r="H399" s="11"/>
      <c r="I399" s="11"/>
      <c r="J399" s="11"/>
      <c r="K399" s="11"/>
      <c r="L399" s="11"/>
      <c r="M399" s="11"/>
      <c r="N399" s="11"/>
      <c r="O399" s="11"/>
    </row>
    <row r="400">
      <c r="C400" s="15"/>
      <c r="D400" s="12"/>
      <c r="E400" s="12"/>
      <c r="G400" s="11"/>
      <c r="H400" s="11"/>
      <c r="I400" s="11"/>
      <c r="J400" s="11"/>
      <c r="K400" s="11"/>
      <c r="L400" s="11"/>
      <c r="M400" s="11"/>
      <c r="N400" s="11"/>
      <c r="O400" s="11"/>
    </row>
    <row r="401">
      <c r="C401" s="15"/>
      <c r="D401" s="12"/>
      <c r="E401" s="12"/>
      <c r="G401" s="11"/>
      <c r="H401" s="11"/>
      <c r="I401" s="11"/>
      <c r="J401" s="11"/>
      <c r="K401" s="11"/>
      <c r="L401" s="11"/>
      <c r="M401" s="11"/>
      <c r="N401" s="11"/>
      <c r="O401" s="11"/>
    </row>
    <row r="402">
      <c r="C402" s="15"/>
      <c r="D402" s="12"/>
      <c r="E402" s="12"/>
      <c r="G402" s="11"/>
      <c r="H402" s="11"/>
      <c r="I402" s="11"/>
      <c r="J402" s="11"/>
      <c r="K402" s="11"/>
      <c r="L402" s="11"/>
      <c r="M402" s="11"/>
      <c r="N402" s="11"/>
      <c r="O402" s="11"/>
    </row>
    <row r="403">
      <c r="C403" s="15"/>
      <c r="D403" s="12"/>
      <c r="E403" s="12"/>
      <c r="G403" s="11"/>
      <c r="H403" s="11"/>
      <c r="I403" s="11"/>
      <c r="J403" s="11"/>
      <c r="K403" s="11"/>
      <c r="L403" s="11"/>
      <c r="M403" s="11"/>
      <c r="N403" s="11"/>
      <c r="O403" s="11"/>
    </row>
    <row r="404">
      <c r="C404" s="15"/>
      <c r="D404" s="12"/>
      <c r="E404" s="12"/>
      <c r="G404" s="11"/>
      <c r="H404" s="11"/>
      <c r="I404" s="11"/>
      <c r="J404" s="11"/>
      <c r="K404" s="11"/>
      <c r="L404" s="11"/>
      <c r="M404" s="11"/>
      <c r="N404" s="11"/>
      <c r="O404" s="11"/>
    </row>
    <row r="405">
      <c r="C405" s="15"/>
      <c r="D405" s="12"/>
      <c r="E405" s="12"/>
      <c r="G405" s="11"/>
      <c r="H405" s="11"/>
      <c r="I405" s="11"/>
      <c r="J405" s="11"/>
      <c r="K405" s="11"/>
      <c r="L405" s="11"/>
      <c r="M405" s="11"/>
      <c r="N405" s="11"/>
      <c r="O405" s="11"/>
    </row>
    <row r="406">
      <c r="C406" s="15"/>
      <c r="D406" s="12"/>
      <c r="E406" s="12"/>
      <c r="G406" s="11"/>
      <c r="H406" s="11"/>
      <c r="I406" s="11"/>
      <c r="J406" s="11"/>
      <c r="K406" s="11"/>
      <c r="L406" s="11"/>
      <c r="M406" s="11"/>
      <c r="N406" s="11"/>
      <c r="O406" s="11"/>
    </row>
    <row r="407">
      <c r="C407" s="15"/>
      <c r="D407" s="12"/>
      <c r="E407" s="12"/>
      <c r="G407" s="11"/>
      <c r="H407" s="11"/>
      <c r="I407" s="11"/>
      <c r="J407" s="11"/>
      <c r="K407" s="11"/>
      <c r="L407" s="11"/>
      <c r="M407" s="11"/>
      <c r="N407" s="11"/>
      <c r="O407" s="11"/>
    </row>
    <row r="408">
      <c r="C408" s="15"/>
      <c r="D408" s="12"/>
      <c r="E408" s="12"/>
      <c r="G408" s="11"/>
      <c r="H408" s="11"/>
      <c r="I408" s="11"/>
      <c r="J408" s="11"/>
      <c r="K408" s="11"/>
      <c r="L408" s="11"/>
      <c r="M408" s="11"/>
      <c r="N408" s="11"/>
      <c r="O408" s="11"/>
    </row>
    <row r="409">
      <c r="C409" s="15"/>
      <c r="D409" s="12"/>
      <c r="E409" s="12"/>
      <c r="G409" s="11"/>
      <c r="H409" s="11"/>
      <c r="I409" s="11"/>
      <c r="J409" s="11"/>
      <c r="K409" s="11"/>
      <c r="L409" s="11"/>
      <c r="M409" s="11"/>
      <c r="N409" s="11"/>
      <c r="O409" s="11"/>
    </row>
    <row r="410">
      <c r="C410" s="15"/>
      <c r="D410" s="12"/>
      <c r="E410" s="12"/>
      <c r="G410" s="11"/>
      <c r="H410" s="11"/>
      <c r="I410" s="11"/>
      <c r="J410" s="11"/>
      <c r="K410" s="11"/>
      <c r="L410" s="11"/>
      <c r="M410" s="11"/>
      <c r="N410" s="11"/>
      <c r="O410" s="11"/>
    </row>
    <row r="411">
      <c r="C411" s="15"/>
      <c r="D411" s="12"/>
      <c r="E411" s="12"/>
      <c r="G411" s="11"/>
      <c r="H411" s="11"/>
      <c r="I411" s="11"/>
      <c r="J411" s="11"/>
      <c r="K411" s="11"/>
      <c r="L411" s="11"/>
      <c r="M411" s="11"/>
      <c r="N411" s="11"/>
      <c r="O411" s="11"/>
    </row>
    <row r="412">
      <c r="C412" s="15"/>
      <c r="D412" s="12"/>
      <c r="E412" s="12"/>
      <c r="G412" s="11"/>
      <c r="H412" s="11"/>
      <c r="I412" s="11"/>
      <c r="J412" s="11"/>
      <c r="K412" s="11"/>
      <c r="L412" s="11"/>
      <c r="M412" s="11"/>
      <c r="N412" s="11"/>
      <c r="O412" s="11"/>
    </row>
    <row r="413">
      <c r="C413" s="15"/>
      <c r="D413" s="12"/>
      <c r="E413" s="12"/>
      <c r="G413" s="11"/>
      <c r="H413" s="11"/>
      <c r="I413" s="11"/>
      <c r="J413" s="11"/>
      <c r="K413" s="11"/>
      <c r="L413" s="11"/>
      <c r="M413" s="11"/>
      <c r="N413" s="11"/>
      <c r="O413" s="11"/>
    </row>
    <row r="414">
      <c r="C414" s="15"/>
      <c r="D414" s="12"/>
      <c r="E414" s="12"/>
      <c r="G414" s="11"/>
      <c r="H414" s="11"/>
      <c r="I414" s="11"/>
      <c r="J414" s="11"/>
      <c r="K414" s="11"/>
      <c r="L414" s="11"/>
      <c r="M414" s="11"/>
      <c r="N414" s="11"/>
      <c r="O414" s="11"/>
    </row>
    <row r="415">
      <c r="C415" s="15"/>
      <c r="D415" s="12"/>
      <c r="E415" s="12"/>
      <c r="G415" s="11"/>
      <c r="H415" s="11"/>
      <c r="I415" s="11"/>
      <c r="J415" s="11"/>
      <c r="K415" s="11"/>
      <c r="L415" s="11"/>
      <c r="M415" s="11"/>
      <c r="N415" s="11"/>
      <c r="O415" s="11"/>
    </row>
    <row r="416">
      <c r="C416" s="15"/>
      <c r="D416" s="12"/>
      <c r="E416" s="12"/>
      <c r="G416" s="11"/>
      <c r="H416" s="11"/>
      <c r="I416" s="11"/>
      <c r="J416" s="11"/>
      <c r="K416" s="11"/>
      <c r="L416" s="11"/>
      <c r="M416" s="11"/>
      <c r="N416" s="11"/>
      <c r="O416" s="11"/>
    </row>
    <row r="417">
      <c r="C417" s="15"/>
      <c r="D417" s="12"/>
      <c r="E417" s="12"/>
      <c r="G417" s="11"/>
      <c r="H417" s="11"/>
      <c r="I417" s="11"/>
      <c r="J417" s="11"/>
      <c r="K417" s="11"/>
      <c r="L417" s="11"/>
      <c r="M417" s="11"/>
      <c r="N417" s="11"/>
      <c r="O417" s="11"/>
    </row>
    <row r="418">
      <c r="C418" s="15"/>
      <c r="D418" s="12"/>
      <c r="E418" s="12"/>
      <c r="G418" s="11"/>
      <c r="H418" s="11"/>
      <c r="I418" s="11"/>
      <c r="J418" s="11"/>
      <c r="K418" s="11"/>
      <c r="L418" s="11"/>
      <c r="M418" s="11"/>
      <c r="N418" s="11"/>
      <c r="O418" s="11"/>
    </row>
    <row r="419">
      <c r="C419" s="15"/>
      <c r="D419" s="12"/>
      <c r="E419" s="12"/>
      <c r="G419" s="11"/>
      <c r="H419" s="11"/>
      <c r="I419" s="11"/>
      <c r="J419" s="11"/>
      <c r="K419" s="11"/>
      <c r="L419" s="11"/>
      <c r="M419" s="11"/>
      <c r="N419" s="11"/>
      <c r="O419" s="11"/>
    </row>
    <row r="420">
      <c r="C420" s="15"/>
      <c r="D420" s="12"/>
      <c r="E420" s="12"/>
      <c r="G420" s="11"/>
      <c r="H420" s="11"/>
      <c r="I420" s="11"/>
      <c r="J420" s="11"/>
      <c r="K420" s="11"/>
      <c r="L420" s="11"/>
      <c r="M420" s="11"/>
      <c r="N420" s="11"/>
      <c r="O420" s="11"/>
    </row>
    <row r="421">
      <c r="C421" s="15"/>
      <c r="D421" s="12"/>
      <c r="E421" s="12"/>
      <c r="G421" s="11"/>
      <c r="H421" s="11"/>
      <c r="I421" s="11"/>
      <c r="J421" s="11"/>
      <c r="K421" s="11"/>
      <c r="L421" s="11"/>
      <c r="M421" s="11"/>
      <c r="N421" s="11"/>
      <c r="O421" s="11"/>
    </row>
    <row r="422">
      <c r="C422" s="15"/>
      <c r="D422" s="12"/>
      <c r="E422" s="12"/>
      <c r="G422" s="11"/>
      <c r="H422" s="11"/>
      <c r="I422" s="11"/>
      <c r="J422" s="11"/>
      <c r="K422" s="11"/>
      <c r="L422" s="11"/>
      <c r="M422" s="11"/>
      <c r="N422" s="11"/>
      <c r="O422" s="11"/>
    </row>
    <row r="423">
      <c r="C423" s="15"/>
      <c r="D423" s="12"/>
      <c r="E423" s="12"/>
      <c r="G423" s="11"/>
      <c r="H423" s="11"/>
      <c r="I423" s="11"/>
      <c r="J423" s="11"/>
      <c r="K423" s="11"/>
      <c r="L423" s="11"/>
      <c r="M423" s="11"/>
      <c r="N423" s="11"/>
      <c r="O423" s="11"/>
    </row>
    <row r="424">
      <c r="C424" s="15"/>
      <c r="D424" s="12"/>
      <c r="E424" s="12"/>
      <c r="G424" s="11"/>
      <c r="H424" s="11"/>
      <c r="I424" s="11"/>
      <c r="J424" s="11"/>
      <c r="K424" s="11"/>
      <c r="L424" s="11"/>
      <c r="M424" s="11"/>
      <c r="N424" s="11"/>
      <c r="O424" s="11"/>
    </row>
    <row r="425">
      <c r="C425" s="15"/>
      <c r="D425" s="12"/>
      <c r="E425" s="12"/>
      <c r="G425" s="11"/>
      <c r="H425" s="11"/>
      <c r="I425" s="11"/>
      <c r="J425" s="11"/>
      <c r="K425" s="11"/>
      <c r="L425" s="11"/>
      <c r="M425" s="11"/>
      <c r="N425" s="11"/>
      <c r="O425" s="11"/>
    </row>
    <row r="426">
      <c r="C426" s="15"/>
      <c r="D426" s="12"/>
      <c r="E426" s="12"/>
      <c r="G426" s="11"/>
      <c r="H426" s="11"/>
      <c r="I426" s="11"/>
      <c r="J426" s="11"/>
      <c r="K426" s="11"/>
      <c r="L426" s="11"/>
      <c r="M426" s="11"/>
      <c r="N426" s="11"/>
      <c r="O426" s="11"/>
    </row>
    <row r="427">
      <c r="C427" s="15"/>
      <c r="D427" s="12"/>
      <c r="E427" s="12"/>
      <c r="G427" s="11"/>
      <c r="H427" s="11"/>
      <c r="I427" s="11"/>
      <c r="J427" s="11"/>
      <c r="K427" s="11"/>
      <c r="L427" s="11"/>
      <c r="M427" s="11"/>
      <c r="N427" s="11"/>
      <c r="O427" s="11"/>
    </row>
    <row r="428">
      <c r="C428" s="15"/>
      <c r="D428" s="12"/>
      <c r="E428" s="12"/>
      <c r="G428" s="11"/>
      <c r="H428" s="11"/>
      <c r="I428" s="11"/>
      <c r="J428" s="11"/>
      <c r="K428" s="11"/>
      <c r="L428" s="11"/>
      <c r="M428" s="11"/>
      <c r="N428" s="11"/>
      <c r="O428" s="11"/>
    </row>
    <row r="429">
      <c r="C429" s="15"/>
      <c r="D429" s="12"/>
      <c r="E429" s="12"/>
      <c r="G429" s="11"/>
      <c r="H429" s="11"/>
      <c r="I429" s="11"/>
      <c r="J429" s="11"/>
      <c r="K429" s="11"/>
      <c r="L429" s="11"/>
      <c r="M429" s="11"/>
      <c r="N429" s="11"/>
      <c r="O429" s="11"/>
    </row>
    <row r="430">
      <c r="C430" s="15"/>
      <c r="D430" s="12"/>
      <c r="E430" s="12"/>
      <c r="G430" s="11"/>
      <c r="H430" s="11"/>
      <c r="I430" s="11"/>
      <c r="J430" s="11"/>
      <c r="K430" s="11"/>
      <c r="L430" s="11"/>
      <c r="M430" s="11"/>
      <c r="N430" s="11"/>
      <c r="O430" s="11"/>
    </row>
    <row r="431">
      <c r="C431" s="15"/>
      <c r="D431" s="12"/>
      <c r="E431" s="12"/>
      <c r="G431" s="11"/>
      <c r="H431" s="11"/>
      <c r="I431" s="11"/>
      <c r="J431" s="11"/>
      <c r="K431" s="11"/>
      <c r="L431" s="11"/>
      <c r="M431" s="11"/>
      <c r="N431" s="11"/>
      <c r="O431" s="11"/>
    </row>
    <row r="432">
      <c r="C432" s="15"/>
      <c r="D432" s="12"/>
      <c r="E432" s="12"/>
      <c r="G432" s="11"/>
      <c r="H432" s="11"/>
      <c r="I432" s="11"/>
      <c r="J432" s="11"/>
      <c r="K432" s="11"/>
      <c r="L432" s="11"/>
      <c r="M432" s="11"/>
      <c r="N432" s="11"/>
      <c r="O432" s="11"/>
    </row>
    <row r="433">
      <c r="C433" s="15"/>
      <c r="D433" s="12"/>
      <c r="E433" s="12"/>
      <c r="G433" s="11"/>
      <c r="H433" s="11"/>
      <c r="I433" s="11"/>
      <c r="J433" s="11"/>
      <c r="K433" s="11"/>
      <c r="L433" s="11"/>
      <c r="M433" s="11"/>
      <c r="N433" s="11"/>
      <c r="O433" s="11"/>
    </row>
    <row r="434">
      <c r="C434" s="15"/>
      <c r="D434" s="12"/>
      <c r="E434" s="12"/>
      <c r="G434" s="11"/>
      <c r="H434" s="11"/>
      <c r="I434" s="11"/>
      <c r="J434" s="11"/>
      <c r="K434" s="11"/>
      <c r="L434" s="11"/>
      <c r="M434" s="11"/>
      <c r="N434" s="11"/>
      <c r="O434" s="11"/>
    </row>
    <row r="435">
      <c r="C435" s="15"/>
      <c r="D435" s="12"/>
      <c r="E435" s="12"/>
      <c r="G435" s="11"/>
      <c r="H435" s="11"/>
      <c r="I435" s="11"/>
      <c r="J435" s="11"/>
      <c r="K435" s="11"/>
      <c r="L435" s="11"/>
      <c r="M435" s="11"/>
      <c r="N435" s="11"/>
      <c r="O435" s="11"/>
    </row>
    <row r="436">
      <c r="C436" s="15"/>
      <c r="D436" s="12"/>
      <c r="E436" s="12"/>
      <c r="G436" s="11"/>
      <c r="H436" s="11"/>
      <c r="I436" s="11"/>
      <c r="J436" s="11"/>
      <c r="K436" s="11"/>
      <c r="L436" s="11"/>
      <c r="M436" s="11"/>
      <c r="N436" s="11"/>
      <c r="O436" s="11"/>
    </row>
    <row r="437">
      <c r="C437" s="15"/>
      <c r="D437" s="12"/>
      <c r="E437" s="12"/>
      <c r="G437" s="11"/>
      <c r="H437" s="11"/>
      <c r="I437" s="11"/>
      <c r="J437" s="11"/>
      <c r="K437" s="11"/>
      <c r="L437" s="11"/>
      <c r="M437" s="11"/>
      <c r="N437" s="11"/>
      <c r="O437" s="11"/>
    </row>
    <row r="438">
      <c r="C438" s="15"/>
      <c r="D438" s="12"/>
      <c r="E438" s="12"/>
      <c r="G438" s="11"/>
      <c r="H438" s="11"/>
      <c r="I438" s="11"/>
      <c r="J438" s="11"/>
      <c r="K438" s="11"/>
      <c r="L438" s="11"/>
      <c r="M438" s="11"/>
      <c r="N438" s="11"/>
      <c r="O438" s="11"/>
    </row>
    <row r="439">
      <c r="C439" s="15"/>
      <c r="D439" s="12"/>
      <c r="E439" s="12"/>
      <c r="G439" s="11"/>
      <c r="H439" s="11"/>
      <c r="I439" s="11"/>
      <c r="J439" s="11"/>
      <c r="K439" s="11"/>
      <c r="L439" s="11"/>
      <c r="M439" s="11"/>
      <c r="N439" s="11"/>
      <c r="O439" s="11"/>
    </row>
    <row r="440">
      <c r="C440" s="15"/>
      <c r="D440" s="12"/>
      <c r="E440" s="12"/>
      <c r="G440" s="11"/>
      <c r="H440" s="11"/>
      <c r="I440" s="11"/>
      <c r="J440" s="11"/>
      <c r="K440" s="11"/>
      <c r="L440" s="11"/>
      <c r="M440" s="11"/>
      <c r="N440" s="11"/>
      <c r="O440" s="11"/>
    </row>
    <row r="441">
      <c r="C441" s="15"/>
      <c r="D441" s="12"/>
      <c r="E441" s="12"/>
      <c r="G441" s="11"/>
      <c r="H441" s="11"/>
      <c r="I441" s="11"/>
      <c r="J441" s="11"/>
      <c r="K441" s="11"/>
      <c r="L441" s="11"/>
      <c r="M441" s="11"/>
      <c r="N441" s="11"/>
      <c r="O441" s="11"/>
    </row>
    <row r="442">
      <c r="C442" s="15"/>
      <c r="D442" s="12"/>
      <c r="E442" s="12"/>
      <c r="G442" s="11"/>
      <c r="H442" s="11"/>
      <c r="I442" s="11"/>
      <c r="J442" s="11"/>
      <c r="K442" s="11"/>
      <c r="L442" s="11"/>
      <c r="M442" s="11"/>
      <c r="N442" s="11"/>
      <c r="O442" s="11"/>
    </row>
    <row r="443">
      <c r="C443" s="15"/>
      <c r="D443" s="12"/>
      <c r="E443" s="12"/>
      <c r="G443" s="11"/>
      <c r="H443" s="11"/>
      <c r="I443" s="11"/>
      <c r="J443" s="11"/>
      <c r="K443" s="11"/>
      <c r="L443" s="11"/>
      <c r="M443" s="11"/>
      <c r="N443" s="11"/>
      <c r="O443" s="11"/>
    </row>
    <row r="444">
      <c r="C444" s="15"/>
      <c r="D444" s="12"/>
      <c r="E444" s="12"/>
      <c r="G444" s="11"/>
      <c r="H444" s="11"/>
      <c r="I444" s="11"/>
      <c r="J444" s="11"/>
      <c r="K444" s="11"/>
      <c r="L444" s="11"/>
      <c r="M444" s="11"/>
      <c r="N444" s="11"/>
      <c r="O444" s="11"/>
    </row>
    <row r="445">
      <c r="C445" s="15"/>
      <c r="D445" s="12"/>
      <c r="E445" s="12"/>
      <c r="G445" s="11"/>
      <c r="H445" s="11"/>
      <c r="I445" s="11"/>
      <c r="J445" s="11"/>
      <c r="K445" s="11"/>
      <c r="L445" s="11"/>
      <c r="M445" s="11"/>
      <c r="N445" s="11"/>
      <c r="O445" s="11"/>
    </row>
    <row r="446">
      <c r="C446" s="15"/>
      <c r="D446" s="12"/>
      <c r="E446" s="12"/>
      <c r="G446" s="11"/>
      <c r="H446" s="11"/>
      <c r="I446" s="11"/>
      <c r="J446" s="11"/>
      <c r="K446" s="11"/>
      <c r="L446" s="11"/>
      <c r="M446" s="11"/>
      <c r="N446" s="11"/>
      <c r="O446" s="11"/>
    </row>
    <row r="447">
      <c r="C447" s="15"/>
      <c r="D447" s="12"/>
      <c r="E447" s="12"/>
      <c r="G447" s="11"/>
      <c r="H447" s="11"/>
      <c r="I447" s="11"/>
      <c r="J447" s="11"/>
      <c r="K447" s="11"/>
      <c r="L447" s="11"/>
      <c r="M447" s="11"/>
      <c r="N447" s="11"/>
      <c r="O447" s="11"/>
    </row>
    <row r="448">
      <c r="C448" s="15"/>
      <c r="D448" s="12"/>
      <c r="E448" s="12"/>
      <c r="G448" s="11"/>
      <c r="H448" s="11"/>
      <c r="I448" s="11"/>
      <c r="J448" s="11"/>
      <c r="K448" s="11"/>
      <c r="L448" s="11"/>
      <c r="M448" s="11"/>
      <c r="N448" s="11"/>
      <c r="O448" s="11"/>
    </row>
    <row r="449">
      <c r="C449" s="15"/>
      <c r="D449" s="12"/>
      <c r="E449" s="12"/>
      <c r="G449" s="11"/>
      <c r="H449" s="11"/>
      <c r="I449" s="11"/>
      <c r="J449" s="11"/>
      <c r="K449" s="11"/>
      <c r="L449" s="11"/>
      <c r="M449" s="11"/>
      <c r="N449" s="11"/>
      <c r="O449" s="11"/>
    </row>
    <row r="450">
      <c r="C450" s="15"/>
      <c r="D450" s="12"/>
      <c r="E450" s="12"/>
      <c r="G450" s="11"/>
      <c r="H450" s="11"/>
      <c r="I450" s="11"/>
      <c r="J450" s="11"/>
      <c r="K450" s="11"/>
      <c r="L450" s="11"/>
      <c r="M450" s="11"/>
      <c r="N450" s="11"/>
      <c r="O450" s="11"/>
    </row>
    <row r="451">
      <c r="C451" s="15"/>
      <c r="D451" s="12"/>
      <c r="E451" s="12"/>
      <c r="G451" s="11"/>
      <c r="H451" s="11"/>
      <c r="I451" s="11"/>
      <c r="J451" s="11"/>
      <c r="K451" s="11"/>
      <c r="L451" s="11"/>
      <c r="M451" s="11"/>
      <c r="N451" s="11"/>
      <c r="O451" s="11"/>
    </row>
    <row r="452">
      <c r="C452" s="15"/>
      <c r="D452" s="12"/>
      <c r="E452" s="12"/>
      <c r="G452" s="11"/>
      <c r="H452" s="11"/>
      <c r="I452" s="11"/>
      <c r="J452" s="11"/>
      <c r="K452" s="11"/>
      <c r="L452" s="11"/>
      <c r="M452" s="11"/>
      <c r="N452" s="11"/>
      <c r="O452" s="11"/>
    </row>
    <row r="453">
      <c r="C453" s="15"/>
      <c r="D453" s="12"/>
      <c r="E453" s="12"/>
      <c r="G453" s="11"/>
      <c r="H453" s="11"/>
      <c r="I453" s="11"/>
      <c r="J453" s="11"/>
      <c r="K453" s="11"/>
      <c r="L453" s="11"/>
      <c r="M453" s="11"/>
      <c r="N453" s="11"/>
      <c r="O453" s="11"/>
    </row>
    <row r="454">
      <c r="C454" s="15"/>
      <c r="D454" s="12"/>
      <c r="E454" s="12"/>
      <c r="G454" s="11"/>
      <c r="H454" s="11"/>
      <c r="I454" s="11"/>
      <c r="J454" s="11"/>
      <c r="K454" s="11"/>
      <c r="L454" s="11"/>
      <c r="M454" s="11"/>
      <c r="N454" s="11"/>
      <c r="O454" s="11"/>
    </row>
    <row r="455">
      <c r="C455" s="15"/>
      <c r="D455" s="12"/>
      <c r="E455" s="12"/>
      <c r="G455" s="11"/>
      <c r="H455" s="11"/>
      <c r="I455" s="11"/>
      <c r="J455" s="11"/>
      <c r="K455" s="11"/>
      <c r="L455" s="11"/>
      <c r="M455" s="11"/>
      <c r="N455" s="11"/>
      <c r="O455" s="11"/>
    </row>
    <row r="456">
      <c r="C456" s="15"/>
      <c r="D456" s="12"/>
      <c r="E456" s="12"/>
      <c r="G456" s="11"/>
      <c r="H456" s="11"/>
      <c r="I456" s="11"/>
      <c r="J456" s="11"/>
      <c r="K456" s="11"/>
      <c r="L456" s="11"/>
      <c r="M456" s="11"/>
      <c r="N456" s="11"/>
      <c r="O456" s="11"/>
    </row>
    <row r="457">
      <c r="C457" s="15"/>
      <c r="D457" s="12"/>
      <c r="E457" s="12"/>
      <c r="G457" s="11"/>
      <c r="H457" s="11"/>
      <c r="I457" s="11"/>
      <c r="J457" s="11"/>
      <c r="K457" s="11"/>
      <c r="L457" s="11"/>
      <c r="M457" s="11"/>
      <c r="N457" s="11"/>
      <c r="O457" s="11"/>
    </row>
    <row r="458">
      <c r="C458" s="15"/>
      <c r="D458" s="12"/>
      <c r="E458" s="12"/>
      <c r="G458" s="11"/>
      <c r="H458" s="11"/>
      <c r="I458" s="11"/>
      <c r="J458" s="11"/>
      <c r="K458" s="11"/>
      <c r="L458" s="11"/>
      <c r="M458" s="11"/>
      <c r="N458" s="11"/>
      <c r="O458" s="11"/>
    </row>
    <row r="459">
      <c r="C459" s="15"/>
      <c r="D459" s="12"/>
      <c r="E459" s="12"/>
      <c r="G459" s="11"/>
      <c r="H459" s="11"/>
      <c r="I459" s="11"/>
      <c r="J459" s="11"/>
      <c r="K459" s="11"/>
      <c r="L459" s="11"/>
      <c r="M459" s="11"/>
      <c r="N459" s="11"/>
      <c r="O459" s="11"/>
    </row>
    <row r="460">
      <c r="C460" s="15"/>
      <c r="D460" s="12"/>
      <c r="E460" s="12"/>
      <c r="G460" s="11"/>
      <c r="H460" s="11"/>
      <c r="I460" s="11"/>
      <c r="J460" s="11"/>
      <c r="K460" s="11"/>
      <c r="L460" s="11"/>
      <c r="M460" s="11"/>
      <c r="N460" s="11"/>
      <c r="O460" s="11"/>
    </row>
    <row r="461">
      <c r="C461" s="15"/>
      <c r="D461" s="12"/>
      <c r="E461" s="12"/>
      <c r="G461" s="11"/>
      <c r="H461" s="11"/>
      <c r="I461" s="11"/>
      <c r="J461" s="11"/>
      <c r="K461" s="11"/>
      <c r="L461" s="11"/>
      <c r="M461" s="11"/>
      <c r="N461" s="11"/>
      <c r="O461" s="11"/>
    </row>
    <row r="462">
      <c r="C462" s="15"/>
      <c r="D462" s="12"/>
      <c r="E462" s="12"/>
      <c r="G462" s="11"/>
      <c r="H462" s="11"/>
      <c r="I462" s="11"/>
      <c r="J462" s="11"/>
      <c r="K462" s="11"/>
      <c r="L462" s="11"/>
      <c r="M462" s="11"/>
      <c r="N462" s="11"/>
      <c r="O462" s="11"/>
    </row>
    <row r="463">
      <c r="C463" s="15"/>
      <c r="D463" s="12"/>
      <c r="E463" s="12"/>
      <c r="G463" s="11"/>
      <c r="H463" s="11"/>
      <c r="I463" s="11"/>
      <c r="J463" s="11"/>
      <c r="K463" s="11"/>
      <c r="L463" s="11"/>
      <c r="M463" s="11"/>
      <c r="N463" s="11"/>
      <c r="O463" s="11"/>
    </row>
    <row r="464">
      <c r="C464" s="15"/>
      <c r="D464" s="12"/>
      <c r="E464" s="12"/>
      <c r="G464" s="11"/>
      <c r="H464" s="11"/>
      <c r="I464" s="11"/>
      <c r="J464" s="11"/>
      <c r="K464" s="11"/>
      <c r="L464" s="11"/>
      <c r="M464" s="11"/>
      <c r="N464" s="11"/>
      <c r="O464" s="11"/>
    </row>
    <row r="465">
      <c r="C465" s="15"/>
      <c r="D465" s="12"/>
      <c r="E465" s="12"/>
      <c r="G465" s="11"/>
      <c r="H465" s="11"/>
      <c r="I465" s="11"/>
      <c r="J465" s="11"/>
      <c r="K465" s="11"/>
      <c r="L465" s="11"/>
      <c r="M465" s="11"/>
      <c r="N465" s="11"/>
      <c r="O465" s="11"/>
    </row>
    <row r="466">
      <c r="C466" s="15"/>
      <c r="D466" s="12"/>
      <c r="E466" s="12"/>
      <c r="G466" s="11"/>
      <c r="H466" s="11"/>
      <c r="I466" s="11"/>
      <c r="J466" s="11"/>
      <c r="K466" s="11"/>
      <c r="L466" s="11"/>
      <c r="M466" s="11"/>
      <c r="N466" s="11"/>
      <c r="O466" s="11"/>
    </row>
    <row r="467">
      <c r="C467" s="15"/>
      <c r="D467" s="12"/>
      <c r="E467" s="12"/>
      <c r="G467" s="11"/>
      <c r="H467" s="11"/>
      <c r="I467" s="11"/>
      <c r="J467" s="11"/>
      <c r="K467" s="11"/>
      <c r="L467" s="11"/>
      <c r="M467" s="11"/>
      <c r="N467" s="11"/>
      <c r="O467" s="11"/>
    </row>
    <row r="468">
      <c r="C468" s="15"/>
      <c r="D468" s="12"/>
      <c r="E468" s="12"/>
      <c r="G468" s="11"/>
      <c r="H468" s="11"/>
      <c r="I468" s="11"/>
      <c r="J468" s="11"/>
      <c r="K468" s="11"/>
      <c r="L468" s="11"/>
      <c r="M468" s="11"/>
      <c r="N468" s="11"/>
      <c r="O468" s="11"/>
    </row>
    <row r="469">
      <c r="C469" s="15"/>
      <c r="D469" s="12"/>
      <c r="E469" s="12"/>
      <c r="G469" s="11"/>
      <c r="H469" s="11"/>
      <c r="I469" s="11"/>
      <c r="J469" s="11"/>
      <c r="K469" s="11"/>
      <c r="L469" s="11"/>
      <c r="M469" s="11"/>
      <c r="N469" s="11"/>
      <c r="O469" s="11"/>
    </row>
    <row r="470">
      <c r="C470" s="15"/>
      <c r="D470" s="12"/>
      <c r="E470" s="12"/>
      <c r="G470" s="11"/>
      <c r="H470" s="11"/>
      <c r="I470" s="11"/>
      <c r="J470" s="11"/>
      <c r="K470" s="11"/>
      <c r="L470" s="11"/>
      <c r="M470" s="11"/>
      <c r="N470" s="11"/>
      <c r="O470" s="11"/>
    </row>
    <row r="471">
      <c r="C471" s="15"/>
      <c r="D471" s="12"/>
      <c r="E471" s="12"/>
      <c r="G471" s="11"/>
      <c r="H471" s="11"/>
      <c r="I471" s="11"/>
      <c r="J471" s="11"/>
      <c r="K471" s="11"/>
      <c r="L471" s="11"/>
      <c r="M471" s="11"/>
      <c r="N471" s="11"/>
      <c r="O471" s="11"/>
    </row>
    <row r="472">
      <c r="C472" s="15"/>
      <c r="D472" s="12"/>
      <c r="E472" s="12"/>
      <c r="G472" s="11"/>
      <c r="H472" s="11"/>
      <c r="I472" s="11"/>
      <c r="J472" s="11"/>
      <c r="K472" s="11"/>
      <c r="L472" s="11"/>
      <c r="M472" s="11"/>
      <c r="N472" s="11"/>
      <c r="O472" s="11"/>
    </row>
    <row r="473">
      <c r="C473" s="15"/>
      <c r="D473" s="12"/>
      <c r="E473" s="12"/>
      <c r="G473" s="11"/>
      <c r="H473" s="11"/>
      <c r="I473" s="11"/>
      <c r="J473" s="11"/>
      <c r="K473" s="11"/>
      <c r="L473" s="11"/>
      <c r="M473" s="11"/>
      <c r="N473" s="11"/>
      <c r="O473" s="11"/>
    </row>
    <row r="474">
      <c r="C474" s="15"/>
      <c r="D474" s="12"/>
      <c r="E474" s="12"/>
      <c r="G474" s="11"/>
      <c r="H474" s="11"/>
      <c r="I474" s="11"/>
      <c r="J474" s="11"/>
      <c r="K474" s="11"/>
      <c r="L474" s="11"/>
      <c r="M474" s="11"/>
      <c r="N474" s="11"/>
      <c r="O474" s="11"/>
    </row>
    <row r="475">
      <c r="C475" s="15"/>
      <c r="D475" s="12"/>
      <c r="E475" s="12"/>
      <c r="G475" s="11"/>
      <c r="H475" s="11"/>
      <c r="I475" s="11"/>
      <c r="J475" s="11"/>
      <c r="K475" s="11"/>
      <c r="L475" s="11"/>
      <c r="M475" s="11"/>
      <c r="N475" s="11"/>
      <c r="O475" s="11"/>
    </row>
    <row r="476">
      <c r="C476" s="15"/>
      <c r="D476" s="12"/>
      <c r="E476" s="12"/>
      <c r="G476" s="11"/>
      <c r="H476" s="11"/>
      <c r="I476" s="11"/>
      <c r="J476" s="11"/>
      <c r="K476" s="11"/>
      <c r="L476" s="11"/>
      <c r="M476" s="11"/>
      <c r="N476" s="11"/>
      <c r="O476" s="11"/>
    </row>
    <row r="477">
      <c r="C477" s="15"/>
      <c r="D477" s="12"/>
      <c r="E477" s="12"/>
      <c r="G477" s="11"/>
      <c r="H477" s="11"/>
      <c r="I477" s="11"/>
      <c r="J477" s="11"/>
      <c r="K477" s="11"/>
      <c r="L477" s="11"/>
      <c r="M477" s="11"/>
      <c r="N477" s="11"/>
      <c r="O477" s="11"/>
    </row>
    <row r="478">
      <c r="C478" s="15"/>
      <c r="D478" s="12"/>
      <c r="E478" s="12"/>
      <c r="G478" s="11"/>
      <c r="H478" s="11"/>
      <c r="I478" s="11"/>
      <c r="J478" s="11"/>
      <c r="K478" s="11"/>
      <c r="L478" s="11"/>
      <c r="M478" s="11"/>
      <c r="N478" s="11"/>
      <c r="O478" s="11"/>
    </row>
    <row r="479">
      <c r="C479" s="15"/>
      <c r="D479" s="12"/>
      <c r="E479" s="12"/>
      <c r="G479" s="11"/>
      <c r="H479" s="11"/>
      <c r="I479" s="11"/>
      <c r="J479" s="11"/>
      <c r="K479" s="11"/>
      <c r="L479" s="11"/>
      <c r="M479" s="11"/>
      <c r="N479" s="11"/>
      <c r="O479" s="11"/>
    </row>
    <row r="480">
      <c r="C480" s="15"/>
      <c r="D480" s="12"/>
      <c r="E480" s="12"/>
      <c r="G480" s="11"/>
      <c r="H480" s="11"/>
      <c r="I480" s="11"/>
      <c r="J480" s="11"/>
      <c r="K480" s="11"/>
      <c r="L480" s="11"/>
      <c r="M480" s="11"/>
      <c r="N480" s="11"/>
      <c r="O480" s="11"/>
    </row>
    <row r="481">
      <c r="C481" s="15"/>
      <c r="D481" s="12"/>
      <c r="E481" s="12"/>
      <c r="G481" s="11"/>
      <c r="H481" s="11"/>
      <c r="I481" s="11"/>
      <c r="J481" s="11"/>
      <c r="K481" s="11"/>
      <c r="L481" s="11"/>
      <c r="M481" s="11"/>
      <c r="N481" s="11"/>
      <c r="O481" s="11"/>
    </row>
    <row r="482">
      <c r="C482" s="15"/>
      <c r="D482" s="12"/>
      <c r="E482" s="12"/>
      <c r="G482" s="11"/>
      <c r="H482" s="11"/>
      <c r="I482" s="11"/>
      <c r="J482" s="11"/>
      <c r="K482" s="11"/>
      <c r="L482" s="11"/>
      <c r="M482" s="11"/>
      <c r="N482" s="11"/>
      <c r="O482" s="11"/>
    </row>
    <row r="483">
      <c r="C483" s="15"/>
      <c r="D483" s="12"/>
      <c r="E483" s="12"/>
      <c r="G483" s="11"/>
      <c r="H483" s="11"/>
      <c r="I483" s="11"/>
      <c r="J483" s="11"/>
      <c r="K483" s="11"/>
      <c r="L483" s="11"/>
      <c r="M483" s="11"/>
      <c r="N483" s="11"/>
      <c r="O483" s="11"/>
    </row>
    <row r="484">
      <c r="C484" s="15"/>
      <c r="D484" s="12"/>
      <c r="E484" s="12"/>
      <c r="G484" s="11"/>
      <c r="H484" s="11"/>
      <c r="I484" s="11"/>
      <c r="J484" s="11"/>
      <c r="K484" s="11"/>
      <c r="L484" s="11"/>
      <c r="M484" s="11"/>
      <c r="N484" s="11"/>
      <c r="O484" s="11"/>
    </row>
    <row r="485">
      <c r="C485" s="15"/>
      <c r="D485" s="12"/>
      <c r="E485" s="12"/>
      <c r="G485" s="11"/>
      <c r="H485" s="11"/>
      <c r="I485" s="11"/>
      <c r="J485" s="11"/>
      <c r="K485" s="11"/>
      <c r="L485" s="11"/>
      <c r="M485" s="11"/>
      <c r="N485" s="11"/>
      <c r="O485" s="11"/>
    </row>
    <row r="486">
      <c r="C486" s="15"/>
      <c r="D486" s="12"/>
      <c r="E486" s="12"/>
      <c r="G486" s="11"/>
      <c r="H486" s="11"/>
      <c r="I486" s="11"/>
      <c r="J486" s="11"/>
      <c r="K486" s="11"/>
      <c r="L486" s="11"/>
      <c r="M486" s="11"/>
      <c r="N486" s="11"/>
      <c r="O486" s="11"/>
    </row>
    <row r="487">
      <c r="C487" s="15"/>
      <c r="D487" s="12"/>
      <c r="E487" s="12"/>
      <c r="G487" s="11"/>
      <c r="H487" s="11"/>
      <c r="I487" s="11"/>
      <c r="J487" s="11"/>
      <c r="K487" s="11"/>
      <c r="L487" s="11"/>
      <c r="M487" s="11"/>
      <c r="N487" s="11"/>
      <c r="O487" s="11"/>
    </row>
    <row r="488">
      <c r="C488" s="15"/>
      <c r="D488" s="12"/>
      <c r="E488" s="12"/>
      <c r="G488" s="11"/>
      <c r="H488" s="11"/>
      <c r="I488" s="11"/>
      <c r="J488" s="11"/>
      <c r="K488" s="11"/>
      <c r="L488" s="11"/>
      <c r="M488" s="11"/>
      <c r="N488" s="11"/>
      <c r="O488" s="11"/>
    </row>
    <row r="489">
      <c r="C489" s="15"/>
      <c r="D489" s="12"/>
      <c r="E489" s="12"/>
      <c r="G489" s="11"/>
      <c r="H489" s="11"/>
      <c r="I489" s="11"/>
      <c r="J489" s="11"/>
      <c r="K489" s="11"/>
      <c r="L489" s="11"/>
      <c r="M489" s="11"/>
      <c r="N489" s="11"/>
      <c r="O489" s="11"/>
    </row>
    <row r="490">
      <c r="C490" s="15"/>
      <c r="D490" s="12"/>
      <c r="E490" s="12"/>
      <c r="G490" s="11"/>
      <c r="H490" s="11"/>
      <c r="I490" s="11"/>
      <c r="J490" s="11"/>
      <c r="K490" s="11"/>
      <c r="L490" s="11"/>
      <c r="M490" s="11"/>
      <c r="N490" s="11"/>
      <c r="O490" s="11"/>
    </row>
    <row r="491">
      <c r="C491" s="15"/>
      <c r="D491" s="12"/>
      <c r="E491" s="12"/>
      <c r="G491" s="11"/>
      <c r="H491" s="11"/>
      <c r="I491" s="11"/>
      <c r="J491" s="11"/>
      <c r="K491" s="11"/>
      <c r="L491" s="11"/>
      <c r="M491" s="11"/>
      <c r="N491" s="11"/>
      <c r="O491" s="11"/>
    </row>
    <row r="492">
      <c r="C492" s="15"/>
      <c r="D492" s="12"/>
      <c r="E492" s="12"/>
      <c r="G492" s="11"/>
      <c r="H492" s="11"/>
      <c r="I492" s="11"/>
      <c r="J492" s="11"/>
      <c r="K492" s="11"/>
      <c r="L492" s="11"/>
      <c r="M492" s="11"/>
      <c r="N492" s="11"/>
      <c r="O492" s="11"/>
    </row>
    <row r="493">
      <c r="C493" s="15"/>
      <c r="D493" s="12"/>
      <c r="E493" s="12"/>
      <c r="G493" s="11"/>
      <c r="H493" s="11"/>
      <c r="I493" s="11"/>
      <c r="J493" s="11"/>
      <c r="K493" s="11"/>
      <c r="L493" s="11"/>
      <c r="M493" s="11"/>
      <c r="N493" s="11"/>
      <c r="O493" s="11"/>
    </row>
    <row r="494">
      <c r="C494" s="15"/>
      <c r="D494" s="12"/>
      <c r="E494" s="12"/>
      <c r="G494" s="11"/>
      <c r="H494" s="11"/>
      <c r="I494" s="11"/>
      <c r="J494" s="11"/>
      <c r="K494" s="11"/>
      <c r="L494" s="11"/>
      <c r="M494" s="11"/>
      <c r="N494" s="11"/>
      <c r="O494" s="11"/>
    </row>
    <row r="495">
      <c r="C495" s="15"/>
      <c r="D495" s="12"/>
      <c r="E495" s="12"/>
      <c r="G495" s="11"/>
      <c r="H495" s="11"/>
      <c r="I495" s="11"/>
      <c r="J495" s="11"/>
      <c r="K495" s="11"/>
      <c r="L495" s="11"/>
      <c r="M495" s="11"/>
      <c r="N495" s="11"/>
      <c r="O495" s="11"/>
    </row>
    <row r="496">
      <c r="C496" s="15"/>
      <c r="D496" s="12"/>
      <c r="E496" s="12"/>
      <c r="G496" s="11"/>
      <c r="H496" s="11"/>
      <c r="I496" s="11"/>
      <c r="J496" s="11"/>
      <c r="K496" s="11"/>
      <c r="L496" s="11"/>
      <c r="M496" s="11"/>
      <c r="N496" s="11"/>
      <c r="O496" s="11"/>
    </row>
    <row r="497">
      <c r="C497" s="15"/>
      <c r="D497" s="12"/>
      <c r="E497" s="12"/>
      <c r="G497" s="11"/>
      <c r="H497" s="11"/>
      <c r="I497" s="11"/>
      <c r="J497" s="11"/>
      <c r="K497" s="11"/>
      <c r="L497" s="11"/>
      <c r="M497" s="11"/>
      <c r="N497" s="11"/>
      <c r="O497" s="11"/>
    </row>
    <row r="498">
      <c r="C498" s="15"/>
      <c r="D498" s="12"/>
      <c r="E498" s="12"/>
      <c r="G498" s="11"/>
      <c r="H498" s="11"/>
      <c r="I498" s="11"/>
      <c r="J498" s="11"/>
      <c r="K498" s="11"/>
      <c r="L498" s="11"/>
      <c r="M498" s="11"/>
      <c r="N498" s="11"/>
      <c r="O498" s="11"/>
    </row>
    <row r="499">
      <c r="C499" s="15"/>
      <c r="D499" s="12"/>
      <c r="E499" s="12"/>
      <c r="G499" s="11"/>
      <c r="H499" s="11"/>
      <c r="I499" s="11"/>
      <c r="J499" s="11"/>
      <c r="K499" s="11"/>
      <c r="L499" s="11"/>
      <c r="M499" s="11"/>
      <c r="N499" s="11"/>
      <c r="O499" s="11"/>
    </row>
    <row r="500">
      <c r="C500" s="15"/>
      <c r="D500" s="12"/>
      <c r="E500" s="12"/>
      <c r="G500" s="11"/>
      <c r="H500" s="11"/>
      <c r="I500" s="11"/>
      <c r="J500" s="11"/>
      <c r="K500" s="11"/>
      <c r="L500" s="11"/>
      <c r="M500" s="11"/>
      <c r="N500" s="11"/>
      <c r="O500" s="11"/>
    </row>
    <row r="501">
      <c r="C501" s="15"/>
      <c r="D501" s="12"/>
      <c r="E501" s="12"/>
      <c r="G501" s="11"/>
      <c r="H501" s="11"/>
      <c r="I501" s="11"/>
      <c r="J501" s="11"/>
      <c r="K501" s="11"/>
      <c r="L501" s="11"/>
      <c r="M501" s="11"/>
      <c r="N501" s="11"/>
      <c r="O501" s="11"/>
    </row>
    <row r="502">
      <c r="C502" s="15"/>
      <c r="D502" s="12"/>
      <c r="E502" s="12"/>
      <c r="G502" s="11"/>
      <c r="H502" s="11"/>
      <c r="I502" s="11"/>
      <c r="J502" s="11"/>
      <c r="K502" s="11"/>
      <c r="L502" s="11"/>
      <c r="M502" s="11"/>
      <c r="N502" s="11"/>
      <c r="O502" s="11"/>
    </row>
    <row r="503">
      <c r="C503" s="15"/>
      <c r="D503" s="12"/>
      <c r="E503" s="12"/>
      <c r="G503" s="11"/>
      <c r="H503" s="11"/>
      <c r="I503" s="11"/>
      <c r="J503" s="11"/>
      <c r="K503" s="11"/>
      <c r="L503" s="11"/>
      <c r="M503" s="11"/>
      <c r="N503" s="11"/>
      <c r="O503" s="11"/>
    </row>
    <row r="504">
      <c r="C504" s="15"/>
      <c r="D504" s="12"/>
      <c r="E504" s="12"/>
      <c r="G504" s="11"/>
      <c r="H504" s="11"/>
      <c r="I504" s="11"/>
      <c r="J504" s="11"/>
      <c r="K504" s="11"/>
      <c r="L504" s="11"/>
      <c r="M504" s="11"/>
      <c r="N504" s="11"/>
      <c r="O504" s="11"/>
    </row>
    <row r="505">
      <c r="C505" s="15"/>
      <c r="D505" s="12"/>
      <c r="E505" s="12"/>
      <c r="G505" s="11"/>
      <c r="H505" s="11"/>
      <c r="I505" s="11"/>
      <c r="J505" s="11"/>
      <c r="K505" s="11"/>
      <c r="L505" s="11"/>
      <c r="M505" s="11"/>
      <c r="N505" s="11"/>
      <c r="O505" s="11"/>
    </row>
    <row r="506">
      <c r="C506" s="15"/>
      <c r="D506" s="12"/>
      <c r="E506" s="12"/>
      <c r="G506" s="11"/>
      <c r="H506" s="11"/>
      <c r="I506" s="11"/>
      <c r="J506" s="11"/>
      <c r="K506" s="11"/>
      <c r="L506" s="11"/>
      <c r="M506" s="11"/>
      <c r="N506" s="11"/>
      <c r="O506" s="11"/>
    </row>
    <row r="507">
      <c r="C507" s="15"/>
      <c r="D507" s="12"/>
      <c r="E507" s="12"/>
      <c r="G507" s="11"/>
      <c r="H507" s="11"/>
      <c r="I507" s="11"/>
      <c r="J507" s="11"/>
      <c r="K507" s="11"/>
      <c r="L507" s="11"/>
      <c r="M507" s="11"/>
      <c r="N507" s="11"/>
      <c r="O507" s="11"/>
    </row>
    <row r="508">
      <c r="C508" s="15"/>
      <c r="D508" s="12"/>
      <c r="E508" s="12"/>
      <c r="G508" s="11"/>
      <c r="H508" s="11"/>
      <c r="I508" s="11"/>
      <c r="J508" s="11"/>
      <c r="K508" s="11"/>
      <c r="L508" s="11"/>
      <c r="M508" s="11"/>
      <c r="N508" s="11"/>
      <c r="O508" s="11"/>
    </row>
    <row r="509">
      <c r="C509" s="15"/>
      <c r="D509" s="12"/>
      <c r="E509" s="12"/>
      <c r="G509" s="11"/>
      <c r="H509" s="11"/>
      <c r="I509" s="11"/>
      <c r="J509" s="11"/>
      <c r="K509" s="11"/>
      <c r="L509" s="11"/>
      <c r="M509" s="11"/>
      <c r="N509" s="11"/>
      <c r="O509" s="11"/>
    </row>
    <row r="510">
      <c r="C510" s="15"/>
      <c r="D510" s="12"/>
      <c r="E510" s="12"/>
      <c r="G510" s="11"/>
      <c r="H510" s="11"/>
      <c r="I510" s="11"/>
      <c r="J510" s="11"/>
      <c r="K510" s="11"/>
      <c r="L510" s="11"/>
      <c r="M510" s="11"/>
      <c r="N510" s="11"/>
      <c r="O510" s="11"/>
    </row>
    <row r="511">
      <c r="C511" s="15"/>
      <c r="D511" s="12"/>
      <c r="E511" s="12"/>
      <c r="G511" s="11"/>
      <c r="H511" s="11"/>
      <c r="I511" s="11"/>
      <c r="J511" s="11"/>
      <c r="K511" s="11"/>
      <c r="L511" s="11"/>
      <c r="M511" s="11"/>
      <c r="N511" s="11"/>
      <c r="O511" s="11"/>
    </row>
    <row r="512">
      <c r="C512" s="15"/>
      <c r="D512" s="12"/>
      <c r="E512" s="12"/>
      <c r="G512" s="11"/>
      <c r="H512" s="11"/>
      <c r="I512" s="11"/>
      <c r="J512" s="11"/>
      <c r="K512" s="11"/>
      <c r="L512" s="11"/>
      <c r="M512" s="11"/>
      <c r="N512" s="11"/>
      <c r="O512" s="11"/>
    </row>
    <row r="513">
      <c r="C513" s="15"/>
      <c r="D513" s="12"/>
      <c r="E513" s="12"/>
      <c r="G513" s="11"/>
      <c r="H513" s="11"/>
      <c r="I513" s="11"/>
      <c r="J513" s="11"/>
      <c r="K513" s="11"/>
      <c r="L513" s="11"/>
      <c r="M513" s="11"/>
      <c r="N513" s="11"/>
      <c r="O513" s="11"/>
    </row>
    <row r="514">
      <c r="C514" s="15"/>
      <c r="D514" s="12"/>
      <c r="E514" s="12"/>
      <c r="G514" s="11"/>
      <c r="H514" s="11"/>
      <c r="I514" s="11"/>
      <c r="J514" s="11"/>
      <c r="K514" s="11"/>
      <c r="L514" s="11"/>
      <c r="M514" s="11"/>
      <c r="N514" s="11"/>
      <c r="O514" s="11"/>
    </row>
    <row r="515">
      <c r="C515" s="15"/>
      <c r="D515" s="12"/>
      <c r="E515" s="12"/>
      <c r="G515" s="11"/>
      <c r="H515" s="11"/>
      <c r="I515" s="11"/>
      <c r="J515" s="11"/>
      <c r="K515" s="11"/>
      <c r="L515" s="11"/>
      <c r="M515" s="11"/>
      <c r="N515" s="11"/>
      <c r="O515" s="11"/>
    </row>
    <row r="516">
      <c r="C516" s="15"/>
      <c r="D516" s="12"/>
      <c r="E516" s="12"/>
      <c r="G516" s="11"/>
      <c r="H516" s="11"/>
      <c r="I516" s="11"/>
      <c r="J516" s="11"/>
      <c r="K516" s="11"/>
      <c r="L516" s="11"/>
      <c r="M516" s="11"/>
      <c r="N516" s="11"/>
      <c r="O516" s="11"/>
    </row>
    <row r="517">
      <c r="C517" s="15"/>
      <c r="D517" s="12"/>
      <c r="E517" s="12"/>
      <c r="G517" s="11"/>
      <c r="H517" s="11"/>
      <c r="I517" s="11"/>
      <c r="J517" s="11"/>
      <c r="K517" s="11"/>
      <c r="L517" s="11"/>
      <c r="M517" s="11"/>
      <c r="N517" s="11"/>
      <c r="O517" s="11"/>
    </row>
    <row r="518">
      <c r="C518" s="15"/>
      <c r="D518" s="12"/>
      <c r="E518" s="12"/>
      <c r="G518" s="11"/>
      <c r="H518" s="11"/>
      <c r="I518" s="11"/>
      <c r="J518" s="11"/>
      <c r="K518" s="11"/>
      <c r="L518" s="11"/>
      <c r="M518" s="11"/>
      <c r="N518" s="11"/>
      <c r="O518" s="11"/>
    </row>
    <row r="519">
      <c r="C519" s="15"/>
      <c r="D519" s="12"/>
      <c r="E519" s="12"/>
      <c r="G519" s="11"/>
      <c r="H519" s="11"/>
      <c r="I519" s="11"/>
      <c r="J519" s="11"/>
      <c r="K519" s="11"/>
      <c r="L519" s="11"/>
      <c r="M519" s="11"/>
      <c r="N519" s="11"/>
      <c r="O519" s="11"/>
    </row>
    <row r="520">
      <c r="C520" s="15"/>
      <c r="D520" s="12"/>
      <c r="E520" s="12"/>
      <c r="G520" s="11"/>
      <c r="H520" s="11"/>
      <c r="I520" s="11"/>
      <c r="J520" s="11"/>
      <c r="K520" s="11"/>
      <c r="L520" s="11"/>
      <c r="M520" s="11"/>
      <c r="N520" s="11"/>
      <c r="O520" s="11"/>
    </row>
    <row r="521">
      <c r="C521" s="15"/>
      <c r="D521" s="12"/>
      <c r="E521" s="12"/>
      <c r="G521" s="11"/>
      <c r="H521" s="11"/>
      <c r="I521" s="11"/>
      <c r="J521" s="11"/>
      <c r="K521" s="11"/>
      <c r="L521" s="11"/>
      <c r="M521" s="11"/>
      <c r="N521" s="11"/>
      <c r="O521" s="11"/>
    </row>
    <row r="522">
      <c r="C522" s="15"/>
      <c r="D522" s="12"/>
      <c r="E522" s="12"/>
      <c r="G522" s="11"/>
      <c r="H522" s="11"/>
      <c r="I522" s="11"/>
      <c r="J522" s="11"/>
      <c r="K522" s="11"/>
      <c r="L522" s="11"/>
      <c r="M522" s="11"/>
      <c r="N522" s="11"/>
      <c r="O522" s="11"/>
    </row>
    <row r="523">
      <c r="C523" s="15"/>
      <c r="D523" s="12"/>
      <c r="E523" s="12"/>
      <c r="G523" s="11"/>
      <c r="H523" s="11"/>
      <c r="I523" s="11"/>
      <c r="J523" s="11"/>
      <c r="K523" s="11"/>
      <c r="L523" s="11"/>
      <c r="M523" s="11"/>
      <c r="N523" s="11"/>
      <c r="O523" s="11"/>
    </row>
    <row r="524">
      <c r="C524" s="15"/>
      <c r="D524" s="12"/>
      <c r="E524" s="12"/>
      <c r="G524" s="11"/>
      <c r="H524" s="11"/>
      <c r="I524" s="11"/>
      <c r="J524" s="11"/>
      <c r="K524" s="11"/>
      <c r="L524" s="11"/>
      <c r="M524" s="11"/>
      <c r="N524" s="11"/>
      <c r="O524" s="11"/>
    </row>
    <row r="525">
      <c r="C525" s="15"/>
      <c r="D525" s="12"/>
      <c r="E525" s="12"/>
      <c r="G525" s="11"/>
      <c r="H525" s="11"/>
      <c r="I525" s="11"/>
      <c r="J525" s="11"/>
      <c r="K525" s="11"/>
      <c r="L525" s="11"/>
      <c r="M525" s="11"/>
      <c r="N525" s="11"/>
      <c r="O525" s="11"/>
    </row>
    <row r="526">
      <c r="C526" s="15"/>
      <c r="D526" s="12"/>
      <c r="E526" s="12"/>
      <c r="G526" s="11"/>
      <c r="H526" s="11"/>
      <c r="I526" s="11"/>
      <c r="J526" s="11"/>
      <c r="K526" s="11"/>
      <c r="L526" s="11"/>
      <c r="M526" s="11"/>
      <c r="N526" s="11"/>
      <c r="O526" s="11"/>
    </row>
    <row r="527">
      <c r="C527" s="15"/>
      <c r="D527" s="12"/>
      <c r="E527" s="12"/>
      <c r="G527" s="11"/>
      <c r="H527" s="11"/>
      <c r="I527" s="11"/>
      <c r="J527" s="11"/>
      <c r="K527" s="11"/>
      <c r="L527" s="11"/>
      <c r="M527" s="11"/>
      <c r="N527" s="11"/>
      <c r="O527" s="11"/>
    </row>
    <row r="528">
      <c r="C528" s="15"/>
      <c r="D528" s="12"/>
      <c r="E528" s="12"/>
      <c r="G528" s="11"/>
      <c r="H528" s="11"/>
      <c r="I528" s="11"/>
      <c r="J528" s="11"/>
      <c r="K528" s="11"/>
      <c r="L528" s="11"/>
      <c r="M528" s="11"/>
      <c r="N528" s="11"/>
      <c r="O528" s="11"/>
    </row>
    <row r="529">
      <c r="C529" s="15"/>
      <c r="D529" s="12"/>
      <c r="E529" s="12"/>
      <c r="G529" s="11"/>
      <c r="H529" s="11"/>
      <c r="I529" s="11"/>
      <c r="J529" s="11"/>
      <c r="K529" s="11"/>
      <c r="L529" s="11"/>
      <c r="M529" s="11"/>
      <c r="N529" s="11"/>
      <c r="O529" s="11"/>
    </row>
    <row r="530">
      <c r="C530" s="15"/>
      <c r="D530" s="12"/>
      <c r="E530" s="12"/>
      <c r="G530" s="11"/>
      <c r="H530" s="11"/>
      <c r="I530" s="11"/>
      <c r="J530" s="11"/>
      <c r="K530" s="11"/>
      <c r="L530" s="11"/>
      <c r="M530" s="11"/>
      <c r="N530" s="11"/>
      <c r="O530" s="11"/>
    </row>
    <row r="531">
      <c r="C531" s="15"/>
      <c r="D531" s="12"/>
      <c r="E531" s="12"/>
      <c r="G531" s="11"/>
      <c r="H531" s="11"/>
      <c r="I531" s="11"/>
      <c r="J531" s="11"/>
      <c r="K531" s="11"/>
      <c r="L531" s="11"/>
      <c r="M531" s="11"/>
      <c r="N531" s="11"/>
      <c r="O531" s="11"/>
    </row>
    <row r="532">
      <c r="C532" s="15"/>
      <c r="D532" s="12"/>
      <c r="E532" s="12"/>
      <c r="G532" s="11"/>
      <c r="H532" s="11"/>
      <c r="I532" s="11"/>
      <c r="J532" s="11"/>
      <c r="K532" s="11"/>
      <c r="L532" s="11"/>
      <c r="M532" s="11"/>
      <c r="N532" s="11"/>
      <c r="O532" s="11"/>
    </row>
    <row r="533">
      <c r="C533" s="15"/>
      <c r="D533" s="12"/>
      <c r="E533" s="12"/>
      <c r="G533" s="11"/>
      <c r="H533" s="11"/>
      <c r="I533" s="11"/>
      <c r="J533" s="11"/>
      <c r="K533" s="11"/>
      <c r="L533" s="11"/>
      <c r="M533" s="11"/>
      <c r="N533" s="11"/>
      <c r="O533" s="11"/>
    </row>
    <row r="534">
      <c r="C534" s="15"/>
      <c r="D534" s="12"/>
      <c r="E534" s="12"/>
      <c r="G534" s="11"/>
      <c r="H534" s="11"/>
      <c r="I534" s="11"/>
      <c r="J534" s="11"/>
      <c r="K534" s="11"/>
      <c r="L534" s="11"/>
      <c r="M534" s="11"/>
      <c r="N534" s="11"/>
      <c r="O534" s="11"/>
    </row>
    <row r="535">
      <c r="C535" s="15"/>
      <c r="D535" s="12"/>
      <c r="E535" s="12"/>
      <c r="G535" s="11"/>
      <c r="H535" s="11"/>
      <c r="I535" s="11"/>
      <c r="J535" s="11"/>
      <c r="K535" s="11"/>
      <c r="L535" s="11"/>
      <c r="M535" s="11"/>
      <c r="N535" s="11"/>
      <c r="O535" s="11"/>
    </row>
    <row r="536">
      <c r="C536" s="15"/>
      <c r="D536" s="12"/>
      <c r="E536" s="12"/>
      <c r="G536" s="11"/>
      <c r="H536" s="11"/>
      <c r="I536" s="11"/>
      <c r="J536" s="11"/>
      <c r="K536" s="11"/>
      <c r="L536" s="11"/>
      <c r="M536" s="11"/>
      <c r="N536" s="11"/>
      <c r="O536" s="11"/>
    </row>
    <row r="537">
      <c r="C537" s="15"/>
      <c r="D537" s="12"/>
      <c r="E537" s="12"/>
      <c r="G537" s="11"/>
      <c r="H537" s="11"/>
      <c r="I537" s="11"/>
      <c r="J537" s="11"/>
      <c r="K537" s="11"/>
      <c r="L537" s="11"/>
      <c r="M537" s="11"/>
      <c r="N537" s="11"/>
      <c r="O537" s="11"/>
    </row>
    <row r="538">
      <c r="C538" s="15"/>
      <c r="D538" s="12"/>
      <c r="E538" s="12"/>
      <c r="G538" s="11"/>
      <c r="H538" s="11"/>
      <c r="I538" s="11"/>
      <c r="J538" s="11"/>
      <c r="K538" s="11"/>
      <c r="L538" s="11"/>
      <c r="M538" s="11"/>
      <c r="N538" s="11"/>
      <c r="O538" s="11"/>
    </row>
    <row r="539">
      <c r="C539" s="15"/>
      <c r="D539" s="12"/>
      <c r="E539" s="12"/>
      <c r="G539" s="11"/>
      <c r="H539" s="11"/>
      <c r="I539" s="11"/>
      <c r="J539" s="11"/>
      <c r="K539" s="11"/>
      <c r="L539" s="11"/>
      <c r="M539" s="11"/>
      <c r="N539" s="11"/>
      <c r="O539" s="11"/>
    </row>
    <row r="540">
      <c r="C540" s="15"/>
      <c r="D540" s="12"/>
      <c r="E540" s="12"/>
      <c r="G540" s="11"/>
      <c r="H540" s="11"/>
      <c r="I540" s="11"/>
      <c r="J540" s="11"/>
      <c r="K540" s="11"/>
      <c r="L540" s="11"/>
      <c r="M540" s="11"/>
      <c r="N540" s="11"/>
      <c r="O540" s="11"/>
    </row>
    <row r="541">
      <c r="C541" s="15"/>
      <c r="D541" s="12"/>
      <c r="E541" s="12"/>
      <c r="G541" s="11"/>
      <c r="H541" s="11"/>
      <c r="I541" s="11"/>
      <c r="J541" s="11"/>
      <c r="K541" s="11"/>
      <c r="L541" s="11"/>
      <c r="M541" s="11"/>
      <c r="N541" s="11"/>
      <c r="O541" s="11"/>
    </row>
    <row r="542">
      <c r="C542" s="15"/>
      <c r="D542" s="12"/>
      <c r="E542" s="12"/>
      <c r="G542" s="11"/>
      <c r="H542" s="11"/>
      <c r="I542" s="11"/>
      <c r="J542" s="11"/>
      <c r="K542" s="11"/>
      <c r="L542" s="11"/>
      <c r="M542" s="11"/>
      <c r="N542" s="11"/>
      <c r="O542" s="11"/>
    </row>
    <row r="543">
      <c r="C543" s="15"/>
      <c r="D543" s="12"/>
      <c r="E543" s="12"/>
      <c r="G543" s="11"/>
      <c r="H543" s="11"/>
      <c r="I543" s="11"/>
      <c r="J543" s="11"/>
      <c r="K543" s="11"/>
      <c r="L543" s="11"/>
      <c r="M543" s="11"/>
      <c r="N543" s="11"/>
      <c r="O543" s="11"/>
    </row>
    <row r="544">
      <c r="C544" s="15"/>
      <c r="D544" s="12"/>
      <c r="E544" s="12"/>
      <c r="G544" s="11"/>
      <c r="H544" s="11"/>
      <c r="I544" s="11"/>
      <c r="J544" s="11"/>
      <c r="K544" s="11"/>
      <c r="L544" s="11"/>
      <c r="M544" s="11"/>
      <c r="N544" s="11"/>
      <c r="O544" s="11"/>
    </row>
    <row r="545">
      <c r="C545" s="15"/>
      <c r="D545" s="12"/>
      <c r="E545" s="12"/>
      <c r="G545" s="11"/>
      <c r="H545" s="11"/>
      <c r="I545" s="11"/>
      <c r="J545" s="11"/>
      <c r="K545" s="11"/>
      <c r="L545" s="11"/>
      <c r="M545" s="11"/>
      <c r="N545" s="11"/>
      <c r="O545" s="11"/>
    </row>
    <row r="546">
      <c r="C546" s="15"/>
      <c r="D546" s="12"/>
      <c r="E546" s="12"/>
      <c r="G546" s="11"/>
      <c r="H546" s="11"/>
      <c r="I546" s="11"/>
      <c r="J546" s="11"/>
      <c r="K546" s="11"/>
      <c r="L546" s="11"/>
      <c r="M546" s="11"/>
      <c r="N546" s="11"/>
      <c r="O546" s="11"/>
    </row>
    <row r="547">
      <c r="C547" s="15"/>
      <c r="D547" s="12"/>
      <c r="E547" s="12"/>
      <c r="G547" s="11"/>
      <c r="H547" s="11"/>
      <c r="I547" s="11"/>
      <c r="J547" s="11"/>
      <c r="K547" s="11"/>
      <c r="L547" s="11"/>
      <c r="M547" s="11"/>
      <c r="N547" s="11"/>
      <c r="O547" s="11"/>
    </row>
    <row r="548">
      <c r="C548" s="15"/>
      <c r="D548" s="12"/>
      <c r="E548" s="12"/>
      <c r="G548" s="11"/>
      <c r="H548" s="11"/>
      <c r="I548" s="11"/>
      <c r="J548" s="11"/>
      <c r="K548" s="11"/>
      <c r="L548" s="11"/>
      <c r="M548" s="11"/>
      <c r="N548" s="11"/>
      <c r="O548" s="11"/>
    </row>
    <row r="549">
      <c r="C549" s="15"/>
      <c r="D549" s="12"/>
      <c r="E549" s="12"/>
      <c r="G549" s="11"/>
      <c r="H549" s="11"/>
      <c r="I549" s="11"/>
      <c r="J549" s="11"/>
      <c r="K549" s="11"/>
      <c r="L549" s="11"/>
      <c r="M549" s="11"/>
      <c r="N549" s="11"/>
      <c r="O549" s="11"/>
    </row>
    <row r="550">
      <c r="C550" s="15"/>
      <c r="D550" s="12"/>
      <c r="E550" s="12"/>
      <c r="G550" s="11"/>
      <c r="H550" s="11"/>
      <c r="I550" s="11"/>
      <c r="J550" s="11"/>
      <c r="K550" s="11"/>
      <c r="L550" s="11"/>
      <c r="M550" s="11"/>
      <c r="N550" s="11"/>
      <c r="O550" s="11"/>
    </row>
    <row r="551">
      <c r="C551" s="15"/>
      <c r="D551" s="12"/>
      <c r="E551" s="12"/>
      <c r="G551" s="11"/>
      <c r="H551" s="11"/>
      <c r="I551" s="11"/>
      <c r="J551" s="11"/>
      <c r="K551" s="11"/>
      <c r="L551" s="11"/>
      <c r="M551" s="11"/>
      <c r="N551" s="11"/>
      <c r="O551" s="11"/>
    </row>
    <row r="552">
      <c r="C552" s="15"/>
      <c r="D552" s="12"/>
      <c r="E552" s="12"/>
      <c r="G552" s="11"/>
      <c r="H552" s="11"/>
      <c r="I552" s="11"/>
      <c r="J552" s="11"/>
      <c r="K552" s="11"/>
      <c r="L552" s="11"/>
      <c r="M552" s="11"/>
      <c r="N552" s="11"/>
      <c r="O552" s="11"/>
    </row>
    <row r="553">
      <c r="C553" s="15"/>
      <c r="D553" s="12"/>
      <c r="E553" s="12"/>
      <c r="G553" s="11"/>
      <c r="H553" s="11"/>
      <c r="I553" s="11"/>
      <c r="J553" s="11"/>
      <c r="K553" s="11"/>
      <c r="L553" s="11"/>
      <c r="M553" s="11"/>
      <c r="N553" s="11"/>
      <c r="O553" s="11"/>
    </row>
    <row r="554">
      <c r="C554" s="15"/>
      <c r="D554" s="12"/>
      <c r="E554" s="12"/>
      <c r="G554" s="11"/>
      <c r="H554" s="11"/>
      <c r="I554" s="11"/>
      <c r="J554" s="11"/>
      <c r="K554" s="11"/>
      <c r="L554" s="11"/>
      <c r="M554" s="11"/>
      <c r="N554" s="11"/>
      <c r="O554" s="11"/>
    </row>
    <row r="555">
      <c r="C555" s="15"/>
      <c r="D555" s="12"/>
      <c r="E555" s="12"/>
      <c r="G555" s="11"/>
      <c r="H555" s="11"/>
      <c r="I555" s="11"/>
      <c r="J555" s="11"/>
      <c r="K555" s="11"/>
      <c r="L555" s="11"/>
      <c r="M555" s="11"/>
      <c r="N555" s="11"/>
      <c r="O555" s="11"/>
    </row>
    <row r="556">
      <c r="C556" s="15"/>
      <c r="D556" s="12"/>
      <c r="E556" s="12"/>
      <c r="G556" s="11"/>
      <c r="H556" s="11"/>
      <c r="I556" s="11"/>
      <c r="J556" s="11"/>
      <c r="K556" s="11"/>
      <c r="L556" s="11"/>
      <c r="M556" s="11"/>
      <c r="N556" s="11"/>
      <c r="O556" s="11"/>
    </row>
    <row r="557">
      <c r="C557" s="15"/>
      <c r="D557" s="12"/>
      <c r="E557" s="12"/>
      <c r="G557" s="11"/>
      <c r="H557" s="11"/>
      <c r="I557" s="11"/>
      <c r="J557" s="11"/>
      <c r="K557" s="11"/>
      <c r="L557" s="11"/>
      <c r="M557" s="11"/>
      <c r="N557" s="11"/>
      <c r="O557" s="11"/>
    </row>
    <row r="558">
      <c r="C558" s="15"/>
      <c r="D558" s="12"/>
      <c r="E558" s="12"/>
      <c r="G558" s="11"/>
      <c r="H558" s="11"/>
      <c r="I558" s="11"/>
      <c r="J558" s="11"/>
      <c r="K558" s="11"/>
      <c r="L558" s="11"/>
      <c r="M558" s="11"/>
      <c r="N558" s="11"/>
      <c r="O558" s="11"/>
    </row>
    <row r="559">
      <c r="C559" s="15"/>
      <c r="D559" s="12"/>
      <c r="E559" s="12"/>
      <c r="G559" s="11"/>
      <c r="H559" s="11"/>
      <c r="I559" s="11"/>
      <c r="J559" s="11"/>
      <c r="K559" s="11"/>
      <c r="L559" s="11"/>
      <c r="M559" s="11"/>
      <c r="N559" s="11"/>
      <c r="O559" s="11"/>
    </row>
    <row r="560">
      <c r="C560" s="15"/>
      <c r="D560" s="12"/>
      <c r="E560" s="12"/>
      <c r="G560" s="11"/>
      <c r="H560" s="11"/>
      <c r="I560" s="11"/>
      <c r="J560" s="11"/>
      <c r="K560" s="11"/>
      <c r="L560" s="11"/>
      <c r="M560" s="11"/>
      <c r="N560" s="11"/>
      <c r="O560" s="11"/>
    </row>
    <row r="561">
      <c r="C561" s="15"/>
      <c r="D561" s="12"/>
      <c r="E561" s="12"/>
      <c r="G561" s="11"/>
      <c r="H561" s="11"/>
      <c r="I561" s="11"/>
      <c r="J561" s="11"/>
      <c r="K561" s="11"/>
      <c r="L561" s="11"/>
      <c r="M561" s="11"/>
      <c r="N561" s="11"/>
      <c r="O561" s="11"/>
    </row>
    <row r="562">
      <c r="C562" s="15"/>
      <c r="D562" s="12"/>
      <c r="E562" s="12"/>
      <c r="G562" s="11"/>
      <c r="H562" s="11"/>
      <c r="I562" s="11"/>
      <c r="J562" s="11"/>
      <c r="K562" s="11"/>
      <c r="L562" s="11"/>
      <c r="M562" s="11"/>
      <c r="N562" s="11"/>
      <c r="O562" s="11"/>
    </row>
    <row r="563">
      <c r="C563" s="15"/>
      <c r="D563" s="12"/>
      <c r="E563" s="12"/>
      <c r="G563" s="11"/>
      <c r="H563" s="11"/>
      <c r="I563" s="11"/>
      <c r="J563" s="11"/>
      <c r="K563" s="11"/>
      <c r="L563" s="11"/>
      <c r="M563" s="11"/>
      <c r="N563" s="11"/>
      <c r="O563" s="11"/>
    </row>
    <row r="564">
      <c r="C564" s="15"/>
      <c r="D564" s="12"/>
      <c r="E564" s="12"/>
      <c r="G564" s="11"/>
      <c r="H564" s="11"/>
      <c r="I564" s="11"/>
      <c r="J564" s="11"/>
      <c r="K564" s="11"/>
      <c r="L564" s="11"/>
      <c r="M564" s="11"/>
      <c r="N564" s="11"/>
      <c r="O564" s="11"/>
    </row>
    <row r="565">
      <c r="C565" s="15"/>
      <c r="D565" s="12"/>
      <c r="E565" s="12"/>
      <c r="G565" s="11"/>
      <c r="H565" s="11"/>
      <c r="I565" s="11"/>
      <c r="J565" s="11"/>
      <c r="K565" s="11"/>
      <c r="L565" s="11"/>
      <c r="M565" s="11"/>
      <c r="N565" s="11"/>
      <c r="O565" s="11"/>
    </row>
    <row r="566">
      <c r="C566" s="15"/>
      <c r="D566" s="12"/>
      <c r="E566" s="12"/>
      <c r="G566" s="11"/>
      <c r="H566" s="11"/>
      <c r="I566" s="11"/>
      <c r="J566" s="11"/>
      <c r="K566" s="11"/>
      <c r="L566" s="11"/>
      <c r="M566" s="11"/>
      <c r="N566" s="11"/>
      <c r="O566" s="11"/>
    </row>
    <row r="567">
      <c r="C567" s="15"/>
      <c r="D567" s="12"/>
      <c r="E567" s="12"/>
      <c r="G567" s="11"/>
      <c r="H567" s="11"/>
      <c r="I567" s="11"/>
      <c r="J567" s="11"/>
      <c r="K567" s="11"/>
      <c r="L567" s="11"/>
      <c r="M567" s="11"/>
      <c r="N567" s="11"/>
      <c r="O567" s="11"/>
    </row>
    <row r="568">
      <c r="C568" s="15"/>
      <c r="D568" s="12"/>
      <c r="E568" s="12"/>
      <c r="G568" s="11"/>
      <c r="H568" s="11"/>
      <c r="I568" s="11"/>
      <c r="J568" s="11"/>
      <c r="K568" s="11"/>
      <c r="L568" s="11"/>
      <c r="M568" s="11"/>
      <c r="N568" s="11"/>
      <c r="O568" s="11"/>
    </row>
    <row r="569">
      <c r="C569" s="15"/>
      <c r="D569" s="12"/>
      <c r="E569" s="12"/>
      <c r="G569" s="11"/>
      <c r="H569" s="11"/>
      <c r="I569" s="11"/>
      <c r="J569" s="11"/>
      <c r="K569" s="11"/>
      <c r="L569" s="11"/>
      <c r="M569" s="11"/>
      <c r="N569" s="11"/>
      <c r="O569" s="11"/>
    </row>
    <row r="570">
      <c r="C570" s="15"/>
      <c r="D570" s="12"/>
      <c r="E570" s="12"/>
      <c r="G570" s="11"/>
      <c r="H570" s="11"/>
      <c r="I570" s="11"/>
      <c r="J570" s="11"/>
      <c r="K570" s="11"/>
      <c r="L570" s="11"/>
      <c r="M570" s="11"/>
      <c r="N570" s="11"/>
      <c r="O570" s="11"/>
    </row>
    <row r="571">
      <c r="C571" s="15"/>
      <c r="D571" s="12"/>
      <c r="E571" s="12"/>
      <c r="G571" s="11"/>
      <c r="H571" s="11"/>
      <c r="I571" s="11"/>
      <c r="J571" s="11"/>
      <c r="K571" s="11"/>
      <c r="L571" s="11"/>
      <c r="M571" s="11"/>
      <c r="N571" s="11"/>
      <c r="O571" s="11"/>
    </row>
    <row r="572">
      <c r="C572" s="15"/>
      <c r="D572" s="12"/>
      <c r="E572" s="12"/>
      <c r="G572" s="11"/>
      <c r="H572" s="11"/>
      <c r="I572" s="11"/>
      <c r="J572" s="11"/>
      <c r="K572" s="11"/>
      <c r="L572" s="11"/>
      <c r="M572" s="11"/>
      <c r="N572" s="11"/>
      <c r="O572" s="11"/>
    </row>
    <row r="573">
      <c r="C573" s="15"/>
      <c r="D573" s="12"/>
      <c r="E573" s="12"/>
      <c r="G573" s="11"/>
      <c r="H573" s="11"/>
      <c r="I573" s="11"/>
      <c r="J573" s="11"/>
      <c r="K573" s="11"/>
      <c r="L573" s="11"/>
      <c r="M573" s="11"/>
      <c r="N573" s="11"/>
      <c r="O573" s="11"/>
    </row>
    <row r="574">
      <c r="C574" s="15"/>
      <c r="D574" s="12"/>
      <c r="E574" s="12"/>
      <c r="G574" s="11"/>
      <c r="H574" s="11"/>
      <c r="I574" s="11"/>
      <c r="J574" s="11"/>
      <c r="K574" s="11"/>
      <c r="L574" s="11"/>
      <c r="M574" s="11"/>
      <c r="N574" s="11"/>
      <c r="O574" s="11"/>
    </row>
    <row r="575">
      <c r="C575" s="15"/>
      <c r="D575" s="12"/>
      <c r="E575" s="12"/>
      <c r="G575" s="11"/>
      <c r="H575" s="11"/>
      <c r="I575" s="11"/>
      <c r="J575" s="11"/>
      <c r="K575" s="11"/>
      <c r="L575" s="11"/>
      <c r="M575" s="11"/>
      <c r="N575" s="11"/>
      <c r="O575" s="11"/>
    </row>
    <row r="576">
      <c r="C576" s="15"/>
      <c r="D576" s="12"/>
      <c r="E576" s="12"/>
      <c r="G576" s="11"/>
      <c r="H576" s="11"/>
      <c r="I576" s="11"/>
      <c r="J576" s="11"/>
      <c r="K576" s="11"/>
      <c r="L576" s="11"/>
      <c r="M576" s="11"/>
      <c r="N576" s="11"/>
      <c r="O576" s="11"/>
    </row>
    <row r="577">
      <c r="C577" s="15"/>
      <c r="D577" s="12"/>
      <c r="E577" s="12"/>
      <c r="G577" s="11"/>
      <c r="H577" s="11"/>
      <c r="I577" s="11"/>
      <c r="J577" s="11"/>
      <c r="K577" s="11"/>
      <c r="L577" s="11"/>
      <c r="M577" s="11"/>
      <c r="N577" s="11"/>
      <c r="O577" s="11"/>
    </row>
    <row r="578">
      <c r="C578" s="15"/>
      <c r="D578" s="12"/>
      <c r="E578" s="12"/>
      <c r="G578" s="11"/>
      <c r="H578" s="11"/>
      <c r="I578" s="11"/>
      <c r="J578" s="11"/>
      <c r="K578" s="11"/>
      <c r="L578" s="11"/>
      <c r="M578" s="11"/>
      <c r="N578" s="11"/>
      <c r="O578" s="11"/>
    </row>
    <row r="579">
      <c r="C579" s="15"/>
      <c r="D579" s="12"/>
      <c r="E579" s="12"/>
      <c r="G579" s="11"/>
      <c r="H579" s="11"/>
      <c r="I579" s="11"/>
      <c r="J579" s="11"/>
      <c r="K579" s="11"/>
      <c r="L579" s="11"/>
      <c r="M579" s="11"/>
      <c r="N579" s="11"/>
      <c r="O579" s="11"/>
    </row>
    <row r="580">
      <c r="C580" s="15"/>
      <c r="D580" s="12"/>
      <c r="E580" s="12"/>
      <c r="G580" s="11"/>
      <c r="H580" s="11"/>
      <c r="I580" s="11"/>
      <c r="J580" s="11"/>
      <c r="K580" s="11"/>
      <c r="L580" s="11"/>
      <c r="M580" s="11"/>
      <c r="N580" s="11"/>
      <c r="O580" s="11"/>
    </row>
    <row r="581">
      <c r="C581" s="15"/>
      <c r="D581" s="12"/>
      <c r="E581" s="12"/>
      <c r="G581" s="11"/>
      <c r="H581" s="11"/>
      <c r="I581" s="11"/>
      <c r="J581" s="11"/>
      <c r="K581" s="11"/>
      <c r="L581" s="11"/>
      <c r="M581" s="11"/>
      <c r="N581" s="11"/>
      <c r="O581" s="11"/>
    </row>
    <row r="582">
      <c r="C582" s="15"/>
      <c r="D582" s="12"/>
      <c r="E582" s="12"/>
      <c r="G582" s="11"/>
      <c r="H582" s="11"/>
      <c r="I582" s="11"/>
      <c r="J582" s="11"/>
      <c r="K582" s="11"/>
      <c r="L582" s="11"/>
      <c r="M582" s="11"/>
      <c r="N582" s="11"/>
      <c r="O582" s="11"/>
    </row>
    <row r="583">
      <c r="C583" s="15"/>
      <c r="D583" s="12"/>
      <c r="E583" s="12"/>
      <c r="G583" s="11"/>
      <c r="H583" s="11"/>
      <c r="I583" s="11"/>
      <c r="J583" s="11"/>
      <c r="K583" s="11"/>
      <c r="L583" s="11"/>
      <c r="M583" s="11"/>
      <c r="N583" s="11"/>
      <c r="O583" s="11"/>
    </row>
    <row r="584">
      <c r="C584" s="15"/>
      <c r="D584" s="12"/>
      <c r="E584" s="12"/>
      <c r="G584" s="11"/>
      <c r="H584" s="11"/>
      <c r="I584" s="11"/>
      <c r="J584" s="11"/>
      <c r="K584" s="11"/>
      <c r="L584" s="11"/>
      <c r="M584" s="11"/>
      <c r="N584" s="11"/>
      <c r="O584" s="11"/>
    </row>
    <row r="585">
      <c r="C585" s="15"/>
      <c r="D585" s="12"/>
      <c r="E585" s="12"/>
      <c r="G585" s="11"/>
      <c r="H585" s="11"/>
      <c r="I585" s="11"/>
      <c r="J585" s="11"/>
      <c r="K585" s="11"/>
      <c r="L585" s="11"/>
      <c r="M585" s="11"/>
      <c r="N585" s="11"/>
      <c r="O585" s="11"/>
    </row>
    <row r="586">
      <c r="C586" s="15"/>
      <c r="D586" s="12"/>
      <c r="E586" s="12"/>
      <c r="G586" s="11"/>
      <c r="H586" s="11"/>
      <c r="I586" s="11"/>
      <c r="J586" s="11"/>
      <c r="K586" s="11"/>
      <c r="L586" s="11"/>
      <c r="M586" s="11"/>
      <c r="N586" s="11"/>
      <c r="O586" s="11"/>
    </row>
    <row r="587">
      <c r="C587" s="15"/>
      <c r="D587" s="12"/>
      <c r="E587" s="12"/>
      <c r="G587" s="11"/>
      <c r="H587" s="11"/>
      <c r="I587" s="11"/>
      <c r="J587" s="11"/>
      <c r="K587" s="11"/>
      <c r="L587" s="11"/>
      <c r="M587" s="11"/>
      <c r="N587" s="11"/>
      <c r="O587" s="11"/>
    </row>
    <row r="588">
      <c r="C588" s="15"/>
      <c r="D588" s="12"/>
      <c r="E588" s="12"/>
      <c r="G588" s="11"/>
      <c r="H588" s="11"/>
      <c r="I588" s="11"/>
      <c r="J588" s="11"/>
      <c r="K588" s="11"/>
      <c r="L588" s="11"/>
      <c r="M588" s="11"/>
      <c r="N588" s="11"/>
      <c r="O588" s="11"/>
    </row>
    <row r="589">
      <c r="C589" s="15"/>
      <c r="D589" s="12"/>
      <c r="E589" s="12"/>
      <c r="G589" s="11"/>
      <c r="H589" s="11"/>
      <c r="I589" s="11"/>
      <c r="J589" s="11"/>
      <c r="K589" s="11"/>
      <c r="L589" s="11"/>
      <c r="M589" s="11"/>
      <c r="N589" s="11"/>
      <c r="O589" s="11"/>
    </row>
    <row r="590">
      <c r="C590" s="15"/>
      <c r="D590" s="12"/>
      <c r="E590" s="12"/>
      <c r="G590" s="11"/>
      <c r="H590" s="11"/>
      <c r="I590" s="11"/>
      <c r="J590" s="11"/>
      <c r="K590" s="11"/>
      <c r="L590" s="11"/>
      <c r="M590" s="11"/>
      <c r="N590" s="11"/>
      <c r="O590" s="11"/>
    </row>
    <row r="591">
      <c r="C591" s="15"/>
      <c r="D591" s="12"/>
      <c r="E591" s="12"/>
      <c r="G591" s="11"/>
      <c r="H591" s="11"/>
      <c r="I591" s="11"/>
      <c r="J591" s="11"/>
      <c r="K591" s="11"/>
      <c r="L591" s="11"/>
      <c r="M591" s="11"/>
      <c r="N591" s="11"/>
      <c r="O591" s="11"/>
    </row>
    <row r="592">
      <c r="C592" s="15"/>
      <c r="D592" s="12"/>
      <c r="E592" s="12"/>
      <c r="G592" s="11"/>
      <c r="H592" s="11"/>
      <c r="I592" s="11"/>
      <c r="J592" s="11"/>
      <c r="K592" s="11"/>
      <c r="L592" s="11"/>
      <c r="M592" s="11"/>
      <c r="N592" s="11"/>
      <c r="O592" s="11"/>
    </row>
    <row r="593">
      <c r="C593" s="15"/>
      <c r="D593" s="12"/>
      <c r="E593" s="12"/>
      <c r="G593" s="11"/>
      <c r="H593" s="11"/>
      <c r="I593" s="11"/>
      <c r="J593" s="11"/>
      <c r="K593" s="11"/>
      <c r="L593" s="11"/>
      <c r="M593" s="11"/>
      <c r="N593" s="11"/>
      <c r="O593" s="11"/>
    </row>
    <row r="594">
      <c r="C594" s="15"/>
      <c r="D594" s="12"/>
      <c r="E594" s="12"/>
      <c r="G594" s="11"/>
      <c r="H594" s="11"/>
      <c r="I594" s="11"/>
      <c r="J594" s="11"/>
      <c r="K594" s="11"/>
      <c r="L594" s="11"/>
      <c r="M594" s="11"/>
      <c r="N594" s="11"/>
      <c r="O594" s="11"/>
    </row>
    <row r="595">
      <c r="C595" s="15"/>
      <c r="D595" s="12"/>
      <c r="E595" s="12"/>
      <c r="G595" s="11"/>
      <c r="H595" s="11"/>
      <c r="I595" s="11"/>
      <c r="J595" s="11"/>
      <c r="K595" s="11"/>
      <c r="L595" s="11"/>
      <c r="M595" s="11"/>
      <c r="N595" s="11"/>
      <c r="O595" s="11"/>
    </row>
    <row r="596">
      <c r="C596" s="15"/>
      <c r="D596" s="12"/>
      <c r="E596" s="12"/>
      <c r="G596" s="11"/>
      <c r="H596" s="11"/>
      <c r="I596" s="11"/>
      <c r="J596" s="11"/>
      <c r="K596" s="11"/>
      <c r="L596" s="11"/>
      <c r="M596" s="11"/>
      <c r="N596" s="11"/>
      <c r="O596" s="11"/>
    </row>
    <row r="597">
      <c r="C597" s="15"/>
      <c r="D597" s="12"/>
      <c r="E597" s="12"/>
      <c r="G597" s="11"/>
      <c r="H597" s="11"/>
      <c r="I597" s="11"/>
      <c r="J597" s="11"/>
      <c r="K597" s="11"/>
      <c r="L597" s="11"/>
      <c r="M597" s="11"/>
      <c r="N597" s="11"/>
      <c r="O597" s="11"/>
    </row>
    <row r="598">
      <c r="C598" s="15"/>
      <c r="D598" s="12"/>
      <c r="E598" s="12"/>
      <c r="G598" s="11"/>
      <c r="H598" s="11"/>
      <c r="I598" s="11"/>
      <c r="J598" s="11"/>
      <c r="K598" s="11"/>
      <c r="L598" s="11"/>
      <c r="M598" s="11"/>
      <c r="N598" s="11"/>
      <c r="O598" s="11"/>
    </row>
    <row r="599">
      <c r="C599" s="15"/>
      <c r="D599" s="12"/>
      <c r="E599" s="12"/>
      <c r="G599" s="11"/>
      <c r="H599" s="11"/>
      <c r="I599" s="11"/>
      <c r="J599" s="11"/>
      <c r="K599" s="11"/>
      <c r="L599" s="11"/>
      <c r="M599" s="11"/>
      <c r="N599" s="11"/>
      <c r="O599" s="11"/>
    </row>
    <row r="600">
      <c r="C600" s="15"/>
      <c r="D600" s="12"/>
      <c r="E600" s="12"/>
      <c r="G600" s="11"/>
      <c r="H600" s="11"/>
      <c r="I600" s="11"/>
      <c r="J600" s="11"/>
      <c r="K600" s="11"/>
      <c r="L600" s="11"/>
      <c r="M600" s="11"/>
      <c r="N600" s="11"/>
      <c r="O600" s="11"/>
    </row>
    <row r="601">
      <c r="C601" s="15"/>
      <c r="D601" s="12"/>
      <c r="E601" s="12"/>
      <c r="G601" s="11"/>
      <c r="H601" s="11"/>
      <c r="I601" s="11"/>
      <c r="J601" s="11"/>
      <c r="K601" s="11"/>
      <c r="L601" s="11"/>
      <c r="M601" s="11"/>
      <c r="N601" s="11"/>
      <c r="O601" s="11"/>
    </row>
    <row r="602">
      <c r="C602" s="15"/>
      <c r="D602" s="12"/>
      <c r="E602" s="12"/>
      <c r="G602" s="11"/>
      <c r="H602" s="11"/>
      <c r="I602" s="11"/>
      <c r="J602" s="11"/>
      <c r="K602" s="11"/>
      <c r="L602" s="11"/>
      <c r="M602" s="11"/>
      <c r="N602" s="11"/>
      <c r="O602" s="11"/>
    </row>
    <row r="603">
      <c r="C603" s="15"/>
      <c r="D603" s="12"/>
      <c r="E603" s="12"/>
      <c r="G603" s="11"/>
      <c r="H603" s="11"/>
      <c r="I603" s="11"/>
      <c r="J603" s="11"/>
      <c r="K603" s="11"/>
      <c r="L603" s="11"/>
      <c r="M603" s="11"/>
      <c r="N603" s="11"/>
      <c r="O603" s="11"/>
    </row>
    <row r="604">
      <c r="C604" s="15"/>
      <c r="D604" s="12"/>
      <c r="E604" s="12"/>
      <c r="G604" s="11"/>
      <c r="H604" s="11"/>
      <c r="I604" s="11"/>
      <c r="J604" s="11"/>
      <c r="K604" s="11"/>
      <c r="L604" s="11"/>
      <c r="M604" s="11"/>
      <c r="N604" s="11"/>
      <c r="O604" s="11"/>
    </row>
    <row r="605">
      <c r="C605" s="15"/>
      <c r="D605" s="12"/>
      <c r="E605" s="12"/>
      <c r="G605" s="11"/>
      <c r="H605" s="11"/>
      <c r="I605" s="11"/>
      <c r="J605" s="11"/>
      <c r="K605" s="11"/>
      <c r="L605" s="11"/>
      <c r="M605" s="11"/>
      <c r="N605" s="11"/>
      <c r="O605" s="11"/>
    </row>
    <row r="606">
      <c r="C606" s="15"/>
      <c r="D606" s="12"/>
      <c r="E606" s="12"/>
      <c r="G606" s="11"/>
      <c r="H606" s="11"/>
      <c r="I606" s="11"/>
      <c r="J606" s="11"/>
      <c r="K606" s="11"/>
      <c r="L606" s="11"/>
      <c r="M606" s="11"/>
      <c r="N606" s="11"/>
      <c r="O606" s="11"/>
    </row>
    <row r="607">
      <c r="C607" s="15"/>
      <c r="D607" s="12"/>
      <c r="E607" s="12"/>
      <c r="G607" s="11"/>
      <c r="H607" s="11"/>
      <c r="I607" s="11"/>
      <c r="J607" s="11"/>
      <c r="K607" s="11"/>
      <c r="L607" s="11"/>
      <c r="M607" s="11"/>
      <c r="N607" s="11"/>
      <c r="O607" s="11"/>
    </row>
    <row r="608">
      <c r="C608" s="15"/>
      <c r="D608" s="12"/>
      <c r="E608" s="12"/>
      <c r="G608" s="11"/>
      <c r="H608" s="11"/>
      <c r="I608" s="11"/>
      <c r="J608" s="11"/>
      <c r="K608" s="11"/>
      <c r="L608" s="11"/>
      <c r="M608" s="11"/>
      <c r="N608" s="11"/>
      <c r="O608" s="11"/>
    </row>
    <row r="609">
      <c r="C609" s="15"/>
      <c r="D609" s="12"/>
      <c r="E609" s="12"/>
      <c r="G609" s="11"/>
      <c r="H609" s="11"/>
      <c r="I609" s="11"/>
      <c r="J609" s="11"/>
      <c r="K609" s="11"/>
      <c r="L609" s="11"/>
      <c r="M609" s="11"/>
      <c r="N609" s="11"/>
      <c r="O609" s="11"/>
    </row>
    <row r="610">
      <c r="C610" s="15"/>
      <c r="D610" s="12"/>
      <c r="E610" s="12"/>
      <c r="G610" s="11"/>
      <c r="H610" s="11"/>
      <c r="I610" s="11"/>
      <c r="J610" s="11"/>
      <c r="K610" s="11"/>
      <c r="L610" s="11"/>
      <c r="M610" s="11"/>
      <c r="N610" s="11"/>
      <c r="O610" s="11"/>
    </row>
    <row r="611">
      <c r="C611" s="15"/>
      <c r="D611" s="12"/>
      <c r="E611" s="12"/>
      <c r="G611" s="11"/>
      <c r="H611" s="11"/>
      <c r="I611" s="11"/>
      <c r="J611" s="11"/>
      <c r="K611" s="11"/>
      <c r="L611" s="11"/>
      <c r="M611" s="11"/>
      <c r="N611" s="11"/>
      <c r="O611" s="11"/>
    </row>
    <row r="612">
      <c r="C612" s="15"/>
      <c r="D612" s="12"/>
      <c r="E612" s="12"/>
      <c r="G612" s="11"/>
      <c r="H612" s="11"/>
      <c r="I612" s="11"/>
      <c r="J612" s="11"/>
      <c r="K612" s="11"/>
      <c r="L612" s="11"/>
      <c r="M612" s="11"/>
      <c r="N612" s="11"/>
      <c r="O612" s="11"/>
    </row>
    <row r="613">
      <c r="C613" s="15"/>
      <c r="D613" s="12"/>
      <c r="E613" s="12"/>
      <c r="G613" s="11"/>
      <c r="H613" s="11"/>
      <c r="I613" s="11"/>
      <c r="J613" s="11"/>
      <c r="K613" s="11"/>
      <c r="L613" s="11"/>
      <c r="M613" s="11"/>
      <c r="N613" s="11"/>
      <c r="O613" s="11"/>
    </row>
    <row r="614">
      <c r="C614" s="15"/>
      <c r="D614" s="12"/>
      <c r="E614" s="12"/>
      <c r="G614" s="11"/>
      <c r="H614" s="11"/>
      <c r="I614" s="11"/>
      <c r="J614" s="11"/>
      <c r="K614" s="11"/>
      <c r="L614" s="11"/>
      <c r="M614" s="11"/>
      <c r="N614" s="11"/>
      <c r="O614" s="11"/>
    </row>
    <row r="615">
      <c r="C615" s="15"/>
      <c r="D615" s="12"/>
      <c r="E615" s="12"/>
      <c r="G615" s="11"/>
      <c r="H615" s="11"/>
      <c r="I615" s="11"/>
      <c r="J615" s="11"/>
      <c r="K615" s="11"/>
      <c r="L615" s="11"/>
      <c r="M615" s="11"/>
      <c r="N615" s="11"/>
      <c r="O615" s="11"/>
    </row>
    <row r="616">
      <c r="C616" s="15"/>
      <c r="D616" s="12"/>
      <c r="E616" s="12"/>
      <c r="G616" s="11"/>
      <c r="H616" s="11"/>
      <c r="I616" s="11"/>
      <c r="J616" s="11"/>
      <c r="K616" s="11"/>
      <c r="L616" s="11"/>
      <c r="M616" s="11"/>
      <c r="N616" s="11"/>
      <c r="O616" s="11"/>
    </row>
    <row r="617">
      <c r="C617" s="15"/>
      <c r="D617" s="12"/>
      <c r="E617" s="12"/>
      <c r="G617" s="11"/>
      <c r="H617" s="11"/>
      <c r="I617" s="11"/>
      <c r="J617" s="11"/>
      <c r="K617" s="11"/>
      <c r="L617" s="11"/>
      <c r="M617" s="11"/>
      <c r="N617" s="11"/>
      <c r="O617" s="11"/>
    </row>
    <row r="618">
      <c r="C618" s="15"/>
      <c r="D618" s="12"/>
      <c r="E618" s="12"/>
      <c r="G618" s="11"/>
      <c r="H618" s="11"/>
      <c r="I618" s="11"/>
      <c r="J618" s="11"/>
      <c r="K618" s="11"/>
      <c r="L618" s="11"/>
      <c r="M618" s="11"/>
      <c r="N618" s="11"/>
      <c r="O618" s="11"/>
    </row>
    <row r="619">
      <c r="C619" s="15"/>
      <c r="D619" s="12"/>
      <c r="E619" s="12"/>
      <c r="G619" s="11"/>
      <c r="H619" s="11"/>
      <c r="I619" s="11"/>
      <c r="J619" s="11"/>
      <c r="K619" s="11"/>
      <c r="L619" s="11"/>
      <c r="M619" s="11"/>
      <c r="N619" s="11"/>
      <c r="O619" s="11"/>
    </row>
    <row r="620">
      <c r="C620" s="15"/>
      <c r="D620" s="12"/>
      <c r="E620" s="12"/>
      <c r="G620" s="11"/>
      <c r="H620" s="11"/>
      <c r="I620" s="11"/>
      <c r="J620" s="11"/>
      <c r="K620" s="11"/>
      <c r="L620" s="11"/>
      <c r="M620" s="11"/>
      <c r="N620" s="11"/>
      <c r="O620" s="11"/>
    </row>
    <row r="621">
      <c r="C621" s="15"/>
      <c r="D621" s="12"/>
      <c r="E621" s="12"/>
      <c r="G621" s="11"/>
      <c r="H621" s="11"/>
      <c r="I621" s="11"/>
      <c r="J621" s="11"/>
      <c r="K621" s="11"/>
      <c r="L621" s="11"/>
      <c r="M621" s="11"/>
      <c r="N621" s="11"/>
      <c r="O621" s="11"/>
    </row>
    <row r="622">
      <c r="C622" s="15"/>
      <c r="D622" s="12"/>
      <c r="E622" s="12"/>
      <c r="G622" s="11"/>
      <c r="H622" s="11"/>
      <c r="I622" s="11"/>
      <c r="J622" s="11"/>
      <c r="K622" s="11"/>
      <c r="L622" s="11"/>
      <c r="M622" s="11"/>
      <c r="N622" s="11"/>
      <c r="O622" s="11"/>
    </row>
    <row r="623">
      <c r="C623" s="15"/>
      <c r="D623" s="12"/>
      <c r="E623" s="12"/>
      <c r="G623" s="11"/>
      <c r="H623" s="11"/>
      <c r="I623" s="11"/>
      <c r="J623" s="11"/>
      <c r="K623" s="11"/>
      <c r="L623" s="11"/>
      <c r="M623" s="11"/>
      <c r="N623" s="11"/>
      <c r="O623" s="11"/>
    </row>
    <row r="624">
      <c r="C624" s="15"/>
      <c r="D624" s="12"/>
      <c r="E624" s="12"/>
      <c r="G624" s="11"/>
      <c r="H624" s="11"/>
      <c r="I624" s="11"/>
      <c r="J624" s="11"/>
      <c r="K624" s="11"/>
      <c r="L624" s="11"/>
      <c r="M624" s="11"/>
      <c r="N624" s="11"/>
      <c r="O624" s="11"/>
    </row>
    <row r="625">
      <c r="C625" s="15"/>
      <c r="D625" s="12"/>
      <c r="E625" s="12"/>
      <c r="G625" s="11"/>
      <c r="H625" s="11"/>
      <c r="I625" s="11"/>
      <c r="J625" s="11"/>
      <c r="K625" s="11"/>
      <c r="L625" s="11"/>
      <c r="M625" s="11"/>
      <c r="N625" s="11"/>
      <c r="O625" s="11"/>
    </row>
    <row r="626">
      <c r="C626" s="15"/>
      <c r="D626" s="12"/>
      <c r="E626" s="12"/>
      <c r="G626" s="11"/>
      <c r="H626" s="11"/>
      <c r="I626" s="11"/>
      <c r="J626" s="11"/>
      <c r="K626" s="11"/>
      <c r="L626" s="11"/>
      <c r="M626" s="11"/>
      <c r="N626" s="11"/>
      <c r="O626" s="11"/>
    </row>
    <row r="627">
      <c r="C627" s="15"/>
      <c r="D627" s="12"/>
      <c r="E627" s="12"/>
      <c r="G627" s="11"/>
      <c r="H627" s="11"/>
      <c r="I627" s="11"/>
      <c r="J627" s="11"/>
      <c r="K627" s="11"/>
      <c r="L627" s="11"/>
      <c r="M627" s="11"/>
      <c r="N627" s="11"/>
      <c r="O627" s="11"/>
    </row>
    <row r="628">
      <c r="C628" s="15"/>
      <c r="D628" s="12"/>
      <c r="E628" s="12"/>
      <c r="G628" s="11"/>
      <c r="H628" s="11"/>
      <c r="I628" s="11"/>
      <c r="J628" s="11"/>
      <c r="K628" s="11"/>
      <c r="L628" s="11"/>
      <c r="M628" s="11"/>
      <c r="N628" s="11"/>
      <c r="O628" s="11"/>
    </row>
    <row r="629">
      <c r="C629" s="15"/>
      <c r="D629" s="12"/>
      <c r="E629" s="12"/>
      <c r="G629" s="11"/>
      <c r="H629" s="11"/>
      <c r="I629" s="11"/>
      <c r="J629" s="11"/>
      <c r="K629" s="11"/>
      <c r="L629" s="11"/>
      <c r="M629" s="11"/>
      <c r="N629" s="11"/>
      <c r="O629" s="11"/>
    </row>
    <row r="630">
      <c r="C630" s="15"/>
      <c r="D630" s="12"/>
      <c r="E630" s="12"/>
      <c r="G630" s="11"/>
      <c r="H630" s="11"/>
      <c r="I630" s="11"/>
      <c r="J630" s="11"/>
      <c r="K630" s="11"/>
      <c r="L630" s="11"/>
      <c r="M630" s="11"/>
      <c r="N630" s="11"/>
      <c r="O630" s="11"/>
    </row>
    <row r="631">
      <c r="C631" s="15"/>
      <c r="D631" s="12"/>
      <c r="E631" s="12"/>
      <c r="G631" s="11"/>
      <c r="H631" s="11"/>
      <c r="I631" s="11"/>
      <c r="J631" s="11"/>
      <c r="K631" s="11"/>
      <c r="L631" s="11"/>
      <c r="M631" s="11"/>
      <c r="N631" s="11"/>
      <c r="O631" s="11"/>
    </row>
    <row r="632">
      <c r="C632" s="15"/>
      <c r="D632" s="12"/>
      <c r="E632" s="12"/>
      <c r="G632" s="11"/>
      <c r="H632" s="11"/>
      <c r="I632" s="11"/>
      <c r="J632" s="11"/>
      <c r="K632" s="11"/>
      <c r="L632" s="11"/>
      <c r="M632" s="11"/>
      <c r="N632" s="11"/>
      <c r="O632" s="11"/>
    </row>
    <row r="633">
      <c r="C633" s="15"/>
      <c r="D633" s="12"/>
      <c r="E633" s="12"/>
      <c r="G633" s="11"/>
      <c r="H633" s="11"/>
      <c r="I633" s="11"/>
      <c r="J633" s="11"/>
      <c r="K633" s="11"/>
      <c r="L633" s="11"/>
      <c r="M633" s="11"/>
      <c r="N633" s="11"/>
      <c r="O633" s="11"/>
    </row>
    <row r="634">
      <c r="C634" s="15"/>
      <c r="D634" s="12"/>
      <c r="E634" s="12"/>
      <c r="G634" s="11"/>
      <c r="H634" s="11"/>
      <c r="I634" s="11"/>
      <c r="J634" s="11"/>
      <c r="K634" s="11"/>
      <c r="L634" s="11"/>
      <c r="M634" s="11"/>
      <c r="N634" s="11"/>
      <c r="O634" s="11"/>
    </row>
    <row r="635">
      <c r="C635" s="15"/>
      <c r="D635" s="12"/>
      <c r="E635" s="12"/>
      <c r="G635" s="11"/>
      <c r="H635" s="11"/>
      <c r="I635" s="11"/>
      <c r="J635" s="11"/>
      <c r="K635" s="11"/>
      <c r="L635" s="11"/>
      <c r="M635" s="11"/>
      <c r="N635" s="11"/>
      <c r="O635" s="11"/>
    </row>
    <row r="636">
      <c r="C636" s="15"/>
      <c r="D636" s="12"/>
      <c r="E636" s="12"/>
      <c r="G636" s="11"/>
      <c r="H636" s="11"/>
      <c r="I636" s="11"/>
      <c r="J636" s="11"/>
      <c r="K636" s="11"/>
      <c r="L636" s="11"/>
      <c r="M636" s="11"/>
      <c r="N636" s="11"/>
      <c r="O636" s="11"/>
    </row>
    <row r="637">
      <c r="C637" s="15"/>
      <c r="D637" s="12"/>
      <c r="E637" s="12"/>
      <c r="G637" s="11"/>
      <c r="H637" s="11"/>
      <c r="I637" s="11"/>
      <c r="J637" s="11"/>
      <c r="K637" s="11"/>
      <c r="L637" s="11"/>
      <c r="M637" s="11"/>
      <c r="N637" s="11"/>
      <c r="O637" s="11"/>
    </row>
    <row r="638">
      <c r="C638" s="15"/>
      <c r="D638" s="12"/>
      <c r="E638" s="12"/>
      <c r="G638" s="11"/>
      <c r="H638" s="11"/>
      <c r="I638" s="11"/>
      <c r="J638" s="11"/>
      <c r="K638" s="11"/>
      <c r="L638" s="11"/>
      <c r="M638" s="11"/>
      <c r="N638" s="11"/>
      <c r="O638" s="11"/>
    </row>
    <row r="639">
      <c r="C639" s="15"/>
      <c r="D639" s="12"/>
      <c r="E639" s="12"/>
      <c r="G639" s="11"/>
      <c r="H639" s="11"/>
      <c r="I639" s="11"/>
      <c r="J639" s="11"/>
      <c r="K639" s="11"/>
      <c r="L639" s="11"/>
      <c r="M639" s="11"/>
      <c r="N639" s="11"/>
      <c r="O639" s="11"/>
    </row>
    <row r="640">
      <c r="C640" s="15"/>
      <c r="D640" s="12"/>
      <c r="E640" s="12"/>
      <c r="G640" s="11"/>
      <c r="H640" s="11"/>
      <c r="I640" s="11"/>
      <c r="J640" s="11"/>
      <c r="K640" s="11"/>
      <c r="L640" s="11"/>
      <c r="M640" s="11"/>
      <c r="N640" s="11"/>
      <c r="O640" s="11"/>
    </row>
    <row r="641">
      <c r="C641" s="15"/>
      <c r="D641" s="12"/>
      <c r="E641" s="12"/>
      <c r="G641" s="11"/>
      <c r="H641" s="11"/>
      <c r="I641" s="11"/>
      <c r="J641" s="11"/>
      <c r="K641" s="11"/>
      <c r="L641" s="11"/>
      <c r="M641" s="11"/>
      <c r="N641" s="11"/>
      <c r="O641" s="11"/>
    </row>
    <row r="642">
      <c r="C642" s="15"/>
      <c r="D642" s="12"/>
      <c r="E642" s="12"/>
      <c r="G642" s="11"/>
      <c r="H642" s="11"/>
      <c r="I642" s="11"/>
      <c r="J642" s="11"/>
      <c r="K642" s="11"/>
      <c r="L642" s="11"/>
      <c r="M642" s="11"/>
      <c r="N642" s="11"/>
      <c r="O642" s="11"/>
    </row>
    <row r="643">
      <c r="C643" s="15"/>
      <c r="D643" s="12"/>
      <c r="E643" s="12"/>
      <c r="G643" s="11"/>
      <c r="H643" s="11"/>
      <c r="I643" s="11"/>
      <c r="J643" s="11"/>
      <c r="K643" s="11"/>
      <c r="L643" s="11"/>
      <c r="M643" s="11"/>
      <c r="N643" s="11"/>
      <c r="O643" s="11"/>
    </row>
    <row r="644">
      <c r="C644" s="15"/>
      <c r="D644" s="12"/>
      <c r="E644" s="12"/>
      <c r="G644" s="11"/>
      <c r="H644" s="11"/>
      <c r="I644" s="11"/>
      <c r="J644" s="11"/>
      <c r="K644" s="11"/>
      <c r="L644" s="11"/>
      <c r="M644" s="11"/>
      <c r="N644" s="11"/>
      <c r="O644" s="11"/>
    </row>
    <row r="645">
      <c r="C645" s="15"/>
      <c r="D645" s="12"/>
      <c r="E645" s="12"/>
      <c r="G645" s="11"/>
      <c r="H645" s="11"/>
      <c r="I645" s="11"/>
      <c r="J645" s="11"/>
      <c r="K645" s="11"/>
      <c r="L645" s="11"/>
      <c r="M645" s="11"/>
      <c r="N645" s="11"/>
      <c r="O645" s="11"/>
    </row>
    <row r="646">
      <c r="C646" s="15"/>
      <c r="D646" s="12"/>
      <c r="E646" s="12"/>
      <c r="G646" s="11"/>
      <c r="H646" s="11"/>
      <c r="I646" s="11"/>
      <c r="J646" s="11"/>
      <c r="K646" s="11"/>
      <c r="L646" s="11"/>
      <c r="M646" s="11"/>
      <c r="N646" s="11"/>
      <c r="O646" s="11"/>
    </row>
    <row r="647">
      <c r="C647" s="15"/>
      <c r="D647" s="12"/>
      <c r="E647" s="12"/>
      <c r="G647" s="11"/>
      <c r="H647" s="11"/>
      <c r="I647" s="11"/>
      <c r="J647" s="11"/>
      <c r="K647" s="11"/>
      <c r="L647" s="11"/>
      <c r="M647" s="11"/>
      <c r="N647" s="11"/>
      <c r="O647" s="11"/>
    </row>
    <row r="648">
      <c r="C648" s="15"/>
      <c r="D648" s="12"/>
      <c r="E648" s="12"/>
      <c r="G648" s="11"/>
      <c r="H648" s="11"/>
      <c r="I648" s="11"/>
      <c r="J648" s="11"/>
      <c r="K648" s="11"/>
      <c r="L648" s="11"/>
      <c r="M648" s="11"/>
      <c r="N648" s="11"/>
      <c r="O648" s="11"/>
    </row>
    <row r="649">
      <c r="C649" s="15"/>
      <c r="D649" s="12"/>
      <c r="E649" s="12"/>
      <c r="G649" s="11"/>
      <c r="H649" s="11"/>
      <c r="I649" s="11"/>
      <c r="J649" s="11"/>
      <c r="K649" s="11"/>
      <c r="L649" s="11"/>
      <c r="M649" s="11"/>
      <c r="N649" s="11"/>
      <c r="O649" s="11"/>
    </row>
    <row r="650">
      <c r="C650" s="15"/>
      <c r="D650" s="12"/>
      <c r="E650" s="12"/>
      <c r="G650" s="11"/>
      <c r="H650" s="11"/>
      <c r="I650" s="11"/>
      <c r="J650" s="11"/>
      <c r="K650" s="11"/>
      <c r="L650" s="11"/>
      <c r="M650" s="11"/>
      <c r="N650" s="11"/>
      <c r="O650" s="11"/>
    </row>
    <row r="651">
      <c r="C651" s="15"/>
      <c r="D651" s="12"/>
      <c r="E651" s="12"/>
      <c r="G651" s="11"/>
      <c r="H651" s="11"/>
      <c r="I651" s="11"/>
      <c r="J651" s="11"/>
      <c r="K651" s="11"/>
      <c r="L651" s="11"/>
      <c r="M651" s="11"/>
      <c r="N651" s="11"/>
      <c r="O651" s="11"/>
    </row>
    <row r="652">
      <c r="C652" s="15"/>
      <c r="D652" s="12"/>
      <c r="E652" s="12"/>
      <c r="G652" s="11"/>
      <c r="H652" s="11"/>
      <c r="I652" s="11"/>
      <c r="J652" s="11"/>
      <c r="K652" s="11"/>
      <c r="L652" s="11"/>
      <c r="M652" s="11"/>
      <c r="N652" s="11"/>
      <c r="O652" s="11"/>
    </row>
    <row r="653">
      <c r="C653" s="15"/>
      <c r="D653" s="12"/>
      <c r="E653" s="12"/>
      <c r="G653" s="11"/>
      <c r="H653" s="11"/>
      <c r="I653" s="11"/>
      <c r="J653" s="11"/>
      <c r="K653" s="11"/>
      <c r="L653" s="11"/>
      <c r="M653" s="11"/>
      <c r="N653" s="11"/>
      <c r="O653" s="11"/>
    </row>
    <row r="654">
      <c r="C654" s="15"/>
      <c r="D654" s="12"/>
      <c r="E654" s="12"/>
      <c r="G654" s="11"/>
      <c r="H654" s="11"/>
      <c r="I654" s="11"/>
      <c r="J654" s="11"/>
      <c r="K654" s="11"/>
      <c r="L654" s="11"/>
      <c r="M654" s="11"/>
      <c r="N654" s="11"/>
      <c r="O654" s="11"/>
    </row>
    <row r="655">
      <c r="C655" s="15"/>
      <c r="D655" s="12"/>
      <c r="E655" s="12"/>
      <c r="G655" s="11"/>
      <c r="H655" s="11"/>
      <c r="I655" s="11"/>
      <c r="J655" s="11"/>
      <c r="K655" s="11"/>
      <c r="L655" s="11"/>
      <c r="M655" s="11"/>
      <c r="N655" s="11"/>
      <c r="O655" s="11"/>
    </row>
    <row r="656">
      <c r="C656" s="15"/>
      <c r="D656" s="12"/>
      <c r="E656" s="12"/>
      <c r="G656" s="11"/>
      <c r="H656" s="11"/>
      <c r="I656" s="11"/>
      <c r="J656" s="11"/>
      <c r="K656" s="11"/>
      <c r="L656" s="11"/>
      <c r="M656" s="11"/>
      <c r="N656" s="11"/>
      <c r="O656" s="11"/>
    </row>
    <row r="657">
      <c r="C657" s="15"/>
      <c r="D657" s="12"/>
      <c r="E657" s="12"/>
      <c r="G657" s="11"/>
      <c r="H657" s="11"/>
      <c r="I657" s="11"/>
      <c r="J657" s="11"/>
      <c r="K657" s="11"/>
      <c r="L657" s="11"/>
      <c r="M657" s="11"/>
      <c r="N657" s="11"/>
      <c r="O657" s="11"/>
    </row>
    <row r="658">
      <c r="C658" s="15"/>
      <c r="D658" s="12"/>
      <c r="E658" s="12"/>
      <c r="G658" s="11"/>
      <c r="H658" s="11"/>
      <c r="I658" s="11"/>
      <c r="J658" s="11"/>
      <c r="K658" s="11"/>
      <c r="L658" s="11"/>
      <c r="M658" s="11"/>
      <c r="N658" s="11"/>
      <c r="O658" s="11"/>
    </row>
    <row r="659">
      <c r="C659" s="15"/>
      <c r="D659" s="12"/>
      <c r="E659" s="12"/>
      <c r="G659" s="11"/>
      <c r="H659" s="11"/>
      <c r="I659" s="11"/>
      <c r="J659" s="11"/>
      <c r="K659" s="11"/>
      <c r="L659" s="11"/>
      <c r="M659" s="11"/>
      <c r="N659" s="11"/>
      <c r="O659" s="11"/>
    </row>
    <row r="660">
      <c r="C660" s="15"/>
      <c r="D660" s="12"/>
      <c r="E660" s="12"/>
      <c r="G660" s="11"/>
      <c r="H660" s="11"/>
      <c r="I660" s="11"/>
      <c r="J660" s="11"/>
      <c r="K660" s="11"/>
      <c r="L660" s="11"/>
      <c r="M660" s="11"/>
      <c r="N660" s="11"/>
      <c r="O660" s="11"/>
    </row>
    <row r="661">
      <c r="C661" s="15"/>
      <c r="D661" s="12"/>
      <c r="E661" s="12"/>
      <c r="G661" s="11"/>
      <c r="H661" s="11"/>
      <c r="I661" s="11"/>
      <c r="J661" s="11"/>
      <c r="K661" s="11"/>
      <c r="L661" s="11"/>
      <c r="M661" s="11"/>
      <c r="N661" s="11"/>
      <c r="O661" s="11"/>
    </row>
    <row r="662">
      <c r="C662" s="15"/>
      <c r="D662" s="12"/>
      <c r="E662" s="12"/>
      <c r="G662" s="11"/>
      <c r="H662" s="11"/>
      <c r="I662" s="11"/>
      <c r="J662" s="11"/>
      <c r="K662" s="11"/>
      <c r="L662" s="11"/>
      <c r="M662" s="11"/>
      <c r="N662" s="11"/>
      <c r="O662" s="11"/>
    </row>
    <row r="663">
      <c r="C663" s="15"/>
      <c r="D663" s="12"/>
      <c r="E663" s="12"/>
      <c r="G663" s="11"/>
      <c r="H663" s="11"/>
      <c r="I663" s="11"/>
      <c r="J663" s="11"/>
      <c r="K663" s="11"/>
      <c r="L663" s="11"/>
      <c r="M663" s="11"/>
      <c r="N663" s="11"/>
      <c r="O663" s="11"/>
    </row>
    <row r="664">
      <c r="C664" s="15"/>
      <c r="D664" s="12"/>
      <c r="E664" s="12"/>
      <c r="G664" s="11"/>
      <c r="H664" s="11"/>
      <c r="I664" s="11"/>
      <c r="J664" s="11"/>
      <c r="K664" s="11"/>
      <c r="L664" s="11"/>
      <c r="M664" s="11"/>
      <c r="N664" s="11"/>
      <c r="O664" s="11"/>
    </row>
    <row r="665">
      <c r="C665" s="15"/>
      <c r="D665" s="12"/>
      <c r="E665" s="12"/>
      <c r="G665" s="11"/>
      <c r="H665" s="11"/>
      <c r="I665" s="11"/>
      <c r="J665" s="11"/>
      <c r="K665" s="11"/>
      <c r="L665" s="11"/>
      <c r="M665" s="11"/>
      <c r="N665" s="11"/>
      <c r="O665" s="11"/>
    </row>
    <row r="666">
      <c r="C666" s="15"/>
      <c r="D666" s="12"/>
      <c r="E666" s="12"/>
      <c r="G666" s="11"/>
      <c r="H666" s="11"/>
      <c r="I666" s="11"/>
      <c r="J666" s="11"/>
      <c r="K666" s="11"/>
      <c r="L666" s="11"/>
      <c r="M666" s="11"/>
      <c r="N666" s="11"/>
      <c r="O666" s="11"/>
    </row>
    <row r="667">
      <c r="C667" s="15"/>
      <c r="D667" s="12"/>
      <c r="E667" s="12"/>
      <c r="G667" s="11"/>
      <c r="H667" s="11"/>
      <c r="I667" s="11"/>
      <c r="J667" s="11"/>
      <c r="K667" s="11"/>
      <c r="L667" s="11"/>
      <c r="M667" s="11"/>
      <c r="N667" s="11"/>
      <c r="O667" s="11"/>
    </row>
    <row r="668">
      <c r="C668" s="15"/>
      <c r="D668" s="12"/>
      <c r="E668" s="12"/>
      <c r="G668" s="11"/>
      <c r="H668" s="11"/>
      <c r="I668" s="11"/>
      <c r="J668" s="11"/>
      <c r="K668" s="11"/>
      <c r="L668" s="11"/>
      <c r="M668" s="11"/>
      <c r="N668" s="11"/>
      <c r="O668" s="11"/>
    </row>
    <row r="669">
      <c r="C669" s="15"/>
      <c r="D669" s="12"/>
      <c r="E669" s="12"/>
      <c r="G669" s="11"/>
      <c r="H669" s="11"/>
      <c r="I669" s="11"/>
      <c r="J669" s="11"/>
      <c r="K669" s="11"/>
      <c r="L669" s="11"/>
      <c r="M669" s="11"/>
      <c r="N669" s="11"/>
      <c r="O669" s="11"/>
    </row>
    <row r="670">
      <c r="C670" s="15"/>
      <c r="D670" s="12"/>
      <c r="E670" s="12"/>
      <c r="G670" s="11"/>
      <c r="H670" s="11"/>
      <c r="I670" s="11"/>
      <c r="J670" s="11"/>
      <c r="K670" s="11"/>
      <c r="L670" s="11"/>
      <c r="M670" s="11"/>
      <c r="N670" s="11"/>
      <c r="O670" s="11"/>
    </row>
    <row r="671">
      <c r="C671" s="15"/>
      <c r="D671" s="12"/>
      <c r="E671" s="12"/>
      <c r="G671" s="11"/>
      <c r="H671" s="11"/>
      <c r="I671" s="11"/>
      <c r="J671" s="11"/>
      <c r="K671" s="11"/>
      <c r="L671" s="11"/>
      <c r="M671" s="11"/>
      <c r="N671" s="11"/>
      <c r="O671" s="11"/>
    </row>
    <row r="672">
      <c r="C672" s="15"/>
      <c r="D672" s="12"/>
      <c r="E672" s="12"/>
      <c r="G672" s="11"/>
      <c r="H672" s="11"/>
      <c r="I672" s="11"/>
      <c r="J672" s="11"/>
      <c r="K672" s="11"/>
      <c r="L672" s="11"/>
      <c r="M672" s="11"/>
      <c r="N672" s="11"/>
      <c r="O672" s="11"/>
    </row>
    <row r="673">
      <c r="C673" s="15"/>
      <c r="D673" s="12"/>
      <c r="E673" s="12"/>
      <c r="G673" s="11"/>
      <c r="H673" s="11"/>
      <c r="I673" s="11"/>
      <c r="J673" s="11"/>
      <c r="K673" s="11"/>
      <c r="L673" s="11"/>
      <c r="M673" s="11"/>
      <c r="N673" s="11"/>
      <c r="O673" s="11"/>
    </row>
    <row r="674">
      <c r="C674" s="15"/>
      <c r="D674" s="12"/>
      <c r="E674" s="12"/>
      <c r="G674" s="11"/>
      <c r="H674" s="11"/>
      <c r="I674" s="11"/>
      <c r="J674" s="11"/>
      <c r="K674" s="11"/>
      <c r="L674" s="11"/>
      <c r="M674" s="11"/>
      <c r="N674" s="11"/>
      <c r="O674" s="11"/>
    </row>
    <row r="675">
      <c r="C675" s="15"/>
      <c r="D675" s="12"/>
      <c r="E675" s="12"/>
      <c r="G675" s="11"/>
      <c r="H675" s="11"/>
      <c r="I675" s="11"/>
      <c r="J675" s="11"/>
      <c r="K675" s="11"/>
      <c r="L675" s="11"/>
      <c r="M675" s="11"/>
      <c r="N675" s="11"/>
      <c r="O675" s="11"/>
    </row>
    <row r="676">
      <c r="C676" s="15"/>
      <c r="D676" s="12"/>
      <c r="E676" s="12"/>
      <c r="G676" s="11"/>
      <c r="H676" s="11"/>
      <c r="I676" s="11"/>
      <c r="J676" s="11"/>
      <c r="K676" s="11"/>
      <c r="L676" s="11"/>
      <c r="M676" s="11"/>
      <c r="N676" s="11"/>
      <c r="O676" s="11"/>
    </row>
    <row r="677">
      <c r="C677" s="15"/>
      <c r="D677" s="12"/>
      <c r="E677" s="12"/>
      <c r="G677" s="11"/>
      <c r="H677" s="11"/>
      <c r="I677" s="11"/>
      <c r="J677" s="11"/>
      <c r="K677" s="11"/>
      <c r="L677" s="11"/>
      <c r="M677" s="11"/>
      <c r="N677" s="11"/>
      <c r="O677" s="11"/>
    </row>
    <row r="678">
      <c r="C678" s="15"/>
      <c r="D678" s="12"/>
      <c r="E678" s="12"/>
      <c r="G678" s="11"/>
      <c r="H678" s="11"/>
      <c r="I678" s="11"/>
      <c r="J678" s="11"/>
      <c r="K678" s="11"/>
      <c r="L678" s="11"/>
      <c r="M678" s="11"/>
      <c r="N678" s="11"/>
      <c r="O678" s="11"/>
    </row>
    <row r="679">
      <c r="C679" s="15"/>
      <c r="D679" s="12"/>
      <c r="E679" s="12"/>
      <c r="G679" s="11"/>
      <c r="H679" s="11"/>
      <c r="I679" s="11"/>
      <c r="J679" s="11"/>
      <c r="K679" s="11"/>
      <c r="L679" s="11"/>
      <c r="M679" s="11"/>
      <c r="N679" s="11"/>
      <c r="O679" s="11"/>
    </row>
    <row r="680">
      <c r="C680" s="15"/>
      <c r="D680" s="12"/>
      <c r="E680" s="12"/>
      <c r="G680" s="11"/>
      <c r="H680" s="11"/>
      <c r="I680" s="11"/>
      <c r="J680" s="11"/>
      <c r="K680" s="11"/>
      <c r="L680" s="11"/>
      <c r="M680" s="11"/>
      <c r="N680" s="11"/>
      <c r="O680" s="11"/>
    </row>
    <row r="681">
      <c r="C681" s="15"/>
      <c r="D681" s="12"/>
      <c r="E681" s="12"/>
      <c r="G681" s="11"/>
      <c r="H681" s="11"/>
      <c r="I681" s="11"/>
      <c r="J681" s="11"/>
      <c r="K681" s="11"/>
      <c r="L681" s="11"/>
      <c r="M681" s="11"/>
      <c r="N681" s="11"/>
      <c r="O681" s="11"/>
    </row>
    <row r="682">
      <c r="C682" s="15"/>
      <c r="D682" s="12"/>
      <c r="E682" s="12"/>
      <c r="G682" s="11"/>
      <c r="H682" s="11"/>
      <c r="I682" s="11"/>
      <c r="J682" s="11"/>
      <c r="K682" s="11"/>
      <c r="L682" s="11"/>
      <c r="M682" s="11"/>
      <c r="N682" s="11"/>
      <c r="O682" s="11"/>
    </row>
    <row r="683">
      <c r="C683" s="15"/>
      <c r="D683" s="12"/>
      <c r="E683" s="12"/>
      <c r="G683" s="11"/>
      <c r="H683" s="11"/>
      <c r="I683" s="11"/>
      <c r="J683" s="11"/>
      <c r="K683" s="11"/>
      <c r="L683" s="11"/>
      <c r="M683" s="11"/>
      <c r="N683" s="11"/>
      <c r="O683" s="11"/>
    </row>
    <row r="684">
      <c r="C684" s="15"/>
      <c r="D684" s="12"/>
      <c r="E684" s="12"/>
      <c r="G684" s="11"/>
      <c r="H684" s="11"/>
      <c r="I684" s="11"/>
      <c r="J684" s="11"/>
      <c r="K684" s="11"/>
      <c r="L684" s="11"/>
      <c r="M684" s="11"/>
      <c r="N684" s="11"/>
      <c r="O684" s="11"/>
    </row>
    <row r="685">
      <c r="C685" s="15"/>
      <c r="D685" s="12"/>
      <c r="E685" s="12"/>
      <c r="G685" s="11"/>
      <c r="H685" s="11"/>
      <c r="I685" s="11"/>
      <c r="J685" s="11"/>
      <c r="K685" s="11"/>
      <c r="L685" s="11"/>
      <c r="M685" s="11"/>
      <c r="N685" s="11"/>
      <c r="O685" s="11"/>
    </row>
    <row r="686">
      <c r="C686" s="15"/>
      <c r="D686" s="12"/>
      <c r="E686" s="12"/>
      <c r="G686" s="11"/>
      <c r="H686" s="11"/>
      <c r="I686" s="11"/>
      <c r="J686" s="11"/>
      <c r="K686" s="11"/>
      <c r="L686" s="11"/>
      <c r="M686" s="11"/>
      <c r="N686" s="11"/>
      <c r="O686" s="11"/>
    </row>
    <row r="687">
      <c r="C687" s="15"/>
      <c r="D687" s="12"/>
      <c r="E687" s="12"/>
      <c r="G687" s="11"/>
      <c r="H687" s="11"/>
      <c r="I687" s="11"/>
      <c r="J687" s="11"/>
      <c r="K687" s="11"/>
      <c r="L687" s="11"/>
      <c r="M687" s="11"/>
      <c r="N687" s="11"/>
      <c r="O687" s="11"/>
    </row>
    <row r="688">
      <c r="C688" s="15"/>
      <c r="D688" s="12"/>
      <c r="E688" s="12"/>
      <c r="G688" s="11"/>
      <c r="H688" s="11"/>
      <c r="I688" s="11"/>
      <c r="J688" s="11"/>
      <c r="K688" s="11"/>
      <c r="L688" s="11"/>
      <c r="M688" s="11"/>
      <c r="N688" s="11"/>
      <c r="O688" s="11"/>
    </row>
    <row r="689">
      <c r="C689" s="15"/>
      <c r="D689" s="12"/>
      <c r="E689" s="12"/>
      <c r="G689" s="11"/>
      <c r="H689" s="11"/>
      <c r="I689" s="11"/>
      <c r="J689" s="11"/>
      <c r="K689" s="11"/>
      <c r="L689" s="11"/>
      <c r="M689" s="11"/>
      <c r="N689" s="11"/>
      <c r="O689" s="11"/>
    </row>
    <row r="690">
      <c r="C690" s="15"/>
      <c r="D690" s="12"/>
      <c r="E690" s="12"/>
      <c r="G690" s="11"/>
      <c r="H690" s="11"/>
      <c r="I690" s="11"/>
      <c r="J690" s="11"/>
      <c r="K690" s="11"/>
      <c r="L690" s="11"/>
      <c r="M690" s="11"/>
      <c r="N690" s="11"/>
      <c r="O690" s="11"/>
    </row>
    <row r="691">
      <c r="C691" s="15"/>
      <c r="D691" s="12"/>
      <c r="E691" s="12"/>
      <c r="G691" s="11"/>
      <c r="H691" s="11"/>
      <c r="I691" s="11"/>
      <c r="J691" s="11"/>
      <c r="K691" s="11"/>
      <c r="L691" s="11"/>
      <c r="M691" s="11"/>
      <c r="N691" s="11"/>
      <c r="O691" s="11"/>
    </row>
    <row r="692">
      <c r="C692" s="15"/>
      <c r="D692" s="12"/>
      <c r="E692" s="12"/>
      <c r="G692" s="11"/>
      <c r="H692" s="11"/>
      <c r="I692" s="11"/>
      <c r="J692" s="11"/>
      <c r="K692" s="11"/>
      <c r="L692" s="11"/>
      <c r="M692" s="11"/>
      <c r="N692" s="11"/>
      <c r="O692" s="11"/>
    </row>
    <row r="693">
      <c r="C693" s="15"/>
      <c r="D693" s="12"/>
      <c r="E693" s="12"/>
      <c r="G693" s="11"/>
      <c r="H693" s="11"/>
      <c r="I693" s="11"/>
      <c r="J693" s="11"/>
      <c r="K693" s="11"/>
      <c r="L693" s="11"/>
      <c r="M693" s="11"/>
      <c r="N693" s="11"/>
      <c r="O693" s="11"/>
    </row>
    <row r="694">
      <c r="C694" s="15"/>
      <c r="D694" s="12"/>
      <c r="E694" s="12"/>
      <c r="G694" s="11"/>
      <c r="H694" s="11"/>
      <c r="I694" s="11"/>
      <c r="J694" s="11"/>
      <c r="K694" s="11"/>
      <c r="L694" s="11"/>
      <c r="M694" s="11"/>
      <c r="N694" s="11"/>
      <c r="O694" s="11"/>
    </row>
    <row r="695">
      <c r="C695" s="15"/>
      <c r="D695" s="12"/>
      <c r="E695" s="12"/>
      <c r="G695" s="11"/>
      <c r="H695" s="11"/>
      <c r="I695" s="11"/>
      <c r="J695" s="11"/>
      <c r="K695" s="11"/>
      <c r="L695" s="11"/>
      <c r="M695" s="11"/>
      <c r="N695" s="11"/>
      <c r="O695" s="11"/>
    </row>
    <row r="696">
      <c r="C696" s="15"/>
      <c r="D696" s="12"/>
      <c r="E696" s="12"/>
      <c r="G696" s="11"/>
      <c r="H696" s="11"/>
      <c r="I696" s="11"/>
      <c r="J696" s="11"/>
      <c r="K696" s="11"/>
      <c r="L696" s="11"/>
      <c r="M696" s="11"/>
      <c r="N696" s="11"/>
      <c r="O696" s="11"/>
    </row>
    <row r="697">
      <c r="C697" s="15"/>
      <c r="D697" s="12"/>
      <c r="E697" s="12"/>
      <c r="G697" s="11"/>
      <c r="H697" s="11"/>
      <c r="I697" s="11"/>
      <c r="J697" s="11"/>
      <c r="K697" s="11"/>
      <c r="L697" s="11"/>
      <c r="M697" s="11"/>
      <c r="N697" s="11"/>
      <c r="O697" s="11"/>
    </row>
    <row r="698">
      <c r="C698" s="15"/>
      <c r="D698" s="12"/>
      <c r="E698" s="12"/>
      <c r="G698" s="11"/>
      <c r="H698" s="11"/>
      <c r="I698" s="11"/>
      <c r="J698" s="11"/>
      <c r="K698" s="11"/>
      <c r="L698" s="11"/>
      <c r="M698" s="11"/>
      <c r="N698" s="11"/>
      <c r="O698" s="11"/>
    </row>
    <row r="699">
      <c r="C699" s="15"/>
      <c r="D699" s="12"/>
      <c r="E699" s="12"/>
      <c r="G699" s="11"/>
      <c r="H699" s="11"/>
      <c r="I699" s="11"/>
      <c r="J699" s="11"/>
      <c r="K699" s="11"/>
      <c r="L699" s="11"/>
      <c r="M699" s="11"/>
      <c r="N699" s="11"/>
      <c r="O699" s="11"/>
    </row>
    <row r="700">
      <c r="C700" s="15"/>
      <c r="D700" s="12"/>
      <c r="E700" s="12"/>
      <c r="G700" s="11"/>
      <c r="H700" s="11"/>
      <c r="I700" s="11"/>
      <c r="J700" s="11"/>
      <c r="K700" s="11"/>
      <c r="L700" s="11"/>
      <c r="M700" s="11"/>
      <c r="N700" s="11"/>
      <c r="O700" s="11"/>
    </row>
    <row r="701">
      <c r="C701" s="15"/>
      <c r="D701" s="12"/>
      <c r="E701" s="12"/>
      <c r="G701" s="11"/>
      <c r="H701" s="11"/>
      <c r="I701" s="11"/>
      <c r="J701" s="11"/>
      <c r="K701" s="11"/>
      <c r="L701" s="11"/>
      <c r="M701" s="11"/>
      <c r="N701" s="11"/>
      <c r="O701" s="11"/>
    </row>
    <row r="702">
      <c r="C702" s="15"/>
      <c r="D702" s="12"/>
      <c r="E702" s="12"/>
      <c r="G702" s="11"/>
      <c r="H702" s="11"/>
      <c r="I702" s="11"/>
      <c r="J702" s="11"/>
      <c r="K702" s="11"/>
      <c r="L702" s="11"/>
      <c r="M702" s="11"/>
      <c r="N702" s="11"/>
      <c r="O702" s="11"/>
    </row>
    <row r="703">
      <c r="C703" s="15"/>
      <c r="D703" s="12"/>
      <c r="E703" s="12"/>
      <c r="G703" s="11"/>
      <c r="H703" s="11"/>
      <c r="I703" s="11"/>
      <c r="J703" s="11"/>
      <c r="K703" s="11"/>
      <c r="L703" s="11"/>
      <c r="M703" s="11"/>
      <c r="N703" s="11"/>
      <c r="O703" s="11"/>
    </row>
    <row r="704">
      <c r="C704" s="15"/>
      <c r="D704" s="12"/>
      <c r="E704" s="12"/>
      <c r="G704" s="11"/>
      <c r="H704" s="11"/>
      <c r="I704" s="11"/>
      <c r="J704" s="11"/>
      <c r="K704" s="11"/>
      <c r="L704" s="11"/>
      <c r="M704" s="11"/>
      <c r="N704" s="11"/>
      <c r="O704" s="11"/>
    </row>
    <row r="705">
      <c r="C705" s="15"/>
      <c r="D705" s="12"/>
      <c r="E705" s="12"/>
      <c r="G705" s="11"/>
      <c r="H705" s="11"/>
      <c r="I705" s="11"/>
      <c r="J705" s="11"/>
      <c r="K705" s="11"/>
      <c r="L705" s="11"/>
      <c r="M705" s="11"/>
      <c r="N705" s="11"/>
      <c r="O705" s="11"/>
    </row>
    <row r="706">
      <c r="C706" s="15"/>
      <c r="D706" s="12"/>
      <c r="E706" s="12"/>
      <c r="G706" s="11"/>
      <c r="H706" s="11"/>
      <c r="I706" s="11"/>
      <c r="J706" s="11"/>
      <c r="K706" s="11"/>
      <c r="L706" s="11"/>
      <c r="M706" s="11"/>
      <c r="N706" s="11"/>
      <c r="O706" s="11"/>
    </row>
    <row r="707">
      <c r="C707" s="15"/>
      <c r="D707" s="12"/>
      <c r="E707" s="12"/>
      <c r="G707" s="11"/>
      <c r="H707" s="11"/>
      <c r="I707" s="11"/>
      <c r="J707" s="11"/>
      <c r="K707" s="11"/>
      <c r="L707" s="11"/>
      <c r="M707" s="11"/>
      <c r="N707" s="11"/>
      <c r="O707" s="11"/>
    </row>
    <row r="708">
      <c r="C708" s="15"/>
      <c r="D708" s="12"/>
      <c r="E708" s="12"/>
      <c r="G708" s="11"/>
      <c r="H708" s="11"/>
      <c r="I708" s="11"/>
      <c r="J708" s="11"/>
      <c r="K708" s="11"/>
      <c r="L708" s="11"/>
      <c r="M708" s="11"/>
      <c r="N708" s="11"/>
      <c r="O708" s="11"/>
    </row>
    <row r="709">
      <c r="C709" s="15"/>
      <c r="D709" s="12"/>
      <c r="E709" s="12"/>
      <c r="G709" s="11"/>
      <c r="H709" s="11"/>
      <c r="I709" s="11"/>
      <c r="J709" s="11"/>
      <c r="K709" s="11"/>
      <c r="L709" s="11"/>
      <c r="M709" s="11"/>
      <c r="N709" s="11"/>
      <c r="O709" s="11"/>
    </row>
    <row r="710">
      <c r="C710" s="15"/>
      <c r="D710" s="12"/>
      <c r="E710" s="12"/>
      <c r="G710" s="11"/>
      <c r="H710" s="11"/>
      <c r="I710" s="11"/>
      <c r="J710" s="11"/>
      <c r="K710" s="11"/>
      <c r="L710" s="11"/>
      <c r="M710" s="11"/>
      <c r="N710" s="11"/>
      <c r="O710" s="11"/>
    </row>
    <row r="711">
      <c r="C711" s="15"/>
      <c r="D711" s="12"/>
      <c r="E711" s="12"/>
      <c r="G711" s="11"/>
      <c r="H711" s="11"/>
      <c r="I711" s="11"/>
      <c r="J711" s="11"/>
      <c r="K711" s="11"/>
      <c r="L711" s="11"/>
      <c r="M711" s="11"/>
      <c r="N711" s="11"/>
      <c r="O711" s="11"/>
    </row>
    <row r="712">
      <c r="C712" s="15"/>
      <c r="D712" s="12"/>
      <c r="E712" s="12"/>
      <c r="G712" s="11"/>
      <c r="H712" s="11"/>
      <c r="I712" s="11"/>
      <c r="J712" s="11"/>
      <c r="K712" s="11"/>
      <c r="L712" s="11"/>
      <c r="M712" s="11"/>
      <c r="N712" s="11"/>
      <c r="O712" s="11"/>
    </row>
    <row r="713">
      <c r="C713" s="15"/>
      <c r="D713" s="12"/>
      <c r="E713" s="12"/>
      <c r="G713" s="11"/>
      <c r="H713" s="11"/>
      <c r="I713" s="11"/>
      <c r="J713" s="11"/>
      <c r="K713" s="11"/>
      <c r="L713" s="11"/>
      <c r="M713" s="11"/>
      <c r="N713" s="11"/>
      <c r="O713" s="11"/>
    </row>
    <row r="714">
      <c r="C714" s="15"/>
      <c r="D714" s="12"/>
      <c r="E714" s="12"/>
      <c r="G714" s="11"/>
      <c r="H714" s="11"/>
      <c r="I714" s="11"/>
      <c r="J714" s="11"/>
      <c r="K714" s="11"/>
      <c r="L714" s="11"/>
      <c r="M714" s="11"/>
      <c r="N714" s="11"/>
      <c r="O714" s="11"/>
    </row>
    <row r="715">
      <c r="C715" s="15"/>
      <c r="D715" s="12"/>
      <c r="E715" s="12"/>
      <c r="G715" s="11"/>
      <c r="H715" s="11"/>
      <c r="I715" s="11"/>
      <c r="J715" s="11"/>
      <c r="K715" s="11"/>
      <c r="L715" s="11"/>
      <c r="M715" s="11"/>
      <c r="N715" s="11"/>
      <c r="O715" s="11"/>
    </row>
    <row r="716">
      <c r="C716" s="15"/>
      <c r="D716" s="12"/>
      <c r="E716" s="12"/>
      <c r="G716" s="11"/>
      <c r="H716" s="11"/>
      <c r="I716" s="11"/>
      <c r="J716" s="11"/>
      <c r="K716" s="11"/>
      <c r="L716" s="11"/>
      <c r="M716" s="11"/>
      <c r="N716" s="11"/>
      <c r="O716" s="11"/>
    </row>
    <row r="717">
      <c r="C717" s="15"/>
      <c r="D717" s="12"/>
      <c r="E717" s="12"/>
      <c r="G717" s="11"/>
      <c r="H717" s="11"/>
      <c r="I717" s="11"/>
      <c r="J717" s="11"/>
      <c r="K717" s="11"/>
      <c r="L717" s="11"/>
      <c r="M717" s="11"/>
      <c r="N717" s="11"/>
      <c r="O717" s="11"/>
    </row>
    <row r="718">
      <c r="C718" s="15"/>
      <c r="D718" s="12"/>
      <c r="E718" s="12"/>
      <c r="G718" s="11"/>
      <c r="H718" s="11"/>
      <c r="I718" s="11"/>
      <c r="J718" s="11"/>
      <c r="K718" s="11"/>
      <c r="L718" s="11"/>
      <c r="M718" s="11"/>
      <c r="N718" s="11"/>
      <c r="O718" s="11"/>
    </row>
    <row r="719">
      <c r="C719" s="15"/>
      <c r="D719" s="12"/>
      <c r="E719" s="12"/>
      <c r="G719" s="11"/>
      <c r="H719" s="11"/>
      <c r="I719" s="11"/>
      <c r="J719" s="11"/>
      <c r="K719" s="11"/>
      <c r="L719" s="11"/>
      <c r="M719" s="11"/>
      <c r="N719" s="11"/>
      <c r="O719" s="11"/>
    </row>
    <row r="720">
      <c r="C720" s="15"/>
      <c r="D720" s="12"/>
      <c r="E720" s="12"/>
      <c r="G720" s="11"/>
      <c r="H720" s="11"/>
      <c r="I720" s="11"/>
      <c r="J720" s="11"/>
      <c r="K720" s="11"/>
      <c r="L720" s="11"/>
      <c r="M720" s="11"/>
      <c r="N720" s="11"/>
      <c r="O720" s="11"/>
    </row>
    <row r="721">
      <c r="C721" s="15"/>
      <c r="D721" s="12"/>
      <c r="E721" s="12"/>
      <c r="G721" s="11"/>
      <c r="H721" s="11"/>
      <c r="I721" s="11"/>
      <c r="J721" s="11"/>
      <c r="K721" s="11"/>
      <c r="L721" s="11"/>
      <c r="M721" s="11"/>
      <c r="N721" s="11"/>
      <c r="O721" s="11"/>
    </row>
    <row r="722">
      <c r="C722" s="15"/>
      <c r="D722" s="12"/>
      <c r="E722" s="12"/>
      <c r="G722" s="11"/>
      <c r="H722" s="11"/>
      <c r="I722" s="11"/>
      <c r="J722" s="11"/>
      <c r="K722" s="11"/>
      <c r="L722" s="11"/>
      <c r="M722" s="11"/>
      <c r="N722" s="11"/>
      <c r="O722" s="11"/>
    </row>
    <row r="723">
      <c r="C723" s="15"/>
      <c r="D723" s="12"/>
      <c r="E723" s="12"/>
      <c r="G723" s="11"/>
      <c r="H723" s="11"/>
      <c r="I723" s="11"/>
      <c r="J723" s="11"/>
      <c r="K723" s="11"/>
      <c r="L723" s="11"/>
      <c r="M723" s="11"/>
      <c r="N723" s="11"/>
      <c r="O723" s="11"/>
    </row>
    <row r="724">
      <c r="C724" s="15"/>
      <c r="D724" s="12"/>
      <c r="E724" s="12"/>
      <c r="G724" s="11"/>
      <c r="H724" s="11"/>
      <c r="I724" s="11"/>
      <c r="J724" s="11"/>
      <c r="K724" s="11"/>
      <c r="L724" s="11"/>
      <c r="M724" s="11"/>
      <c r="N724" s="11"/>
      <c r="O724" s="11"/>
    </row>
    <row r="725">
      <c r="C725" s="15"/>
      <c r="D725" s="12"/>
      <c r="E725" s="12"/>
      <c r="G725" s="11"/>
      <c r="H725" s="11"/>
      <c r="I725" s="11"/>
      <c r="J725" s="11"/>
      <c r="K725" s="11"/>
      <c r="L725" s="11"/>
      <c r="M725" s="11"/>
      <c r="N725" s="11"/>
      <c r="O725" s="11"/>
    </row>
    <row r="726">
      <c r="C726" s="15"/>
      <c r="D726" s="12"/>
      <c r="E726" s="12"/>
      <c r="G726" s="11"/>
      <c r="H726" s="11"/>
      <c r="I726" s="11"/>
      <c r="J726" s="11"/>
      <c r="K726" s="11"/>
      <c r="L726" s="11"/>
      <c r="M726" s="11"/>
      <c r="N726" s="11"/>
      <c r="O726" s="11"/>
    </row>
    <row r="727">
      <c r="C727" s="15"/>
      <c r="D727" s="12"/>
      <c r="E727" s="12"/>
      <c r="G727" s="11"/>
      <c r="H727" s="11"/>
      <c r="I727" s="11"/>
      <c r="J727" s="11"/>
      <c r="K727" s="11"/>
      <c r="L727" s="11"/>
      <c r="M727" s="11"/>
      <c r="N727" s="11"/>
      <c r="O727" s="11"/>
    </row>
    <row r="728">
      <c r="C728" s="15"/>
      <c r="D728" s="12"/>
      <c r="E728" s="12"/>
      <c r="G728" s="11"/>
      <c r="H728" s="11"/>
      <c r="I728" s="11"/>
      <c r="J728" s="11"/>
      <c r="K728" s="11"/>
      <c r="L728" s="11"/>
      <c r="M728" s="11"/>
      <c r="N728" s="11"/>
      <c r="O728" s="11"/>
    </row>
    <row r="729">
      <c r="C729" s="15"/>
      <c r="D729" s="12"/>
      <c r="E729" s="12"/>
      <c r="G729" s="11"/>
      <c r="H729" s="11"/>
      <c r="I729" s="11"/>
      <c r="J729" s="11"/>
      <c r="K729" s="11"/>
      <c r="L729" s="11"/>
      <c r="M729" s="11"/>
      <c r="N729" s="11"/>
      <c r="O729" s="11"/>
    </row>
    <row r="730">
      <c r="C730" s="15"/>
      <c r="D730" s="12"/>
      <c r="E730" s="12"/>
      <c r="G730" s="11"/>
      <c r="H730" s="11"/>
      <c r="I730" s="11"/>
      <c r="J730" s="11"/>
      <c r="K730" s="11"/>
      <c r="L730" s="11"/>
      <c r="M730" s="11"/>
      <c r="N730" s="11"/>
      <c r="O730" s="11"/>
    </row>
    <row r="731">
      <c r="C731" s="15"/>
      <c r="D731" s="12"/>
      <c r="E731" s="12"/>
      <c r="G731" s="11"/>
      <c r="H731" s="11"/>
      <c r="I731" s="11"/>
      <c r="J731" s="11"/>
      <c r="K731" s="11"/>
      <c r="L731" s="11"/>
      <c r="M731" s="11"/>
      <c r="N731" s="11"/>
      <c r="O731" s="11"/>
    </row>
    <row r="732">
      <c r="C732" s="15"/>
      <c r="D732" s="12"/>
      <c r="E732" s="12"/>
      <c r="G732" s="11"/>
      <c r="H732" s="11"/>
      <c r="I732" s="11"/>
      <c r="J732" s="11"/>
      <c r="K732" s="11"/>
      <c r="L732" s="11"/>
      <c r="M732" s="11"/>
      <c r="N732" s="11"/>
      <c r="O732" s="11"/>
    </row>
    <row r="733">
      <c r="C733" s="15"/>
      <c r="D733" s="12"/>
      <c r="E733" s="12"/>
      <c r="G733" s="11"/>
      <c r="H733" s="11"/>
      <c r="I733" s="11"/>
      <c r="J733" s="11"/>
      <c r="K733" s="11"/>
      <c r="L733" s="11"/>
      <c r="M733" s="11"/>
      <c r="N733" s="11"/>
      <c r="O733" s="11"/>
    </row>
    <row r="734">
      <c r="C734" s="15"/>
      <c r="D734" s="12"/>
      <c r="E734" s="12"/>
      <c r="G734" s="11"/>
      <c r="H734" s="11"/>
      <c r="I734" s="11"/>
      <c r="J734" s="11"/>
      <c r="K734" s="11"/>
      <c r="L734" s="11"/>
      <c r="M734" s="11"/>
      <c r="N734" s="11"/>
      <c r="O734" s="11"/>
    </row>
    <row r="735">
      <c r="C735" s="15"/>
      <c r="D735" s="12"/>
      <c r="E735" s="12"/>
      <c r="G735" s="11"/>
      <c r="H735" s="11"/>
      <c r="I735" s="11"/>
      <c r="J735" s="11"/>
      <c r="K735" s="11"/>
      <c r="L735" s="11"/>
      <c r="M735" s="11"/>
      <c r="N735" s="11"/>
      <c r="O735" s="11"/>
    </row>
    <row r="736">
      <c r="C736" s="15"/>
      <c r="D736" s="12"/>
      <c r="E736" s="12"/>
      <c r="G736" s="11"/>
      <c r="H736" s="11"/>
      <c r="I736" s="11"/>
      <c r="J736" s="11"/>
      <c r="K736" s="11"/>
      <c r="L736" s="11"/>
      <c r="M736" s="11"/>
      <c r="N736" s="11"/>
      <c r="O736" s="11"/>
    </row>
    <row r="737">
      <c r="C737" s="15"/>
      <c r="D737" s="12"/>
      <c r="E737" s="12"/>
      <c r="G737" s="11"/>
      <c r="H737" s="11"/>
      <c r="I737" s="11"/>
      <c r="J737" s="11"/>
      <c r="K737" s="11"/>
      <c r="L737" s="11"/>
      <c r="M737" s="11"/>
      <c r="N737" s="11"/>
      <c r="O737" s="11"/>
    </row>
    <row r="738">
      <c r="C738" s="15"/>
      <c r="D738" s="12"/>
      <c r="E738" s="12"/>
      <c r="G738" s="11"/>
      <c r="H738" s="11"/>
      <c r="I738" s="11"/>
      <c r="J738" s="11"/>
      <c r="K738" s="11"/>
      <c r="L738" s="11"/>
      <c r="M738" s="11"/>
      <c r="N738" s="11"/>
      <c r="O738" s="11"/>
    </row>
    <row r="739">
      <c r="C739" s="15"/>
      <c r="D739" s="12"/>
      <c r="E739" s="12"/>
      <c r="G739" s="11"/>
      <c r="H739" s="11"/>
      <c r="I739" s="11"/>
      <c r="J739" s="11"/>
      <c r="K739" s="11"/>
      <c r="L739" s="11"/>
      <c r="M739" s="11"/>
      <c r="N739" s="11"/>
      <c r="O739" s="11"/>
    </row>
    <row r="740">
      <c r="C740" s="15"/>
      <c r="D740" s="12"/>
      <c r="E740" s="12"/>
      <c r="G740" s="11"/>
      <c r="H740" s="11"/>
      <c r="I740" s="11"/>
      <c r="J740" s="11"/>
      <c r="K740" s="11"/>
      <c r="L740" s="11"/>
      <c r="M740" s="11"/>
      <c r="N740" s="11"/>
      <c r="O740" s="11"/>
    </row>
    <row r="741">
      <c r="C741" s="15"/>
      <c r="D741" s="12"/>
      <c r="E741" s="12"/>
      <c r="G741" s="11"/>
      <c r="H741" s="11"/>
      <c r="I741" s="11"/>
      <c r="J741" s="11"/>
      <c r="K741" s="11"/>
      <c r="L741" s="11"/>
      <c r="M741" s="11"/>
      <c r="N741" s="11"/>
      <c r="O741" s="11"/>
    </row>
    <row r="742">
      <c r="C742" s="15"/>
      <c r="D742" s="12"/>
      <c r="E742" s="12"/>
      <c r="G742" s="11"/>
      <c r="H742" s="11"/>
      <c r="I742" s="11"/>
      <c r="J742" s="11"/>
      <c r="K742" s="11"/>
      <c r="L742" s="11"/>
      <c r="M742" s="11"/>
      <c r="N742" s="11"/>
      <c r="O742" s="11"/>
    </row>
    <row r="743">
      <c r="C743" s="15"/>
      <c r="D743" s="12"/>
      <c r="E743" s="12"/>
      <c r="G743" s="11"/>
      <c r="H743" s="11"/>
      <c r="I743" s="11"/>
      <c r="J743" s="11"/>
      <c r="K743" s="11"/>
      <c r="L743" s="11"/>
      <c r="M743" s="11"/>
      <c r="N743" s="11"/>
      <c r="O743" s="11"/>
    </row>
    <row r="744">
      <c r="C744" s="15"/>
      <c r="D744" s="12"/>
      <c r="E744" s="12"/>
      <c r="G744" s="11"/>
      <c r="H744" s="11"/>
      <c r="I744" s="11"/>
      <c r="J744" s="11"/>
      <c r="K744" s="11"/>
      <c r="L744" s="11"/>
      <c r="M744" s="11"/>
      <c r="N744" s="11"/>
      <c r="O744" s="11"/>
    </row>
    <row r="745">
      <c r="C745" s="15"/>
      <c r="D745" s="12"/>
      <c r="E745" s="12"/>
      <c r="G745" s="11"/>
      <c r="H745" s="11"/>
      <c r="I745" s="11"/>
      <c r="J745" s="11"/>
      <c r="K745" s="11"/>
      <c r="L745" s="11"/>
      <c r="M745" s="11"/>
      <c r="N745" s="11"/>
      <c r="O745" s="11"/>
    </row>
    <row r="746">
      <c r="C746" s="15"/>
      <c r="D746" s="12"/>
      <c r="E746" s="12"/>
      <c r="G746" s="11"/>
      <c r="H746" s="11"/>
      <c r="I746" s="11"/>
      <c r="J746" s="11"/>
      <c r="K746" s="11"/>
      <c r="L746" s="11"/>
      <c r="M746" s="11"/>
      <c r="N746" s="11"/>
      <c r="O746" s="11"/>
    </row>
    <row r="747">
      <c r="C747" s="15"/>
      <c r="D747" s="12"/>
      <c r="E747" s="12"/>
      <c r="G747" s="11"/>
      <c r="H747" s="11"/>
      <c r="I747" s="11"/>
      <c r="J747" s="11"/>
      <c r="K747" s="11"/>
      <c r="L747" s="11"/>
      <c r="M747" s="11"/>
      <c r="N747" s="11"/>
      <c r="O747" s="11"/>
    </row>
    <row r="748">
      <c r="C748" s="15"/>
      <c r="D748" s="12"/>
      <c r="E748" s="12"/>
      <c r="G748" s="11"/>
      <c r="H748" s="11"/>
      <c r="I748" s="11"/>
      <c r="J748" s="11"/>
      <c r="K748" s="11"/>
      <c r="L748" s="11"/>
      <c r="M748" s="11"/>
      <c r="N748" s="11"/>
      <c r="O748" s="11"/>
    </row>
    <row r="749">
      <c r="C749" s="15"/>
      <c r="D749" s="12"/>
      <c r="E749" s="12"/>
      <c r="G749" s="11"/>
      <c r="H749" s="11"/>
      <c r="I749" s="11"/>
      <c r="J749" s="11"/>
      <c r="K749" s="11"/>
      <c r="L749" s="11"/>
      <c r="M749" s="11"/>
      <c r="N749" s="11"/>
      <c r="O749" s="11"/>
    </row>
    <row r="750">
      <c r="C750" s="15"/>
      <c r="D750" s="12"/>
      <c r="E750" s="12"/>
      <c r="G750" s="11"/>
      <c r="H750" s="11"/>
      <c r="I750" s="11"/>
      <c r="J750" s="11"/>
      <c r="K750" s="11"/>
      <c r="L750" s="11"/>
      <c r="M750" s="11"/>
      <c r="N750" s="11"/>
      <c r="O750" s="11"/>
    </row>
    <row r="751">
      <c r="C751" s="15"/>
      <c r="D751" s="12"/>
      <c r="E751" s="12"/>
      <c r="G751" s="11"/>
      <c r="H751" s="11"/>
      <c r="I751" s="11"/>
      <c r="J751" s="11"/>
      <c r="K751" s="11"/>
      <c r="L751" s="11"/>
      <c r="M751" s="11"/>
      <c r="N751" s="11"/>
      <c r="O751" s="11"/>
    </row>
    <row r="752">
      <c r="C752" s="15"/>
      <c r="D752" s="12"/>
      <c r="E752" s="12"/>
      <c r="G752" s="11"/>
      <c r="H752" s="11"/>
      <c r="I752" s="11"/>
      <c r="J752" s="11"/>
      <c r="K752" s="11"/>
      <c r="L752" s="11"/>
      <c r="M752" s="11"/>
      <c r="N752" s="11"/>
      <c r="O752" s="11"/>
    </row>
    <row r="753">
      <c r="C753" s="15"/>
      <c r="D753" s="12"/>
      <c r="E753" s="12"/>
      <c r="G753" s="11"/>
      <c r="H753" s="11"/>
      <c r="I753" s="11"/>
      <c r="J753" s="11"/>
      <c r="K753" s="11"/>
      <c r="L753" s="11"/>
      <c r="M753" s="11"/>
      <c r="N753" s="11"/>
      <c r="O753" s="11"/>
    </row>
    <row r="754">
      <c r="C754" s="15"/>
      <c r="D754" s="12"/>
      <c r="E754" s="12"/>
      <c r="G754" s="11"/>
      <c r="H754" s="11"/>
      <c r="I754" s="11"/>
      <c r="J754" s="11"/>
      <c r="K754" s="11"/>
      <c r="L754" s="11"/>
      <c r="M754" s="11"/>
      <c r="N754" s="11"/>
      <c r="O754" s="11"/>
    </row>
    <row r="755">
      <c r="C755" s="15"/>
      <c r="D755" s="12"/>
      <c r="E755" s="12"/>
      <c r="G755" s="11"/>
      <c r="H755" s="11"/>
      <c r="I755" s="11"/>
      <c r="J755" s="11"/>
      <c r="K755" s="11"/>
      <c r="L755" s="11"/>
      <c r="M755" s="11"/>
      <c r="N755" s="11"/>
      <c r="O755" s="11"/>
    </row>
    <row r="756">
      <c r="C756" s="15"/>
      <c r="D756" s="12"/>
      <c r="E756" s="12"/>
      <c r="G756" s="11"/>
      <c r="H756" s="11"/>
      <c r="I756" s="11"/>
      <c r="J756" s="11"/>
      <c r="K756" s="11"/>
      <c r="L756" s="11"/>
      <c r="M756" s="11"/>
      <c r="N756" s="11"/>
      <c r="O756" s="11"/>
    </row>
    <row r="757">
      <c r="C757" s="15"/>
      <c r="D757" s="12"/>
      <c r="E757" s="12"/>
      <c r="G757" s="11"/>
      <c r="H757" s="11"/>
      <c r="I757" s="11"/>
      <c r="J757" s="11"/>
      <c r="K757" s="11"/>
      <c r="L757" s="11"/>
      <c r="M757" s="11"/>
      <c r="N757" s="11"/>
      <c r="O757" s="11"/>
    </row>
    <row r="758">
      <c r="C758" s="15"/>
      <c r="D758" s="12"/>
      <c r="E758" s="12"/>
      <c r="G758" s="11"/>
      <c r="H758" s="11"/>
      <c r="I758" s="11"/>
      <c r="J758" s="11"/>
      <c r="K758" s="11"/>
      <c r="L758" s="11"/>
      <c r="M758" s="11"/>
      <c r="N758" s="11"/>
      <c r="O758" s="11"/>
    </row>
    <row r="759">
      <c r="C759" s="15"/>
      <c r="D759" s="12"/>
      <c r="E759" s="12"/>
      <c r="G759" s="11"/>
      <c r="H759" s="11"/>
      <c r="I759" s="11"/>
      <c r="J759" s="11"/>
      <c r="K759" s="11"/>
      <c r="L759" s="11"/>
      <c r="M759" s="11"/>
      <c r="N759" s="11"/>
      <c r="O759" s="11"/>
    </row>
    <row r="760">
      <c r="C760" s="15"/>
      <c r="D760" s="12"/>
      <c r="E760" s="12"/>
      <c r="G760" s="11"/>
      <c r="H760" s="11"/>
      <c r="I760" s="11"/>
      <c r="J760" s="11"/>
      <c r="K760" s="11"/>
      <c r="L760" s="11"/>
      <c r="M760" s="11"/>
      <c r="N760" s="11"/>
      <c r="O760" s="11"/>
    </row>
    <row r="761">
      <c r="C761" s="15"/>
      <c r="D761" s="12"/>
      <c r="E761" s="12"/>
      <c r="G761" s="11"/>
      <c r="H761" s="11"/>
      <c r="I761" s="11"/>
      <c r="J761" s="11"/>
      <c r="K761" s="11"/>
      <c r="L761" s="11"/>
      <c r="M761" s="11"/>
      <c r="N761" s="11"/>
      <c r="O761" s="11"/>
    </row>
    <row r="762">
      <c r="C762" s="15"/>
      <c r="D762" s="12"/>
      <c r="E762" s="12"/>
      <c r="G762" s="11"/>
      <c r="H762" s="11"/>
      <c r="I762" s="11"/>
      <c r="J762" s="11"/>
      <c r="K762" s="11"/>
      <c r="L762" s="11"/>
      <c r="M762" s="11"/>
      <c r="N762" s="11"/>
      <c r="O762" s="11"/>
    </row>
    <row r="763">
      <c r="C763" s="15"/>
      <c r="D763" s="12"/>
      <c r="E763" s="12"/>
      <c r="G763" s="11"/>
      <c r="H763" s="11"/>
      <c r="I763" s="11"/>
      <c r="J763" s="11"/>
      <c r="K763" s="11"/>
      <c r="L763" s="11"/>
      <c r="M763" s="11"/>
      <c r="N763" s="11"/>
      <c r="O763" s="11"/>
    </row>
    <row r="764">
      <c r="C764" s="15"/>
      <c r="D764" s="12"/>
      <c r="E764" s="12"/>
      <c r="G764" s="11"/>
      <c r="H764" s="11"/>
      <c r="I764" s="11"/>
      <c r="J764" s="11"/>
      <c r="K764" s="11"/>
      <c r="L764" s="11"/>
      <c r="M764" s="11"/>
      <c r="N764" s="11"/>
      <c r="O764" s="11"/>
    </row>
    <row r="765">
      <c r="C765" s="15"/>
      <c r="D765" s="12"/>
      <c r="E765" s="12"/>
      <c r="G765" s="11"/>
      <c r="H765" s="11"/>
      <c r="I765" s="11"/>
      <c r="J765" s="11"/>
      <c r="K765" s="11"/>
      <c r="L765" s="11"/>
      <c r="M765" s="11"/>
      <c r="N765" s="11"/>
      <c r="O765" s="11"/>
    </row>
    <row r="766">
      <c r="C766" s="15"/>
      <c r="D766" s="12"/>
      <c r="E766" s="12"/>
      <c r="G766" s="11"/>
      <c r="H766" s="11"/>
      <c r="I766" s="11"/>
      <c r="J766" s="11"/>
      <c r="K766" s="11"/>
      <c r="L766" s="11"/>
      <c r="M766" s="11"/>
      <c r="N766" s="11"/>
      <c r="O766" s="11"/>
    </row>
    <row r="767">
      <c r="C767" s="15"/>
      <c r="D767" s="12"/>
      <c r="E767" s="12"/>
      <c r="G767" s="11"/>
      <c r="H767" s="11"/>
      <c r="I767" s="11"/>
      <c r="J767" s="11"/>
      <c r="K767" s="11"/>
      <c r="L767" s="11"/>
      <c r="M767" s="11"/>
      <c r="N767" s="11"/>
      <c r="O767" s="11"/>
    </row>
    <row r="768">
      <c r="C768" s="15"/>
      <c r="D768" s="12"/>
      <c r="E768" s="12"/>
      <c r="G768" s="11"/>
      <c r="H768" s="11"/>
      <c r="I768" s="11"/>
      <c r="J768" s="11"/>
      <c r="K768" s="11"/>
      <c r="L768" s="11"/>
      <c r="M768" s="11"/>
      <c r="N768" s="11"/>
      <c r="O768" s="11"/>
    </row>
    <row r="769">
      <c r="C769" s="15"/>
      <c r="D769" s="12"/>
      <c r="E769" s="12"/>
      <c r="G769" s="11"/>
      <c r="H769" s="11"/>
      <c r="I769" s="11"/>
      <c r="J769" s="11"/>
      <c r="K769" s="11"/>
      <c r="L769" s="11"/>
      <c r="M769" s="11"/>
      <c r="N769" s="11"/>
      <c r="O769" s="11"/>
    </row>
    <row r="770">
      <c r="C770" s="15"/>
      <c r="D770" s="12"/>
      <c r="E770" s="12"/>
      <c r="G770" s="11"/>
      <c r="H770" s="11"/>
      <c r="I770" s="11"/>
      <c r="J770" s="11"/>
      <c r="K770" s="11"/>
      <c r="L770" s="11"/>
      <c r="M770" s="11"/>
      <c r="N770" s="11"/>
      <c r="O770" s="11"/>
    </row>
    <row r="771">
      <c r="C771" s="15"/>
      <c r="D771" s="12"/>
      <c r="E771" s="12"/>
      <c r="G771" s="11"/>
      <c r="H771" s="11"/>
      <c r="I771" s="11"/>
      <c r="J771" s="11"/>
      <c r="K771" s="11"/>
      <c r="L771" s="11"/>
      <c r="M771" s="11"/>
      <c r="N771" s="11"/>
      <c r="O771" s="11"/>
    </row>
    <row r="772">
      <c r="C772" s="15"/>
      <c r="D772" s="12"/>
      <c r="E772" s="12"/>
      <c r="G772" s="11"/>
      <c r="H772" s="11"/>
      <c r="I772" s="11"/>
      <c r="J772" s="11"/>
      <c r="K772" s="11"/>
      <c r="L772" s="11"/>
      <c r="M772" s="11"/>
      <c r="N772" s="11"/>
      <c r="O772" s="11"/>
    </row>
    <row r="773">
      <c r="C773" s="15"/>
      <c r="D773" s="12"/>
      <c r="E773" s="12"/>
      <c r="G773" s="11"/>
      <c r="H773" s="11"/>
      <c r="I773" s="11"/>
      <c r="J773" s="11"/>
      <c r="K773" s="11"/>
      <c r="L773" s="11"/>
      <c r="M773" s="11"/>
      <c r="N773" s="11"/>
      <c r="O773" s="11"/>
    </row>
    <row r="774">
      <c r="C774" s="15"/>
      <c r="D774" s="12"/>
      <c r="E774" s="12"/>
      <c r="G774" s="11"/>
      <c r="H774" s="11"/>
      <c r="I774" s="11"/>
      <c r="J774" s="11"/>
      <c r="K774" s="11"/>
      <c r="L774" s="11"/>
      <c r="M774" s="11"/>
      <c r="N774" s="11"/>
      <c r="O774" s="11"/>
    </row>
    <row r="775">
      <c r="C775" s="15"/>
      <c r="D775" s="12"/>
      <c r="E775" s="12"/>
      <c r="G775" s="11"/>
      <c r="H775" s="11"/>
      <c r="I775" s="11"/>
      <c r="J775" s="11"/>
      <c r="K775" s="11"/>
      <c r="L775" s="11"/>
      <c r="M775" s="11"/>
      <c r="N775" s="11"/>
      <c r="O775" s="11"/>
    </row>
    <row r="776">
      <c r="C776" s="15"/>
      <c r="D776" s="12"/>
      <c r="E776" s="12"/>
      <c r="G776" s="11"/>
      <c r="H776" s="11"/>
      <c r="I776" s="11"/>
      <c r="J776" s="11"/>
      <c r="K776" s="11"/>
      <c r="L776" s="11"/>
      <c r="M776" s="11"/>
      <c r="N776" s="11"/>
      <c r="O776" s="11"/>
    </row>
    <row r="777">
      <c r="C777" s="15"/>
      <c r="D777" s="12"/>
      <c r="E777" s="12"/>
      <c r="G777" s="11"/>
      <c r="H777" s="11"/>
      <c r="I777" s="11"/>
      <c r="J777" s="11"/>
      <c r="K777" s="11"/>
      <c r="L777" s="11"/>
      <c r="M777" s="11"/>
      <c r="N777" s="11"/>
      <c r="O777" s="11"/>
    </row>
    <row r="778">
      <c r="C778" s="15"/>
      <c r="D778" s="12"/>
      <c r="E778" s="12"/>
      <c r="G778" s="11"/>
      <c r="H778" s="11"/>
      <c r="I778" s="11"/>
      <c r="J778" s="11"/>
      <c r="K778" s="11"/>
      <c r="L778" s="11"/>
      <c r="M778" s="11"/>
      <c r="N778" s="11"/>
      <c r="O778" s="11"/>
    </row>
    <row r="779">
      <c r="C779" s="15"/>
      <c r="D779" s="12"/>
      <c r="E779" s="12"/>
      <c r="G779" s="11"/>
      <c r="H779" s="11"/>
      <c r="I779" s="11"/>
      <c r="J779" s="11"/>
      <c r="K779" s="11"/>
      <c r="L779" s="11"/>
      <c r="M779" s="11"/>
      <c r="N779" s="11"/>
      <c r="O779" s="11"/>
    </row>
    <row r="780">
      <c r="C780" s="15"/>
      <c r="D780" s="12"/>
      <c r="E780" s="12"/>
      <c r="G780" s="11"/>
      <c r="H780" s="11"/>
      <c r="I780" s="11"/>
      <c r="J780" s="11"/>
      <c r="K780" s="11"/>
      <c r="L780" s="11"/>
      <c r="M780" s="11"/>
      <c r="N780" s="11"/>
      <c r="O780" s="11"/>
    </row>
    <row r="781">
      <c r="C781" s="15"/>
      <c r="D781" s="12"/>
      <c r="E781" s="12"/>
      <c r="G781" s="11"/>
      <c r="H781" s="11"/>
      <c r="I781" s="11"/>
      <c r="J781" s="11"/>
      <c r="K781" s="11"/>
      <c r="L781" s="11"/>
      <c r="M781" s="11"/>
      <c r="N781" s="11"/>
      <c r="O781" s="11"/>
    </row>
    <row r="782">
      <c r="C782" s="15"/>
      <c r="D782" s="12"/>
      <c r="E782" s="12"/>
      <c r="G782" s="11"/>
      <c r="H782" s="11"/>
      <c r="I782" s="11"/>
      <c r="J782" s="11"/>
      <c r="K782" s="11"/>
      <c r="L782" s="11"/>
      <c r="M782" s="11"/>
      <c r="N782" s="11"/>
      <c r="O782" s="11"/>
    </row>
    <row r="783">
      <c r="C783" s="15"/>
      <c r="D783" s="12"/>
      <c r="E783" s="12"/>
      <c r="G783" s="11"/>
      <c r="H783" s="11"/>
      <c r="I783" s="11"/>
      <c r="J783" s="11"/>
      <c r="K783" s="11"/>
      <c r="L783" s="11"/>
      <c r="M783" s="11"/>
      <c r="N783" s="11"/>
      <c r="O783" s="11"/>
    </row>
    <row r="784">
      <c r="C784" s="15"/>
      <c r="D784" s="12"/>
      <c r="E784" s="12"/>
      <c r="G784" s="11"/>
      <c r="H784" s="11"/>
      <c r="I784" s="11"/>
      <c r="J784" s="11"/>
      <c r="K784" s="11"/>
      <c r="L784" s="11"/>
      <c r="M784" s="11"/>
      <c r="N784" s="11"/>
      <c r="O784" s="11"/>
    </row>
    <row r="785">
      <c r="C785" s="15"/>
      <c r="D785" s="12"/>
      <c r="E785" s="12"/>
      <c r="G785" s="11"/>
      <c r="H785" s="11"/>
      <c r="I785" s="11"/>
      <c r="J785" s="11"/>
      <c r="K785" s="11"/>
      <c r="L785" s="11"/>
      <c r="M785" s="11"/>
      <c r="N785" s="11"/>
      <c r="O785" s="11"/>
    </row>
    <row r="786">
      <c r="C786" s="15"/>
      <c r="D786" s="12"/>
      <c r="E786" s="12"/>
      <c r="G786" s="11"/>
      <c r="H786" s="11"/>
      <c r="I786" s="11"/>
      <c r="J786" s="11"/>
      <c r="K786" s="11"/>
      <c r="L786" s="11"/>
      <c r="M786" s="11"/>
      <c r="N786" s="11"/>
      <c r="O786" s="11"/>
    </row>
    <row r="787">
      <c r="C787" s="15"/>
      <c r="D787" s="12"/>
      <c r="E787" s="12"/>
      <c r="G787" s="11"/>
      <c r="H787" s="11"/>
      <c r="I787" s="11"/>
      <c r="J787" s="11"/>
      <c r="K787" s="11"/>
      <c r="L787" s="11"/>
      <c r="M787" s="11"/>
      <c r="N787" s="11"/>
      <c r="O787" s="11"/>
    </row>
    <row r="788">
      <c r="C788" s="15"/>
      <c r="D788" s="12"/>
      <c r="E788" s="12"/>
      <c r="G788" s="11"/>
      <c r="H788" s="11"/>
      <c r="I788" s="11"/>
      <c r="J788" s="11"/>
      <c r="K788" s="11"/>
      <c r="L788" s="11"/>
      <c r="M788" s="11"/>
      <c r="N788" s="11"/>
      <c r="O788" s="11"/>
    </row>
    <row r="789">
      <c r="C789" s="15"/>
      <c r="D789" s="12"/>
      <c r="E789" s="12"/>
      <c r="G789" s="11"/>
      <c r="H789" s="11"/>
      <c r="I789" s="11"/>
      <c r="J789" s="11"/>
      <c r="K789" s="11"/>
      <c r="L789" s="11"/>
      <c r="M789" s="11"/>
      <c r="N789" s="11"/>
      <c r="O789" s="11"/>
    </row>
    <row r="790">
      <c r="C790" s="15"/>
      <c r="D790" s="12"/>
      <c r="E790" s="12"/>
      <c r="G790" s="11"/>
      <c r="H790" s="11"/>
      <c r="I790" s="11"/>
      <c r="J790" s="11"/>
      <c r="K790" s="11"/>
      <c r="L790" s="11"/>
      <c r="M790" s="11"/>
      <c r="N790" s="11"/>
      <c r="O790" s="11"/>
    </row>
    <row r="791">
      <c r="C791" s="15"/>
      <c r="D791" s="12"/>
      <c r="E791" s="12"/>
      <c r="G791" s="11"/>
      <c r="H791" s="11"/>
      <c r="I791" s="11"/>
      <c r="J791" s="11"/>
      <c r="K791" s="11"/>
      <c r="L791" s="11"/>
      <c r="M791" s="11"/>
      <c r="N791" s="11"/>
      <c r="O791" s="11"/>
    </row>
    <row r="792">
      <c r="C792" s="15"/>
      <c r="D792" s="12"/>
      <c r="E792" s="12"/>
      <c r="G792" s="11"/>
      <c r="H792" s="11"/>
      <c r="I792" s="11"/>
      <c r="J792" s="11"/>
      <c r="K792" s="11"/>
      <c r="L792" s="11"/>
      <c r="M792" s="11"/>
      <c r="N792" s="11"/>
      <c r="O792" s="11"/>
    </row>
    <row r="793">
      <c r="C793" s="15"/>
      <c r="D793" s="12"/>
      <c r="E793" s="12"/>
      <c r="G793" s="11"/>
      <c r="H793" s="11"/>
      <c r="I793" s="11"/>
      <c r="J793" s="11"/>
      <c r="K793" s="11"/>
      <c r="L793" s="11"/>
      <c r="M793" s="11"/>
      <c r="N793" s="11"/>
      <c r="O793" s="11"/>
    </row>
    <row r="794">
      <c r="C794" s="15"/>
      <c r="D794" s="12"/>
      <c r="E794" s="12"/>
      <c r="G794" s="11"/>
      <c r="H794" s="11"/>
      <c r="I794" s="11"/>
      <c r="J794" s="11"/>
      <c r="K794" s="11"/>
      <c r="L794" s="11"/>
      <c r="M794" s="11"/>
      <c r="N794" s="11"/>
      <c r="O794" s="11"/>
    </row>
    <row r="795">
      <c r="C795" s="15"/>
      <c r="D795" s="12"/>
      <c r="E795" s="12"/>
      <c r="G795" s="11"/>
      <c r="H795" s="11"/>
      <c r="I795" s="11"/>
      <c r="J795" s="11"/>
      <c r="K795" s="11"/>
      <c r="L795" s="11"/>
      <c r="M795" s="11"/>
      <c r="N795" s="11"/>
      <c r="O795" s="11"/>
    </row>
    <row r="796">
      <c r="C796" s="15"/>
      <c r="D796" s="12"/>
      <c r="E796" s="12"/>
      <c r="G796" s="11"/>
      <c r="H796" s="11"/>
      <c r="I796" s="11"/>
      <c r="J796" s="11"/>
      <c r="K796" s="11"/>
      <c r="L796" s="11"/>
      <c r="M796" s="11"/>
      <c r="N796" s="11"/>
      <c r="O796" s="11"/>
    </row>
    <row r="797">
      <c r="C797" s="15"/>
      <c r="D797" s="12"/>
      <c r="E797" s="12"/>
      <c r="G797" s="11"/>
      <c r="H797" s="11"/>
      <c r="I797" s="11"/>
      <c r="J797" s="11"/>
      <c r="K797" s="11"/>
      <c r="L797" s="11"/>
      <c r="M797" s="11"/>
      <c r="N797" s="11"/>
      <c r="O797" s="11"/>
    </row>
    <row r="798">
      <c r="C798" s="15"/>
      <c r="D798" s="12"/>
      <c r="E798" s="12"/>
      <c r="G798" s="11"/>
      <c r="H798" s="11"/>
      <c r="I798" s="11"/>
      <c r="J798" s="11"/>
      <c r="K798" s="11"/>
      <c r="L798" s="11"/>
      <c r="M798" s="11"/>
      <c r="N798" s="11"/>
      <c r="O798" s="11"/>
    </row>
    <row r="799">
      <c r="C799" s="15"/>
      <c r="D799" s="12"/>
      <c r="E799" s="12"/>
      <c r="G799" s="11"/>
      <c r="H799" s="11"/>
      <c r="I799" s="11"/>
      <c r="J799" s="11"/>
      <c r="K799" s="11"/>
      <c r="L799" s="11"/>
      <c r="M799" s="11"/>
      <c r="N799" s="11"/>
      <c r="O799" s="11"/>
    </row>
    <row r="800">
      <c r="C800" s="15"/>
      <c r="D800" s="12"/>
      <c r="E800" s="12"/>
      <c r="G800" s="11"/>
      <c r="H800" s="11"/>
      <c r="I800" s="11"/>
      <c r="J800" s="11"/>
      <c r="K800" s="11"/>
      <c r="L800" s="11"/>
      <c r="M800" s="11"/>
      <c r="N800" s="11"/>
      <c r="O800" s="11"/>
    </row>
    <row r="801">
      <c r="C801" s="15"/>
      <c r="D801" s="12"/>
      <c r="E801" s="12"/>
      <c r="G801" s="11"/>
      <c r="H801" s="11"/>
      <c r="I801" s="11"/>
      <c r="J801" s="11"/>
      <c r="K801" s="11"/>
      <c r="L801" s="11"/>
      <c r="M801" s="11"/>
      <c r="N801" s="11"/>
      <c r="O801" s="11"/>
    </row>
    <row r="802">
      <c r="C802" s="15"/>
      <c r="D802" s="12"/>
      <c r="E802" s="12"/>
      <c r="G802" s="11"/>
      <c r="H802" s="11"/>
      <c r="I802" s="11"/>
      <c r="J802" s="11"/>
      <c r="K802" s="11"/>
      <c r="L802" s="11"/>
      <c r="M802" s="11"/>
      <c r="N802" s="11"/>
      <c r="O802" s="11"/>
    </row>
    <row r="803">
      <c r="C803" s="15"/>
      <c r="D803" s="12"/>
      <c r="E803" s="12"/>
      <c r="G803" s="11"/>
      <c r="H803" s="11"/>
      <c r="I803" s="11"/>
      <c r="J803" s="11"/>
      <c r="K803" s="11"/>
      <c r="L803" s="11"/>
      <c r="M803" s="11"/>
      <c r="N803" s="11"/>
      <c r="O803" s="11"/>
    </row>
    <row r="804">
      <c r="C804" s="15"/>
      <c r="D804" s="12"/>
      <c r="E804" s="12"/>
      <c r="G804" s="11"/>
      <c r="H804" s="11"/>
      <c r="I804" s="11"/>
      <c r="J804" s="11"/>
      <c r="K804" s="11"/>
      <c r="L804" s="11"/>
      <c r="M804" s="11"/>
      <c r="N804" s="11"/>
      <c r="O804" s="11"/>
    </row>
    <row r="805">
      <c r="C805" s="15"/>
      <c r="D805" s="12"/>
      <c r="E805" s="12"/>
      <c r="G805" s="11"/>
      <c r="H805" s="11"/>
      <c r="I805" s="11"/>
      <c r="J805" s="11"/>
      <c r="K805" s="11"/>
      <c r="L805" s="11"/>
      <c r="M805" s="11"/>
      <c r="N805" s="11"/>
      <c r="O805" s="11"/>
    </row>
    <row r="806">
      <c r="C806" s="15"/>
      <c r="D806" s="12"/>
      <c r="E806" s="12"/>
      <c r="G806" s="11"/>
      <c r="H806" s="11"/>
      <c r="I806" s="11"/>
      <c r="J806" s="11"/>
      <c r="K806" s="11"/>
      <c r="L806" s="11"/>
      <c r="M806" s="11"/>
      <c r="N806" s="11"/>
      <c r="O806" s="11"/>
    </row>
    <row r="807">
      <c r="C807" s="15"/>
      <c r="D807" s="12"/>
      <c r="E807" s="12"/>
      <c r="G807" s="11"/>
      <c r="H807" s="11"/>
      <c r="I807" s="11"/>
      <c r="J807" s="11"/>
      <c r="K807" s="11"/>
      <c r="L807" s="11"/>
      <c r="M807" s="11"/>
      <c r="N807" s="11"/>
      <c r="O807" s="11"/>
    </row>
    <row r="808">
      <c r="C808" s="15"/>
      <c r="D808" s="12"/>
      <c r="E808" s="12"/>
      <c r="G808" s="11"/>
      <c r="H808" s="11"/>
      <c r="I808" s="11"/>
      <c r="J808" s="11"/>
      <c r="K808" s="11"/>
      <c r="L808" s="11"/>
      <c r="M808" s="11"/>
      <c r="N808" s="11"/>
      <c r="O808" s="11"/>
    </row>
    <row r="809">
      <c r="C809" s="15"/>
      <c r="D809" s="12"/>
      <c r="E809" s="12"/>
      <c r="G809" s="11"/>
      <c r="H809" s="11"/>
      <c r="I809" s="11"/>
      <c r="J809" s="11"/>
      <c r="K809" s="11"/>
      <c r="L809" s="11"/>
      <c r="M809" s="11"/>
      <c r="N809" s="11"/>
      <c r="O809" s="11"/>
    </row>
    <row r="810">
      <c r="C810" s="15"/>
      <c r="D810" s="12"/>
      <c r="E810" s="12"/>
      <c r="G810" s="11"/>
      <c r="H810" s="11"/>
      <c r="I810" s="11"/>
      <c r="J810" s="11"/>
      <c r="K810" s="11"/>
      <c r="L810" s="11"/>
      <c r="M810" s="11"/>
      <c r="N810" s="11"/>
      <c r="O810" s="11"/>
    </row>
    <row r="811">
      <c r="C811" s="15"/>
      <c r="D811" s="12"/>
      <c r="E811" s="12"/>
      <c r="G811" s="11"/>
      <c r="H811" s="11"/>
      <c r="I811" s="11"/>
      <c r="J811" s="11"/>
      <c r="K811" s="11"/>
      <c r="L811" s="11"/>
      <c r="M811" s="11"/>
      <c r="N811" s="11"/>
      <c r="O811" s="11"/>
    </row>
    <row r="812">
      <c r="C812" s="15"/>
      <c r="D812" s="12"/>
      <c r="E812" s="12"/>
      <c r="G812" s="11"/>
      <c r="H812" s="11"/>
      <c r="I812" s="11"/>
      <c r="J812" s="11"/>
      <c r="K812" s="11"/>
      <c r="L812" s="11"/>
      <c r="M812" s="11"/>
      <c r="N812" s="11"/>
      <c r="O812" s="11"/>
    </row>
    <row r="813">
      <c r="C813" s="15"/>
      <c r="D813" s="12"/>
      <c r="E813" s="12"/>
      <c r="G813" s="11"/>
      <c r="H813" s="11"/>
      <c r="I813" s="11"/>
      <c r="J813" s="11"/>
      <c r="K813" s="11"/>
      <c r="L813" s="11"/>
      <c r="M813" s="11"/>
      <c r="N813" s="11"/>
      <c r="O813" s="11"/>
    </row>
    <row r="814">
      <c r="C814" s="15"/>
      <c r="D814" s="12"/>
      <c r="E814" s="12"/>
      <c r="G814" s="11"/>
      <c r="H814" s="11"/>
      <c r="I814" s="11"/>
      <c r="J814" s="11"/>
      <c r="K814" s="11"/>
      <c r="L814" s="11"/>
      <c r="M814" s="11"/>
      <c r="N814" s="11"/>
      <c r="O814" s="11"/>
    </row>
    <row r="815">
      <c r="C815" s="15"/>
      <c r="D815" s="12"/>
      <c r="E815" s="12"/>
      <c r="G815" s="11"/>
      <c r="H815" s="11"/>
      <c r="I815" s="11"/>
      <c r="J815" s="11"/>
      <c r="K815" s="11"/>
      <c r="L815" s="11"/>
      <c r="M815" s="11"/>
      <c r="N815" s="11"/>
      <c r="O815" s="11"/>
    </row>
    <row r="816">
      <c r="C816" s="15"/>
      <c r="D816" s="12"/>
      <c r="E816" s="12"/>
      <c r="G816" s="11"/>
      <c r="H816" s="11"/>
      <c r="I816" s="11"/>
      <c r="J816" s="11"/>
      <c r="K816" s="11"/>
      <c r="L816" s="11"/>
      <c r="M816" s="11"/>
      <c r="N816" s="11"/>
      <c r="O816" s="11"/>
    </row>
    <row r="817">
      <c r="C817" s="15"/>
      <c r="D817" s="12"/>
      <c r="E817" s="12"/>
      <c r="G817" s="11"/>
      <c r="H817" s="11"/>
      <c r="I817" s="11"/>
      <c r="J817" s="11"/>
      <c r="K817" s="11"/>
      <c r="L817" s="11"/>
      <c r="M817" s="11"/>
      <c r="N817" s="11"/>
      <c r="O817" s="11"/>
    </row>
    <row r="818">
      <c r="C818" s="15"/>
      <c r="D818" s="12"/>
      <c r="E818" s="12"/>
      <c r="G818" s="11"/>
      <c r="H818" s="11"/>
      <c r="I818" s="11"/>
      <c r="J818" s="11"/>
      <c r="K818" s="11"/>
      <c r="L818" s="11"/>
      <c r="M818" s="11"/>
      <c r="N818" s="11"/>
      <c r="O818" s="11"/>
    </row>
    <row r="819">
      <c r="C819" s="15"/>
      <c r="D819" s="12"/>
      <c r="E819" s="12"/>
      <c r="G819" s="11"/>
      <c r="H819" s="11"/>
      <c r="I819" s="11"/>
      <c r="J819" s="11"/>
      <c r="K819" s="11"/>
      <c r="L819" s="11"/>
      <c r="M819" s="11"/>
      <c r="N819" s="11"/>
      <c r="O819" s="11"/>
    </row>
    <row r="820">
      <c r="C820" s="15"/>
      <c r="D820" s="12"/>
      <c r="E820" s="12"/>
      <c r="G820" s="11"/>
      <c r="H820" s="11"/>
      <c r="I820" s="11"/>
      <c r="J820" s="11"/>
      <c r="K820" s="11"/>
      <c r="L820" s="11"/>
      <c r="M820" s="11"/>
      <c r="N820" s="11"/>
      <c r="O820" s="11"/>
    </row>
    <row r="821">
      <c r="C821" s="15"/>
      <c r="D821" s="12"/>
      <c r="E821" s="12"/>
      <c r="G821" s="11"/>
      <c r="H821" s="11"/>
      <c r="I821" s="11"/>
      <c r="J821" s="11"/>
      <c r="K821" s="11"/>
      <c r="L821" s="11"/>
      <c r="M821" s="11"/>
      <c r="N821" s="11"/>
      <c r="O821" s="11"/>
    </row>
    <row r="822">
      <c r="C822" s="15"/>
      <c r="D822" s="12"/>
      <c r="E822" s="12"/>
      <c r="G822" s="11"/>
      <c r="H822" s="11"/>
      <c r="I822" s="11"/>
      <c r="J822" s="11"/>
      <c r="K822" s="11"/>
      <c r="L822" s="11"/>
      <c r="M822" s="11"/>
      <c r="N822" s="11"/>
      <c r="O822" s="11"/>
    </row>
    <row r="823">
      <c r="C823" s="15"/>
      <c r="D823" s="12"/>
      <c r="E823" s="12"/>
      <c r="G823" s="11"/>
      <c r="H823" s="11"/>
      <c r="I823" s="11"/>
      <c r="J823" s="11"/>
      <c r="K823" s="11"/>
      <c r="L823" s="11"/>
      <c r="M823" s="11"/>
      <c r="N823" s="11"/>
      <c r="O823" s="11"/>
    </row>
    <row r="824">
      <c r="C824" s="15"/>
      <c r="D824" s="12"/>
      <c r="E824" s="12"/>
      <c r="G824" s="11"/>
      <c r="H824" s="11"/>
      <c r="I824" s="11"/>
      <c r="J824" s="11"/>
      <c r="K824" s="11"/>
      <c r="L824" s="11"/>
      <c r="M824" s="11"/>
      <c r="N824" s="11"/>
      <c r="O824" s="11"/>
    </row>
    <row r="825">
      <c r="C825" s="15"/>
      <c r="D825" s="12"/>
      <c r="E825" s="12"/>
      <c r="G825" s="11"/>
      <c r="H825" s="11"/>
      <c r="I825" s="11"/>
      <c r="J825" s="11"/>
      <c r="K825" s="11"/>
      <c r="L825" s="11"/>
      <c r="M825" s="11"/>
      <c r="N825" s="11"/>
      <c r="O825" s="11"/>
    </row>
    <row r="826">
      <c r="C826" s="15"/>
      <c r="D826" s="12"/>
      <c r="E826" s="12"/>
      <c r="G826" s="11"/>
      <c r="H826" s="11"/>
      <c r="I826" s="11"/>
      <c r="J826" s="11"/>
      <c r="K826" s="11"/>
      <c r="L826" s="11"/>
      <c r="M826" s="11"/>
      <c r="N826" s="11"/>
      <c r="O826" s="11"/>
    </row>
    <row r="827">
      <c r="C827" s="15"/>
      <c r="D827" s="12"/>
      <c r="E827" s="12"/>
      <c r="G827" s="11"/>
      <c r="H827" s="11"/>
      <c r="I827" s="11"/>
      <c r="J827" s="11"/>
      <c r="K827" s="11"/>
      <c r="L827" s="11"/>
      <c r="M827" s="11"/>
      <c r="N827" s="11"/>
      <c r="O827" s="11"/>
    </row>
    <row r="828">
      <c r="C828" s="15"/>
      <c r="D828" s="12"/>
      <c r="E828" s="12"/>
      <c r="G828" s="11"/>
      <c r="H828" s="11"/>
      <c r="I828" s="11"/>
      <c r="J828" s="11"/>
      <c r="K828" s="11"/>
      <c r="L828" s="11"/>
      <c r="M828" s="11"/>
      <c r="N828" s="11"/>
      <c r="O828" s="11"/>
    </row>
    <row r="829">
      <c r="C829" s="15"/>
      <c r="D829" s="12"/>
      <c r="E829" s="12"/>
      <c r="G829" s="11"/>
      <c r="H829" s="11"/>
      <c r="I829" s="11"/>
      <c r="J829" s="11"/>
      <c r="K829" s="11"/>
      <c r="L829" s="11"/>
      <c r="M829" s="11"/>
      <c r="N829" s="11"/>
      <c r="O829" s="11"/>
    </row>
    <row r="830">
      <c r="C830" s="15"/>
      <c r="D830" s="12"/>
      <c r="E830" s="12"/>
      <c r="G830" s="11"/>
      <c r="H830" s="11"/>
      <c r="I830" s="11"/>
      <c r="J830" s="11"/>
      <c r="K830" s="11"/>
      <c r="L830" s="11"/>
      <c r="M830" s="11"/>
      <c r="N830" s="11"/>
      <c r="O830" s="11"/>
    </row>
    <row r="831">
      <c r="C831" s="15"/>
      <c r="D831" s="12"/>
      <c r="E831" s="12"/>
      <c r="G831" s="11"/>
      <c r="H831" s="11"/>
      <c r="I831" s="11"/>
      <c r="J831" s="11"/>
      <c r="K831" s="11"/>
      <c r="L831" s="11"/>
      <c r="M831" s="11"/>
      <c r="N831" s="11"/>
      <c r="O831" s="11"/>
    </row>
    <row r="832">
      <c r="C832" s="15"/>
      <c r="D832" s="12"/>
      <c r="E832" s="12"/>
      <c r="G832" s="11"/>
      <c r="H832" s="11"/>
      <c r="I832" s="11"/>
      <c r="J832" s="11"/>
      <c r="K832" s="11"/>
      <c r="L832" s="11"/>
      <c r="M832" s="11"/>
      <c r="N832" s="11"/>
      <c r="O832" s="11"/>
    </row>
    <row r="833">
      <c r="C833" s="15"/>
      <c r="D833" s="12"/>
      <c r="E833" s="12"/>
      <c r="G833" s="11"/>
      <c r="H833" s="11"/>
      <c r="I833" s="11"/>
      <c r="J833" s="11"/>
      <c r="K833" s="11"/>
      <c r="L833" s="11"/>
      <c r="M833" s="11"/>
      <c r="N833" s="11"/>
      <c r="O833" s="11"/>
    </row>
    <row r="834">
      <c r="C834" s="15"/>
      <c r="D834" s="12"/>
      <c r="E834" s="12"/>
      <c r="G834" s="11"/>
      <c r="H834" s="11"/>
      <c r="I834" s="11"/>
      <c r="J834" s="11"/>
      <c r="K834" s="11"/>
      <c r="L834" s="11"/>
      <c r="M834" s="11"/>
      <c r="N834" s="11"/>
      <c r="O834" s="11"/>
    </row>
    <row r="835">
      <c r="C835" s="15"/>
      <c r="D835" s="12"/>
      <c r="E835" s="12"/>
      <c r="G835" s="11"/>
      <c r="H835" s="11"/>
      <c r="I835" s="11"/>
      <c r="J835" s="11"/>
      <c r="K835" s="11"/>
      <c r="L835" s="11"/>
      <c r="M835" s="11"/>
      <c r="N835" s="11"/>
      <c r="O835" s="11"/>
    </row>
    <row r="836">
      <c r="C836" s="15"/>
      <c r="D836" s="12"/>
      <c r="E836" s="12"/>
      <c r="G836" s="11"/>
      <c r="H836" s="11"/>
      <c r="I836" s="11"/>
      <c r="J836" s="11"/>
      <c r="K836" s="11"/>
      <c r="L836" s="11"/>
      <c r="M836" s="11"/>
      <c r="N836" s="11"/>
      <c r="O836" s="11"/>
    </row>
    <row r="837">
      <c r="C837" s="15"/>
      <c r="D837" s="12"/>
      <c r="E837" s="12"/>
      <c r="G837" s="11"/>
      <c r="H837" s="11"/>
      <c r="I837" s="11"/>
      <c r="J837" s="11"/>
      <c r="K837" s="11"/>
      <c r="L837" s="11"/>
      <c r="M837" s="11"/>
      <c r="N837" s="11"/>
      <c r="O837" s="11"/>
    </row>
    <row r="838">
      <c r="C838" s="15"/>
      <c r="D838" s="12"/>
      <c r="E838" s="12"/>
      <c r="G838" s="11"/>
      <c r="H838" s="11"/>
      <c r="I838" s="11"/>
      <c r="J838" s="11"/>
      <c r="K838" s="11"/>
      <c r="L838" s="11"/>
      <c r="M838" s="11"/>
      <c r="N838" s="11"/>
      <c r="O838" s="11"/>
    </row>
    <row r="839">
      <c r="C839" s="15"/>
      <c r="D839" s="12"/>
      <c r="E839" s="12"/>
      <c r="G839" s="11"/>
      <c r="H839" s="11"/>
      <c r="I839" s="11"/>
      <c r="J839" s="11"/>
      <c r="K839" s="11"/>
      <c r="L839" s="11"/>
      <c r="M839" s="11"/>
      <c r="N839" s="11"/>
      <c r="O839" s="11"/>
    </row>
    <row r="840">
      <c r="C840" s="15"/>
      <c r="D840" s="12"/>
      <c r="E840" s="12"/>
      <c r="G840" s="11"/>
      <c r="H840" s="11"/>
      <c r="I840" s="11"/>
      <c r="J840" s="11"/>
      <c r="K840" s="11"/>
      <c r="L840" s="11"/>
      <c r="M840" s="11"/>
      <c r="N840" s="11"/>
      <c r="O840" s="11"/>
    </row>
    <row r="841">
      <c r="C841" s="15"/>
      <c r="D841" s="12"/>
      <c r="E841" s="12"/>
      <c r="G841" s="11"/>
      <c r="H841" s="11"/>
      <c r="I841" s="11"/>
      <c r="J841" s="11"/>
      <c r="K841" s="11"/>
      <c r="L841" s="11"/>
      <c r="M841" s="11"/>
      <c r="N841" s="11"/>
      <c r="O841" s="11"/>
    </row>
    <row r="842">
      <c r="C842" s="15"/>
      <c r="D842" s="12"/>
      <c r="E842" s="12"/>
      <c r="G842" s="11"/>
      <c r="H842" s="11"/>
      <c r="I842" s="11"/>
      <c r="J842" s="11"/>
      <c r="K842" s="11"/>
      <c r="L842" s="11"/>
      <c r="M842" s="11"/>
      <c r="N842" s="11"/>
      <c r="O842" s="11"/>
    </row>
    <row r="843">
      <c r="C843" s="15"/>
      <c r="D843" s="12"/>
      <c r="E843" s="12"/>
      <c r="G843" s="11"/>
      <c r="H843" s="11"/>
      <c r="I843" s="11"/>
      <c r="J843" s="11"/>
      <c r="K843" s="11"/>
      <c r="L843" s="11"/>
      <c r="M843" s="11"/>
      <c r="N843" s="11"/>
      <c r="O843" s="11"/>
    </row>
    <row r="844">
      <c r="C844" s="15"/>
      <c r="D844" s="12"/>
      <c r="E844" s="12"/>
      <c r="G844" s="11"/>
      <c r="H844" s="11"/>
      <c r="I844" s="11"/>
      <c r="J844" s="11"/>
      <c r="K844" s="11"/>
      <c r="L844" s="11"/>
      <c r="M844" s="11"/>
      <c r="N844" s="11"/>
      <c r="O844" s="11"/>
    </row>
    <row r="845">
      <c r="C845" s="15"/>
      <c r="D845" s="12"/>
      <c r="E845" s="12"/>
      <c r="G845" s="11"/>
      <c r="H845" s="11"/>
      <c r="I845" s="11"/>
      <c r="J845" s="11"/>
      <c r="K845" s="11"/>
      <c r="L845" s="11"/>
      <c r="M845" s="11"/>
      <c r="N845" s="11"/>
      <c r="O845" s="11"/>
    </row>
    <row r="846">
      <c r="C846" s="15"/>
      <c r="D846" s="12"/>
      <c r="E846" s="12"/>
      <c r="G846" s="11"/>
      <c r="H846" s="11"/>
      <c r="I846" s="11"/>
      <c r="J846" s="11"/>
      <c r="K846" s="11"/>
      <c r="L846" s="11"/>
      <c r="M846" s="11"/>
      <c r="N846" s="11"/>
      <c r="O846" s="11"/>
    </row>
    <row r="847">
      <c r="C847" s="15"/>
      <c r="D847" s="12"/>
      <c r="E847" s="12"/>
      <c r="G847" s="11"/>
      <c r="H847" s="11"/>
      <c r="I847" s="11"/>
      <c r="J847" s="11"/>
      <c r="K847" s="11"/>
      <c r="L847" s="11"/>
      <c r="M847" s="11"/>
      <c r="N847" s="11"/>
      <c r="O847" s="11"/>
    </row>
    <row r="848">
      <c r="C848" s="15"/>
      <c r="D848" s="12"/>
      <c r="E848" s="12"/>
      <c r="G848" s="11"/>
      <c r="H848" s="11"/>
      <c r="I848" s="11"/>
      <c r="J848" s="11"/>
      <c r="K848" s="11"/>
      <c r="L848" s="11"/>
      <c r="M848" s="11"/>
      <c r="N848" s="11"/>
      <c r="O848" s="11"/>
    </row>
    <row r="849">
      <c r="C849" s="15"/>
      <c r="D849" s="12"/>
      <c r="E849" s="12"/>
      <c r="G849" s="11"/>
      <c r="H849" s="11"/>
      <c r="I849" s="11"/>
      <c r="J849" s="11"/>
      <c r="K849" s="11"/>
      <c r="L849" s="11"/>
      <c r="M849" s="11"/>
      <c r="N849" s="11"/>
      <c r="O849" s="11"/>
    </row>
    <row r="850">
      <c r="C850" s="15"/>
      <c r="D850" s="12"/>
      <c r="E850" s="12"/>
      <c r="G850" s="11"/>
      <c r="H850" s="11"/>
      <c r="I850" s="11"/>
      <c r="J850" s="11"/>
      <c r="K850" s="11"/>
      <c r="L850" s="11"/>
      <c r="M850" s="11"/>
      <c r="N850" s="11"/>
      <c r="O850" s="11"/>
    </row>
    <row r="851">
      <c r="C851" s="15"/>
      <c r="D851" s="12"/>
      <c r="E851" s="12"/>
      <c r="G851" s="11"/>
      <c r="H851" s="11"/>
      <c r="I851" s="11"/>
      <c r="J851" s="11"/>
      <c r="K851" s="11"/>
      <c r="L851" s="11"/>
      <c r="M851" s="11"/>
      <c r="N851" s="11"/>
      <c r="O851" s="11"/>
    </row>
    <row r="852">
      <c r="C852" s="15"/>
      <c r="D852" s="12"/>
      <c r="E852" s="12"/>
      <c r="G852" s="11"/>
      <c r="H852" s="11"/>
      <c r="I852" s="11"/>
      <c r="J852" s="11"/>
      <c r="K852" s="11"/>
      <c r="L852" s="11"/>
      <c r="M852" s="11"/>
      <c r="N852" s="11"/>
      <c r="O852" s="11"/>
    </row>
    <row r="853">
      <c r="C853" s="15"/>
      <c r="D853" s="12"/>
      <c r="E853" s="12"/>
      <c r="G853" s="11"/>
      <c r="H853" s="11"/>
      <c r="I853" s="11"/>
      <c r="J853" s="11"/>
      <c r="K853" s="11"/>
      <c r="L853" s="11"/>
      <c r="M853" s="11"/>
      <c r="N853" s="11"/>
      <c r="O853" s="11"/>
    </row>
    <row r="854">
      <c r="C854" s="15"/>
      <c r="D854" s="12"/>
      <c r="E854" s="12"/>
      <c r="G854" s="11"/>
      <c r="H854" s="11"/>
      <c r="I854" s="11"/>
      <c r="J854" s="11"/>
      <c r="K854" s="11"/>
      <c r="L854" s="11"/>
      <c r="M854" s="11"/>
      <c r="N854" s="11"/>
      <c r="O854" s="11"/>
    </row>
    <row r="855">
      <c r="C855" s="15"/>
      <c r="D855" s="12"/>
      <c r="E855" s="12"/>
      <c r="G855" s="11"/>
      <c r="H855" s="11"/>
      <c r="I855" s="11"/>
      <c r="J855" s="11"/>
      <c r="K855" s="11"/>
      <c r="L855" s="11"/>
      <c r="M855" s="11"/>
      <c r="N855" s="11"/>
      <c r="O855" s="11"/>
    </row>
    <row r="856">
      <c r="C856" s="15"/>
      <c r="D856" s="12"/>
      <c r="E856" s="12"/>
      <c r="G856" s="11"/>
      <c r="H856" s="11"/>
      <c r="I856" s="11"/>
      <c r="J856" s="11"/>
      <c r="K856" s="11"/>
      <c r="L856" s="11"/>
      <c r="M856" s="11"/>
      <c r="N856" s="11"/>
      <c r="O856" s="11"/>
    </row>
    <row r="857">
      <c r="C857" s="15"/>
      <c r="D857" s="12"/>
      <c r="E857" s="12"/>
      <c r="G857" s="11"/>
      <c r="H857" s="11"/>
      <c r="I857" s="11"/>
      <c r="J857" s="11"/>
      <c r="K857" s="11"/>
      <c r="L857" s="11"/>
      <c r="M857" s="11"/>
      <c r="N857" s="11"/>
      <c r="O857" s="11"/>
    </row>
    <row r="858">
      <c r="C858" s="15"/>
      <c r="D858" s="12"/>
      <c r="E858" s="12"/>
      <c r="G858" s="11"/>
      <c r="H858" s="11"/>
      <c r="I858" s="11"/>
      <c r="J858" s="11"/>
      <c r="K858" s="11"/>
      <c r="L858" s="11"/>
      <c r="M858" s="11"/>
      <c r="N858" s="11"/>
      <c r="O858" s="11"/>
    </row>
    <row r="859">
      <c r="C859" s="15"/>
      <c r="D859" s="12"/>
      <c r="E859" s="12"/>
      <c r="G859" s="11"/>
      <c r="H859" s="11"/>
      <c r="I859" s="11"/>
      <c r="J859" s="11"/>
      <c r="K859" s="11"/>
      <c r="L859" s="11"/>
      <c r="M859" s="11"/>
      <c r="N859" s="11"/>
      <c r="O859" s="11"/>
    </row>
    <row r="860">
      <c r="C860" s="15"/>
      <c r="D860" s="12"/>
      <c r="E860" s="12"/>
      <c r="G860" s="11"/>
      <c r="H860" s="11"/>
      <c r="I860" s="11"/>
      <c r="J860" s="11"/>
      <c r="K860" s="11"/>
      <c r="L860" s="11"/>
      <c r="M860" s="11"/>
      <c r="N860" s="11"/>
      <c r="O860" s="11"/>
    </row>
    <row r="861">
      <c r="C861" s="15"/>
      <c r="D861" s="12"/>
      <c r="E861" s="12"/>
      <c r="G861" s="11"/>
      <c r="H861" s="11"/>
      <c r="I861" s="11"/>
      <c r="J861" s="11"/>
      <c r="K861" s="11"/>
      <c r="L861" s="11"/>
      <c r="M861" s="11"/>
      <c r="N861" s="11"/>
      <c r="O861" s="11"/>
    </row>
    <row r="862">
      <c r="C862" s="15"/>
      <c r="D862" s="12"/>
      <c r="E862" s="12"/>
      <c r="G862" s="11"/>
      <c r="H862" s="11"/>
      <c r="I862" s="11"/>
      <c r="J862" s="11"/>
      <c r="K862" s="11"/>
      <c r="L862" s="11"/>
      <c r="M862" s="11"/>
      <c r="N862" s="11"/>
      <c r="O862" s="11"/>
    </row>
    <row r="863">
      <c r="C863" s="15"/>
      <c r="D863" s="12"/>
      <c r="E863" s="12"/>
      <c r="G863" s="11"/>
      <c r="H863" s="11"/>
      <c r="I863" s="11"/>
      <c r="J863" s="11"/>
      <c r="K863" s="11"/>
      <c r="L863" s="11"/>
      <c r="M863" s="11"/>
      <c r="N863" s="11"/>
      <c r="O863" s="11"/>
    </row>
    <row r="864">
      <c r="C864" s="15"/>
      <c r="D864" s="12"/>
      <c r="E864" s="12"/>
      <c r="G864" s="11"/>
      <c r="H864" s="11"/>
      <c r="I864" s="11"/>
      <c r="J864" s="11"/>
      <c r="K864" s="11"/>
      <c r="L864" s="11"/>
      <c r="M864" s="11"/>
      <c r="N864" s="11"/>
      <c r="O864" s="11"/>
    </row>
    <row r="865">
      <c r="C865" s="15"/>
      <c r="D865" s="12"/>
      <c r="E865" s="12"/>
      <c r="G865" s="11"/>
      <c r="H865" s="11"/>
      <c r="I865" s="11"/>
      <c r="J865" s="11"/>
      <c r="K865" s="11"/>
      <c r="L865" s="11"/>
      <c r="M865" s="11"/>
      <c r="N865" s="11"/>
      <c r="O865" s="11"/>
    </row>
    <row r="866">
      <c r="C866" s="15"/>
      <c r="D866" s="12"/>
      <c r="E866" s="12"/>
      <c r="G866" s="11"/>
      <c r="H866" s="11"/>
      <c r="I866" s="11"/>
      <c r="J866" s="11"/>
      <c r="K866" s="11"/>
      <c r="L866" s="11"/>
      <c r="M866" s="11"/>
      <c r="N866" s="11"/>
      <c r="O866" s="11"/>
    </row>
    <row r="867">
      <c r="C867" s="15"/>
      <c r="D867" s="12"/>
      <c r="E867" s="12"/>
      <c r="G867" s="11"/>
      <c r="H867" s="11"/>
      <c r="I867" s="11"/>
      <c r="J867" s="11"/>
      <c r="K867" s="11"/>
      <c r="L867" s="11"/>
      <c r="M867" s="11"/>
      <c r="N867" s="11"/>
      <c r="O867" s="11"/>
    </row>
    <row r="868">
      <c r="C868" s="15"/>
      <c r="D868" s="12"/>
      <c r="E868" s="12"/>
      <c r="G868" s="11"/>
      <c r="H868" s="11"/>
      <c r="I868" s="11"/>
      <c r="J868" s="11"/>
      <c r="K868" s="11"/>
      <c r="L868" s="11"/>
      <c r="M868" s="11"/>
      <c r="N868" s="11"/>
      <c r="O868" s="11"/>
    </row>
    <row r="869">
      <c r="C869" s="15"/>
      <c r="D869" s="12"/>
      <c r="E869" s="12"/>
      <c r="G869" s="11"/>
      <c r="H869" s="11"/>
      <c r="I869" s="11"/>
      <c r="J869" s="11"/>
      <c r="K869" s="11"/>
      <c r="L869" s="11"/>
      <c r="M869" s="11"/>
      <c r="N869" s="11"/>
      <c r="O869" s="11"/>
    </row>
    <row r="870">
      <c r="C870" s="15"/>
      <c r="D870" s="12"/>
      <c r="E870" s="12"/>
      <c r="G870" s="11"/>
      <c r="H870" s="11"/>
      <c r="I870" s="11"/>
      <c r="J870" s="11"/>
      <c r="K870" s="11"/>
      <c r="L870" s="11"/>
      <c r="M870" s="11"/>
      <c r="N870" s="11"/>
      <c r="O870" s="11"/>
    </row>
    <row r="871">
      <c r="C871" s="15"/>
      <c r="D871" s="12"/>
      <c r="E871" s="12"/>
      <c r="G871" s="11"/>
      <c r="H871" s="11"/>
      <c r="I871" s="11"/>
      <c r="J871" s="11"/>
      <c r="K871" s="11"/>
      <c r="L871" s="11"/>
      <c r="M871" s="11"/>
      <c r="N871" s="11"/>
      <c r="O871" s="11"/>
    </row>
    <row r="872">
      <c r="C872" s="15"/>
      <c r="D872" s="12"/>
      <c r="E872" s="12"/>
      <c r="G872" s="11"/>
      <c r="H872" s="11"/>
      <c r="I872" s="11"/>
      <c r="J872" s="11"/>
      <c r="K872" s="11"/>
      <c r="L872" s="11"/>
      <c r="M872" s="11"/>
      <c r="N872" s="11"/>
      <c r="O872" s="11"/>
    </row>
    <row r="873">
      <c r="C873" s="15"/>
      <c r="D873" s="12"/>
      <c r="E873" s="12"/>
      <c r="G873" s="11"/>
      <c r="H873" s="11"/>
      <c r="I873" s="11"/>
      <c r="J873" s="11"/>
      <c r="K873" s="11"/>
      <c r="L873" s="11"/>
      <c r="M873" s="11"/>
      <c r="N873" s="11"/>
      <c r="O873" s="11"/>
    </row>
    <row r="874">
      <c r="C874" s="15"/>
      <c r="D874" s="12"/>
      <c r="E874" s="12"/>
      <c r="G874" s="11"/>
      <c r="H874" s="11"/>
      <c r="I874" s="11"/>
      <c r="J874" s="11"/>
      <c r="K874" s="11"/>
      <c r="L874" s="11"/>
      <c r="M874" s="11"/>
      <c r="N874" s="11"/>
      <c r="O874" s="11"/>
    </row>
    <row r="875">
      <c r="C875" s="15"/>
      <c r="D875" s="12"/>
      <c r="E875" s="12"/>
      <c r="G875" s="11"/>
      <c r="H875" s="11"/>
      <c r="I875" s="11"/>
      <c r="J875" s="11"/>
      <c r="K875" s="11"/>
      <c r="L875" s="11"/>
      <c r="M875" s="11"/>
      <c r="N875" s="11"/>
      <c r="O875" s="11"/>
    </row>
    <row r="876">
      <c r="C876" s="15"/>
      <c r="D876" s="12"/>
      <c r="E876" s="12"/>
      <c r="G876" s="11"/>
      <c r="H876" s="11"/>
      <c r="I876" s="11"/>
      <c r="J876" s="11"/>
      <c r="K876" s="11"/>
      <c r="L876" s="11"/>
      <c r="M876" s="11"/>
      <c r="N876" s="11"/>
      <c r="O876" s="11"/>
    </row>
    <row r="877">
      <c r="C877" s="15"/>
      <c r="D877" s="12"/>
      <c r="E877" s="12"/>
      <c r="G877" s="11"/>
      <c r="H877" s="11"/>
      <c r="I877" s="11"/>
      <c r="J877" s="11"/>
      <c r="K877" s="11"/>
      <c r="L877" s="11"/>
      <c r="M877" s="11"/>
      <c r="N877" s="11"/>
      <c r="O877" s="11"/>
    </row>
    <row r="878">
      <c r="C878" s="15"/>
      <c r="D878" s="12"/>
      <c r="E878" s="12"/>
      <c r="G878" s="11"/>
      <c r="H878" s="11"/>
      <c r="I878" s="11"/>
      <c r="J878" s="11"/>
      <c r="K878" s="11"/>
      <c r="L878" s="11"/>
      <c r="M878" s="11"/>
      <c r="N878" s="11"/>
      <c r="O878" s="11"/>
    </row>
    <row r="879">
      <c r="C879" s="15"/>
      <c r="D879" s="12"/>
      <c r="E879" s="12"/>
      <c r="G879" s="11"/>
      <c r="H879" s="11"/>
      <c r="I879" s="11"/>
      <c r="J879" s="11"/>
      <c r="K879" s="11"/>
      <c r="L879" s="11"/>
      <c r="M879" s="11"/>
      <c r="N879" s="11"/>
      <c r="O879" s="11"/>
    </row>
    <row r="880">
      <c r="C880" s="15"/>
      <c r="D880" s="12"/>
      <c r="E880" s="12"/>
      <c r="G880" s="11"/>
      <c r="H880" s="11"/>
      <c r="I880" s="11"/>
      <c r="J880" s="11"/>
      <c r="K880" s="11"/>
      <c r="L880" s="11"/>
      <c r="M880" s="11"/>
      <c r="N880" s="11"/>
      <c r="O880" s="11"/>
    </row>
    <row r="881">
      <c r="C881" s="15"/>
      <c r="D881" s="12"/>
      <c r="E881" s="12"/>
      <c r="G881" s="11"/>
      <c r="H881" s="11"/>
      <c r="I881" s="11"/>
      <c r="J881" s="11"/>
      <c r="K881" s="11"/>
      <c r="L881" s="11"/>
      <c r="M881" s="11"/>
      <c r="N881" s="11"/>
      <c r="O881" s="11"/>
    </row>
    <row r="882">
      <c r="C882" s="15"/>
      <c r="D882" s="12"/>
      <c r="E882" s="12"/>
      <c r="G882" s="11"/>
      <c r="H882" s="11"/>
      <c r="I882" s="11"/>
      <c r="J882" s="11"/>
      <c r="K882" s="11"/>
      <c r="L882" s="11"/>
      <c r="M882" s="11"/>
      <c r="N882" s="11"/>
      <c r="O882" s="11"/>
    </row>
    <row r="883">
      <c r="C883" s="15"/>
      <c r="D883" s="12"/>
      <c r="E883" s="12"/>
      <c r="G883" s="11"/>
      <c r="H883" s="11"/>
      <c r="I883" s="11"/>
      <c r="J883" s="11"/>
      <c r="K883" s="11"/>
      <c r="L883" s="11"/>
      <c r="M883" s="11"/>
      <c r="N883" s="11"/>
      <c r="O883" s="11"/>
    </row>
    <row r="884">
      <c r="C884" s="15"/>
      <c r="D884" s="12"/>
      <c r="E884" s="12"/>
      <c r="G884" s="11"/>
      <c r="H884" s="11"/>
      <c r="I884" s="11"/>
      <c r="J884" s="11"/>
      <c r="K884" s="11"/>
      <c r="L884" s="11"/>
      <c r="M884" s="11"/>
      <c r="N884" s="11"/>
      <c r="O884" s="11"/>
    </row>
    <row r="885">
      <c r="C885" s="15"/>
      <c r="D885" s="12"/>
      <c r="E885" s="12"/>
      <c r="G885" s="11"/>
      <c r="H885" s="11"/>
      <c r="I885" s="11"/>
      <c r="J885" s="11"/>
      <c r="K885" s="11"/>
      <c r="L885" s="11"/>
      <c r="M885" s="11"/>
      <c r="N885" s="11"/>
      <c r="O885" s="11"/>
    </row>
    <row r="886">
      <c r="C886" s="15"/>
      <c r="D886" s="12"/>
      <c r="E886" s="12"/>
      <c r="G886" s="11"/>
      <c r="H886" s="11"/>
      <c r="I886" s="11"/>
      <c r="J886" s="11"/>
      <c r="K886" s="11"/>
      <c r="L886" s="11"/>
      <c r="M886" s="11"/>
      <c r="N886" s="11"/>
      <c r="O886" s="11"/>
    </row>
    <row r="887">
      <c r="C887" s="15"/>
      <c r="D887" s="12"/>
      <c r="E887" s="12"/>
      <c r="G887" s="11"/>
      <c r="H887" s="11"/>
      <c r="I887" s="11"/>
      <c r="J887" s="11"/>
      <c r="K887" s="11"/>
      <c r="L887" s="11"/>
      <c r="M887" s="11"/>
      <c r="N887" s="11"/>
      <c r="O887" s="11"/>
    </row>
    <row r="888">
      <c r="C888" s="15"/>
      <c r="D888" s="12"/>
      <c r="E888" s="12"/>
      <c r="G888" s="11"/>
      <c r="H888" s="11"/>
      <c r="I888" s="11"/>
      <c r="J888" s="11"/>
      <c r="K888" s="11"/>
      <c r="L888" s="11"/>
      <c r="M888" s="11"/>
      <c r="N888" s="11"/>
      <c r="O888" s="11"/>
    </row>
    <row r="889">
      <c r="C889" s="15"/>
      <c r="D889" s="12"/>
      <c r="E889" s="12"/>
      <c r="G889" s="11"/>
      <c r="H889" s="11"/>
      <c r="I889" s="11"/>
      <c r="J889" s="11"/>
      <c r="K889" s="11"/>
      <c r="L889" s="11"/>
      <c r="M889" s="11"/>
      <c r="N889" s="11"/>
      <c r="O889" s="11"/>
    </row>
    <row r="890">
      <c r="C890" s="15"/>
      <c r="D890" s="12"/>
      <c r="E890" s="12"/>
      <c r="G890" s="11"/>
      <c r="H890" s="11"/>
      <c r="I890" s="11"/>
      <c r="J890" s="11"/>
      <c r="K890" s="11"/>
      <c r="L890" s="11"/>
      <c r="M890" s="11"/>
      <c r="N890" s="11"/>
      <c r="O890" s="11"/>
    </row>
    <row r="891">
      <c r="C891" s="15"/>
      <c r="D891" s="12"/>
      <c r="E891" s="12"/>
      <c r="G891" s="11"/>
      <c r="H891" s="11"/>
      <c r="I891" s="11"/>
      <c r="J891" s="11"/>
      <c r="K891" s="11"/>
      <c r="L891" s="11"/>
      <c r="M891" s="11"/>
      <c r="N891" s="11"/>
      <c r="O891" s="11"/>
    </row>
    <row r="892">
      <c r="C892" s="15"/>
      <c r="D892" s="12"/>
      <c r="E892" s="12"/>
      <c r="G892" s="11"/>
      <c r="H892" s="11"/>
      <c r="I892" s="11"/>
      <c r="J892" s="11"/>
      <c r="K892" s="11"/>
      <c r="L892" s="11"/>
      <c r="M892" s="11"/>
      <c r="N892" s="11"/>
      <c r="O892" s="11"/>
    </row>
    <row r="893">
      <c r="C893" s="15"/>
      <c r="D893" s="12"/>
      <c r="E893" s="12"/>
      <c r="G893" s="11"/>
      <c r="H893" s="11"/>
      <c r="I893" s="11"/>
      <c r="J893" s="11"/>
      <c r="K893" s="11"/>
      <c r="L893" s="11"/>
      <c r="M893" s="11"/>
      <c r="N893" s="11"/>
      <c r="O893" s="11"/>
    </row>
    <row r="894">
      <c r="C894" s="15"/>
      <c r="D894" s="12"/>
      <c r="E894" s="12"/>
      <c r="G894" s="11"/>
      <c r="H894" s="11"/>
      <c r="I894" s="11"/>
      <c r="J894" s="11"/>
      <c r="K894" s="11"/>
      <c r="L894" s="11"/>
      <c r="M894" s="11"/>
      <c r="N894" s="11"/>
      <c r="O894" s="11"/>
    </row>
    <row r="895">
      <c r="C895" s="15"/>
      <c r="D895" s="12"/>
      <c r="E895" s="12"/>
      <c r="G895" s="11"/>
      <c r="H895" s="11"/>
      <c r="I895" s="11"/>
      <c r="J895" s="11"/>
      <c r="K895" s="11"/>
      <c r="L895" s="11"/>
      <c r="M895" s="11"/>
      <c r="N895" s="11"/>
      <c r="O895" s="11"/>
    </row>
    <row r="896">
      <c r="C896" s="15"/>
      <c r="D896" s="12"/>
      <c r="E896" s="12"/>
      <c r="G896" s="11"/>
      <c r="H896" s="11"/>
      <c r="I896" s="11"/>
      <c r="J896" s="11"/>
      <c r="K896" s="11"/>
      <c r="L896" s="11"/>
      <c r="M896" s="11"/>
      <c r="N896" s="11"/>
      <c r="O896" s="11"/>
    </row>
    <row r="897">
      <c r="C897" s="15"/>
      <c r="D897" s="12"/>
      <c r="E897" s="12"/>
      <c r="G897" s="11"/>
      <c r="H897" s="11"/>
      <c r="I897" s="11"/>
      <c r="J897" s="11"/>
      <c r="K897" s="11"/>
      <c r="L897" s="11"/>
      <c r="M897" s="11"/>
      <c r="N897" s="11"/>
      <c r="O897" s="11"/>
    </row>
    <row r="898">
      <c r="C898" s="15"/>
      <c r="D898" s="12"/>
      <c r="E898" s="12"/>
      <c r="G898" s="11"/>
      <c r="H898" s="11"/>
      <c r="I898" s="11"/>
      <c r="J898" s="11"/>
      <c r="K898" s="11"/>
      <c r="L898" s="11"/>
      <c r="M898" s="11"/>
      <c r="N898" s="11"/>
      <c r="O898" s="11"/>
    </row>
    <row r="899">
      <c r="C899" s="15"/>
      <c r="D899" s="12"/>
      <c r="E899" s="12"/>
      <c r="G899" s="11"/>
      <c r="H899" s="11"/>
      <c r="I899" s="11"/>
      <c r="J899" s="11"/>
      <c r="K899" s="11"/>
      <c r="L899" s="11"/>
      <c r="M899" s="11"/>
      <c r="N899" s="11"/>
      <c r="O899" s="11"/>
    </row>
    <row r="900">
      <c r="C900" s="15"/>
      <c r="D900" s="12"/>
      <c r="E900" s="12"/>
      <c r="G900" s="11"/>
      <c r="H900" s="11"/>
      <c r="I900" s="11"/>
      <c r="J900" s="11"/>
      <c r="K900" s="11"/>
      <c r="L900" s="11"/>
      <c r="M900" s="11"/>
      <c r="N900" s="11"/>
      <c r="O900" s="11"/>
    </row>
    <row r="901">
      <c r="C901" s="15"/>
      <c r="D901" s="12"/>
      <c r="E901" s="12"/>
      <c r="G901" s="11"/>
      <c r="H901" s="11"/>
      <c r="I901" s="11"/>
      <c r="J901" s="11"/>
      <c r="K901" s="11"/>
      <c r="L901" s="11"/>
      <c r="M901" s="11"/>
      <c r="N901" s="11"/>
      <c r="O901" s="11"/>
    </row>
    <row r="902">
      <c r="C902" s="15"/>
      <c r="D902" s="12"/>
      <c r="E902" s="12"/>
      <c r="G902" s="11"/>
      <c r="H902" s="11"/>
      <c r="I902" s="11"/>
      <c r="J902" s="11"/>
      <c r="K902" s="11"/>
      <c r="L902" s="11"/>
      <c r="M902" s="11"/>
      <c r="N902" s="11"/>
      <c r="O902" s="11"/>
    </row>
    <row r="903">
      <c r="C903" s="15"/>
      <c r="D903" s="12"/>
      <c r="E903" s="12"/>
      <c r="G903" s="11"/>
      <c r="H903" s="11"/>
      <c r="I903" s="11"/>
      <c r="J903" s="11"/>
      <c r="K903" s="11"/>
      <c r="L903" s="11"/>
      <c r="M903" s="11"/>
      <c r="N903" s="11"/>
      <c r="O903" s="11"/>
    </row>
    <row r="904">
      <c r="C904" s="15"/>
      <c r="D904" s="12"/>
      <c r="E904" s="12"/>
      <c r="G904" s="11"/>
      <c r="H904" s="11"/>
      <c r="I904" s="11"/>
      <c r="J904" s="11"/>
      <c r="K904" s="11"/>
      <c r="L904" s="11"/>
      <c r="M904" s="11"/>
      <c r="N904" s="11"/>
      <c r="O904" s="11"/>
    </row>
    <row r="905">
      <c r="C905" s="15"/>
      <c r="D905" s="12"/>
      <c r="E905" s="12"/>
      <c r="G905" s="11"/>
      <c r="H905" s="11"/>
      <c r="I905" s="11"/>
      <c r="J905" s="11"/>
      <c r="K905" s="11"/>
      <c r="L905" s="11"/>
      <c r="M905" s="11"/>
      <c r="N905" s="11"/>
      <c r="O905" s="11"/>
    </row>
    <row r="906">
      <c r="C906" s="15"/>
      <c r="D906" s="12"/>
      <c r="E906" s="12"/>
      <c r="G906" s="11"/>
      <c r="H906" s="11"/>
      <c r="I906" s="11"/>
      <c r="J906" s="11"/>
      <c r="K906" s="11"/>
      <c r="L906" s="11"/>
      <c r="M906" s="11"/>
      <c r="N906" s="11"/>
      <c r="O906" s="11"/>
    </row>
    <row r="907">
      <c r="C907" s="15"/>
      <c r="D907" s="12"/>
      <c r="E907" s="12"/>
      <c r="G907" s="11"/>
      <c r="H907" s="11"/>
      <c r="I907" s="11"/>
      <c r="J907" s="11"/>
      <c r="K907" s="11"/>
      <c r="L907" s="11"/>
      <c r="M907" s="11"/>
      <c r="N907" s="11"/>
      <c r="O907" s="11"/>
    </row>
    <row r="908">
      <c r="C908" s="15"/>
      <c r="D908" s="12"/>
      <c r="E908" s="12"/>
      <c r="G908" s="11"/>
      <c r="H908" s="11"/>
      <c r="I908" s="11"/>
      <c r="J908" s="11"/>
      <c r="K908" s="11"/>
      <c r="L908" s="11"/>
      <c r="M908" s="11"/>
      <c r="N908" s="11"/>
      <c r="O908" s="11"/>
    </row>
    <row r="909">
      <c r="C909" s="15"/>
      <c r="D909" s="12"/>
      <c r="E909" s="12"/>
      <c r="G909" s="11"/>
      <c r="H909" s="11"/>
      <c r="I909" s="11"/>
      <c r="J909" s="11"/>
      <c r="K909" s="11"/>
      <c r="L909" s="11"/>
      <c r="M909" s="11"/>
      <c r="N909" s="11"/>
      <c r="O909" s="11"/>
    </row>
    <row r="910">
      <c r="C910" s="15"/>
      <c r="D910" s="12"/>
      <c r="E910" s="12"/>
      <c r="G910" s="11"/>
      <c r="H910" s="11"/>
      <c r="I910" s="11"/>
      <c r="J910" s="11"/>
      <c r="K910" s="11"/>
      <c r="L910" s="11"/>
      <c r="M910" s="11"/>
      <c r="N910" s="11"/>
      <c r="O910" s="11"/>
    </row>
    <row r="911">
      <c r="C911" s="15"/>
      <c r="D911" s="12"/>
      <c r="E911" s="12"/>
      <c r="G911" s="11"/>
      <c r="H911" s="11"/>
      <c r="I911" s="11"/>
      <c r="J911" s="11"/>
      <c r="K911" s="11"/>
      <c r="L911" s="11"/>
      <c r="M911" s="11"/>
      <c r="N911" s="11"/>
      <c r="O911" s="11"/>
    </row>
    <row r="912">
      <c r="C912" s="15"/>
      <c r="D912" s="12"/>
      <c r="E912" s="12"/>
      <c r="G912" s="11"/>
      <c r="H912" s="11"/>
      <c r="I912" s="11"/>
      <c r="J912" s="11"/>
      <c r="K912" s="11"/>
      <c r="L912" s="11"/>
      <c r="M912" s="11"/>
      <c r="N912" s="11"/>
      <c r="O912" s="11"/>
    </row>
    <row r="913">
      <c r="C913" s="15"/>
      <c r="D913" s="12"/>
      <c r="E913" s="12"/>
      <c r="G913" s="11"/>
      <c r="H913" s="11"/>
      <c r="I913" s="11"/>
      <c r="J913" s="11"/>
      <c r="K913" s="11"/>
      <c r="L913" s="11"/>
      <c r="M913" s="11"/>
      <c r="N913" s="11"/>
      <c r="O913" s="11"/>
    </row>
    <row r="914">
      <c r="C914" s="15"/>
      <c r="D914" s="12"/>
      <c r="E914" s="12"/>
      <c r="G914" s="11"/>
      <c r="H914" s="11"/>
      <c r="I914" s="11"/>
      <c r="J914" s="11"/>
      <c r="K914" s="11"/>
      <c r="L914" s="11"/>
      <c r="M914" s="11"/>
      <c r="N914" s="11"/>
      <c r="O914" s="11"/>
    </row>
    <row r="915">
      <c r="C915" s="15"/>
      <c r="D915" s="12"/>
      <c r="E915" s="12"/>
      <c r="G915" s="11"/>
      <c r="H915" s="11"/>
      <c r="I915" s="11"/>
      <c r="J915" s="11"/>
      <c r="K915" s="11"/>
      <c r="L915" s="11"/>
      <c r="M915" s="11"/>
      <c r="N915" s="11"/>
      <c r="O915" s="11"/>
    </row>
    <row r="916">
      <c r="C916" s="15"/>
      <c r="D916" s="12"/>
      <c r="E916" s="12"/>
      <c r="G916" s="11"/>
      <c r="H916" s="11"/>
      <c r="I916" s="11"/>
      <c r="J916" s="11"/>
      <c r="K916" s="11"/>
      <c r="L916" s="11"/>
      <c r="M916" s="11"/>
      <c r="N916" s="11"/>
      <c r="O916" s="11"/>
    </row>
    <row r="917">
      <c r="C917" s="15"/>
      <c r="D917" s="12"/>
      <c r="E917" s="12"/>
      <c r="G917" s="11"/>
      <c r="H917" s="11"/>
      <c r="I917" s="11"/>
      <c r="J917" s="11"/>
      <c r="K917" s="11"/>
      <c r="L917" s="11"/>
      <c r="M917" s="11"/>
      <c r="N917" s="11"/>
      <c r="O917" s="11"/>
    </row>
    <row r="918">
      <c r="C918" s="15"/>
      <c r="D918" s="12"/>
      <c r="E918" s="12"/>
      <c r="G918" s="11"/>
      <c r="H918" s="11"/>
      <c r="I918" s="11"/>
      <c r="J918" s="11"/>
      <c r="K918" s="11"/>
      <c r="L918" s="11"/>
      <c r="M918" s="11"/>
      <c r="N918" s="11"/>
      <c r="O918" s="11"/>
    </row>
    <row r="919">
      <c r="C919" s="15"/>
      <c r="D919" s="12"/>
      <c r="E919" s="12"/>
      <c r="G919" s="11"/>
      <c r="H919" s="11"/>
      <c r="I919" s="11"/>
      <c r="J919" s="11"/>
      <c r="K919" s="11"/>
      <c r="L919" s="11"/>
      <c r="M919" s="11"/>
      <c r="N919" s="11"/>
      <c r="O919" s="11"/>
    </row>
    <row r="920">
      <c r="C920" s="15"/>
      <c r="D920" s="12"/>
      <c r="E920" s="12"/>
      <c r="G920" s="11"/>
      <c r="H920" s="11"/>
      <c r="I920" s="11"/>
      <c r="J920" s="11"/>
      <c r="K920" s="11"/>
      <c r="L920" s="11"/>
      <c r="M920" s="11"/>
      <c r="N920" s="11"/>
      <c r="O920" s="11"/>
    </row>
    <row r="921">
      <c r="C921" s="15"/>
      <c r="D921" s="12"/>
      <c r="E921" s="12"/>
      <c r="G921" s="11"/>
      <c r="H921" s="11"/>
      <c r="I921" s="11"/>
      <c r="J921" s="11"/>
      <c r="K921" s="11"/>
      <c r="L921" s="11"/>
      <c r="M921" s="11"/>
      <c r="N921" s="11"/>
      <c r="O921" s="11"/>
    </row>
    <row r="922">
      <c r="C922" s="15"/>
      <c r="D922" s="12"/>
      <c r="E922" s="12"/>
      <c r="G922" s="11"/>
      <c r="H922" s="11"/>
      <c r="I922" s="11"/>
      <c r="J922" s="11"/>
      <c r="K922" s="11"/>
      <c r="L922" s="11"/>
      <c r="M922" s="11"/>
      <c r="N922" s="11"/>
      <c r="O922" s="11"/>
    </row>
    <row r="923">
      <c r="C923" s="15"/>
      <c r="D923" s="12"/>
      <c r="E923" s="12"/>
      <c r="G923" s="11"/>
      <c r="H923" s="11"/>
      <c r="I923" s="11"/>
      <c r="J923" s="11"/>
      <c r="K923" s="11"/>
      <c r="L923" s="11"/>
      <c r="M923" s="11"/>
      <c r="N923" s="11"/>
      <c r="O923" s="11"/>
    </row>
    <row r="924">
      <c r="C924" s="15"/>
      <c r="D924" s="12"/>
      <c r="E924" s="12"/>
      <c r="G924" s="11"/>
      <c r="H924" s="11"/>
      <c r="I924" s="11"/>
      <c r="J924" s="11"/>
      <c r="K924" s="11"/>
      <c r="L924" s="11"/>
      <c r="M924" s="11"/>
      <c r="N924" s="11"/>
      <c r="O924" s="11"/>
    </row>
    <row r="925">
      <c r="C925" s="15"/>
      <c r="D925" s="12"/>
      <c r="E925" s="12"/>
      <c r="G925" s="11"/>
      <c r="H925" s="11"/>
      <c r="I925" s="11"/>
      <c r="J925" s="11"/>
      <c r="K925" s="11"/>
      <c r="L925" s="11"/>
      <c r="M925" s="11"/>
      <c r="N925" s="11"/>
      <c r="O925" s="11"/>
    </row>
    <row r="926">
      <c r="C926" s="15"/>
      <c r="D926" s="12"/>
      <c r="E926" s="12"/>
      <c r="G926" s="11"/>
      <c r="H926" s="11"/>
      <c r="I926" s="11"/>
      <c r="J926" s="11"/>
      <c r="K926" s="11"/>
      <c r="L926" s="11"/>
      <c r="M926" s="11"/>
      <c r="N926" s="11"/>
      <c r="O926" s="11"/>
    </row>
    <row r="927">
      <c r="C927" s="15"/>
      <c r="D927" s="12"/>
      <c r="E927" s="12"/>
      <c r="G927" s="11"/>
      <c r="H927" s="11"/>
      <c r="I927" s="11"/>
      <c r="J927" s="11"/>
      <c r="K927" s="11"/>
      <c r="L927" s="11"/>
      <c r="M927" s="11"/>
      <c r="N927" s="11"/>
      <c r="O927" s="11"/>
    </row>
    <row r="928">
      <c r="C928" s="15"/>
      <c r="D928" s="12"/>
      <c r="E928" s="12"/>
      <c r="G928" s="11"/>
      <c r="H928" s="11"/>
      <c r="I928" s="11"/>
      <c r="J928" s="11"/>
      <c r="K928" s="11"/>
      <c r="L928" s="11"/>
      <c r="M928" s="11"/>
      <c r="N928" s="11"/>
      <c r="O928" s="11"/>
    </row>
    <row r="929">
      <c r="C929" s="15"/>
      <c r="D929" s="12"/>
      <c r="E929" s="12"/>
      <c r="G929" s="11"/>
      <c r="H929" s="11"/>
      <c r="I929" s="11"/>
      <c r="J929" s="11"/>
      <c r="K929" s="11"/>
      <c r="L929" s="11"/>
      <c r="M929" s="11"/>
      <c r="N929" s="11"/>
      <c r="O929" s="11"/>
    </row>
    <row r="930">
      <c r="C930" s="15"/>
      <c r="D930" s="12"/>
      <c r="E930" s="12"/>
      <c r="G930" s="11"/>
      <c r="H930" s="11"/>
      <c r="I930" s="11"/>
      <c r="J930" s="11"/>
      <c r="K930" s="11"/>
      <c r="L930" s="11"/>
      <c r="M930" s="11"/>
      <c r="N930" s="11"/>
      <c r="O930" s="11"/>
    </row>
    <row r="931">
      <c r="C931" s="15"/>
      <c r="D931" s="12"/>
      <c r="E931" s="12"/>
      <c r="G931" s="11"/>
      <c r="H931" s="11"/>
      <c r="I931" s="11"/>
      <c r="J931" s="11"/>
      <c r="K931" s="11"/>
      <c r="L931" s="11"/>
      <c r="M931" s="11"/>
      <c r="N931" s="11"/>
      <c r="O931" s="11"/>
    </row>
    <row r="932">
      <c r="C932" s="15"/>
      <c r="D932" s="12"/>
      <c r="E932" s="12"/>
      <c r="G932" s="11"/>
      <c r="H932" s="11"/>
      <c r="I932" s="11"/>
      <c r="J932" s="11"/>
      <c r="K932" s="11"/>
      <c r="L932" s="11"/>
      <c r="M932" s="11"/>
      <c r="N932" s="11"/>
      <c r="O932" s="11"/>
    </row>
    <row r="933">
      <c r="C933" s="15"/>
      <c r="D933" s="12"/>
      <c r="E933" s="12"/>
      <c r="G933" s="11"/>
      <c r="H933" s="11"/>
      <c r="I933" s="11"/>
      <c r="J933" s="11"/>
      <c r="K933" s="11"/>
      <c r="L933" s="11"/>
      <c r="M933" s="11"/>
      <c r="N933" s="11"/>
      <c r="O933" s="11"/>
    </row>
    <row r="934">
      <c r="C934" s="15"/>
      <c r="D934" s="12"/>
      <c r="E934" s="12"/>
      <c r="G934" s="11"/>
      <c r="H934" s="11"/>
      <c r="I934" s="11"/>
      <c r="J934" s="11"/>
      <c r="K934" s="11"/>
      <c r="L934" s="11"/>
      <c r="M934" s="11"/>
      <c r="N934" s="11"/>
      <c r="O934" s="11"/>
    </row>
    <row r="935">
      <c r="C935" s="15"/>
      <c r="D935" s="12"/>
      <c r="E935" s="12"/>
      <c r="G935" s="11"/>
      <c r="H935" s="11"/>
      <c r="I935" s="11"/>
      <c r="J935" s="11"/>
      <c r="K935" s="11"/>
      <c r="L935" s="11"/>
      <c r="M935" s="11"/>
      <c r="N935" s="11"/>
      <c r="O935" s="11"/>
    </row>
    <row r="936">
      <c r="C936" s="15"/>
      <c r="D936" s="12"/>
      <c r="E936" s="12"/>
      <c r="G936" s="11"/>
      <c r="H936" s="11"/>
      <c r="I936" s="11"/>
      <c r="J936" s="11"/>
      <c r="K936" s="11"/>
      <c r="L936" s="11"/>
      <c r="M936" s="11"/>
      <c r="N936" s="11"/>
      <c r="O936" s="11"/>
    </row>
    <row r="937">
      <c r="C937" s="15"/>
      <c r="D937" s="12"/>
      <c r="E937" s="12"/>
      <c r="G937" s="11"/>
      <c r="H937" s="11"/>
      <c r="I937" s="11"/>
      <c r="J937" s="11"/>
      <c r="K937" s="11"/>
      <c r="L937" s="11"/>
      <c r="M937" s="11"/>
      <c r="N937" s="11"/>
      <c r="O937" s="11"/>
    </row>
    <row r="938">
      <c r="C938" s="15"/>
      <c r="D938" s="12"/>
      <c r="E938" s="12"/>
      <c r="G938" s="11"/>
      <c r="H938" s="11"/>
      <c r="I938" s="11"/>
      <c r="J938" s="11"/>
      <c r="K938" s="11"/>
      <c r="L938" s="11"/>
      <c r="M938" s="11"/>
      <c r="N938" s="11"/>
      <c r="O938" s="11"/>
    </row>
    <row r="939">
      <c r="C939" s="15"/>
      <c r="D939" s="12"/>
      <c r="E939" s="12"/>
      <c r="G939" s="11"/>
      <c r="H939" s="11"/>
      <c r="I939" s="11"/>
      <c r="J939" s="11"/>
      <c r="K939" s="11"/>
      <c r="L939" s="11"/>
      <c r="M939" s="11"/>
      <c r="N939" s="11"/>
      <c r="O939" s="11"/>
    </row>
    <row r="940">
      <c r="C940" s="15"/>
      <c r="D940" s="12"/>
      <c r="E940" s="12"/>
      <c r="G940" s="11"/>
      <c r="H940" s="11"/>
      <c r="I940" s="11"/>
      <c r="J940" s="11"/>
      <c r="K940" s="11"/>
      <c r="L940" s="11"/>
      <c r="M940" s="11"/>
      <c r="N940" s="11"/>
      <c r="O940" s="11"/>
    </row>
    <row r="941">
      <c r="C941" s="15"/>
      <c r="D941" s="12"/>
      <c r="E941" s="12"/>
      <c r="G941" s="11"/>
      <c r="H941" s="11"/>
      <c r="I941" s="11"/>
      <c r="J941" s="11"/>
      <c r="K941" s="11"/>
      <c r="L941" s="11"/>
      <c r="M941" s="11"/>
      <c r="N941" s="11"/>
      <c r="O941" s="11"/>
    </row>
    <row r="942">
      <c r="C942" s="15"/>
      <c r="D942" s="12"/>
      <c r="E942" s="12"/>
      <c r="G942" s="11"/>
      <c r="H942" s="11"/>
      <c r="I942" s="11"/>
      <c r="J942" s="11"/>
      <c r="K942" s="11"/>
      <c r="L942" s="11"/>
      <c r="M942" s="11"/>
      <c r="N942" s="11"/>
      <c r="O942" s="11"/>
    </row>
    <row r="943">
      <c r="C943" s="15"/>
      <c r="D943" s="12"/>
      <c r="E943" s="12"/>
      <c r="G943" s="11"/>
      <c r="H943" s="11"/>
      <c r="I943" s="11"/>
      <c r="J943" s="11"/>
      <c r="K943" s="11"/>
      <c r="L943" s="11"/>
      <c r="M943" s="11"/>
      <c r="N943" s="11"/>
      <c r="O943" s="11"/>
    </row>
    <row r="944">
      <c r="C944" s="15"/>
      <c r="D944" s="12"/>
      <c r="E944" s="12"/>
      <c r="G944" s="11"/>
      <c r="H944" s="11"/>
      <c r="I944" s="11"/>
      <c r="J944" s="11"/>
      <c r="K944" s="11"/>
      <c r="L944" s="11"/>
      <c r="M944" s="11"/>
      <c r="N944" s="11"/>
      <c r="O944" s="11"/>
    </row>
    <row r="945">
      <c r="C945" s="15"/>
      <c r="D945" s="12"/>
      <c r="E945" s="12"/>
      <c r="G945" s="11"/>
      <c r="H945" s="11"/>
      <c r="I945" s="11"/>
      <c r="J945" s="11"/>
      <c r="K945" s="11"/>
      <c r="L945" s="11"/>
      <c r="M945" s="11"/>
      <c r="N945" s="11"/>
      <c r="O945" s="11"/>
    </row>
    <row r="946">
      <c r="C946" s="15"/>
      <c r="D946" s="12"/>
      <c r="E946" s="12"/>
      <c r="G946" s="11"/>
      <c r="H946" s="11"/>
      <c r="I946" s="11"/>
      <c r="J946" s="11"/>
      <c r="K946" s="11"/>
      <c r="L946" s="11"/>
      <c r="M946" s="11"/>
      <c r="N946" s="11"/>
      <c r="O946" s="11"/>
    </row>
    <row r="947">
      <c r="C947" s="15"/>
      <c r="D947" s="12"/>
      <c r="E947" s="12"/>
      <c r="G947" s="11"/>
      <c r="H947" s="11"/>
      <c r="I947" s="11"/>
      <c r="J947" s="11"/>
      <c r="K947" s="11"/>
      <c r="L947" s="11"/>
      <c r="M947" s="11"/>
      <c r="N947" s="11"/>
      <c r="O947" s="11"/>
    </row>
    <row r="948">
      <c r="C948" s="15"/>
      <c r="D948" s="12"/>
      <c r="E948" s="12"/>
      <c r="G948" s="11"/>
      <c r="H948" s="11"/>
      <c r="I948" s="11"/>
      <c r="J948" s="11"/>
      <c r="K948" s="11"/>
      <c r="L948" s="11"/>
      <c r="M948" s="11"/>
      <c r="N948" s="11"/>
      <c r="O948" s="11"/>
    </row>
    <row r="949">
      <c r="C949" s="15"/>
      <c r="D949" s="12"/>
      <c r="E949" s="12"/>
      <c r="G949" s="11"/>
      <c r="H949" s="11"/>
      <c r="I949" s="11"/>
      <c r="J949" s="11"/>
      <c r="K949" s="11"/>
      <c r="L949" s="11"/>
      <c r="M949" s="11"/>
      <c r="N949" s="11"/>
      <c r="O949" s="11"/>
    </row>
    <row r="950">
      <c r="C950" s="15"/>
      <c r="D950" s="12"/>
      <c r="E950" s="12"/>
      <c r="G950" s="11"/>
      <c r="H950" s="11"/>
      <c r="I950" s="11"/>
      <c r="J950" s="11"/>
      <c r="K950" s="11"/>
      <c r="L950" s="11"/>
      <c r="M950" s="11"/>
      <c r="N950" s="11"/>
      <c r="O950" s="11"/>
    </row>
    <row r="951">
      <c r="C951" s="15"/>
      <c r="D951" s="12"/>
      <c r="E951" s="12"/>
      <c r="G951" s="11"/>
      <c r="H951" s="11"/>
      <c r="I951" s="11"/>
      <c r="J951" s="11"/>
      <c r="K951" s="11"/>
      <c r="L951" s="11"/>
      <c r="M951" s="11"/>
      <c r="N951" s="11"/>
      <c r="O951" s="11"/>
    </row>
    <row r="952">
      <c r="C952" s="15"/>
      <c r="D952" s="12"/>
      <c r="E952" s="12"/>
      <c r="G952" s="11"/>
      <c r="H952" s="11"/>
      <c r="I952" s="11"/>
      <c r="J952" s="11"/>
      <c r="K952" s="11"/>
      <c r="L952" s="11"/>
      <c r="M952" s="11"/>
      <c r="N952" s="11"/>
      <c r="O952" s="11"/>
    </row>
    <row r="953">
      <c r="C953" s="15"/>
      <c r="D953" s="12"/>
      <c r="E953" s="12"/>
      <c r="G953" s="11"/>
      <c r="H953" s="11"/>
      <c r="I953" s="11"/>
      <c r="J953" s="11"/>
      <c r="K953" s="11"/>
      <c r="L953" s="11"/>
      <c r="M953" s="11"/>
      <c r="N953" s="11"/>
      <c r="O953" s="11"/>
    </row>
    <row r="954">
      <c r="C954" s="15"/>
      <c r="D954" s="12"/>
      <c r="E954" s="12"/>
      <c r="G954" s="11"/>
      <c r="H954" s="11"/>
      <c r="I954" s="11"/>
      <c r="J954" s="11"/>
      <c r="K954" s="11"/>
      <c r="L954" s="11"/>
      <c r="M954" s="11"/>
      <c r="N954" s="11"/>
      <c r="O954" s="11"/>
    </row>
    <row r="955">
      <c r="C955" s="15"/>
      <c r="D955" s="12"/>
      <c r="E955" s="12"/>
      <c r="G955" s="11"/>
      <c r="H955" s="11"/>
      <c r="I955" s="11"/>
      <c r="J955" s="11"/>
      <c r="K955" s="11"/>
      <c r="L955" s="11"/>
      <c r="M955" s="11"/>
      <c r="N955" s="11"/>
      <c r="O955" s="11"/>
    </row>
    <row r="956">
      <c r="C956" s="15"/>
      <c r="D956" s="12"/>
      <c r="E956" s="12"/>
      <c r="G956" s="11"/>
      <c r="H956" s="11"/>
      <c r="I956" s="11"/>
      <c r="J956" s="11"/>
      <c r="K956" s="11"/>
      <c r="L956" s="11"/>
      <c r="M956" s="11"/>
      <c r="N956" s="11"/>
      <c r="O956" s="11"/>
    </row>
    <row r="957">
      <c r="C957" s="15"/>
      <c r="D957" s="12"/>
      <c r="E957" s="12"/>
      <c r="G957" s="11"/>
      <c r="H957" s="11"/>
      <c r="I957" s="11"/>
      <c r="J957" s="11"/>
      <c r="K957" s="11"/>
      <c r="L957" s="11"/>
      <c r="M957" s="11"/>
      <c r="N957" s="11"/>
      <c r="O957" s="11"/>
    </row>
    <row r="958">
      <c r="C958" s="15"/>
      <c r="D958" s="12"/>
      <c r="E958" s="12"/>
      <c r="G958" s="11"/>
      <c r="H958" s="11"/>
      <c r="I958" s="11"/>
      <c r="J958" s="11"/>
      <c r="K958" s="11"/>
      <c r="L958" s="11"/>
      <c r="M958" s="11"/>
      <c r="N958" s="11"/>
      <c r="O958" s="11"/>
    </row>
    <row r="959">
      <c r="C959" s="15"/>
      <c r="D959" s="12"/>
      <c r="E959" s="12"/>
      <c r="G959" s="11"/>
      <c r="H959" s="11"/>
      <c r="I959" s="11"/>
      <c r="J959" s="11"/>
      <c r="K959" s="11"/>
      <c r="L959" s="11"/>
      <c r="M959" s="11"/>
      <c r="N959" s="11"/>
      <c r="O959" s="11"/>
    </row>
    <row r="960">
      <c r="C960" s="15"/>
      <c r="D960" s="12"/>
      <c r="E960" s="12"/>
      <c r="G960" s="11"/>
      <c r="H960" s="11"/>
      <c r="I960" s="11"/>
      <c r="J960" s="11"/>
      <c r="K960" s="11"/>
      <c r="L960" s="11"/>
      <c r="M960" s="11"/>
      <c r="N960" s="11"/>
      <c r="O960" s="11"/>
    </row>
    <row r="961">
      <c r="C961" s="15"/>
      <c r="D961" s="12"/>
      <c r="E961" s="12"/>
      <c r="G961" s="11"/>
      <c r="H961" s="11"/>
      <c r="I961" s="11"/>
      <c r="J961" s="11"/>
      <c r="K961" s="11"/>
      <c r="L961" s="11"/>
      <c r="M961" s="11"/>
      <c r="N961" s="11"/>
      <c r="O961" s="11"/>
    </row>
    <row r="962">
      <c r="C962" s="15"/>
      <c r="D962" s="12"/>
      <c r="E962" s="12"/>
      <c r="G962" s="11"/>
      <c r="H962" s="11"/>
      <c r="I962" s="11"/>
      <c r="J962" s="11"/>
      <c r="K962" s="11"/>
      <c r="L962" s="11"/>
      <c r="M962" s="11"/>
      <c r="N962" s="11"/>
      <c r="O962" s="11"/>
    </row>
    <row r="963">
      <c r="C963" s="15"/>
      <c r="D963" s="12"/>
      <c r="E963" s="12"/>
      <c r="G963" s="11"/>
      <c r="H963" s="11"/>
      <c r="I963" s="11"/>
      <c r="J963" s="11"/>
      <c r="K963" s="11"/>
      <c r="L963" s="11"/>
      <c r="M963" s="11"/>
      <c r="N963" s="11"/>
      <c r="O963" s="11"/>
    </row>
    <row r="964">
      <c r="C964" s="15"/>
      <c r="D964" s="12"/>
      <c r="E964" s="12"/>
      <c r="G964" s="11"/>
      <c r="H964" s="11"/>
      <c r="I964" s="11"/>
      <c r="J964" s="11"/>
      <c r="K964" s="11"/>
      <c r="L964" s="11"/>
      <c r="M964" s="11"/>
      <c r="N964" s="11"/>
      <c r="O964" s="11"/>
    </row>
    <row r="965">
      <c r="C965" s="15"/>
      <c r="D965" s="12"/>
      <c r="E965" s="12"/>
      <c r="G965" s="11"/>
      <c r="H965" s="11"/>
      <c r="I965" s="11"/>
      <c r="J965" s="11"/>
      <c r="K965" s="11"/>
      <c r="L965" s="11"/>
      <c r="M965" s="11"/>
      <c r="N965" s="11"/>
      <c r="O965" s="11"/>
    </row>
    <row r="966">
      <c r="C966" s="15"/>
      <c r="D966" s="12"/>
      <c r="E966" s="12"/>
      <c r="G966" s="11"/>
      <c r="H966" s="11"/>
      <c r="I966" s="11"/>
      <c r="J966" s="11"/>
      <c r="K966" s="11"/>
      <c r="L966" s="11"/>
      <c r="M966" s="11"/>
      <c r="N966" s="11"/>
      <c r="O966" s="11"/>
    </row>
    <row r="967">
      <c r="C967" s="15"/>
      <c r="D967" s="12"/>
      <c r="E967" s="12"/>
      <c r="G967" s="11"/>
      <c r="H967" s="11"/>
      <c r="I967" s="11"/>
      <c r="J967" s="11"/>
      <c r="K967" s="11"/>
      <c r="L967" s="11"/>
      <c r="M967" s="11"/>
      <c r="N967" s="11"/>
      <c r="O967" s="11"/>
    </row>
    <row r="968">
      <c r="C968" s="15"/>
      <c r="D968" s="12"/>
      <c r="E968" s="12"/>
      <c r="G968" s="11"/>
      <c r="H968" s="11"/>
      <c r="I968" s="11"/>
      <c r="J968" s="11"/>
      <c r="K968" s="11"/>
      <c r="L968" s="11"/>
      <c r="M968" s="11"/>
      <c r="N968" s="11"/>
      <c r="O968" s="11"/>
    </row>
    <row r="969">
      <c r="C969" s="15"/>
      <c r="D969" s="12"/>
      <c r="E969" s="12"/>
      <c r="G969" s="11"/>
      <c r="H969" s="11"/>
      <c r="I969" s="11"/>
      <c r="J969" s="11"/>
      <c r="K969" s="11"/>
      <c r="L969" s="11"/>
      <c r="M969" s="11"/>
      <c r="N969" s="11"/>
      <c r="O969" s="11"/>
    </row>
    <row r="970">
      <c r="C970" s="15"/>
      <c r="D970" s="12"/>
      <c r="E970" s="12"/>
      <c r="G970" s="11"/>
      <c r="H970" s="11"/>
      <c r="I970" s="11"/>
      <c r="J970" s="11"/>
      <c r="K970" s="11"/>
      <c r="L970" s="11"/>
      <c r="M970" s="11"/>
      <c r="N970" s="11"/>
      <c r="O970" s="11"/>
    </row>
    <row r="971">
      <c r="C971" s="15"/>
      <c r="D971" s="12"/>
      <c r="E971" s="12"/>
      <c r="G971" s="11"/>
      <c r="H971" s="11"/>
      <c r="I971" s="11"/>
      <c r="J971" s="11"/>
      <c r="K971" s="11"/>
      <c r="L971" s="11"/>
      <c r="M971" s="11"/>
      <c r="N971" s="11"/>
      <c r="O971" s="11"/>
    </row>
    <row r="972">
      <c r="C972" s="15"/>
      <c r="D972" s="12"/>
      <c r="E972" s="12"/>
      <c r="G972" s="11"/>
      <c r="H972" s="11"/>
      <c r="I972" s="11"/>
      <c r="J972" s="11"/>
      <c r="K972" s="11"/>
      <c r="L972" s="11"/>
      <c r="M972" s="11"/>
      <c r="N972" s="11"/>
      <c r="O972" s="11"/>
    </row>
    <row r="973">
      <c r="C973" s="15"/>
      <c r="D973" s="12"/>
      <c r="E973" s="12"/>
      <c r="G973" s="11"/>
      <c r="H973" s="11"/>
      <c r="I973" s="11"/>
      <c r="J973" s="11"/>
      <c r="K973" s="11"/>
      <c r="L973" s="11"/>
      <c r="M973" s="11"/>
      <c r="N973" s="11"/>
      <c r="O973" s="11"/>
    </row>
    <row r="974">
      <c r="C974" s="15"/>
      <c r="D974" s="12"/>
      <c r="E974" s="12"/>
      <c r="G974" s="11"/>
      <c r="H974" s="11"/>
      <c r="I974" s="11"/>
      <c r="J974" s="11"/>
      <c r="K974" s="11"/>
      <c r="L974" s="11"/>
      <c r="M974" s="11"/>
      <c r="N974" s="11"/>
      <c r="O974" s="11"/>
    </row>
    <row r="975">
      <c r="C975" s="15"/>
      <c r="D975" s="12"/>
      <c r="E975" s="12"/>
      <c r="G975" s="11"/>
      <c r="H975" s="11"/>
      <c r="I975" s="11"/>
      <c r="J975" s="11"/>
      <c r="K975" s="11"/>
      <c r="L975" s="11"/>
      <c r="M975" s="11"/>
      <c r="N975" s="11"/>
      <c r="O975" s="11"/>
    </row>
    <row r="976">
      <c r="C976" s="15"/>
      <c r="D976" s="12"/>
      <c r="E976" s="12"/>
      <c r="G976" s="11"/>
      <c r="H976" s="11"/>
      <c r="I976" s="11"/>
      <c r="J976" s="11"/>
      <c r="K976" s="11"/>
      <c r="L976" s="11"/>
      <c r="M976" s="11"/>
      <c r="N976" s="11"/>
      <c r="O976" s="11"/>
    </row>
    <row r="977">
      <c r="C977" s="15"/>
      <c r="D977" s="12"/>
      <c r="E977" s="12"/>
      <c r="G977" s="11"/>
      <c r="H977" s="11"/>
      <c r="I977" s="11"/>
      <c r="J977" s="11"/>
      <c r="K977" s="11"/>
      <c r="L977" s="11"/>
      <c r="M977" s="11"/>
      <c r="N977" s="11"/>
      <c r="O977" s="11"/>
    </row>
    <row r="978">
      <c r="C978" s="15"/>
      <c r="D978" s="12"/>
      <c r="E978" s="12"/>
      <c r="G978" s="11"/>
      <c r="H978" s="11"/>
      <c r="I978" s="11"/>
      <c r="J978" s="11"/>
      <c r="K978" s="11"/>
      <c r="L978" s="11"/>
      <c r="M978" s="11"/>
      <c r="N978" s="11"/>
      <c r="O978" s="11"/>
    </row>
    <row r="979">
      <c r="C979" s="15"/>
      <c r="D979" s="12"/>
      <c r="E979" s="12"/>
      <c r="G979" s="11"/>
      <c r="H979" s="11"/>
      <c r="I979" s="11"/>
      <c r="J979" s="11"/>
      <c r="K979" s="11"/>
      <c r="L979" s="11"/>
      <c r="M979" s="11"/>
      <c r="N979" s="11"/>
      <c r="O979" s="11"/>
    </row>
    <row r="980">
      <c r="C980" s="15"/>
      <c r="D980" s="12"/>
      <c r="E980" s="12"/>
      <c r="G980" s="11"/>
      <c r="H980" s="11"/>
      <c r="I980" s="11"/>
      <c r="J980" s="11"/>
      <c r="K980" s="11"/>
      <c r="L980" s="11"/>
      <c r="M980" s="11"/>
      <c r="N980" s="11"/>
      <c r="O980" s="11"/>
    </row>
    <row r="981">
      <c r="C981" s="15"/>
      <c r="D981" s="12"/>
      <c r="E981" s="12"/>
      <c r="G981" s="11"/>
      <c r="H981" s="11"/>
      <c r="I981" s="11"/>
      <c r="J981" s="11"/>
      <c r="K981" s="11"/>
      <c r="L981" s="11"/>
      <c r="M981" s="11"/>
      <c r="N981" s="11"/>
      <c r="O981" s="11"/>
    </row>
    <row r="982">
      <c r="C982" s="15"/>
      <c r="D982" s="12"/>
      <c r="E982" s="12"/>
      <c r="G982" s="11"/>
      <c r="H982" s="11"/>
      <c r="I982" s="11"/>
      <c r="J982" s="11"/>
      <c r="K982" s="11"/>
      <c r="L982" s="11"/>
      <c r="M982" s="11"/>
      <c r="N982" s="11"/>
      <c r="O982" s="11"/>
    </row>
    <row r="983">
      <c r="C983" s="15"/>
      <c r="D983" s="12"/>
      <c r="E983" s="12"/>
      <c r="G983" s="11"/>
      <c r="H983" s="11"/>
      <c r="I983" s="11"/>
      <c r="J983" s="11"/>
      <c r="K983" s="11"/>
      <c r="L983" s="11"/>
      <c r="M983" s="11"/>
      <c r="N983" s="11"/>
      <c r="O983" s="11"/>
    </row>
    <row r="984">
      <c r="C984" s="15"/>
      <c r="D984" s="12"/>
      <c r="E984" s="12"/>
      <c r="G984" s="11"/>
      <c r="H984" s="11"/>
      <c r="I984" s="11"/>
      <c r="J984" s="11"/>
      <c r="K984" s="11"/>
      <c r="L984" s="11"/>
      <c r="M984" s="11"/>
      <c r="N984" s="11"/>
      <c r="O984" s="11"/>
    </row>
    <row r="985">
      <c r="C985" s="15"/>
      <c r="D985" s="12"/>
      <c r="E985" s="12"/>
      <c r="G985" s="11"/>
      <c r="H985" s="11"/>
      <c r="I985" s="11"/>
      <c r="J985" s="11"/>
      <c r="K985" s="11"/>
      <c r="L985" s="11"/>
      <c r="M985" s="11"/>
      <c r="N985" s="11"/>
      <c r="O985" s="11"/>
    </row>
    <row r="986">
      <c r="C986" s="15"/>
      <c r="D986" s="12"/>
      <c r="E986" s="12"/>
      <c r="G986" s="11"/>
      <c r="H986" s="11"/>
      <c r="I986" s="11"/>
      <c r="J986" s="11"/>
      <c r="K986" s="11"/>
      <c r="L986" s="11"/>
      <c r="M986" s="11"/>
      <c r="N986" s="11"/>
      <c r="O986" s="11"/>
    </row>
    <row r="987">
      <c r="C987" s="15"/>
      <c r="D987" s="12"/>
      <c r="E987" s="12"/>
      <c r="G987" s="11"/>
      <c r="H987" s="11"/>
      <c r="I987" s="11"/>
      <c r="J987" s="11"/>
      <c r="K987" s="11"/>
      <c r="L987" s="11"/>
      <c r="M987" s="11"/>
      <c r="N987" s="11"/>
      <c r="O987" s="11"/>
    </row>
    <row r="988">
      <c r="C988" s="15"/>
      <c r="D988" s="12"/>
      <c r="E988" s="12"/>
      <c r="G988" s="11"/>
      <c r="H988" s="11"/>
      <c r="I988" s="11"/>
      <c r="J988" s="11"/>
      <c r="K988" s="11"/>
      <c r="L988" s="11"/>
      <c r="M988" s="11"/>
      <c r="N988" s="11"/>
      <c r="O988" s="11"/>
    </row>
    <row r="989">
      <c r="C989" s="15"/>
      <c r="D989" s="12"/>
      <c r="E989" s="12"/>
      <c r="G989" s="11"/>
      <c r="H989" s="11"/>
      <c r="I989" s="11"/>
      <c r="J989" s="11"/>
      <c r="K989" s="11"/>
      <c r="L989" s="11"/>
      <c r="M989" s="11"/>
      <c r="N989" s="11"/>
      <c r="O989" s="11"/>
    </row>
    <row r="990">
      <c r="C990" s="15"/>
      <c r="D990" s="12"/>
      <c r="E990" s="12"/>
      <c r="G990" s="11"/>
      <c r="H990" s="11"/>
      <c r="I990" s="11"/>
      <c r="J990" s="11"/>
      <c r="K990" s="11"/>
      <c r="L990" s="11"/>
      <c r="M990" s="11"/>
      <c r="N990" s="11"/>
      <c r="O990" s="11"/>
    </row>
    <row r="991">
      <c r="C991" s="15"/>
      <c r="D991" s="12"/>
      <c r="E991" s="12"/>
      <c r="G991" s="11"/>
      <c r="H991" s="11"/>
      <c r="I991" s="11"/>
      <c r="J991" s="11"/>
      <c r="K991" s="11"/>
      <c r="L991" s="11"/>
      <c r="M991" s="11"/>
      <c r="N991" s="11"/>
      <c r="O991" s="11"/>
    </row>
    <row r="992">
      <c r="C992" s="15"/>
      <c r="D992" s="12"/>
      <c r="E992" s="12"/>
      <c r="G992" s="11"/>
      <c r="H992" s="11"/>
      <c r="I992" s="11"/>
      <c r="J992" s="11"/>
      <c r="K992" s="11"/>
      <c r="L992" s="11"/>
      <c r="M992" s="11"/>
      <c r="N992" s="11"/>
      <c r="O992" s="11"/>
    </row>
    <row r="993">
      <c r="C993" s="15"/>
      <c r="D993" s="12"/>
      <c r="E993" s="12"/>
      <c r="G993" s="11"/>
      <c r="H993" s="11"/>
      <c r="I993" s="11"/>
      <c r="J993" s="11"/>
      <c r="K993" s="11"/>
      <c r="L993" s="11"/>
      <c r="M993" s="11"/>
      <c r="N993" s="11"/>
      <c r="O993" s="11"/>
    </row>
    <row r="994">
      <c r="C994" s="15"/>
      <c r="D994" s="12"/>
      <c r="E994" s="12"/>
      <c r="G994" s="11"/>
      <c r="H994" s="11"/>
      <c r="I994" s="11"/>
      <c r="J994" s="11"/>
      <c r="K994" s="11"/>
      <c r="L994" s="11"/>
      <c r="M994" s="11"/>
      <c r="N994" s="11"/>
      <c r="O994" s="11"/>
    </row>
    <row r="995">
      <c r="C995" s="15"/>
      <c r="D995" s="12"/>
      <c r="E995" s="12"/>
      <c r="G995" s="11"/>
      <c r="H995" s="11"/>
      <c r="I995" s="11"/>
      <c r="J995" s="11"/>
      <c r="K995" s="11"/>
      <c r="L995" s="11"/>
      <c r="M995" s="11"/>
      <c r="N995" s="11"/>
      <c r="O995" s="11"/>
    </row>
    <row r="996">
      <c r="C996" s="15"/>
      <c r="D996" s="12"/>
      <c r="E996" s="12"/>
      <c r="G996" s="11"/>
      <c r="H996" s="11"/>
      <c r="I996" s="11"/>
      <c r="J996" s="11"/>
      <c r="K996" s="11"/>
      <c r="L996" s="11"/>
      <c r="M996" s="11"/>
      <c r="N996" s="11"/>
      <c r="O996" s="11"/>
    </row>
    <row r="997">
      <c r="C997" s="15"/>
      <c r="D997" s="12"/>
      <c r="E997" s="12"/>
      <c r="G997" s="11"/>
      <c r="H997" s="11"/>
      <c r="I997" s="11"/>
      <c r="J997" s="11"/>
      <c r="K997" s="11"/>
      <c r="L997" s="11"/>
      <c r="M997" s="11"/>
      <c r="N997" s="11"/>
      <c r="O997" s="11"/>
    </row>
    <row r="998">
      <c r="C998" s="15"/>
      <c r="D998" s="12"/>
      <c r="E998" s="12"/>
      <c r="G998" s="11"/>
      <c r="H998" s="11"/>
      <c r="I998" s="11"/>
      <c r="J998" s="11"/>
      <c r="K998" s="11"/>
      <c r="L998" s="11"/>
      <c r="M998" s="11"/>
      <c r="N998" s="11"/>
      <c r="O998" s="11"/>
    </row>
    <row r="999">
      <c r="C999" s="15"/>
      <c r="D999" s="12"/>
      <c r="E999" s="12"/>
      <c r="G999" s="11"/>
      <c r="H999" s="11"/>
      <c r="I999" s="11"/>
      <c r="J999" s="11"/>
      <c r="K999" s="11"/>
      <c r="L999" s="11"/>
      <c r="M999" s="11"/>
      <c r="N999" s="11"/>
      <c r="O999" s="11"/>
    </row>
    <row r="1000">
      <c r="C1000" s="15"/>
      <c r="D1000" s="12"/>
      <c r="E1000" s="12"/>
      <c r="G1000" s="11"/>
      <c r="H1000" s="11"/>
      <c r="I1000" s="11"/>
      <c r="J1000" s="11"/>
      <c r="K1000" s="11"/>
      <c r="L1000" s="11"/>
      <c r="M1000" s="11"/>
      <c r="N1000" s="11"/>
      <c r="O1000" s="11"/>
    </row>
    <row r="1001">
      <c r="C1001" s="15"/>
      <c r="D1001" s="12"/>
      <c r="E1001" s="12"/>
      <c r="G1001" s="11"/>
      <c r="H1001" s="11"/>
      <c r="I1001" s="11"/>
      <c r="J1001" s="11"/>
      <c r="K1001" s="11"/>
      <c r="L1001" s="11"/>
      <c r="M1001" s="11"/>
      <c r="N1001" s="11"/>
      <c r="O1001" s="11"/>
    </row>
    <row r="1002">
      <c r="C1002" s="15"/>
      <c r="D1002" s="12"/>
      <c r="E1002" s="12"/>
      <c r="G1002" s="11"/>
      <c r="H1002" s="11"/>
      <c r="I1002" s="11"/>
      <c r="J1002" s="11"/>
      <c r="K1002" s="11"/>
      <c r="L1002" s="11"/>
      <c r="M1002" s="11"/>
      <c r="N1002" s="11"/>
      <c r="O1002" s="11"/>
    </row>
    <row r="1003">
      <c r="C1003" s="15"/>
      <c r="D1003" s="12"/>
      <c r="E1003" s="12"/>
      <c r="G1003" s="11"/>
      <c r="H1003" s="11"/>
      <c r="I1003" s="11"/>
      <c r="J1003" s="11"/>
      <c r="K1003" s="11"/>
      <c r="L1003" s="11"/>
      <c r="M1003" s="11"/>
      <c r="N1003" s="11"/>
      <c r="O1003" s="11"/>
    </row>
    <row r="1004">
      <c r="C1004" s="15"/>
      <c r="D1004" s="12"/>
      <c r="E1004" s="12"/>
      <c r="G1004" s="11"/>
      <c r="H1004" s="11"/>
      <c r="I1004" s="11"/>
      <c r="J1004" s="11"/>
      <c r="K1004" s="11"/>
      <c r="L1004" s="11"/>
      <c r="M1004" s="11"/>
      <c r="N1004" s="11"/>
      <c r="O1004" s="11"/>
    </row>
    <row r="1005">
      <c r="C1005" s="15"/>
      <c r="D1005" s="12"/>
      <c r="E1005" s="12"/>
      <c r="G1005" s="11"/>
      <c r="H1005" s="11"/>
      <c r="I1005" s="11"/>
      <c r="J1005" s="11"/>
      <c r="K1005" s="11"/>
      <c r="L1005" s="11"/>
      <c r="M1005" s="11"/>
      <c r="N1005" s="11"/>
      <c r="O1005" s="11"/>
    </row>
    <row r="1006">
      <c r="C1006" s="15"/>
      <c r="D1006" s="12"/>
      <c r="E1006" s="12"/>
      <c r="G1006" s="11"/>
      <c r="H1006" s="11"/>
      <c r="I1006" s="11"/>
      <c r="J1006" s="11"/>
      <c r="K1006" s="11"/>
      <c r="L1006" s="11"/>
      <c r="M1006" s="11"/>
      <c r="N1006" s="11"/>
      <c r="O1006" s="11"/>
    </row>
    <row r="1007">
      <c r="C1007" s="15"/>
      <c r="D1007" s="12"/>
      <c r="E1007" s="12"/>
      <c r="G1007" s="11"/>
      <c r="H1007" s="11"/>
      <c r="I1007" s="11"/>
      <c r="J1007" s="11"/>
      <c r="K1007" s="11"/>
      <c r="L1007" s="11"/>
      <c r="M1007" s="11"/>
      <c r="N1007" s="11"/>
      <c r="O1007" s="11"/>
    </row>
    <row r="1008">
      <c r="C1008" s="15"/>
      <c r="D1008" s="12"/>
      <c r="E1008" s="12"/>
      <c r="G1008" s="11"/>
      <c r="H1008" s="11"/>
      <c r="I1008" s="11"/>
      <c r="J1008" s="11"/>
      <c r="K1008" s="11"/>
      <c r="L1008" s="11"/>
      <c r="M1008" s="11"/>
      <c r="N1008" s="11"/>
      <c r="O1008" s="11"/>
    </row>
    <row r="1009">
      <c r="C1009" s="15"/>
      <c r="D1009" s="12"/>
      <c r="E1009" s="12"/>
      <c r="G1009" s="11"/>
      <c r="H1009" s="11"/>
      <c r="I1009" s="11"/>
      <c r="J1009" s="11"/>
      <c r="K1009" s="11"/>
      <c r="L1009" s="11"/>
      <c r="M1009" s="11"/>
      <c r="N1009" s="11"/>
      <c r="O1009" s="11"/>
    </row>
    <row r="1010">
      <c r="C1010" s="15"/>
      <c r="D1010" s="12"/>
      <c r="E1010" s="12"/>
      <c r="G1010" s="11"/>
      <c r="H1010" s="11"/>
      <c r="I1010" s="11"/>
      <c r="J1010" s="11"/>
      <c r="K1010" s="11"/>
      <c r="L1010" s="11"/>
      <c r="M1010" s="11"/>
      <c r="N1010" s="11"/>
      <c r="O1010" s="11"/>
    </row>
    <row r="1011">
      <c r="C1011" s="15"/>
      <c r="D1011" s="12"/>
      <c r="E1011" s="12"/>
      <c r="G1011" s="11"/>
      <c r="H1011" s="11"/>
      <c r="I1011" s="11"/>
      <c r="J1011" s="11"/>
      <c r="K1011" s="11"/>
      <c r="L1011" s="11"/>
      <c r="M1011" s="11"/>
      <c r="N1011" s="11"/>
      <c r="O1011" s="11"/>
    </row>
    <row r="1012">
      <c r="C1012" s="15"/>
      <c r="D1012" s="12"/>
      <c r="E1012" s="12"/>
      <c r="G1012" s="11"/>
      <c r="H1012" s="11"/>
      <c r="I1012" s="11"/>
      <c r="J1012" s="11"/>
      <c r="K1012" s="11"/>
      <c r="L1012" s="11"/>
      <c r="M1012" s="11"/>
      <c r="N1012" s="11"/>
      <c r="O1012" s="11"/>
    </row>
    <row r="1013">
      <c r="C1013" s="15"/>
      <c r="D1013" s="12"/>
      <c r="E1013" s="12"/>
      <c r="G1013" s="11"/>
      <c r="H1013" s="11"/>
      <c r="I1013" s="11"/>
      <c r="J1013" s="11"/>
      <c r="K1013" s="11"/>
      <c r="L1013" s="11"/>
      <c r="M1013" s="11"/>
      <c r="N1013" s="11"/>
      <c r="O1013" s="11"/>
    </row>
    <row r="1014">
      <c r="C1014" s="15"/>
      <c r="D1014" s="12"/>
      <c r="E1014" s="12"/>
      <c r="G1014" s="11"/>
      <c r="H1014" s="11"/>
      <c r="I1014" s="11"/>
      <c r="J1014" s="11"/>
      <c r="K1014" s="11"/>
      <c r="L1014" s="11"/>
      <c r="M1014" s="11"/>
      <c r="N1014" s="11"/>
      <c r="O1014" s="11"/>
    </row>
    <row r="1015">
      <c r="C1015" s="15"/>
      <c r="D1015" s="12"/>
      <c r="E1015" s="12"/>
      <c r="G1015" s="11"/>
      <c r="H1015" s="11"/>
      <c r="I1015" s="11"/>
      <c r="J1015" s="11"/>
      <c r="K1015" s="11"/>
      <c r="L1015" s="11"/>
      <c r="M1015" s="11"/>
      <c r="N1015" s="11"/>
      <c r="O1015" s="11"/>
    </row>
    <row r="1016">
      <c r="C1016" s="15"/>
      <c r="D1016" s="12"/>
      <c r="E1016" s="12"/>
      <c r="G1016" s="11"/>
      <c r="H1016" s="11"/>
      <c r="I1016" s="11"/>
      <c r="J1016" s="11"/>
      <c r="K1016" s="11"/>
      <c r="L1016" s="11"/>
      <c r="M1016" s="11"/>
      <c r="N1016" s="11"/>
      <c r="O1016" s="11"/>
    </row>
    <row r="1017">
      <c r="C1017" s="15"/>
      <c r="D1017" s="12"/>
      <c r="E1017" s="12"/>
      <c r="G1017" s="11"/>
      <c r="H1017" s="11"/>
      <c r="I1017" s="11"/>
      <c r="J1017" s="11"/>
      <c r="K1017" s="11"/>
      <c r="L1017" s="11"/>
      <c r="M1017" s="11"/>
      <c r="N1017" s="11"/>
      <c r="O1017" s="11"/>
    </row>
    <row r="1018">
      <c r="C1018" s="15"/>
      <c r="D1018" s="12"/>
      <c r="E1018" s="12"/>
      <c r="G1018" s="11"/>
      <c r="H1018" s="11"/>
      <c r="I1018" s="11"/>
      <c r="J1018" s="11"/>
      <c r="K1018" s="11"/>
      <c r="L1018" s="11"/>
      <c r="M1018" s="11"/>
      <c r="N1018" s="11"/>
      <c r="O1018" s="11"/>
    </row>
    <row r="1019">
      <c r="C1019" s="15"/>
      <c r="D1019" s="12"/>
      <c r="E1019" s="12"/>
      <c r="G1019" s="11"/>
      <c r="H1019" s="11"/>
      <c r="I1019" s="11"/>
      <c r="J1019" s="11"/>
      <c r="K1019" s="11"/>
      <c r="L1019" s="11"/>
      <c r="M1019" s="11"/>
      <c r="N1019" s="11"/>
      <c r="O1019" s="11"/>
    </row>
    <row r="1020">
      <c r="C1020" s="15"/>
      <c r="D1020" s="12"/>
      <c r="E1020" s="12"/>
      <c r="G1020" s="11"/>
      <c r="H1020" s="11"/>
      <c r="I1020" s="11"/>
      <c r="J1020" s="11"/>
      <c r="K1020" s="11"/>
      <c r="L1020" s="11"/>
      <c r="M1020" s="11"/>
      <c r="N1020" s="11"/>
      <c r="O1020" s="11"/>
    </row>
    <row r="1021">
      <c r="C1021" s="15"/>
      <c r="D1021" s="12"/>
      <c r="E1021" s="12"/>
      <c r="G1021" s="11"/>
      <c r="H1021" s="11"/>
      <c r="I1021" s="11"/>
      <c r="J1021" s="11"/>
      <c r="K1021" s="11"/>
      <c r="L1021" s="11"/>
      <c r="M1021" s="11"/>
      <c r="N1021" s="11"/>
      <c r="O1021" s="11"/>
    </row>
    <row r="1022">
      <c r="C1022" s="15"/>
      <c r="D1022" s="12"/>
      <c r="E1022" s="12"/>
      <c r="G1022" s="11"/>
      <c r="H1022" s="11"/>
      <c r="I1022" s="11"/>
      <c r="J1022" s="11"/>
      <c r="K1022" s="11"/>
      <c r="L1022" s="11"/>
      <c r="M1022" s="11"/>
      <c r="N1022" s="11"/>
      <c r="O1022" s="11"/>
    </row>
    <row r="1023">
      <c r="C1023" s="15"/>
      <c r="D1023" s="12"/>
      <c r="E1023" s="12"/>
      <c r="G1023" s="11"/>
      <c r="H1023" s="11"/>
      <c r="I1023" s="11"/>
      <c r="J1023" s="11"/>
      <c r="K1023" s="11"/>
      <c r="L1023" s="11"/>
      <c r="M1023" s="11"/>
      <c r="N1023" s="11"/>
      <c r="O1023" s="11"/>
    </row>
  </sheetData>
  <conditionalFormatting sqref="C1:C1023">
    <cfRule type="containsText" dxfId="0" priority="1" operator="containsText" text="KAS">
      <formula>NOT(ISERROR(SEARCH(("KAS"),(C1))))</formula>
    </cfRule>
  </conditionalFormatting>
  <conditionalFormatting sqref="C1:C1023">
    <cfRule type="containsText" dxfId="1" priority="2" operator="containsText" text="BIAYA">
      <formula>NOT(ISERROR(SEARCH(("BIAYA"),(C1))))</formula>
    </cfRule>
  </conditionalFormatting>
  <conditionalFormatting sqref="C1:C1023">
    <cfRule type="beginsWith" dxfId="2" priority="3" operator="beginsWith" text="OMZET">
      <formula>LEFT((C1),LEN("OMZET"))=("OMZET")</formula>
    </cfRule>
  </conditionalFormatting>
  <conditionalFormatting sqref="C1:C1023">
    <cfRule type="containsText" dxfId="3" priority="4" operator="containsText" text="INVESTOR">
      <formula>NOT(ISERROR(SEARCH(("INVESTOR"),(C1))))</formula>
    </cfRule>
  </conditionalFormatting>
  <conditionalFormatting sqref="C1:C1023">
    <cfRule type="containsText" dxfId="4" priority="5" operator="containsText" text="LABA">
      <formula>NOT(ISERROR(SEARCH(("LABA"),(C1))))</formula>
    </cfRule>
  </conditionalFormatting>
  <conditionalFormatting sqref="C1:C1023">
    <cfRule type="containsText" dxfId="5" priority="6" operator="containsText" text="SUPPLY">
      <formula>NOT(ISERROR(SEARCH(("SUPPLY"),(C1))))</formula>
    </cfRule>
  </conditionalFormatting>
  <conditionalFormatting sqref="C1:C1023">
    <cfRule type="containsText" dxfId="4" priority="7" operator="containsText" text="KOMISI">
      <formula>NOT(ISERROR(SEARCH(("KOMISI"),(C1))))</formula>
    </cfRule>
  </conditionalFormatting>
  <conditionalFormatting sqref="C1:C1023">
    <cfRule type="containsText" dxfId="0" priority="8" operator="containsText" text="TABUNGAN">
      <formula>NOT(ISERROR(SEARCH(("TABUNGAN"),(C1))))</formula>
    </cfRule>
  </conditionalFormatting>
  <conditionalFormatting sqref="C1:C1023">
    <cfRule type="containsText" dxfId="6" priority="9" operator="containsText" text="HUTANG">
      <formula>NOT(ISERROR(SEARCH(("HUTANG"),(C1))))</formula>
    </cfRule>
  </conditionalFormatting>
  <dataValidations>
    <dataValidation type="list" allowBlank="1" sqref="C2:C1023">
      <formula1>"KAS,BIAYA,OMZET,INVESTOR,SUBSIDI,LUNAS,SUPPLY,LABA,KOMISI,TABUNGAN,HUTANG,PIUTANG,PRIBADI-S"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5" max="5" width="3.63"/>
    <col customWidth="1" min="6" max="6" width="13.13"/>
    <col customWidth="1" min="7" max="7" width="22.88"/>
    <col customWidth="1" min="8" max="8" width="6.63"/>
    <col customWidth="1" min="9" max="9" width="16.5"/>
    <col customWidth="1" min="10" max="10" width="2.5"/>
    <col customWidth="1" min="11" max="11" width="16.75"/>
    <col customWidth="1" min="12" max="12" width="1.88"/>
  </cols>
  <sheetData>
    <row r="4" ht="14.25" customHeight="1"/>
    <row r="5">
      <c r="A5" s="16" t="s">
        <v>88</v>
      </c>
    </row>
    <row r="6">
      <c r="B6" s="17" t="str">
        <f>TEXT(TODAY(), "mmmm yyyy")</f>
        <v>June 2026</v>
      </c>
    </row>
    <row r="9">
      <c r="A9" s="18" t="s">
        <v>89</v>
      </c>
      <c r="B9" s="19"/>
      <c r="C9" s="19"/>
      <c r="D9" s="19"/>
      <c r="E9" s="19"/>
      <c r="F9" s="19"/>
      <c r="G9" s="19"/>
      <c r="H9" s="19"/>
      <c r="I9" s="19"/>
    </row>
    <row r="10">
      <c r="A10" s="19"/>
      <c r="B10" s="19"/>
      <c r="C10" s="19"/>
      <c r="D10" s="19"/>
      <c r="E10" s="19"/>
      <c r="F10" s="19"/>
      <c r="G10" s="19"/>
      <c r="H10" s="19"/>
      <c r="I10" s="19"/>
    </row>
    <row r="11">
      <c r="A11" s="20" t="s">
        <v>90</v>
      </c>
    </row>
    <row r="12">
      <c r="A12" s="20" t="s">
        <v>91</v>
      </c>
    </row>
    <row r="13">
      <c r="A13" s="20" t="s">
        <v>92</v>
      </c>
    </row>
    <row r="14">
      <c r="A14" s="20" t="s">
        <v>93</v>
      </c>
    </row>
    <row r="15">
      <c r="A15" s="19"/>
      <c r="B15" s="19"/>
      <c r="C15" s="19"/>
      <c r="D15" s="19"/>
      <c r="E15" s="19"/>
      <c r="F15" s="19"/>
      <c r="G15" s="19"/>
      <c r="H15" s="19"/>
      <c r="I15" s="19"/>
    </row>
    <row r="16" ht="26.25" customHeight="1">
      <c r="A16" s="18" t="s">
        <v>94</v>
      </c>
      <c r="B16" s="19"/>
      <c r="C16" s="19"/>
      <c r="D16" s="19"/>
      <c r="E16" s="19"/>
      <c r="F16" s="19"/>
      <c r="G16" s="19"/>
      <c r="H16" s="19"/>
      <c r="I16" s="19"/>
    </row>
    <row r="17" ht="26.25" customHeight="1">
      <c r="A17" s="19"/>
      <c r="B17" s="19"/>
      <c r="C17" s="19"/>
      <c r="D17" s="19"/>
      <c r="E17" s="19"/>
      <c r="F17" s="19"/>
      <c r="G17" s="19"/>
      <c r="H17" s="19"/>
      <c r="I17" s="19"/>
    </row>
    <row r="18" ht="26.25" customHeight="1">
      <c r="A18" s="21" t="s">
        <v>95</v>
      </c>
      <c r="B18" s="22" t="s">
        <v>96</v>
      </c>
      <c r="C18" s="19"/>
      <c r="D18" s="19"/>
      <c r="E18" s="19"/>
      <c r="F18" s="23"/>
      <c r="G18" s="23">
        <f t="array" ref="G18">INDEX('Buku Kas'!G:G, COUNTA('Buku Kas'!G:G))</f>
        <v>2983000</v>
      </c>
      <c r="H18" s="19"/>
      <c r="I18" s="19"/>
    </row>
    <row r="19" ht="26.25" customHeight="1">
      <c r="A19" s="21" t="s">
        <v>95</v>
      </c>
      <c r="B19" s="22" t="s">
        <v>97</v>
      </c>
      <c r="C19" s="19"/>
      <c r="D19" s="19"/>
      <c r="E19" s="19"/>
      <c r="F19" s="24"/>
      <c r="G19" s="24">
        <f t="array" ref="G19">INDEX('Buku Kas'!H:H, COUNTA('Buku Kas'!H:H)) + INDEX('Buku Kas'!I:I, COUNTA('Buku Kas'!I:I)) + INDEX('Buku Kas'!L:L, COUNTA('Buku Kas'!L:L))</f>
        <v>9735845</v>
      </c>
      <c r="H19" s="19"/>
      <c r="I19" s="19"/>
    </row>
    <row r="20" ht="26.25" customHeight="1">
      <c r="A20" s="19"/>
      <c r="B20" s="19"/>
      <c r="C20" s="22" t="s">
        <v>98</v>
      </c>
      <c r="D20" s="19"/>
      <c r="E20" s="19"/>
      <c r="F20" s="24"/>
      <c r="G20" s="24">
        <f t="array" ref="G20">INDEX('Buku Kas'!L:L, COUNTA('Buku Kas'!L:L))</f>
        <v>5772845</v>
      </c>
      <c r="H20" s="19"/>
      <c r="I20" s="19"/>
    </row>
    <row r="21" ht="26.25" customHeight="1"/>
    <row r="22" ht="26.25" customHeight="1">
      <c r="A22" s="18" t="s">
        <v>99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</row>
    <row r="23" ht="26.25" customHeight="1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</row>
    <row r="24" ht="26.25" customHeight="1">
      <c r="A24" s="25">
        <v>1.0</v>
      </c>
      <c r="B24" s="25" t="s">
        <v>100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ht="26.25" customHeight="1">
      <c r="A25" s="19"/>
      <c r="B25" s="25" t="s">
        <v>101</v>
      </c>
      <c r="C25" s="19"/>
      <c r="D25" s="19"/>
      <c r="E25" s="19"/>
      <c r="F25" s="26" t="s">
        <v>102</v>
      </c>
      <c r="G25" s="27">
        <f t="array" ref="G25">INDEX('Buku Kas'!H:H, COUNTA('Buku Kas'!H:H)) + INDEX('Buku Kas'!I:I, COUNTA('Buku Kas'!I:I)) + INDEX('Buku Kas'!L:L, COUNTA('Buku Kas'!L:L))</f>
        <v>9735845</v>
      </c>
      <c r="H25" s="28" t="s">
        <v>103</v>
      </c>
      <c r="I25" s="29">
        <f>G20</f>
        <v>5772845</v>
      </c>
      <c r="J25" s="30" t="s">
        <v>104</v>
      </c>
      <c r="K25" s="31"/>
      <c r="L25" s="32"/>
    </row>
    <row r="26">
      <c r="B26" s="33"/>
      <c r="C26" s="33"/>
      <c r="D26" s="33"/>
      <c r="F26" s="34"/>
      <c r="G26" s="35"/>
      <c r="H26" s="33"/>
      <c r="I26" s="36" t="s">
        <v>30</v>
      </c>
      <c r="J26" s="37"/>
      <c r="K26" s="36"/>
    </row>
    <row r="27" ht="27.75" customHeight="1">
      <c r="B27" s="33"/>
      <c r="C27" s="33"/>
      <c r="D27" s="33"/>
      <c r="F27" s="26" t="s">
        <v>102</v>
      </c>
      <c r="G27" s="27">
        <f>G25-G20</f>
        <v>3963000</v>
      </c>
      <c r="H27" s="33"/>
      <c r="I27" s="33"/>
      <c r="J27" s="33"/>
      <c r="K27" s="33"/>
    </row>
    <row r="28">
      <c r="G28" s="35" t="s">
        <v>105</v>
      </c>
    </row>
    <row r="29" ht="26.25" customHeight="1">
      <c r="A29" s="38">
        <v>2.0</v>
      </c>
      <c r="B29" s="39" t="s">
        <v>106</v>
      </c>
      <c r="C29" s="40"/>
      <c r="D29" s="40"/>
      <c r="E29" s="40"/>
      <c r="F29" s="40"/>
      <c r="G29" s="40"/>
      <c r="H29" s="40"/>
      <c r="I29" s="40"/>
    </row>
    <row r="30" ht="26.25" customHeight="1">
      <c r="A30" s="40"/>
      <c r="B30" s="39" t="s">
        <v>107</v>
      </c>
      <c r="C30" s="40"/>
      <c r="D30" s="40"/>
      <c r="E30" s="40"/>
      <c r="F30" s="41" t="s">
        <v>102</v>
      </c>
      <c r="G30" s="42">
        <f>G18</f>
        <v>2983000</v>
      </c>
      <c r="H30" s="43" t="s">
        <v>108</v>
      </c>
      <c r="I30" s="44">
        <f>G27</f>
        <v>3963000</v>
      </c>
    </row>
    <row r="31">
      <c r="A31" s="45"/>
      <c r="B31" s="45"/>
      <c r="C31" s="45"/>
      <c r="D31" s="45"/>
      <c r="E31" s="45"/>
      <c r="F31" s="46"/>
      <c r="G31" s="35" t="s">
        <v>109</v>
      </c>
      <c r="H31" s="45"/>
      <c r="I31" s="35" t="s">
        <v>105</v>
      </c>
    </row>
    <row r="32" ht="31.5" customHeight="1">
      <c r="A32" s="45"/>
      <c r="B32" s="45"/>
      <c r="C32" s="45"/>
      <c r="D32" s="45"/>
      <c r="E32" s="45"/>
      <c r="F32" s="41" t="s">
        <v>102</v>
      </c>
      <c r="G32" s="47">
        <f>G30-I30</f>
        <v>-980000</v>
      </c>
      <c r="H32" s="45"/>
      <c r="I32" s="45"/>
    </row>
    <row r="34" ht="26.25" customHeight="1">
      <c r="A34" s="18" t="s">
        <v>110</v>
      </c>
      <c r="B34" s="19"/>
      <c r="C34" s="19"/>
      <c r="D34" s="19"/>
      <c r="E34" s="19"/>
      <c r="F34" s="19"/>
      <c r="G34" s="19"/>
    </row>
    <row r="35" ht="26.25" customHeight="1">
      <c r="A35" s="22">
        <v>1.0</v>
      </c>
      <c r="B35" s="22" t="s">
        <v>111</v>
      </c>
      <c r="C35" s="19"/>
      <c r="D35" s="19"/>
      <c r="E35" s="19"/>
      <c r="F35" s="19"/>
      <c r="G35" s="19"/>
    </row>
    <row r="36" ht="26.25" customHeight="1">
      <c r="A36" s="19"/>
      <c r="B36" s="22" t="s">
        <v>112</v>
      </c>
      <c r="C36" s="19"/>
      <c r="D36" s="19"/>
      <c r="E36" s="19"/>
      <c r="F36" s="48" t="s">
        <v>102</v>
      </c>
      <c r="G36" s="49">
        <f>G32</f>
        <v>-980000</v>
      </c>
    </row>
    <row r="37" ht="20.25" customHeight="1">
      <c r="G37" s="50" t="s">
        <v>107</v>
      </c>
      <c r="H37" s="51" t="s">
        <v>102</v>
      </c>
      <c r="I37" s="49">
        <f>G36/2</f>
        <v>-490000</v>
      </c>
    </row>
    <row r="38">
      <c r="G38" s="52" t="s">
        <v>113</v>
      </c>
    </row>
    <row r="40" ht="26.25" customHeight="1">
      <c r="A40" s="22">
        <v>2.0</v>
      </c>
      <c r="B40" s="22" t="s">
        <v>114</v>
      </c>
      <c r="C40" s="19"/>
      <c r="D40" s="19"/>
      <c r="E40" s="19"/>
      <c r="F40" s="19"/>
      <c r="G40" s="19"/>
      <c r="H40" s="19"/>
      <c r="I40" s="19"/>
    </row>
    <row r="41" ht="26.25" customHeight="1">
      <c r="A41" s="19"/>
      <c r="B41" s="22" t="s">
        <v>115</v>
      </c>
      <c r="C41" s="19"/>
      <c r="D41" s="19"/>
      <c r="E41" s="19"/>
      <c r="F41" s="48" t="s">
        <v>102</v>
      </c>
      <c r="G41" s="49">
        <f>I37</f>
        <v>-490000</v>
      </c>
      <c r="H41" s="30" t="s">
        <v>108</v>
      </c>
      <c r="I41" s="27">
        <f>G20</f>
        <v>5772845</v>
      </c>
    </row>
    <row r="42">
      <c r="G42" s="35" t="s">
        <v>116</v>
      </c>
      <c r="I42" s="35" t="s">
        <v>30</v>
      </c>
    </row>
    <row r="43" ht="27.0" customHeight="1">
      <c r="F43" s="48" t="s">
        <v>102</v>
      </c>
      <c r="G43" s="53">
        <f>G41-I41</f>
        <v>-6262845</v>
      </c>
    </row>
    <row r="44">
      <c r="G44" s="35" t="s">
        <v>117</v>
      </c>
    </row>
    <row r="46">
      <c r="G46" s="35"/>
    </row>
  </sheetData>
  <mergeCells count="6">
    <mergeCell ref="A5:L5"/>
    <mergeCell ref="B6:L6"/>
    <mergeCell ref="A11:L11"/>
    <mergeCell ref="A12:L12"/>
    <mergeCell ref="A13:L13"/>
    <mergeCell ref="A14:L14"/>
  </mergeCells>
  <printOptions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hidden="1" min="1" max="1" width="12.63"/>
    <col customWidth="1" min="3" max="3" width="19.5"/>
    <col customWidth="1" min="6" max="6" width="48.25"/>
    <col customWidth="1" min="7" max="7" width="13.63"/>
    <col customWidth="1" min="8" max="8" width="18.75"/>
    <col customWidth="1" min="9" max="9" width="16.38"/>
    <col customWidth="1" min="10" max="11" width="13.0"/>
    <col customWidth="1" hidden="1" min="12" max="12" width="12.38"/>
    <col customWidth="1" min="13" max="13" width="14.75"/>
    <col customWidth="1" min="14" max="14" width="15.0"/>
    <col customWidth="1" hidden="1" min="15" max="15" width="15.0"/>
    <col customWidth="1" min="16" max="16" width="4.1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  <c r="M1" s="6" t="s">
        <v>12</v>
      </c>
      <c r="N1" s="6" t="s">
        <v>13</v>
      </c>
      <c r="O1" s="7" t="s">
        <v>14</v>
      </c>
    </row>
    <row r="2">
      <c r="A2" s="1" t="s">
        <v>15</v>
      </c>
      <c r="B2" s="8">
        <v>46143.0</v>
      </c>
      <c r="C2" s="1" t="s">
        <v>16</v>
      </c>
      <c r="D2" s="11">
        <v>2.2459713E7</v>
      </c>
      <c r="E2" s="10"/>
      <c r="F2" s="1" t="s">
        <v>118</v>
      </c>
      <c r="G2" s="11">
        <f t="shared" ref="G2:G261" si="1">IF(OR(NOT(ISERROR(SEARCH("OMZET", C2))), NOT(ISERROR(SEARCH("PIUTANG", C2)))), IF(ROW()=2, D2, G1 + D2), IF(ROW()=2, 0, G1))</f>
        <v>0</v>
      </c>
      <c r="H2" s="9">
        <v>0.0</v>
      </c>
      <c r="I2" s="11">
        <f t="shared" ref="I2:I261" si="2">IF(ROW()=2, 0, IF(OR(C2="SUPPLY", C2="HUTANG"), I1+E2, I1))</f>
        <v>0</v>
      </c>
      <c r="J2" s="9">
        <v>2.2459713E7</v>
      </c>
      <c r="K2" s="11">
        <f t="shared" ref="K2:K261" si="3">G2 - (H2 + I2)</f>
        <v>0</v>
      </c>
      <c r="L2" s="11">
        <f t="shared" ref="L2:L261" si="4">IF(C2="PRIBADI-S", IF(ROW()=2, IF(D2, -D2, E2), IF(D2, L1-D2, L1+E2)), IF(ROW()=2, 0, L1))</f>
        <v>0</v>
      </c>
      <c r="M2" s="11">
        <f t="shared" ref="M2:M5" si="5">(K2/2)-L2</f>
        <v>0</v>
      </c>
      <c r="N2" s="11">
        <f t="shared" ref="N2:N5" si="6"> ((K2 - IF(ROW()=2, 0, K1)) / 2) + IF(ROW()=2, 0, N1) + IF(C2="INVESTOR", D2, 0) - IF(C2="INVESTOR", E2, 0)</f>
        <v>0</v>
      </c>
      <c r="O2" s="11">
        <f t="shared" ref="O2:O261" si="7">IF(AND(NOT(ISERROR(SEARCH("Cahaya", F2))), OR(C2="INVESTOR", C2="BIAYA")), IF(ROW()=2, IF(D2, -D2, E2), IF(D2, O1-D2, O1+E2)), IF(ROW()=2, 0, O1))</f>
        <v>0</v>
      </c>
    </row>
    <row r="3">
      <c r="A3" s="1" t="s">
        <v>18</v>
      </c>
      <c r="B3" s="8">
        <v>46143.0</v>
      </c>
      <c r="C3" s="1" t="s">
        <v>19</v>
      </c>
      <c r="D3" s="11">
        <v>2.879073283333333E7</v>
      </c>
      <c r="E3" s="12"/>
      <c r="F3" s="1" t="s">
        <v>20</v>
      </c>
      <c r="G3" s="11">
        <f t="shared" si="1"/>
        <v>0</v>
      </c>
      <c r="H3" s="9">
        <f t="shared" ref="H3:H4" si="8">IF(ROW()=2, 0, IF(OR(C3="BIAYA", C3="TABUNGAN"), H2+E3, H2))
</f>
        <v>0</v>
      </c>
      <c r="I3" s="11">
        <f t="shared" si="2"/>
        <v>0</v>
      </c>
      <c r="J3" s="9">
        <v>2.2459713E7</v>
      </c>
      <c r="K3" s="11">
        <f t="shared" si="3"/>
        <v>0</v>
      </c>
      <c r="L3" s="11">
        <f t="shared" si="4"/>
        <v>0</v>
      </c>
      <c r="M3" s="11">
        <f t="shared" si="5"/>
        <v>0</v>
      </c>
      <c r="N3" s="11">
        <f t="shared" si="6"/>
        <v>28790732.83</v>
      </c>
      <c r="O3" s="11">
        <f t="shared" si="7"/>
        <v>0</v>
      </c>
    </row>
    <row r="4">
      <c r="A4" s="1" t="s">
        <v>21</v>
      </c>
      <c r="B4" s="8">
        <v>46143.0</v>
      </c>
      <c r="C4" s="1" t="s">
        <v>22</v>
      </c>
      <c r="D4" s="10"/>
      <c r="E4" s="9">
        <v>6331020.16666667</v>
      </c>
      <c r="F4" s="1" t="s">
        <v>119</v>
      </c>
      <c r="G4" s="11">
        <f t="shared" si="1"/>
        <v>0</v>
      </c>
      <c r="H4" s="9">
        <f t="shared" si="8"/>
        <v>0</v>
      </c>
      <c r="I4" s="11">
        <f t="shared" si="2"/>
        <v>0</v>
      </c>
      <c r="J4" s="9">
        <v>2.2459713E7</v>
      </c>
      <c r="K4" s="11">
        <f t="shared" si="3"/>
        <v>0</v>
      </c>
      <c r="L4" s="11">
        <f t="shared" si="4"/>
        <v>6331020.167</v>
      </c>
      <c r="M4" s="11">
        <f t="shared" si="5"/>
        <v>-6331020.167</v>
      </c>
      <c r="N4" s="11">
        <f t="shared" si="6"/>
        <v>28790732.83</v>
      </c>
      <c r="O4" s="11">
        <f t="shared" si="7"/>
        <v>0</v>
      </c>
    </row>
    <row r="5">
      <c r="A5" s="1" t="s">
        <v>24</v>
      </c>
      <c r="B5" s="8">
        <v>46143.0</v>
      </c>
      <c r="C5" s="1" t="s">
        <v>25</v>
      </c>
      <c r="D5" s="12"/>
      <c r="E5" s="10">
        <v>615000.0</v>
      </c>
      <c r="F5" s="1" t="s">
        <v>26</v>
      </c>
      <c r="G5" s="11">
        <f t="shared" si="1"/>
        <v>0</v>
      </c>
      <c r="H5" s="9">
        <v>0.0</v>
      </c>
      <c r="I5" s="11">
        <f t="shared" si="2"/>
        <v>0</v>
      </c>
      <c r="J5" s="9">
        <v>2.2459713E7</v>
      </c>
      <c r="K5" s="11">
        <f t="shared" si="3"/>
        <v>0</v>
      </c>
      <c r="L5" s="11">
        <f t="shared" si="4"/>
        <v>6331020.167</v>
      </c>
      <c r="M5" s="11">
        <f t="shared" si="5"/>
        <v>-6331020.167</v>
      </c>
      <c r="N5" s="11">
        <f t="shared" si="6"/>
        <v>28790732.83</v>
      </c>
      <c r="O5" s="11">
        <f t="shared" si="7"/>
        <v>615000</v>
      </c>
    </row>
    <row r="6">
      <c r="A6" s="1" t="s">
        <v>120</v>
      </c>
      <c r="B6" s="8">
        <v>46143.0</v>
      </c>
      <c r="C6" s="1" t="s">
        <v>6</v>
      </c>
      <c r="D6" s="10">
        <v>425000.0</v>
      </c>
      <c r="E6" s="12"/>
      <c r="F6" s="1" t="s">
        <v>121</v>
      </c>
      <c r="G6" s="11">
        <f t="shared" si="1"/>
        <v>425000</v>
      </c>
      <c r="H6" s="11">
        <f t="shared" ref="H6:H261" si="9">IF(ROW()=2, 0, IF(OR(C6="BIAYA", C6="TABUNGAN"), H5 + E6, H5))</f>
        <v>0</v>
      </c>
      <c r="I6" s="11">
        <f t="shared" si="2"/>
        <v>0</v>
      </c>
      <c r="J6" s="11">
        <f t="shared" ref="J6:J261" si="10"> IF(ROW()=2, D6 - E6, J5 + D6 - E6)</f>
        <v>22884713</v>
      </c>
      <c r="K6" s="11">
        <f t="shared" si="3"/>
        <v>425000</v>
      </c>
      <c r="L6" s="11">
        <f t="shared" si="4"/>
        <v>6331020.167</v>
      </c>
      <c r="M6" s="11">
        <f t="shared" ref="M6:M261" si="11">(K6/2)-L6</f>
        <v>-6118520.167</v>
      </c>
      <c r="N6" s="11">
        <f t="shared" ref="N6:N261" si="12"> ((K6 - IF(ROW()=2, 0, K5)) / 2) + IF(ROW()=2, 0, N5) + IF(C6="INVESTOR", D6, 0) - IF(C6="INVESTOR", E6, 0)</f>
        <v>29003232.83</v>
      </c>
      <c r="O6" s="11">
        <f t="shared" si="7"/>
        <v>615000</v>
      </c>
    </row>
    <row r="7">
      <c r="A7" s="1" t="s">
        <v>122</v>
      </c>
      <c r="B7" s="8">
        <v>46144.0</v>
      </c>
      <c r="C7" s="1" t="s">
        <v>6</v>
      </c>
      <c r="D7" s="10">
        <v>23000.0</v>
      </c>
      <c r="E7" s="12"/>
      <c r="F7" s="1" t="s">
        <v>123</v>
      </c>
      <c r="G7" s="11">
        <f t="shared" si="1"/>
        <v>448000</v>
      </c>
      <c r="H7" s="11">
        <f t="shared" si="9"/>
        <v>0</v>
      </c>
      <c r="I7" s="11">
        <f t="shared" si="2"/>
        <v>0</v>
      </c>
      <c r="J7" s="11">
        <f t="shared" si="10"/>
        <v>22907713</v>
      </c>
      <c r="K7" s="11">
        <f t="shared" si="3"/>
        <v>448000</v>
      </c>
      <c r="L7" s="11">
        <f t="shared" si="4"/>
        <v>6331020.167</v>
      </c>
      <c r="M7" s="11">
        <f t="shared" si="11"/>
        <v>-6107020.167</v>
      </c>
      <c r="N7" s="11">
        <f t="shared" si="12"/>
        <v>29014732.83</v>
      </c>
      <c r="O7" s="11">
        <f t="shared" si="7"/>
        <v>615000</v>
      </c>
    </row>
    <row r="8">
      <c r="A8" s="1" t="s">
        <v>124</v>
      </c>
      <c r="B8" s="8">
        <v>46144.0</v>
      </c>
      <c r="C8" s="1" t="s">
        <v>6</v>
      </c>
      <c r="D8" s="10">
        <v>123750.0</v>
      </c>
      <c r="E8" s="12"/>
      <c r="F8" s="1" t="s">
        <v>125</v>
      </c>
      <c r="G8" s="11">
        <f t="shared" si="1"/>
        <v>571750</v>
      </c>
      <c r="H8" s="11">
        <f t="shared" si="9"/>
        <v>0</v>
      </c>
      <c r="I8" s="11">
        <f t="shared" si="2"/>
        <v>0</v>
      </c>
      <c r="J8" s="11">
        <f t="shared" si="10"/>
        <v>23031463</v>
      </c>
      <c r="K8" s="11">
        <f t="shared" si="3"/>
        <v>571750</v>
      </c>
      <c r="L8" s="11">
        <f t="shared" si="4"/>
        <v>6331020.167</v>
      </c>
      <c r="M8" s="11">
        <f t="shared" si="11"/>
        <v>-6045145.167</v>
      </c>
      <c r="N8" s="11">
        <f t="shared" si="12"/>
        <v>29076607.83</v>
      </c>
      <c r="O8" s="11">
        <f t="shared" si="7"/>
        <v>615000</v>
      </c>
    </row>
    <row r="9">
      <c r="A9" s="1" t="s">
        <v>126</v>
      </c>
      <c r="B9" s="8">
        <v>46144.0</v>
      </c>
      <c r="C9" s="1" t="s">
        <v>6</v>
      </c>
      <c r="D9" s="10">
        <v>1100000.0</v>
      </c>
      <c r="E9" s="12"/>
      <c r="F9" s="1" t="s">
        <v>127</v>
      </c>
      <c r="G9" s="11">
        <f t="shared" si="1"/>
        <v>1671750</v>
      </c>
      <c r="H9" s="11">
        <f t="shared" si="9"/>
        <v>0</v>
      </c>
      <c r="I9" s="11">
        <f t="shared" si="2"/>
        <v>0</v>
      </c>
      <c r="J9" s="11">
        <f t="shared" si="10"/>
        <v>24131463</v>
      </c>
      <c r="K9" s="11">
        <f t="shared" si="3"/>
        <v>1671750</v>
      </c>
      <c r="L9" s="11">
        <f t="shared" si="4"/>
        <v>6331020.167</v>
      </c>
      <c r="M9" s="11">
        <f t="shared" si="11"/>
        <v>-5495145.167</v>
      </c>
      <c r="N9" s="11">
        <f t="shared" si="12"/>
        <v>29626607.83</v>
      </c>
      <c r="O9" s="11">
        <f t="shared" si="7"/>
        <v>615000</v>
      </c>
    </row>
    <row r="10">
      <c r="A10" s="1" t="s">
        <v>128</v>
      </c>
      <c r="B10" s="8">
        <v>46144.0</v>
      </c>
      <c r="C10" s="1" t="s">
        <v>6</v>
      </c>
      <c r="D10" s="10">
        <v>600000.0</v>
      </c>
      <c r="E10" s="12"/>
      <c r="F10" s="1" t="s">
        <v>129</v>
      </c>
      <c r="G10" s="11">
        <f t="shared" si="1"/>
        <v>2271750</v>
      </c>
      <c r="H10" s="11">
        <f t="shared" si="9"/>
        <v>0</v>
      </c>
      <c r="I10" s="11">
        <f t="shared" si="2"/>
        <v>0</v>
      </c>
      <c r="J10" s="11">
        <f t="shared" si="10"/>
        <v>24731463</v>
      </c>
      <c r="K10" s="11">
        <f t="shared" si="3"/>
        <v>2271750</v>
      </c>
      <c r="L10" s="11">
        <f t="shared" si="4"/>
        <v>6331020.167</v>
      </c>
      <c r="M10" s="11">
        <f t="shared" si="11"/>
        <v>-5195145.167</v>
      </c>
      <c r="N10" s="11">
        <f t="shared" si="12"/>
        <v>29926607.83</v>
      </c>
      <c r="O10" s="11">
        <f t="shared" si="7"/>
        <v>615000</v>
      </c>
    </row>
    <row r="11">
      <c r="A11" s="1" t="s">
        <v>130</v>
      </c>
      <c r="B11" s="8">
        <v>46144.0</v>
      </c>
      <c r="C11" s="1" t="s">
        <v>6</v>
      </c>
      <c r="D11" s="10">
        <v>87000.0</v>
      </c>
      <c r="E11" s="12"/>
      <c r="F11" s="1" t="s">
        <v>131</v>
      </c>
      <c r="G11" s="11">
        <f t="shared" si="1"/>
        <v>2358750</v>
      </c>
      <c r="H11" s="11">
        <f t="shared" si="9"/>
        <v>0</v>
      </c>
      <c r="I11" s="11">
        <f t="shared" si="2"/>
        <v>0</v>
      </c>
      <c r="J11" s="11">
        <f t="shared" si="10"/>
        <v>24818463</v>
      </c>
      <c r="K11" s="11">
        <f t="shared" si="3"/>
        <v>2358750</v>
      </c>
      <c r="L11" s="11">
        <f t="shared" si="4"/>
        <v>6331020.167</v>
      </c>
      <c r="M11" s="11">
        <f t="shared" si="11"/>
        <v>-5151645.167</v>
      </c>
      <c r="N11" s="11">
        <f t="shared" si="12"/>
        <v>29970107.83</v>
      </c>
      <c r="O11" s="11">
        <f t="shared" si="7"/>
        <v>615000</v>
      </c>
    </row>
    <row r="12">
      <c r="A12" s="1" t="s">
        <v>132</v>
      </c>
      <c r="B12" s="8">
        <v>46144.0</v>
      </c>
      <c r="C12" s="1" t="s">
        <v>6</v>
      </c>
      <c r="D12" s="10">
        <v>159000.0</v>
      </c>
      <c r="E12" s="12"/>
      <c r="F12" s="1" t="s">
        <v>133</v>
      </c>
      <c r="G12" s="11">
        <f t="shared" si="1"/>
        <v>2517750</v>
      </c>
      <c r="H12" s="11">
        <f t="shared" si="9"/>
        <v>0</v>
      </c>
      <c r="I12" s="11">
        <f t="shared" si="2"/>
        <v>0</v>
      </c>
      <c r="J12" s="11">
        <f t="shared" si="10"/>
        <v>24977463</v>
      </c>
      <c r="K12" s="11">
        <f t="shared" si="3"/>
        <v>2517750</v>
      </c>
      <c r="L12" s="11">
        <f t="shared" si="4"/>
        <v>6331020.167</v>
      </c>
      <c r="M12" s="11">
        <f t="shared" si="11"/>
        <v>-5072145.167</v>
      </c>
      <c r="N12" s="11">
        <f t="shared" si="12"/>
        <v>30049607.83</v>
      </c>
      <c r="O12" s="11">
        <f t="shared" si="7"/>
        <v>615000</v>
      </c>
    </row>
    <row r="13">
      <c r="A13" s="1" t="s">
        <v>134</v>
      </c>
      <c r="B13" s="8">
        <v>46144.0</v>
      </c>
      <c r="C13" s="1" t="s">
        <v>6</v>
      </c>
      <c r="D13" s="10">
        <v>34500.0</v>
      </c>
      <c r="E13" s="12"/>
      <c r="F13" s="1" t="s">
        <v>135</v>
      </c>
      <c r="G13" s="11">
        <f t="shared" si="1"/>
        <v>2552250</v>
      </c>
      <c r="H13" s="11">
        <f t="shared" si="9"/>
        <v>0</v>
      </c>
      <c r="I13" s="11">
        <f t="shared" si="2"/>
        <v>0</v>
      </c>
      <c r="J13" s="11">
        <f t="shared" si="10"/>
        <v>25011963</v>
      </c>
      <c r="K13" s="11">
        <f t="shared" si="3"/>
        <v>2552250</v>
      </c>
      <c r="L13" s="11">
        <f t="shared" si="4"/>
        <v>6331020.167</v>
      </c>
      <c r="M13" s="11">
        <f t="shared" si="11"/>
        <v>-5054895.167</v>
      </c>
      <c r="N13" s="11">
        <f t="shared" si="12"/>
        <v>30066857.83</v>
      </c>
      <c r="O13" s="11">
        <f t="shared" si="7"/>
        <v>615000</v>
      </c>
    </row>
    <row r="14">
      <c r="A14" s="1" t="s">
        <v>136</v>
      </c>
      <c r="B14" s="8">
        <v>46144.0</v>
      </c>
      <c r="C14" s="1" t="s">
        <v>6</v>
      </c>
      <c r="D14" s="10">
        <v>740000.0</v>
      </c>
      <c r="E14" s="12"/>
      <c r="F14" s="1" t="s">
        <v>137</v>
      </c>
      <c r="G14" s="11">
        <f t="shared" si="1"/>
        <v>3292250</v>
      </c>
      <c r="H14" s="11">
        <f t="shared" si="9"/>
        <v>0</v>
      </c>
      <c r="I14" s="11">
        <f t="shared" si="2"/>
        <v>0</v>
      </c>
      <c r="J14" s="11">
        <f t="shared" si="10"/>
        <v>25751963</v>
      </c>
      <c r="K14" s="11">
        <f t="shared" si="3"/>
        <v>3292250</v>
      </c>
      <c r="L14" s="11">
        <f t="shared" si="4"/>
        <v>6331020.167</v>
      </c>
      <c r="M14" s="11">
        <f t="shared" si="11"/>
        <v>-4684895.167</v>
      </c>
      <c r="N14" s="11">
        <f t="shared" si="12"/>
        <v>30436857.83</v>
      </c>
      <c r="O14" s="11">
        <f t="shared" si="7"/>
        <v>615000</v>
      </c>
    </row>
    <row r="15">
      <c r="A15" s="1" t="s">
        <v>138</v>
      </c>
      <c r="B15" s="8">
        <v>46144.0</v>
      </c>
      <c r="C15" s="1" t="s">
        <v>6</v>
      </c>
      <c r="D15" s="10">
        <v>295000.0</v>
      </c>
      <c r="E15" s="10"/>
      <c r="F15" s="1" t="s">
        <v>139</v>
      </c>
      <c r="G15" s="11">
        <f t="shared" si="1"/>
        <v>3587250</v>
      </c>
      <c r="H15" s="11">
        <f t="shared" si="9"/>
        <v>0</v>
      </c>
      <c r="I15" s="11">
        <f t="shared" si="2"/>
        <v>0</v>
      </c>
      <c r="J15" s="11">
        <f t="shared" si="10"/>
        <v>26046963</v>
      </c>
      <c r="K15" s="11">
        <f t="shared" si="3"/>
        <v>3587250</v>
      </c>
      <c r="L15" s="11">
        <f t="shared" si="4"/>
        <v>6331020.167</v>
      </c>
      <c r="M15" s="11">
        <f t="shared" si="11"/>
        <v>-4537395.167</v>
      </c>
      <c r="N15" s="11">
        <f t="shared" si="12"/>
        <v>30584357.83</v>
      </c>
      <c r="O15" s="11">
        <f t="shared" si="7"/>
        <v>615000</v>
      </c>
    </row>
    <row r="16">
      <c r="A16" s="1" t="s">
        <v>140</v>
      </c>
      <c r="B16" s="8">
        <v>46144.0</v>
      </c>
      <c r="C16" s="1" t="s">
        <v>6</v>
      </c>
      <c r="D16" s="10">
        <v>204000.0</v>
      </c>
      <c r="E16" s="12"/>
      <c r="F16" s="1" t="s">
        <v>141</v>
      </c>
      <c r="G16" s="11">
        <f t="shared" si="1"/>
        <v>3791250</v>
      </c>
      <c r="H16" s="11">
        <f t="shared" si="9"/>
        <v>0</v>
      </c>
      <c r="I16" s="11">
        <f t="shared" si="2"/>
        <v>0</v>
      </c>
      <c r="J16" s="11">
        <f t="shared" si="10"/>
        <v>26250963</v>
      </c>
      <c r="K16" s="11">
        <f t="shared" si="3"/>
        <v>3791250</v>
      </c>
      <c r="L16" s="11">
        <f t="shared" si="4"/>
        <v>6331020.167</v>
      </c>
      <c r="M16" s="11">
        <f t="shared" si="11"/>
        <v>-4435395.167</v>
      </c>
      <c r="N16" s="11">
        <f t="shared" si="12"/>
        <v>30686357.83</v>
      </c>
      <c r="O16" s="11">
        <f t="shared" si="7"/>
        <v>615000</v>
      </c>
    </row>
    <row r="17">
      <c r="A17" s="1" t="s">
        <v>142</v>
      </c>
      <c r="B17" s="8">
        <v>46144.0</v>
      </c>
      <c r="C17" s="1" t="s">
        <v>6</v>
      </c>
      <c r="D17" s="10">
        <v>51000.0</v>
      </c>
      <c r="E17" s="12"/>
      <c r="F17" s="1" t="s">
        <v>143</v>
      </c>
      <c r="G17" s="11">
        <f t="shared" si="1"/>
        <v>3842250</v>
      </c>
      <c r="H17" s="11">
        <f t="shared" si="9"/>
        <v>0</v>
      </c>
      <c r="I17" s="11">
        <f t="shared" si="2"/>
        <v>0</v>
      </c>
      <c r="J17" s="11">
        <f t="shared" si="10"/>
        <v>26301963</v>
      </c>
      <c r="K17" s="11">
        <f t="shared" si="3"/>
        <v>3842250</v>
      </c>
      <c r="L17" s="11">
        <f t="shared" si="4"/>
        <v>6331020.167</v>
      </c>
      <c r="M17" s="11">
        <f t="shared" si="11"/>
        <v>-4409895.167</v>
      </c>
      <c r="N17" s="11">
        <f t="shared" si="12"/>
        <v>30711857.83</v>
      </c>
      <c r="O17" s="11">
        <f t="shared" si="7"/>
        <v>615000</v>
      </c>
    </row>
    <row r="18">
      <c r="A18" s="1" t="s">
        <v>144</v>
      </c>
      <c r="B18" s="8">
        <v>46144.0</v>
      </c>
      <c r="C18" s="1" t="s">
        <v>6</v>
      </c>
      <c r="D18" s="10">
        <v>370000.0</v>
      </c>
      <c r="E18" s="12"/>
      <c r="F18" s="1" t="s">
        <v>145</v>
      </c>
      <c r="G18" s="11">
        <f t="shared" si="1"/>
        <v>4212250</v>
      </c>
      <c r="H18" s="11">
        <f t="shared" si="9"/>
        <v>0</v>
      </c>
      <c r="I18" s="11">
        <f t="shared" si="2"/>
        <v>0</v>
      </c>
      <c r="J18" s="11">
        <f t="shared" si="10"/>
        <v>26671963</v>
      </c>
      <c r="K18" s="11">
        <f t="shared" si="3"/>
        <v>4212250</v>
      </c>
      <c r="L18" s="11">
        <f t="shared" si="4"/>
        <v>6331020.167</v>
      </c>
      <c r="M18" s="11">
        <f t="shared" si="11"/>
        <v>-4224895.167</v>
      </c>
      <c r="N18" s="11">
        <f t="shared" si="12"/>
        <v>30896857.83</v>
      </c>
      <c r="O18" s="11">
        <f t="shared" si="7"/>
        <v>615000</v>
      </c>
    </row>
    <row r="19">
      <c r="A19" s="1" t="s">
        <v>146</v>
      </c>
      <c r="B19" s="8">
        <v>46146.0</v>
      </c>
      <c r="C19" s="1" t="s">
        <v>25</v>
      </c>
      <c r="D19" s="12"/>
      <c r="E19" s="10">
        <v>300000.0</v>
      </c>
      <c r="F19" s="1" t="s">
        <v>53</v>
      </c>
      <c r="G19" s="11">
        <f t="shared" si="1"/>
        <v>4212250</v>
      </c>
      <c r="H19" s="11">
        <f t="shared" si="9"/>
        <v>300000</v>
      </c>
      <c r="I19" s="11">
        <f t="shared" si="2"/>
        <v>0</v>
      </c>
      <c r="J19" s="11">
        <f t="shared" si="10"/>
        <v>26371963</v>
      </c>
      <c r="K19" s="11">
        <f t="shared" si="3"/>
        <v>3912250</v>
      </c>
      <c r="L19" s="11">
        <f t="shared" si="4"/>
        <v>6331020.167</v>
      </c>
      <c r="M19" s="11">
        <f t="shared" si="11"/>
        <v>-4374895.167</v>
      </c>
      <c r="N19" s="11">
        <f t="shared" si="12"/>
        <v>30746857.83</v>
      </c>
      <c r="O19" s="11">
        <f t="shared" si="7"/>
        <v>915000</v>
      </c>
    </row>
    <row r="20">
      <c r="A20" s="1" t="s">
        <v>147</v>
      </c>
      <c r="B20" s="8">
        <v>46146.0</v>
      </c>
      <c r="C20" s="1" t="s">
        <v>34</v>
      </c>
      <c r="D20" s="12"/>
      <c r="E20" s="10">
        <v>180000.0</v>
      </c>
      <c r="F20" s="1" t="s">
        <v>37</v>
      </c>
      <c r="G20" s="11">
        <f t="shared" si="1"/>
        <v>4212250</v>
      </c>
      <c r="H20" s="11">
        <f t="shared" si="9"/>
        <v>300000</v>
      </c>
      <c r="I20" s="11">
        <f t="shared" si="2"/>
        <v>180000</v>
      </c>
      <c r="J20" s="11">
        <f t="shared" si="10"/>
        <v>26191963</v>
      </c>
      <c r="K20" s="11">
        <f t="shared" si="3"/>
        <v>3732250</v>
      </c>
      <c r="L20" s="11">
        <f t="shared" si="4"/>
        <v>6331020.167</v>
      </c>
      <c r="M20" s="11">
        <f t="shared" si="11"/>
        <v>-4464895.167</v>
      </c>
      <c r="N20" s="11">
        <f t="shared" si="12"/>
        <v>30656857.83</v>
      </c>
      <c r="O20" s="11">
        <f t="shared" si="7"/>
        <v>915000</v>
      </c>
    </row>
    <row r="21">
      <c r="A21" s="1" t="s">
        <v>148</v>
      </c>
      <c r="B21" s="8">
        <v>46146.0</v>
      </c>
      <c r="C21" s="1" t="s">
        <v>6</v>
      </c>
      <c r="D21" s="10">
        <v>230000.0</v>
      </c>
      <c r="E21" s="12"/>
      <c r="F21" s="1" t="s">
        <v>149</v>
      </c>
      <c r="G21" s="11">
        <f t="shared" si="1"/>
        <v>4442250</v>
      </c>
      <c r="H21" s="11">
        <f t="shared" si="9"/>
        <v>300000</v>
      </c>
      <c r="I21" s="11">
        <f t="shared" si="2"/>
        <v>180000</v>
      </c>
      <c r="J21" s="11">
        <f t="shared" si="10"/>
        <v>26421963</v>
      </c>
      <c r="K21" s="11">
        <f t="shared" si="3"/>
        <v>3962250</v>
      </c>
      <c r="L21" s="11">
        <f t="shared" si="4"/>
        <v>6331020.167</v>
      </c>
      <c r="M21" s="11">
        <f t="shared" si="11"/>
        <v>-4349895.167</v>
      </c>
      <c r="N21" s="11">
        <f t="shared" si="12"/>
        <v>30771857.83</v>
      </c>
      <c r="O21" s="11">
        <f t="shared" si="7"/>
        <v>915000</v>
      </c>
    </row>
    <row r="22">
      <c r="A22" s="1" t="s">
        <v>150</v>
      </c>
      <c r="B22" s="8">
        <v>46148.0</v>
      </c>
      <c r="C22" s="1" t="s">
        <v>34</v>
      </c>
      <c r="D22" s="12"/>
      <c r="E22" s="10">
        <v>415000.0</v>
      </c>
      <c r="F22" s="1" t="s">
        <v>151</v>
      </c>
      <c r="G22" s="11">
        <f t="shared" si="1"/>
        <v>4442250</v>
      </c>
      <c r="H22" s="11">
        <f t="shared" si="9"/>
        <v>300000</v>
      </c>
      <c r="I22" s="11">
        <f t="shared" si="2"/>
        <v>595000</v>
      </c>
      <c r="J22" s="11">
        <f t="shared" si="10"/>
        <v>26006963</v>
      </c>
      <c r="K22" s="11">
        <f t="shared" si="3"/>
        <v>3547250</v>
      </c>
      <c r="L22" s="11">
        <f t="shared" si="4"/>
        <v>6331020.167</v>
      </c>
      <c r="M22" s="11">
        <f t="shared" si="11"/>
        <v>-4557395.167</v>
      </c>
      <c r="N22" s="11">
        <f t="shared" si="12"/>
        <v>30564357.83</v>
      </c>
      <c r="O22" s="11">
        <f t="shared" si="7"/>
        <v>915000</v>
      </c>
    </row>
    <row r="23">
      <c r="A23" s="1" t="s">
        <v>152</v>
      </c>
      <c r="B23" s="8">
        <v>46148.0</v>
      </c>
      <c r="C23" s="1" t="s">
        <v>34</v>
      </c>
      <c r="D23" s="12"/>
      <c r="E23" s="10">
        <v>110000.0</v>
      </c>
      <c r="F23" s="1" t="s">
        <v>153</v>
      </c>
      <c r="G23" s="11">
        <f t="shared" si="1"/>
        <v>4442250</v>
      </c>
      <c r="H23" s="11">
        <f t="shared" si="9"/>
        <v>300000</v>
      </c>
      <c r="I23" s="11">
        <f t="shared" si="2"/>
        <v>705000</v>
      </c>
      <c r="J23" s="11">
        <f t="shared" si="10"/>
        <v>25896963</v>
      </c>
      <c r="K23" s="11">
        <f t="shared" si="3"/>
        <v>3437250</v>
      </c>
      <c r="L23" s="11">
        <f t="shared" si="4"/>
        <v>6331020.167</v>
      </c>
      <c r="M23" s="11">
        <f t="shared" si="11"/>
        <v>-4612395.167</v>
      </c>
      <c r="N23" s="11">
        <f t="shared" si="12"/>
        <v>30509357.83</v>
      </c>
      <c r="O23" s="11">
        <f t="shared" si="7"/>
        <v>915000</v>
      </c>
    </row>
    <row r="24">
      <c r="A24" s="1" t="s">
        <v>154</v>
      </c>
      <c r="B24" s="8">
        <v>46148.0</v>
      </c>
      <c r="C24" s="1" t="s">
        <v>34</v>
      </c>
      <c r="D24" s="12"/>
      <c r="E24" s="10">
        <v>114000.0</v>
      </c>
      <c r="F24" s="1" t="s">
        <v>155</v>
      </c>
      <c r="G24" s="11">
        <f t="shared" si="1"/>
        <v>4442250</v>
      </c>
      <c r="H24" s="11">
        <f t="shared" si="9"/>
        <v>300000</v>
      </c>
      <c r="I24" s="11">
        <f t="shared" si="2"/>
        <v>819000</v>
      </c>
      <c r="J24" s="11">
        <f t="shared" si="10"/>
        <v>25782963</v>
      </c>
      <c r="K24" s="11">
        <f t="shared" si="3"/>
        <v>3323250</v>
      </c>
      <c r="L24" s="11">
        <f t="shared" si="4"/>
        <v>6331020.167</v>
      </c>
      <c r="M24" s="11">
        <f t="shared" si="11"/>
        <v>-4669395.167</v>
      </c>
      <c r="N24" s="11">
        <f t="shared" si="12"/>
        <v>30452357.83</v>
      </c>
      <c r="O24" s="11">
        <f t="shared" si="7"/>
        <v>915000</v>
      </c>
    </row>
    <row r="25">
      <c r="A25" s="1" t="s">
        <v>156</v>
      </c>
      <c r="B25" s="8">
        <v>46148.0</v>
      </c>
      <c r="C25" s="1" t="s">
        <v>25</v>
      </c>
      <c r="D25" s="12"/>
      <c r="E25" s="10">
        <v>450000.0</v>
      </c>
      <c r="F25" s="1" t="s">
        <v>53</v>
      </c>
      <c r="G25" s="11">
        <f t="shared" si="1"/>
        <v>4442250</v>
      </c>
      <c r="H25" s="11">
        <f t="shared" si="9"/>
        <v>750000</v>
      </c>
      <c r="I25" s="11">
        <f t="shared" si="2"/>
        <v>819000</v>
      </c>
      <c r="J25" s="11">
        <f t="shared" si="10"/>
        <v>25332963</v>
      </c>
      <c r="K25" s="11">
        <f t="shared" si="3"/>
        <v>2873250</v>
      </c>
      <c r="L25" s="11">
        <f t="shared" si="4"/>
        <v>6331020.167</v>
      </c>
      <c r="M25" s="11">
        <f t="shared" si="11"/>
        <v>-4894395.167</v>
      </c>
      <c r="N25" s="11">
        <f t="shared" si="12"/>
        <v>30227357.83</v>
      </c>
      <c r="O25" s="11">
        <f t="shared" si="7"/>
        <v>1365000</v>
      </c>
    </row>
    <row r="26">
      <c r="A26" s="1" t="s">
        <v>157</v>
      </c>
      <c r="B26" s="8">
        <v>46148.0</v>
      </c>
      <c r="C26" s="1" t="s">
        <v>34</v>
      </c>
      <c r="D26" s="12"/>
      <c r="E26" s="10">
        <v>85000.0</v>
      </c>
      <c r="F26" s="1" t="s">
        <v>158</v>
      </c>
      <c r="G26" s="11">
        <f t="shared" si="1"/>
        <v>4442250</v>
      </c>
      <c r="H26" s="11">
        <f t="shared" si="9"/>
        <v>750000</v>
      </c>
      <c r="I26" s="11">
        <f t="shared" si="2"/>
        <v>904000</v>
      </c>
      <c r="J26" s="11">
        <f t="shared" si="10"/>
        <v>25247963</v>
      </c>
      <c r="K26" s="11">
        <f t="shared" si="3"/>
        <v>2788250</v>
      </c>
      <c r="L26" s="11">
        <f t="shared" si="4"/>
        <v>6331020.167</v>
      </c>
      <c r="M26" s="11">
        <f t="shared" si="11"/>
        <v>-4936895.167</v>
      </c>
      <c r="N26" s="11">
        <f t="shared" si="12"/>
        <v>30184857.83</v>
      </c>
      <c r="O26" s="11">
        <f t="shared" si="7"/>
        <v>1365000</v>
      </c>
    </row>
    <row r="27">
      <c r="A27" s="1" t="s">
        <v>159</v>
      </c>
      <c r="B27" s="8">
        <v>46148.0</v>
      </c>
      <c r="C27" s="1" t="s">
        <v>25</v>
      </c>
      <c r="D27" s="12"/>
      <c r="E27" s="10">
        <v>48000.0</v>
      </c>
      <c r="F27" s="1" t="s">
        <v>160</v>
      </c>
      <c r="G27" s="11">
        <f t="shared" si="1"/>
        <v>4442250</v>
      </c>
      <c r="H27" s="11">
        <f t="shared" si="9"/>
        <v>798000</v>
      </c>
      <c r="I27" s="11">
        <f t="shared" si="2"/>
        <v>904000</v>
      </c>
      <c r="J27" s="11">
        <f t="shared" si="10"/>
        <v>25199963</v>
      </c>
      <c r="K27" s="11">
        <f t="shared" si="3"/>
        <v>2740250</v>
      </c>
      <c r="L27" s="11">
        <f t="shared" si="4"/>
        <v>6331020.167</v>
      </c>
      <c r="M27" s="11">
        <f t="shared" si="11"/>
        <v>-4960895.167</v>
      </c>
      <c r="N27" s="11">
        <f t="shared" si="12"/>
        <v>30160857.83</v>
      </c>
      <c r="O27" s="11">
        <f t="shared" si="7"/>
        <v>1365000</v>
      </c>
    </row>
    <row r="28">
      <c r="A28" s="1" t="s">
        <v>161</v>
      </c>
      <c r="B28" s="8">
        <v>46148.0</v>
      </c>
      <c r="C28" s="1" t="s">
        <v>6</v>
      </c>
      <c r="D28" s="10">
        <v>940000.0</v>
      </c>
      <c r="E28" s="12"/>
      <c r="F28" s="1" t="s">
        <v>162</v>
      </c>
      <c r="G28" s="11">
        <f t="shared" si="1"/>
        <v>5382250</v>
      </c>
      <c r="H28" s="11">
        <f t="shared" si="9"/>
        <v>798000</v>
      </c>
      <c r="I28" s="11">
        <f t="shared" si="2"/>
        <v>904000</v>
      </c>
      <c r="J28" s="11">
        <f t="shared" si="10"/>
        <v>26139963</v>
      </c>
      <c r="K28" s="11">
        <f t="shared" si="3"/>
        <v>3680250</v>
      </c>
      <c r="L28" s="11">
        <f t="shared" si="4"/>
        <v>6331020.167</v>
      </c>
      <c r="M28" s="11">
        <f t="shared" si="11"/>
        <v>-4490895.167</v>
      </c>
      <c r="N28" s="11">
        <f t="shared" si="12"/>
        <v>30630857.83</v>
      </c>
      <c r="O28" s="11">
        <f t="shared" si="7"/>
        <v>1365000</v>
      </c>
    </row>
    <row r="29">
      <c r="A29" s="1" t="s">
        <v>163</v>
      </c>
      <c r="B29" s="8">
        <v>46148.0</v>
      </c>
      <c r="C29" s="1" t="s">
        <v>34</v>
      </c>
      <c r="D29" s="12"/>
      <c r="E29" s="10">
        <v>1889000.0</v>
      </c>
      <c r="F29" s="1" t="s">
        <v>164</v>
      </c>
      <c r="G29" s="11">
        <f t="shared" si="1"/>
        <v>5382250</v>
      </c>
      <c r="H29" s="11">
        <f t="shared" si="9"/>
        <v>798000</v>
      </c>
      <c r="I29" s="11">
        <f t="shared" si="2"/>
        <v>2793000</v>
      </c>
      <c r="J29" s="11">
        <f t="shared" si="10"/>
        <v>24250963</v>
      </c>
      <c r="K29" s="11">
        <f t="shared" si="3"/>
        <v>1791250</v>
      </c>
      <c r="L29" s="11">
        <f t="shared" si="4"/>
        <v>6331020.167</v>
      </c>
      <c r="M29" s="11">
        <f t="shared" si="11"/>
        <v>-5435395.167</v>
      </c>
      <c r="N29" s="11">
        <f t="shared" si="12"/>
        <v>29686357.83</v>
      </c>
      <c r="O29" s="11">
        <f t="shared" si="7"/>
        <v>1365000</v>
      </c>
    </row>
    <row r="30">
      <c r="A30" s="1" t="s">
        <v>165</v>
      </c>
      <c r="B30" s="8">
        <v>46148.0</v>
      </c>
      <c r="C30" s="1" t="s">
        <v>25</v>
      </c>
      <c r="D30" s="12"/>
      <c r="E30" s="10">
        <v>24000.0</v>
      </c>
      <c r="F30" s="1" t="s">
        <v>47</v>
      </c>
      <c r="G30" s="11">
        <f t="shared" si="1"/>
        <v>5382250</v>
      </c>
      <c r="H30" s="11">
        <f t="shared" si="9"/>
        <v>822000</v>
      </c>
      <c r="I30" s="11">
        <f t="shared" si="2"/>
        <v>2793000</v>
      </c>
      <c r="J30" s="11">
        <f t="shared" si="10"/>
        <v>24226963</v>
      </c>
      <c r="K30" s="11">
        <f t="shared" si="3"/>
        <v>1767250</v>
      </c>
      <c r="L30" s="11">
        <f t="shared" si="4"/>
        <v>6331020.167</v>
      </c>
      <c r="M30" s="11">
        <f t="shared" si="11"/>
        <v>-5447395.167</v>
      </c>
      <c r="N30" s="11">
        <f t="shared" si="12"/>
        <v>29674357.83</v>
      </c>
      <c r="O30" s="11">
        <f t="shared" si="7"/>
        <v>1365000</v>
      </c>
    </row>
    <row r="31">
      <c r="A31" s="1" t="s">
        <v>166</v>
      </c>
      <c r="B31" s="8">
        <v>46149.0</v>
      </c>
      <c r="C31" s="1" t="s">
        <v>34</v>
      </c>
      <c r="D31" s="12"/>
      <c r="E31" s="10">
        <v>45000.0</v>
      </c>
      <c r="F31" s="1" t="s">
        <v>39</v>
      </c>
      <c r="G31" s="11">
        <f t="shared" si="1"/>
        <v>5382250</v>
      </c>
      <c r="H31" s="11">
        <f t="shared" si="9"/>
        <v>822000</v>
      </c>
      <c r="I31" s="11">
        <f t="shared" si="2"/>
        <v>2838000</v>
      </c>
      <c r="J31" s="11">
        <f t="shared" si="10"/>
        <v>24181963</v>
      </c>
      <c r="K31" s="11">
        <f t="shared" si="3"/>
        <v>1722250</v>
      </c>
      <c r="L31" s="11">
        <f t="shared" si="4"/>
        <v>6331020.167</v>
      </c>
      <c r="M31" s="11">
        <f t="shared" si="11"/>
        <v>-5469895.167</v>
      </c>
      <c r="N31" s="11">
        <f t="shared" si="12"/>
        <v>29651857.83</v>
      </c>
      <c r="O31" s="11">
        <f t="shared" si="7"/>
        <v>1365000</v>
      </c>
    </row>
    <row r="32">
      <c r="A32" s="1" t="s">
        <v>167</v>
      </c>
      <c r="B32" s="8">
        <v>46149.0</v>
      </c>
      <c r="C32" s="1" t="s">
        <v>6</v>
      </c>
      <c r="D32" s="10">
        <v>150000.0</v>
      </c>
      <c r="E32" s="12"/>
      <c r="F32" s="1" t="s">
        <v>168</v>
      </c>
      <c r="G32" s="11">
        <f t="shared" si="1"/>
        <v>5532250</v>
      </c>
      <c r="H32" s="11">
        <f t="shared" si="9"/>
        <v>822000</v>
      </c>
      <c r="I32" s="11">
        <f t="shared" si="2"/>
        <v>2838000</v>
      </c>
      <c r="J32" s="11">
        <f t="shared" si="10"/>
        <v>24331963</v>
      </c>
      <c r="K32" s="11">
        <f t="shared" si="3"/>
        <v>1872250</v>
      </c>
      <c r="L32" s="11">
        <f t="shared" si="4"/>
        <v>6331020.167</v>
      </c>
      <c r="M32" s="11">
        <f t="shared" si="11"/>
        <v>-5394895.167</v>
      </c>
      <c r="N32" s="11">
        <f t="shared" si="12"/>
        <v>29726857.83</v>
      </c>
      <c r="O32" s="11">
        <f t="shared" si="7"/>
        <v>1365000</v>
      </c>
    </row>
    <row r="33">
      <c r="A33" s="1" t="s">
        <v>169</v>
      </c>
      <c r="B33" s="8">
        <v>46149.0</v>
      </c>
      <c r="C33" s="1" t="s">
        <v>6</v>
      </c>
      <c r="D33" s="10">
        <v>23000.0</v>
      </c>
      <c r="E33" s="12"/>
      <c r="F33" s="1" t="s">
        <v>131</v>
      </c>
      <c r="G33" s="11">
        <f t="shared" si="1"/>
        <v>5555250</v>
      </c>
      <c r="H33" s="11">
        <f t="shared" si="9"/>
        <v>822000</v>
      </c>
      <c r="I33" s="11">
        <f t="shared" si="2"/>
        <v>2838000</v>
      </c>
      <c r="J33" s="11">
        <f t="shared" si="10"/>
        <v>24354963</v>
      </c>
      <c r="K33" s="11">
        <f t="shared" si="3"/>
        <v>1895250</v>
      </c>
      <c r="L33" s="11">
        <f t="shared" si="4"/>
        <v>6331020.167</v>
      </c>
      <c r="M33" s="11">
        <f t="shared" si="11"/>
        <v>-5383395.167</v>
      </c>
      <c r="N33" s="11">
        <f t="shared" si="12"/>
        <v>29738357.83</v>
      </c>
      <c r="O33" s="11">
        <f t="shared" si="7"/>
        <v>1365000</v>
      </c>
    </row>
    <row r="34">
      <c r="A34" s="1" t="s">
        <v>170</v>
      </c>
      <c r="B34" s="8">
        <v>46149.0</v>
      </c>
      <c r="C34" s="1" t="s">
        <v>6</v>
      </c>
      <c r="D34" s="10">
        <v>51000.0</v>
      </c>
      <c r="E34" s="12"/>
      <c r="F34" s="1" t="s">
        <v>171</v>
      </c>
      <c r="G34" s="11">
        <f t="shared" si="1"/>
        <v>5606250</v>
      </c>
      <c r="H34" s="11">
        <f t="shared" si="9"/>
        <v>822000</v>
      </c>
      <c r="I34" s="11">
        <f t="shared" si="2"/>
        <v>2838000</v>
      </c>
      <c r="J34" s="11">
        <f t="shared" si="10"/>
        <v>24405963</v>
      </c>
      <c r="K34" s="11">
        <f t="shared" si="3"/>
        <v>1946250</v>
      </c>
      <c r="L34" s="11">
        <f t="shared" si="4"/>
        <v>6331020.167</v>
      </c>
      <c r="M34" s="11">
        <f t="shared" si="11"/>
        <v>-5357895.167</v>
      </c>
      <c r="N34" s="11">
        <f t="shared" si="12"/>
        <v>29763857.83</v>
      </c>
      <c r="O34" s="11">
        <f t="shared" si="7"/>
        <v>1365000</v>
      </c>
    </row>
    <row r="35">
      <c r="A35" s="1" t="s">
        <v>172</v>
      </c>
      <c r="B35" s="8">
        <v>46149.0</v>
      </c>
      <c r="C35" s="1" t="s">
        <v>6</v>
      </c>
      <c r="D35" s="10">
        <v>93600.0</v>
      </c>
      <c r="E35" s="12"/>
      <c r="F35" s="1" t="s">
        <v>173</v>
      </c>
      <c r="G35" s="11">
        <f t="shared" si="1"/>
        <v>5699850</v>
      </c>
      <c r="H35" s="11">
        <f t="shared" si="9"/>
        <v>822000</v>
      </c>
      <c r="I35" s="11">
        <f t="shared" si="2"/>
        <v>2838000</v>
      </c>
      <c r="J35" s="11">
        <f t="shared" si="10"/>
        <v>24499563</v>
      </c>
      <c r="K35" s="11">
        <f t="shared" si="3"/>
        <v>2039850</v>
      </c>
      <c r="L35" s="11">
        <f t="shared" si="4"/>
        <v>6331020.167</v>
      </c>
      <c r="M35" s="11">
        <f t="shared" si="11"/>
        <v>-5311095.167</v>
      </c>
      <c r="N35" s="11">
        <f t="shared" si="12"/>
        <v>29810657.83</v>
      </c>
      <c r="O35" s="11">
        <f t="shared" si="7"/>
        <v>1365000</v>
      </c>
    </row>
    <row r="36">
      <c r="A36" s="1" t="s">
        <v>174</v>
      </c>
      <c r="B36" s="8">
        <v>46149.0</v>
      </c>
      <c r="C36" s="1" t="s">
        <v>6</v>
      </c>
      <c r="D36" s="10">
        <v>78000.0</v>
      </c>
      <c r="E36" s="12"/>
      <c r="F36" s="1" t="s">
        <v>175</v>
      </c>
      <c r="G36" s="11">
        <f t="shared" si="1"/>
        <v>5777850</v>
      </c>
      <c r="H36" s="11">
        <f t="shared" si="9"/>
        <v>822000</v>
      </c>
      <c r="I36" s="11">
        <f t="shared" si="2"/>
        <v>2838000</v>
      </c>
      <c r="J36" s="11">
        <f t="shared" si="10"/>
        <v>24577563</v>
      </c>
      <c r="K36" s="11">
        <f t="shared" si="3"/>
        <v>2117850</v>
      </c>
      <c r="L36" s="11">
        <f t="shared" si="4"/>
        <v>6331020.167</v>
      </c>
      <c r="M36" s="11">
        <f t="shared" si="11"/>
        <v>-5272095.167</v>
      </c>
      <c r="N36" s="11">
        <f t="shared" si="12"/>
        <v>29849657.83</v>
      </c>
      <c r="O36" s="11">
        <f t="shared" si="7"/>
        <v>1365000</v>
      </c>
    </row>
    <row r="37">
      <c r="A37" s="1" t="s">
        <v>176</v>
      </c>
      <c r="B37" s="8">
        <v>46149.0</v>
      </c>
      <c r="C37" s="1" t="s">
        <v>6</v>
      </c>
      <c r="D37" s="10">
        <v>600000.0</v>
      </c>
      <c r="E37" s="12"/>
      <c r="F37" s="1" t="s">
        <v>177</v>
      </c>
      <c r="G37" s="11">
        <f t="shared" si="1"/>
        <v>6377850</v>
      </c>
      <c r="H37" s="11">
        <f t="shared" si="9"/>
        <v>822000</v>
      </c>
      <c r="I37" s="11">
        <f t="shared" si="2"/>
        <v>2838000</v>
      </c>
      <c r="J37" s="11">
        <f t="shared" si="10"/>
        <v>25177563</v>
      </c>
      <c r="K37" s="11">
        <f t="shared" si="3"/>
        <v>2717850</v>
      </c>
      <c r="L37" s="11">
        <f t="shared" si="4"/>
        <v>6331020.167</v>
      </c>
      <c r="M37" s="11">
        <f t="shared" si="11"/>
        <v>-4972095.167</v>
      </c>
      <c r="N37" s="11">
        <f t="shared" si="12"/>
        <v>30149657.83</v>
      </c>
      <c r="O37" s="11">
        <f t="shared" si="7"/>
        <v>1365000</v>
      </c>
    </row>
    <row r="38">
      <c r="A38" s="1" t="s">
        <v>178</v>
      </c>
      <c r="B38" s="8">
        <v>46149.0</v>
      </c>
      <c r="C38" s="1" t="s">
        <v>6</v>
      </c>
      <c r="D38" s="10">
        <v>26000.0</v>
      </c>
      <c r="E38" s="12"/>
      <c r="F38" s="1" t="s">
        <v>179</v>
      </c>
      <c r="G38" s="11">
        <f t="shared" si="1"/>
        <v>6403850</v>
      </c>
      <c r="H38" s="11">
        <f t="shared" si="9"/>
        <v>822000</v>
      </c>
      <c r="I38" s="11">
        <f t="shared" si="2"/>
        <v>2838000</v>
      </c>
      <c r="J38" s="11">
        <f t="shared" si="10"/>
        <v>25203563</v>
      </c>
      <c r="K38" s="11">
        <f t="shared" si="3"/>
        <v>2743850</v>
      </c>
      <c r="L38" s="11">
        <f t="shared" si="4"/>
        <v>6331020.167</v>
      </c>
      <c r="M38" s="11">
        <f t="shared" si="11"/>
        <v>-4959095.167</v>
      </c>
      <c r="N38" s="11">
        <f t="shared" si="12"/>
        <v>30162657.83</v>
      </c>
      <c r="O38" s="11">
        <f t="shared" si="7"/>
        <v>1365000</v>
      </c>
    </row>
    <row r="39">
      <c r="A39" s="1" t="s">
        <v>180</v>
      </c>
      <c r="B39" s="8">
        <v>46149.0</v>
      </c>
      <c r="C39" s="1" t="s">
        <v>6</v>
      </c>
      <c r="D39" s="10">
        <v>1750000.0</v>
      </c>
      <c r="E39" s="12"/>
      <c r="F39" s="1" t="s">
        <v>181</v>
      </c>
      <c r="G39" s="11">
        <f t="shared" si="1"/>
        <v>8153850</v>
      </c>
      <c r="H39" s="11">
        <f t="shared" si="9"/>
        <v>822000</v>
      </c>
      <c r="I39" s="11">
        <f t="shared" si="2"/>
        <v>2838000</v>
      </c>
      <c r="J39" s="11">
        <f t="shared" si="10"/>
        <v>26953563</v>
      </c>
      <c r="K39" s="11">
        <f t="shared" si="3"/>
        <v>4493850</v>
      </c>
      <c r="L39" s="11">
        <f t="shared" si="4"/>
        <v>6331020.167</v>
      </c>
      <c r="M39" s="11">
        <f t="shared" si="11"/>
        <v>-4084095.167</v>
      </c>
      <c r="N39" s="11">
        <f t="shared" si="12"/>
        <v>31037657.83</v>
      </c>
      <c r="O39" s="11">
        <f t="shared" si="7"/>
        <v>1365000</v>
      </c>
    </row>
    <row r="40">
      <c r="A40" s="1" t="s">
        <v>182</v>
      </c>
      <c r="B40" s="8">
        <v>46149.0</v>
      </c>
      <c r="C40" s="1" t="s">
        <v>6</v>
      </c>
      <c r="D40" s="10">
        <v>50000.0</v>
      </c>
      <c r="E40" s="12"/>
      <c r="F40" s="1" t="s">
        <v>183</v>
      </c>
      <c r="G40" s="11">
        <f t="shared" si="1"/>
        <v>8203850</v>
      </c>
      <c r="H40" s="11">
        <f t="shared" si="9"/>
        <v>822000</v>
      </c>
      <c r="I40" s="11">
        <f t="shared" si="2"/>
        <v>2838000</v>
      </c>
      <c r="J40" s="11">
        <f t="shared" si="10"/>
        <v>27003563</v>
      </c>
      <c r="K40" s="11">
        <f t="shared" si="3"/>
        <v>4543850</v>
      </c>
      <c r="L40" s="11">
        <f t="shared" si="4"/>
        <v>6331020.167</v>
      </c>
      <c r="M40" s="11">
        <f t="shared" si="11"/>
        <v>-4059095.167</v>
      </c>
      <c r="N40" s="11">
        <f t="shared" si="12"/>
        <v>31062657.83</v>
      </c>
      <c r="O40" s="11">
        <f t="shared" si="7"/>
        <v>1365000</v>
      </c>
    </row>
    <row r="41">
      <c r="A41" s="1" t="s">
        <v>184</v>
      </c>
      <c r="B41" s="8">
        <v>46149.0</v>
      </c>
      <c r="C41" s="1" t="s">
        <v>6</v>
      </c>
      <c r="D41" s="10">
        <v>60000.0</v>
      </c>
      <c r="E41" s="12"/>
      <c r="F41" s="1" t="s">
        <v>185</v>
      </c>
      <c r="G41" s="11">
        <f t="shared" si="1"/>
        <v>8263850</v>
      </c>
      <c r="H41" s="11">
        <f t="shared" si="9"/>
        <v>822000</v>
      </c>
      <c r="I41" s="11">
        <f t="shared" si="2"/>
        <v>2838000</v>
      </c>
      <c r="J41" s="11">
        <f t="shared" si="10"/>
        <v>27063563</v>
      </c>
      <c r="K41" s="11">
        <f t="shared" si="3"/>
        <v>4603850</v>
      </c>
      <c r="L41" s="11">
        <f t="shared" si="4"/>
        <v>6331020.167</v>
      </c>
      <c r="M41" s="11">
        <f t="shared" si="11"/>
        <v>-4029095.167</v>
      </c>
      <c r="N41" s="11">
        <f t="shared" si="12"/>
        <v>31092657.83</v>
      </c>
      <c r="O41" s="11">
        <f t="shared" si="7"/>
        <v>1365000</v>
      </c>
    </row>
    <row r="42">
      <c r="A42" s="1" t="s">
        <v>186</v>
      </c>
      <c r="B42" s="8">
        <v>46149.0</v>
      </c>
      <c r="C42" s="1" t="s">
        <v>6</v>
      </c>
      <c r="D42" s="10">
        <v>34000.0</v>
      </c>
      <c r="E42" s="12"/>
      <c r="F42" s="1" t="s">
        <v>171</v>
      </c>
      <c r="G42" s="11">
        <f t="shared" si="1"/>
        <v>8297850</v>
      </c>
      <c r="H42" s="11">
        <f t="shared" si="9"/>
        <v>822000</v>
      </c>
      <c r="I42" s="11">
        <f t="shared" si="2"/>
        <v>2838000</v>
      </c>
      <c r="J42" s="11">
        <f t="shared" si="10"/>
        <v>27097563</v>
      </c>
      <c r="K42" s="11">
        <f t="shared" si="3"/>
        <v>4637850</v>
      </c>
      <c r="L42" s="11">
        <f t="shared" si="4"/>
        <v>6331020.167</v>
      </c>
      <c r="M42" s="11">
        <f t="shared" si="11"/>
        <v>-4012095.167</v>
      </c>
      <c r="N42" s="11">
        <f t="shared" si="12"/>
        <v>31109657.83</v>
      </c>
      <c r="O42" s="11">
        <f t="shared" si="7"/>
        <v>1365000</v>
      </c>
    </row>
    <row r="43">
      <c r="A43" s="1" t="s">
        <v>187</v>
      </c>
      <c r="B43" s="8">
        <v>46149.0</v>
      </c>
      <c r="C43" s="1" t="s">
        <v>6</v>
      </c>
      <c r="D43" s="10">
        <v>29500.0</v>
      </c>
      <c r="E43" s="12"/>
      <c r="F43" s="1" t="s">
        <v>131</v>
      </c>
      <c r="G43" s="11">
        <f t="shared" si="1"/>
        <v>8327350</v>
      </c>
      <c r="H43" s="11">
        <f t="shared" si="9"/>
        <v>822000</v>
      </c>
      <c r="I43" s="11">
        <f t="shared" si="2"/>
        <v>2838000</v>
      </c>
      <c r="J43" s="11">
        <f t="shared" si="10"/>
        <v>27127063</v>
      </c>
      <c r="K43" s="11">
        <f t="shared" si="3"/>
        <v>4667350</v>
      </c>
      <c r="L43" s="11">
        <f t="shared" si="4"/>
        <v>6331020.167</v>
      </c>
      <c r="M43" s="11">
        <f t="shared" si="11"/>
        <v>-3997345.167</v>
      </c>
      <c r="N43" s="11">
        <f t="shared" si="12"/>
        <v>31124407.83</v>
      </c>
      <c r="O43" s="11">
        <f t="shared" si="7"/>
        <v>1365000</v>
      </c>
    </row>
    <row r="44">
      <c r="A44" s="1" t="s">
        <v>188</v>
      </c>
      <c r="B44" s="8">
        <v>46149.0</v>
      </c>
      <c r="C44" s="1" t="s">
        <v>6</v>
      </c>
      <c r="D44" s="10">
        <v>135000.0</v>
      </c>
      <c r="E44" s="12"/>
      <c r="F44" s="1" t="s">
        <v>189</v>
      </c>
      <c r="G44" s="11">
        <f t="shared" si="1"/>
        <v>8462350</v>
      </c>
      <c r="H44" s="11">
        <f t="shared" si="9"/>
        <v>822000</v>
      </c>
      <c r="I44" s="11">
        <f t="shared" si="2"/>
        <v>2838000</v>
      </c>
      <c r="J44" s="11">
        <f t="shared" si="10"/>
        <v>27262063</v>
      </c>
      <c r="K44" s="11">
        <f t="shared" si="3"/>
        <v>4802350</v>
      </c>
      <c r="L44" s="11">
        <f t="shared" si="4"/>
        <v>6331020.167</v>
      </c>
      <c r="M44" s="11">
        <f t="shared" si="11"/>
        <v>-3929845.167</v>
      </c>
      <c r="N44" s="11">
        <f t="shared" si="12"/>
        <v>31191907.83</v>
      </c>
      <c r="O44" s="11">
        <f t="shared" si="7"/>
        <v>1365000</v>
      </c>
    </row>
    <row r="45">
      <c r="A45" s="1" t="s">
        <v>190</v>
      </c>
      <c r="B45" s="8">
        <v>46149.0</v>
      </c>
      <c r="C45" s="1" t="s">
        <v>6</v>
      </c>
      <c r="D45" s="10">
        <v>112000.0</v>
      </c>
      <c r="E45" s="12"/>
      <c r="F45" s="1" t="s">
        <v>191</v>
      </c>
      <c r="G45" s="11">
        <f t="shared" si="1"/>
        <v>8574350</v>
      </c>
      <c r="H45" s="11">
        <f t="shared" si="9"/>
        <v>822000</v>
      </c>
      <c r="I45" s="11">
        <f t="shared" si="2"/>
        <v>2838000</v>
      </c>
      <c r="J45" s="11">
        <f t="shared" si="10"/>
        <v>27374063</v>
      </c>
      <c r="K45" s="11">
        <f t="shared" si="3"/>
        <v>4914350</v>
      </c>
      <c r="L45" s="11">
        <f t="shared" si="4"/>
        <v>6331020.167</v>
      </c>
      <c r="M45" s="11">
        <f t="shared" si="11"/>
        <v>-3873845.167</v>
      </c>
      <c r="N45" s="11">
        <f t="shared" si="12"/>
        <v>31247907.83</v>
      </c>
      <c r="O45" s="11">
        <f t="shared" si="7"/>
        <v>1365000</v>
      </c>
    </row>
    <row r="46">
      <c r="A46" s="1" t="s">
        <v>192</v>
      </c>
      <c r="B46" s="8">
        <v>46149.0</v>
      </c>
      <c r="C46" s="1" t="s">
        <v>6</v>
      </c>
      <c r="D46" s="10">
        <v>98000.0</v>
      </c>
      <c r="E46" s="12"/>
      <c r="F46" s="1" t="s">
        <v>193</v>
      </c>
      <c r="G46" s="11">
        <f t="shared" si="1"/>
        <v>8672350</v>
      </c>
      <c r="H46" s="11">
        <f t="shared" si="9"/>
        <v>822000</v>
      </c>
      <c r="I46" s="11">
        <f t="shared" si="2"/>
        <v>2838000</v>
      </c>
      <c r="J46" s="11">
        <f t="shared" si="10"/>
        <v>27472063</v>
      </c>
      <c r="K46" s="11">
        <f t="shared" si="3"/>
        <v>5012350</v>
      </c>
      <c r="L46" s="11">
        <f t="shared" si="4"/>
        <v>6331020.167</v>
      </c>
      <c r="M46" s="11">
        <f t="shared" si="11"/>
        <v>-3824845.167</v>
      </c>
      <c r="N46" s="11">
        <f t="shared" si="12"/>
        <v>31296907.83</v>
      </c>
      <c r="O46" s="11">
        <f t="shared" si="7"/>
        <v>1365000</v>
      </c>
    </row>
    <row r="47">
      <c r="A47" s="1" t="s">
        <v>194</v>
      </c>
      <c r="B47" s="8">
        <v>46149.0</v>
      </c>
      <c r="C47" s="1" t="s">
        <v>6</v>
      </c>
      <c r="D47" s="10">
        <v>85000.0</v>
      </c>
      <c r="E47" s="12"/>
      <c r="F47" s="1" t="s">
        <v>195</v>
      </c>
      <c r="G47" s="11">
        <f t="shared" si="1"/>
        <v>8757350</v>
      </c>
      <c r="H47" s="11">
        <f t="shared" si="9"/>
        <v>822000</v>
      </c>
      <c r="I47" s="11">
        <f t="shared" si="2"/>
        <v>2838000</v>
      </c>
      <c r="J47" s="11">
        <f t="shared" si="10"/>
        <v>27557063</v>
      </c>
      <c r="K47" s="11">
        <f t="shared" si="3"/>
        <v>5097350</v>
      </c>
      <c r="L47" s="11">
        <f t="shared" si="4"/>
        <v>6331020.167</v>
      </c>
      <c r="M47" s="11">
        <f t="shared" si="11"/>
        <v>-3782345.167</v>
      </c>
      <c r="N47" s="11">
        <f t="shared" si="12"/>
        <v>31339407.83</v>
      </c>
      <c r="O47" s="11">
        <f t="shared" si="7"/>
        <v>1365000</v>
      </c>
    </row>
    <row r="48">
      <c r="A48" s="1" t="s">
        <v>196</v>
      </c>
      <c r="B48" s="8">
        <v>46149.0</v>
      </c>
      <c r="C48" s="1" t="s">
        <v>6</v>
      </c>
      <c r="D48" s="10">
        <v>71000.0</v>
      </c>
      <c r="E48" s="12"/>
      <c r="F48" s="1" t="s">
        <v>197</v>
      </c>
      <c r="G48" s="11">
        <f t="shared" si="1"/>
        <v>8828350</v>
      </c>
      <c r="H48" s="11">
        <f t="shared" si="9"/>
        <v>822000</v>
      </c>
      <c r="I48" s="11">
        <f t="shared" si="2"/>
        <v>2838000</v>
      </c>
      <c r="J48" s="11">
        <f t="shared" si="10"/>
        <v>27628063</v>
      </c>
      <c r="K48" s="11">
        <f t="shared" si="3"/>
        <v>5168350</v>
      </c>
      <c r="L48" s="11">
        <f t="shared" si="4"/>
        <v>6331020.167</v>
      </c>
      <c r="M48" s="11">
        <f t="shared" si="11"/>
        <v>-3746845.167</v>
      </c>
      <c r="N48" s="11">
        <f t="shared" si="12"/>
        <v>31374907.83</v>
      </c>
      <c r="O48" s="11">
        <f t="shared" si="7"/>
        <v>1365000</v>
      </c>
    </row>
    <row r="49">
      <c r="A49" s="1" t="s">
        <v>198</v>
      </c>
      <c r="B49" s="8">
        <v>46149.0</v>
      </c>
      <c r="C49" s="1" t="s">
        <v>6</v>
      </c>
      <c r="D49" s="10">
        <v>45000.0</v>
      </c>
      <c r="E49" s="12"/>
      <c r="F49" s="1" t="s">
        <v>199</v>
      </c>
      <c r="G49" s="11">
        <f t="shared" si="1"/>
        <v>8873350</v>
      </c>
      <c r="H49" s="11">
        <f t="shared" si="9"/>
        <v>822000</v>
      </c>
      <c r="I49" s="11">
        <f t="shared" si="2"/>
        <v>2838000</v>
      </c>
      <c r="J49" s="11">
        <f t="shared" si="10"/>
        <v>27673063</v>
      </c>
      <c r="K49" s="11">
        <f t="shared" si="3"/>
        <v>5213350</v>
      </c>
      <c r="L49" s="11">
        <f t="shared" si="4"/>
        <v>6331020.167</v>
      </c>
      <c r="M49" s="11">
        <f t="shared" si="11"/>
        <v>-3724345.167</v>
      </c>
      <c r="N49" s="11">
        <f t="shared" si="12"/>
        <v>31397407.83</v>
      </c>
      <c r="O49" s="11">
        <f t="shared" si="7"/>
        <v>1365000</v>
      </c>
    </row>
    <row r="50">
      <c r="A50" s="1" t="s">
        <v>200</v>
      </c>
      <c r="B50" s="8">
        <v>46149.0</v>
      </c>
      <c r="C50" s="1" t="s">
        <v>6</v>
      </c>
      <c r="D50" s="10">
        <v>97000.0</v>
      </c>
      <c r="E50" s="12"/>
      <c r="F50" s="1" t="s">
        <v>201</v>
      </c>
      <c r="G50" s="11">
        <f t="shared" si="1"/>
        <v>8970350</v>
      </c>
      <c r="H50" s="11">
        <f t="shared" si="9"/>
        <v>822000</v>
      </c>
      <c r="I50" s="11">
        <f t="shared" si="2"/>
        <v>2838000</v>
      </c>
      <c r="J50" s="11">
        <f t="shared" si="10"/>
        <v>27770063</v>
      </c>
      <c r="K50" s="11">
        <f t="shared" si="3"/>
        <v>5310350</v>
      </c>
      <c r="L50" s="11">
        <f t="shared" si="4"/>
        <v>6331020.167</v>
      </c>
      <c r="M50" s="11">
        <f t="shared" si="11"/>
        <v>-3675845.167</v>
      </c>
      <c r="N50" s="11">
        <f t="shared" si="12"/>
        <v>31445907.83</v>
      </c>
      <c r="O50" s="11">
        <f t="shared" si="7"/>
        <v>1365000</v>
      </c>
    </row>
    <row r="51">
      <c r="A51" s="1" t="s">
        <v>202</v>
      </c>
      <c r="B51" s="8">
        <v>46149.0</v>
      </c>
      <c r="C51" s="1" t="s">
        <v>6</v>
      </c>
      <c r="D51" s="10">
        <v>300000.0</v>
      </c>
      <c r="E51" s="12"/>
      <c r="F51" s="1" t="s">
        <v>203</v>
      </c>
      <c r="G51" s="11">
        <f t="shared" si="1"/>
        <v>9270350</v>
      </c>
      <c r="H51" s="11">
        <f t="shared" si="9"/>
        <v>822000</v>
      </c>
      <c r="I51" s="11">
        <f t="shared" si="2"/>
        <v>2838000</v>
      </c>
      <c r="J51" s="11">
        <f t="shared" si="10"/>
        <v>28070063</v>
      </c>
      <c r="K51" s="11">
        <f t="shared" si="3"/>
        <v>5610350</v>
      </c>
      <c r="L51" s="11">
        <f t="shared" si="4"/>
        <v>6331020.167</v>
      </c>
      <c r="M51" s="11">
        <f t="shared" si="11"/>
        <v>-3525845.167</v>
      </c>
      <c r="N51" s="11">
        <f t="shared" si="12"/>
        <v>31595907.83</v>
      </c>
      <c r="O51" s="11">
        <f t="shared" si="7"/>
        <v>1365000</v>
      </c>
    </row>
    <row r="52">
      <c r="A52" s="1" t="s">
        <v>204</v>
      </c>
      <c r="B52" s="8">
        <v>46149.0</v>
      </c>
      <c r="C52" s="1" t="s">
        <v>6</v>
      </c>
      <c r="D52" s="10">
        <v>60000.0</v>
      </c>
      <c r="E52" s="12"/>
      <c r="F52" s="1" t="s">
        <v>205</v>
      </c>
      <c r="G52" s="11">
        <f t="shared" si="1"/>
        <v>9330350</v>
      </c>
      <c r="H52" s="11">
        <f t="shared" si="9"/>
        <v>822000</v>
      </c>
      <c r="I52" s="11">
        <f t="shared" si="2"/>
        <v>2838000</v>
      </c>
      <c r="J52" s="11">
        <f t="shared" si="10"/>
        <v>28130063</v>
      </c>
      <c r="K52" s="11">
        <f t="shared" si="3"/>
        <v>5670350</v>
      </c>
      <c r="L52" s="11">
        <f t="shared" si="4"/>
        <v>6331020.167</v>
      </c>
      <c r="M52" s="11">
        <f t="shared" si="11"/>
        <v>-3495845.167</v>
      </c>
      <c r="N52" s="11">
        <f t="shared" si="12"/>
        <v>31625907.83</v>
      </c>
      <c r="O52" s="11">
        <f t="shared" si="7"/>
        <v>1365000</v>
      </c>
    </row>
    <row r="53">
      <c r="A53" s="1" t="s">
        <v>206</v>
      </c>
      <c r="B53" s="8">
        <v>46149.0</v>
      </c>
      <c r="C53" s="1" t="s">
        <v>6</v>
      </c>
      <c r="D53" s="10">
        <v>17000.0</v>
      </c>
      <c r="E53" s="12"/>
      <c r="F53" s="1" t="s">
        <v>197</v>
      </c>
      <c r="G53" s="11">
        <f t="shared" si="1"/>
        <v>9347350</v>
      </c>
      <c r="H53" s="11">
        <f t="shared" si="9"/>
        <v>822000</v>
      </c>
      <c r="I53" s="11">
        <f t="shared" si="2"/>
        <v>2838000</v>
      </c>
      <c r="J53" s="11">
        <f t="shared" si="10"/>
        <v>28147063</v>
      </c>
      <c r="K53" s="11">
        <f t="shared" si="3"/>
        <v>5687350</v>
      </c>
      <c r="L53" s="11">
        <f t="shared" si="4"/>
        <v>6331020.167</v>
      </c>
      <c r="M53" s="11">
        <f t="shared" si="11"/>
        <v>-3487345.167</v>
      </c>
      <c r="N53" s="11">
        <f t="shared" si="12"/>
        <v>31634407.83</v>
      </c>
      <c r="O53" s="11">
        <f t="shared" si="7"/>
        <v>1365000</v>
      </c>
    </row>
    <row r="54">
      <c r="A54" s="14" t="s">
        <v>207</v>
      </c>
      <c r="B54" s="8">
        <v>46149.0</v>
      </c>
      <c r="C54" s="1" t="s">
        <v>6</v>
      </c>
      <c r="D54" s="10">
        <v>85000.0</v>
      </c>
      <c r="E54" s="12"/>
      <c r="F54" s="1" t="s">
        <v>208</v>
      </c>
      <c r="G54" s="11">
        <f t="shared" si="1"/>
        <v>9432350</v>
      </c>
      <c r="H54" s="11">
        <f t="shared" si="9"/>
        <v>822000</v>
      </c>
      <c r="I54" s="11">
        <f t="shared" si="2"/>
        <v>2838000</v>
      </c>
      <c r="J54" s="11">
        <f t="shared" si="10"/>
        <v>28232063</v>
      </c>
      <c r="K54" s="11">
        <f t="shared" si="3"/>
        <v>5772350</v>
      </c>
      <c r="L54" s="11">
        <f t="shared" si="4"/>
        <v>6331020.167</v>
      </c>
      <c r="M54" s="11">
        <f t="shared" si="11"/>
        <v>-3444845.167</v>
      </c>
      <c r="N54" s="11">
        <f t="shared" si="12"/>
        <v>31676907.83</v>
      </c>
      <c r="O54" s="11">
        <f t="shared" si="7"/>
        <v>1365000</v>
      </c>
    </row>
    <row r="55">
      <c r="A55" s="1" t="s">
        <v>209</v>
      </c>
      <c r="B55" s="8">
        <v>46149.0</v>
      </c>
      <c r="C55" s="1" t="s">
        <v>6</v>
      </c>
      <c r="D55" s="10">
        <v>103000.0</v>
      </c>
      <c r="E55" s="12"/>
      <c r="F55" s="1" t="s">
        <v>210</v>
      </c>
      <c r="G55" s="11">
        <f t="shared" si="1"/>
        <v>9535350</v>
      </c>
      <c r="H55" s="11">
        <f t="shared" si="9"/>
        <v>822000</v>
      </c>
      <c r="I55" s="11">
        <f t="shared" si="2"/>
        <v>2838000</v>
      </c>
      <c r="J55" s="11">
        <f t="shared" si="10"/>
        <v>28335063</v>
      </c>
      <c r="K55" s="11">
        <f t="shared" si="3"/>
        <v>5875350</v>
      </c>
      <c r="L55" s="11">
        <f t="shared" si="4"/>
        <v>6331020.167</v>
      </c>
      <c r="M55" s="11">
        <f t="shared" si="11"/>
        <v>-3393345.167</v>
      </c>
      <c r="N55" s="11">
        <f t="shared" si="12"/>
        <v>31728407.83</v>
      </c>
      <c r="O55" s="11">
        <f t="shared" si="7"/>
        <v>1365000</v>
      </c>
    </row>
    <row r="56">
      <c r="A56" s="1" t="s">
        <v>211</v>
      </c>
      <c r="B56" s="8">
        <v>46149.0</v>
      </c>
      <c r="C56" s="1" t="s">
        <v>6</v>
      </c>
      <c r="D56" s="10">
        <v>45000.0</v>
      </c>
      <c r="E56" s="12"/>
      <c r="F56" s="1" t="s">
        <v>212</v>
      </c>
      <c r="G56" s="11">
        <f t="shared" si="1"/>
        <v>9580350</v>
      </c>
      <c r="H56" s="11">
        <f t="shared" si="9"/>
        <v>822000</v>
      </c>
      <c r="I56" s="11">
        <f t="shared" si="2"/>
        <v>2838000</v>
      </c>
      <c r="J56" s="11">
        <f t="shared" si="10"/>
        <v>28380063</v>
      </c>
      <c r="K56" s="11">
        <f t="shared" si="3"/>
        <v>5920350</v>
      </c>
      <c r="L56" s="11">
        <f t="shared" si="4"/>
        <v>6331020.167</v>
      </c>
      <c r="M56" s="11">
        <f t="shared" si="11"/>
        <v>-3370845.167</v>
      </c>
      <c r="N56" s="11">
        <f t="shared" si="12"/>
        <v>31750907.83</v>
      </c>
      <c r="O56" s="11">
        <f t="shared" si="7"/>
        <v>1365000</v>
      </c>
    </row>
    <row r="57">
      <c r="A57" s="1" t="s">
        <v>213</v>
      </c>
      <c r="B57" s="8">
        <v>46149.0</v>
      </c>
      <c r="C57" s="1" t="s">
        <v>6</v>
      </c>
      <c r="D57" s="10">
        <v>28000.0</v>
      </c>
      <c r="E57" s="12"/>
      <c r="F57" s="1" t="s">
        <v>171</v>
      </c>
      <c r="G57" s="11">
        <f t="shared" si="1"/>
        <v>9608350</v>
      </c>
      <c r="H57" s="11">
        <f t="shared" si="9"/>
        <v>822000</v>
      </c>
      <c r="I57" s="11">
        <f t="shared" si="2"/>
        <v>2838000</v>
      </c>
      <c r="J57" s="11">
        <f t="shared" si="10"/>
        <v>28408063</v>
      </c>
      <c r="K57" s="11">
        <f t="shared" si="3"/>
        <v>5948350</v>
      </c>
      <c r="L57" s="11">
        <f t="shared" si="4"/>
        <v>6331020.167</v>
      </c>
      <c r="M57" s="11">
        <f t="shared" si="11"/>
        <v>-3356845.167</v>
      </c>
      <c r="N57" s="11">
        <f t="shared" si="12"/>
        <v>31764907.83</v>
      </c>
      <c r="O57" s="11">
        <f t="shared" si="7"/>
        <v>1365000</v>
      </c>
    </row>
    <row r="58">
      <c r="A58" s="1" t="s">
        <v>214</v>
      </c>
      <c r="B58" s="8">
        <v>46149.0</v>
      </c>
      <c r="C58" s="1" t="s">
        <v>6</v>
      </c>
      <c r="D58" s="10">
        <v>37000.0</v>
      </c>
      <c r="E58" s="12"/>
      <c r="F58" s="1" t="s">
        <v>215</v>
      </c>
      <c r="G58" s="11">
        <f t="shared" si="1"/>
        <v>9645350</v>
      </c>
      <c r="H58" s="11">
        <f t="shared" si="9"/>
        <v>822000</v>
      </c>
      <c r="I58" s="11">
        <f t="shared" si="2"/>
        <v>2838000</v>
      </c>
      <c r="J58" s="11">
        <f t="shared" si="10"/>
        <v>28445063</v>
      </c>
      <c r="K58" s="11">
        <f t="shared" si="3"/>
        <v>5985350</v>
      </c>
      <c r="L58" s="11">
        <f t="shared" si="4"/>
        <v>6331020.167</v>
      </c>
      <c r="M58" s="11">
        <f t="shared" si="11"/>
        <v>-3338345.167</v>
      </c>
      <c r="N58" s="11">
        <f t="shared" si="12"/>
        <v>31783407.83</v>
      </c>
      <c r="O58" s="11">
        <f t="shared" si="7"/>
        <v>1365000</v>
      </c>
    </row>
    <row r="59">
      <c r="A59" s="1" t="s">
        <v>216</v>
      </c>
      <c r="B59" s="8">
        <v>46149.0</v>
      </c>
      <c r="C59" s="1" t="s">
        <v>6</v>
      </c>
      <c r="D59" s="10">
        <v>38000.0</v>
      </c>
      <c r="E59" s="12"/>
      <c r="F59" s="1" t="s">
        <v>217</v>
      </c>
      <c r="G59" s="11">
        <f t="shared" si="1"/>
        <v>9683350</v>
      </c>
      <c r="H59" s="11">
        <f t="shared" si="9"/>
        <v>822000</v>
      </c>
      <c r="I59" s="11">
        <f t="shared" si="2"/>
        <v>2838000</v>
      </c>
      <c r="J59" s="11">
        <f t="shared" si="10"/>
        <v>28483063</v>
      </c>
      <c r="K59" s="11">
        <f t="shared" si="3"/>
        <v>6023350</v>
      </c>
      <c r="L59" s="11">
        <f t="shared" si="4"/>
        <v>6331020.167</v>
      </c>
      <c r="M59" s="11">
        <f t="shared" si="11"/>
        <v>-3319345.167</v>
      </c>
      <c r="N59" s="11">
        <f t="shared" si="12"/>
        <v>31802407.83</v>
      </c>
      <c r="O59" s="11">
        <f t="shared" si="7"/>
        <v>1365000</v>
      </c>
    </row>
    <row r="60">
      <c r="A60" s="1" t="s">
        <v>218</v>
      </c>
      <c r="B60" s="8">
        <v>46149.0</v>
      </c>
      <c r="C60" s="1" t="s">
        <v>6</v>
      </c>
      <c r="D60" s="10">
        <v>103000.0</v>
      </c>
      <c r="E60" s="12"/>
      <c r="F60" s="1" t="s">
        <v>219</v>
      </c>
      <c r="G60" s="11">
        <f t="shared" si="1"/>
        <v>9786350</v>
      </c>
      <c r="H60" s="11">
        <f t="shared" si="9"/>
        <v>822000</v>
      </c>
      <c r="I60" s="11">
        <f t="shared" si="2"/>
        <v>2838000</v>
      </c>
      <c r="J60" s="11">
        <f t="shared" si="10"/>
        <v>28586063</v>
      </c>
      <c r="K60" s="11">
        <f t="shared" si="3"/>
        <v>6126350</v>
      </c>
      <c r="L60" s="11">
        <f t="shared" si="4"/>
        <v>6331020.167</v>
      </c>
      <c r="M60" s="11">
        <f t="shared" si="11"/>
        <v>-3267845.167</v>
      </c>
      <c r="N60" s="11">
        <f t="shared" si="12"/>
        <v>31853907.83</v>
      </c>
      <c r="O60" s="11">
        <f t="shared" si="7"/>
        <v>1365000</v>
      </c>
    </row>
    <row r="61">
      <c r="A61" s="1" t="s">
        <v>220</v>
      </c>
      <c r="B61" s="8">
        <v>46149.0</v>
      </c>
      <c r="C61" s="1" t="s">
        <v>6</v>
      </c>
      <c r="D61" s="10">
        <v>340000.0</v>
      </c>
      <c r="E61" s="12"/>
      <c r="F61" s="1" t="s">
        <v>221</v>
      </c>
      <c r="G61" s="11">
        <f t="shared" si="1"/>
        <v>10126350</v>
      </c>
      <c r="H61" s="11">
        <f t="shared" si="9"/>
        <v>822000</v>
      </c>
      <c r="I61" s="11">
        <f t="shared" si="2"/>
        <v>2838000</v>
      </c>
      <c r="J61" s="11">
        <f t="shared" si="10"/>
        <v>28926063</v>
      </c>
      <c r="K61" s="11">
        <f t="shared" si="3"/>
        <v>6466350</v>
      </c>
      <c r="L61" s="11">
        <f t="shared" si="4"/>
        <v>6331020.167</v>
      </c>
      <c r="M61" s="11">
        <f t="shared" si="11"/>
        <v>-3097845.167</v>
      </c>
      <c r="N61" s="11">
        <f t="shared" si="12"/>
        <v>32023907.83</v>
      </c>
      <c r="O61" s="11">
        <f t="shared" si="7"/>
        <v>1365000</v>
      </c>
    </row>
    <row r="62">
      <c r="A62" s="1" t="s">
        <v>222</v>
      </c>
      <c r="B62" s="8">
        <v>46149.0</v>
      </c>
      <c r="C62" s="1" t="s">
        <v>6</v>
      </c>
      <c r="D62" s="10">
        <v>102000.0</v>
      </c>
      <c r="E62" s="12"/>
      <c r="F62" s="1" t="s">
        <v>223</v>
      </c>
      <c r="G62" s="11">
        <f t="shared" si="1"/>
        <v>10228350</v>
      </c>
      <c r="H62" s="11">
        <f t="shared" si="9"/>
        <v>822000</v>
      </c>
      <c r="I62" s="11">
        <f t="shared" si="2"/>
        <v>2838000</v>
      </c>
      <c r="J62" s="11">
        <f t="shared" si="10"/>
        <v>29028063</v>
      </c>
      <c r="K62" s="11">
        <f t="shared" si="3"/>
        <v>6568350</v>
      </c>
      <c r="L62" s="11">
        <f t="shared" si="4"/>
        <v>6331020.167</v>
      </c>
      <c r="M62" s="11">
        <f t="shared" si="11"/>
        <v>-3046845.167</v>
      </c>
      <c r="N62" s="11">
        <f t="shared" si="12"/>
        <v>32074907.83</v>
      </c>
      <c r="O62" s="11">
        <f t="shared" si="7"/>
        <v>1365000</v>
      </c>
    </row>
    <row r="63">
      <c r="A63" s="1" t="s">
        <v>224</v>
      </c>
      <c r="B63" s="8">
        <v>46149.0</v>
      </c>
      <c r="C63" s="1" t="s">
        <v>6</v>
      </c>
      <c r="D63" s="10">
        <v>150000.0</v>
      </c>
      <c r="E63" s="12"/>
      <c r="F63" s="1" t="s">
        <v>225</v>
      </c>
      <c r="G63" s="11">
        <f t="shared" si="1"/>
        <v>10378350</v>
      </c>
      <c r="H63" s="11">
        <f t="shared" si="9"/>
        <v>822000</v>
      </c>
      <c r="I63" s="11">
        <f t="shared" si="2"/>
        <v>2838000</v>
      </c>
      <c r="J63" s="11">
        <f t="shared" si="10"/>
        <v>29178063</v>
      </c>
      <c r="K63" s="11">
        <f t="shared" si="3"/>
        <v>6718350</v>
      </c>
      <c r="L63" s="11">
        <f t="shared" si="4"/>
        <v>6331020.167</v>
      </c>
      <c r="M63" s="11">
        <f t="shared" si="11"/>
        <v>-2971845.167</v>
      </c>
      <c r="N63" s="11">
        <f t="shared" si="12"/>
        <v>32149907.83</v>
      </c>
      <c r="O63" s="11">
        <f t="shared" si="7"/>
        <v>1365000</v>
      </c>
    </row>
    <row r="64">
      <c r="A64" s="1" t="s">
        <v>226</v>
      </c>
      <c r="B64" s="8">
        <v>46149.0</v>
      </c>
      <c r="C64" s="1" t="s">
        <v>6</v>
      </c>
      <c r="D64" s="10">
        <v>510000.0</v>
      </c>
      <c r="E64" s="12"/>
      <c r="F64" s="1" t="s">
        <v>227</v>
      </c>
      <c r="G64" s="11">
        <f t="shared" si="1"/>
        <v>10888350</v>
      </c>
      <c r="H64" s="11">
        <f t="shared" si="9"/>
        <v>822000</v>
      </c>
      <c r="I64" s="11">
        <f t="shared" si="2"/>
        <v>2838000</v>
      </c>
      <c r="J64" s="11">
        <f t="shared" si="10"/>
        <v>29688063</v>
      </c>
      <c r="K64" s="11">
        <f t="shared" si="3"/>
        <v>7228350</v>
      </c>
      <c r="L64" s="11">
        <f t="shared" si="4"/>
        <v>6331020.167</v>
      </c>
      <c r="M64" s="11">
        <f t="shared" si="11"/>
        <v>-2716845.167</v>
      </c>
      <c r="N64" s="11">
        <f t="shared" si="12"/>
        <v>32404907.83</v>
      </c>
      <c r="O64" s="11">
        <f t="shared" si="7"/>
        <v>1365000</v>
      </c>
    </row>
    <row r="65">
      <c r="A65" s="1" t="s">
        <v>228</v>
      </c>
      <c r="B65" s="8">
        <v>46149.0</v>
      </c>
      <c r="C65" s="1" t="s">
        <v>6</v>
      </c>
      <c r="D65" s="10">
        <v>69000.0</v>
      </c>
      <c r="E65" s="12"/>
      <c r="F65" s="1" t="s">
        <v>229</v>
      </c>
      <c r="G65" s="11">
        <f t="shared" si="1"/>
        <v>10957350</v>
      </c>
      <c r="H65" s="11">
        <f t="shared" si="9"/>
        <v>822000</v>
      </c>
      <c r="I65" s="11">
        <f t="shared" si="2"/>
        <v>2838000</v>
      </c>
      <c r="J65" s="11">
        <f t="shared" si="10"/>
        <v>29757063</v>
      </c>
      <c r="K65" s="11">
        <f t="shared" si="3"/>
        <v>7297350</v>
      </c>
      <c r="L65" s="11">
        <f t="shared" si="4"/>
        <v>6331020.167</v>
      </c>
      <c r="M65" s="11">
        <f t="shared" si="11"/>
        <v>-2682345.167</v>
      </c>
      <c r="N65" s="11">
        <f t="shared" si="12"/>
        <v>32439407.83</v>
      </c>
      <c r="O65" s="11">
        <f t="shared" si="7"/>
        <v>1365000</v>
      </c>
    </row>
    <row r="66">
      <c r="A66" s="1" t="s">
        <v>230</v>
      </c>
      <c r="B66" s="8">
        <v>46149.0</v>
      </c>
      <c r="C66" s="1" t="s">
        <v>6</v>
      </c>
      <c r="D66" s="10">
        <v>118000.0</v>
      </c>
      <c r="E66" s="12"/>
      <c r="F66" s="1" t="s">
        <v>231</v>
      </c>
      <c r="G66" s="11">
        <f t="shared" si="1"/>
        <v>11075350</v>
      </c>
      <c r="H66" s="11">
        <f t="shared" si="9"/>
        <v>822000</v>
      </c>
      <c r="I66" s="11">
        <f t="shared" si="2"/>
        <v>2838000</v>
      </c>
      <c r="J66" s="11">
        <f t="shared" si="10"/>
        <v>29875063</v>
      </c>
      <c r="K66" s="11">
        <f t="shared" si="3"/>
        <v>7415350</v>
      </c>
      <c r="L66" s="11">
        <f t="shared" si="4"/>
        <v>6331020.167</v>
      </c>
      <c r="M66" s="11">
        <f t="shared" si="11"/>
        <v>-2623345.167</v>
      </c>
      <c r="N66" s="11">
        <f t="shared" si="12"/>
        <v>32498407.83</v>
      </c>
      <c r="O66" s="11">
        <f t="shared" si="7"/>
        <v>1365000</v>
      </c>
    </row>
    <row r="67">
      <c r="A67" s="1" t="s">
        <v>232</v>
      </c>
      <c r="B67" s="8">
        <v>46149.0</v>
      </c>
      <c r="C67" s="1" t="s">
        <v>6</v>
      </c>
      <c r="D67" s="10">
        <v>300000.0</v>
      </c>
      <c r="E67" s="12"/>
      <c r="F67" s="1" t="s">
        <v>233</v>
      </c>
      <c r="G67" s="11">
        <f t="shared" si="1"/>
        <v>11375350</v>
      </c>
      <c r="H67" s="11">
        <f t="shared" si="9"/>
        <v>822000</v>
      </c>
      <c r="I67" s="11">
        <f t="shared" si="2"/>
        <v>2838000</v>
      </c>
      <c r="J67" s="11">
        <f t="shared" si="10"/>
        <v>30175063</v>
      </c>
      <c r="K67" s="11">
        <f t="shared" si="3"/>
        <v>7715350</v>
      </c>
      <c r="L67" s="11">
        <f t="shared" si="4"/>
        <v>6331020.167</v>
      </c>
      <c r="M67" s="11">
        <f t="shared" si="11"/>
        <v>-2473345.167</v>
      </c>
      <c r="N67" s="11">
        <f t="shared" si="12"/>
        <v>32648407.83</v>
      </c>
      <c r="O67" s="11">
        <f t="shared" si="7"/>
        <v>1365000</v>
      </c>
    </row>
    <row r="68">
      <c r="A68" s="1" t="s">
        <v>234</v>
      </c>
      <c r="B68" s="8">
        <v>46149.0</v>
      </c>
      <c r="C68" s="1" t="s">
        <v>6</v>
      </c>
      <c r="D68" s="10">
        <v>34000.0</v>
      </c>
      <c r="E68" s="12"/>
      <c r="F68" s="1" t="s">
        <v>235</v>
      </c>
      <c r="G68" s="11">
        <f t="shared" si="1"/>
        <v>11409350</v>
      </c>
      <c r="H68" s="11">
        <f t="shared" si="9"/>
        <v>822000</v>
      </c>
      <c r="I68" s="11">
        <f t="shared" si="2"/>
        <v>2838000</v>
      </c>
      <c r="J68" s="11">
        <f t="shared" si="10"/>
        <v>30209063</v>
      </c>
      <c r="K68" s="11">
        <f t="shared" si="3"/>
        <v>7749350</v>
      </c>
      <c r="L68" s="11">
        <f t="shared" si="4"/>
        <v>6331020.167</v>
      </c>
      <c r="M68" s="11">
        <f t="shared" si="11"/>
        <v>-2456345.167</v>
      </c>
      <c r="N68" s="11">
        <f t="shared" si="12"/>
        <v>32665407.83</v>
      </c>
      <c r="O68" s="11">
        <f t="shared" si="7"/>
        <v>1365000</v>
      </c>
    </row>
    <row r="69">
      <c r="A69" s="1" t="s">
        <v>236</v>
      </c>
      <c r="B69" s="8">
        <v>46149.0</v>
      </c>
      <c r="C69" s="1" t="s">
        <v>6</v>
      </c>
      <c r="D69" s="10">
        <v>25000.0</v>
      </c>
      <c r="E69" s="12"/>
      <c r="F69" s="1" t="s">
        <v>237</v>
      </c>
      <c r="G69" s="11">
        <f t="shared" si="1"/>
        <v>11434350</v>
      </c>
      <c r="H69" s="11">
        <f t="shared" si="9"/>
        <v>822000</v>
      </c>
      <c r="I69" s="11">
        <f t="shared" si="2"/>
        <v>2838000</v>
      </c>
      <c r="J69" s="11">
        <f t="shared" si="10"/>
        <v>30234063</v>
      </c>
      <c r="K69" s="11">
        <f t="shared" si="3"/>
        <v>7774350</v>
      </c>
      <c r="L69" s="11">
        <f t="shared" si="4"/>
        <v>6331020.167</v>
      </c>
      <c r="M69" s="11">
        <f t="shared" si="11"/>
        <v>-2443845.167</v>
      </c>
      <c r="N69" s="11">
        <f t="shared" si="12"/>
        <v>32677907.83</v>
      </c>
      <c r="O69" s="11">
        <f t="shared" si="7"/>
        <v>1365000</v>
      </c>
    </row>
    <row r="70">
      <c r="A70" s="1" t="s">
        <v>238</v>
      </c>
      <c r="B70" s="8">
        <v>46149.0</v>
      </c>
      <c r="C70" s="1" t="s">
        <v>6</v>
      </c>
      <c r="D70" s="10">
        <v>50000.0</v>
      </c>
      <c r="E70" s="12"/>
      <c r="F70" s="1" t="s">
        <v>239</v>
      </c>
      <c r="G70" s="11">
        <f t="shared" si="1"/>
        <v>11484350</v>
      </c>
      <c r="H70" s="11">
        <f t="shared" si="9"/>
        <v>822000</v>
      </c>
      <c r="I70" s="11">
        <f t="shared" si="2"/>
        <v>2838000</v>
      </c>
      <c r="J70" s="11">
        <f t="shared" si="10"/>
        <v>30284063</v>
      </c>
      <c r="K70" s="11">
        <f t="shared" si="3"/>
        <v>7824350</v>
      </c>
      <c r="L70" s="11">
        <f t="shared" si="4"/>
        <v>6331020.167</v>
      </c>
      <c r="M70" s="11">
        <f t="shared" si="11"/>
        <v>-2418845.167</v>
      </c>
      <c r="N70" s="11">
        <f t="shared" si="12"/>
        <v>32702907.83</v>
      </c>
      <c r="O70" s="11">
        <f t="shared" si="7"/>
        <v>1365000</v>
      </c>
    </row>
    <row r="71">
      <c r="A71" s="1" t="s">
        <v>240</v>
      </c>
      <c r="B71" s="8">
        <v>46149.0</v>
      </c>
      <c r="C71" s="1" t="s">
        <v>6</v>
      </c>
      <c r="D71" s="10">
        <v>369000.0</v>
      </c>
      <c r="E71" s="12"/>
      <c r="F71" s="1" t="s">
        <v>233</v>
      </c>
      <c r="G71" s="11">
        <f t="shared" si="1"/>
        <v>11853350</v>
      </c>
      <c r="H71" s="11">
        <f t="shared" si="9"/>
        <v>822000</v>
      </c>
      <c r="I71" s="11">
        <f t="shared" si="2"/>
        <v>2838000</v>
      </c>
      <c r="J71" s="11">
        <f t="shared" si="10"/>
        <v>30653063</v>
      </c>
      <c r="K71" s="11">
        <f t="shared" si="3"/>
        <v>8193350</v>
      </c>
      <c r="L71" s="11">
        <f t="shared" si="4"/>
        <v>6331020.167</v>
      </c>
      <c r="M71" s="11">
        <f t="shared" si="11"/>
        <v>-2234345.167</v>
      </c>
      <c r="N71" s="11">
        <f t="shared" si="12"/>
        <v>32887407.83</v>
      </c>
      <c r="O71" s="11">
        <f t="shared" si="7"/>
        <v>1365000</v>
      </c>
    </row>
    <row r="72">
      <c r="A72" s="1" t="s">
        <v>241</v>
      </c>
      <c r="B72" s="8">
        <v>46150.0</v>
      </c>
      <c r="C72" s="1" t="s">
        <v>6</v>
      </c>
      <c r="D72" s="10">
        <v>660000.0</v>
      </c>
      <c r="E72" s="12"/>
      <c r="F72" s="1" t="s">
        <v>242</v>
      </c>
      <c r="G72" s="11">
        <f t="shared" si="1"/>
        <v>12513350</v>
      </c>
      <c r="H72" s="11">
        <f t="shared" si="9"/>
        <v>822000</v>
      </c>
      <c r="I72" s="11">
        <f t="shared" si="2"/>
        <v>2838000</v>
      </c>
      <c r="J72" s="11">
        <f t="shared" si="10"/>
        <v>31313063</v>
      </c>
      <c r="K72" s="11">
        <f t="shared" si="3"/>
        <v>8853350</v>
      </c>
      <c r="L72" s="11">
        <f t="shared" si="4"/>
        <v>6331020.167</v>
      </c>
      <c r="M72" s="11">
        <f t="shared" si="11"/>
        <v>-1904345.167</v>
      </c>
      <c r="N72" s="11">
        <f t="shared" si="12"/>
        <v>33217407.83</v>
      </c>
      <c r="O72" s="11">
        <f t="shared" si="7"/>
        <v>1365000</v>
      </c>
    </row>
    <row r="73">
      <c r="A73" s="1" t="s">
        <v>243</v>
      </c>
      <c r="B73" s="8">
        <v>46150.0</v>
      </c>
      <c r="C73" s="1" t="s">
        <v>34</v>
      </c>
      <c r="D73" s="12"/>
      <c r="E73" s="10">
        <v>405000.0</v>
      </c>
      <c r="F73" s="1" t="s">
        <v>244</v>
      </c>
      <c r="G73" s="11">
        <f t="shared" si="1"/>
        <v>12513350</v>
      </c>
      <c r="H73" s="11">
        <f t="shared" si="9"/>
        <v>822000</v>
      </c>
      <c r="I73" s="11">
        <f t="shared" si="2"/>
        <v>3243000</v>
      </c>
      <c r="J73" s="11">
        <f t="shared" si="10"/>
        <v>30908063</v>
      </c>
      <c r="K73" s="11">
        <f t="shared" si="3"/>
        <v>8448350</v>
      </c>
      <c r="L73" s="11">
        <f t="shared" si="4"/>
        <v>6331020.167</v>
      </c>
      <c r="M73" s="11">
        <f t="shared" si="11"/>
        <v>-2106845.167</v>
      </c>
      <c r="N73" s="11">
        <f t="shared" si="12"/>
        <v>33014907.83</v>
      </c>
      <c r="O73" s="11">
        <f t="shared" si="7"/>
        <v>1365000</v>
      </c>
    </row>
    <row r="74">
      <c r="A74" s="1" t="s">
        <v>245</v>
      </c>
      <c r="B74" s="8">
        <v>46150.0</v>
      </c>
      <c r="C74" s="1" t="s">
        <v>34</v>
      </c>
      <c r="D74" s="12"/>
      <c r="E74" s="10">
        <v>175000.0</v>
      </c>
      <c r="F74" s="1" t="s">
        <v>246</v>
      </c>
      <c r="G74" s="11">
        <f t="shared" si="1"/>
        <v>12513350</v>
      </c>
      <c r="H74" s="11">
        <f t="shared" si="9"/>
        <v>822000</v>
      </c>
      <c r="I74" s="11">
        <f t="shared" si="2"/>
        <v>3418000</v>
      </c>
      <c r="J74" s="11">
        <f t="shared" si="10"/>
        <v>30733063</v>
      </c>
      <c r="K74" s="11">
        <f t="shared" si="3"/>
        <v>8273350</v>
      </c>
      <c r="L74" s="11">
        <f t="shared" si="4"/>
        <v>6331020.167</v>
      </c>
      <c r="M74" s="11">
        <f t="shared" si="11"/>
        <v>-2194345.167</v>
      </c>
      <c r="N74" s="11">
        <f t="shared" si="12"/>
        <v>32927407.83</v>
      </c>
      <c r="O74" s="11">
        <f t="shared" si="7"/>
        <v>1365000</v>
      </c>
    </row>
    <row r="75">
      <c r="A75" s="1" t="s">
        <v>247</v>
      </c>
      <c r="B75" s="8">
        <v>46150.0</v>
      </c>
      <c r="C75" s="1" t="s">
        <v>34</v>
      </c>
      <c r="D75" s="12"/>
      <c r="E75" s="10">
        <v>736000.0</v>
      </c>
      <c r="F75" s="1" t="s">
        <v>248</v>
      </c>
      <c r="G75" s="11">
        <f t="shared" si="1"/>
        <v>12513350</v>
      </c>
      <c r="H75" s="11">
        <f t="shared" si="9"/>
        <v>822000</v>
      </c>
      <c r="I75" s="11">
        <f t="shared" si="2"/>
        <v>4154000</v>
      </c>
      <c r="J75" s="11">
        <f t="shared" si="10"/>
        <v>29997063</v>
      </c>
      <c r="K75" s="11">
        <f t="shared" si="3"/>
        <v>7537350</v>
      </c>
      <c r="L75" s="11">
        <f t="shared" si="4"/>
        <v>6331020.167</v>
      </c>
      <c r="M75" s="11">
        <f t="shared" si="11"/>
        <v>-2562345.167</v>
      </c>
      <c r="N75" s="11">
        <f t="shared" si="12"/>
        <v>32559407.83</v>
      </c>
      <c r="O75" s="11">
        <f t="shared" si="7"/>
        <v>1365000</v>
      </c>
    </row>
    <row r="76">
      <c r="A76" s="1" t="s">
        <v>249</v>
      </c>
      <c r="B76" s="8">
        <v>46151.0</v>
      </c>
      <c r="C76" s="1" t="s">
        <v>25</v>
      </c>
      <c r="D76" s="12"/>
      <c r="E76" s="10">
        <v>450000.0</v>
      </c>
      <c r="F76" s="1" t="s">
        <v>53</v>
      </c>
      <c r="G76" s="11">
        <f t="shared" si="1"/>
        <v>12513350</v>
      </c>
      <c r="H76" s="11">
        <f t="shared" si="9"/>
        <v>1272000</v>
      </c>
      <c r="I76" s="11">
        <f t="shared" si="2"/>
        <v>4154000</v>
      </c>
      <c r="J76" s="11">
        <f t="shared" si="10"/>
        <v>29547063</v>
      </c>
      <c r="K76" s="11">
        <f t="shared" si="3"/>
        <v>7087350</v>
      </c>
      <c r="L76" s="11">
        <f t="shared" si="4"/>
        <v>6331020.167</v>
      </c>
      <c r="M76" s="11">
        <f t="shared" si="11"/>
        <v>-2787345.167</v>
      </c>
      <c r="N76" s="11">
        <f t="shared" si="12"/>
        <v>32334407.83</v>
      </c>
      <c r="O76" s="11">
        <f t="shared" si="7"/>
        <v>1815000</v>
      </c>
    </row>
    <row r="77">
      <c r="A77" s="1" t="s">
        <v>250</v>
      </c>
      <c r="B77" s="8">
        <v>46151.0</v>
      </c>
      <c r="C77" s="1" t="s">
        <v>34</v>
      </c>
      <c r="D77" s="12"/>
      <c r="E77" s="10">
        <v>43000.0</v>
      </c>
      <c r="F77" s="1" t="s">
        <v>39</v>
      </c>
      <c r="G77" s="11">
        <f t="shared" si="1"/>
        <v>12513350</v>
      </c>
      <c r="H77" s="11">
        <f t="shared" si="9"/>
        <v>1272000</v>
      </c>
      <c r="I77" s="11">
        <f t="shared" si="2"/>
        <v>4197000</v>
      </c>
      <c r="J77" s="11">
        <f t="shared" si="10"/>
        <v>29504063</v>
      </c>
      <c r="K77" s="11">
        <f t="shared" si="3"/>
        <v>7044350</v>
      </c>
      <c r="L77" s="11">
        <f t="shared" si="4"/>
        <v>6331020.167</v>
      </c>
      <c r="M77" s="11">
        <f t="shared" si="11"/>
        <v>-2808845.167</v>
      </c>
      <c r="N77" s="11">
        <f t="shared" si="12"/>
        <v>32312907.83</v>
      </c>
      <c r="O77" s="11">
        <f t="shared" si="7"/>
        <v>1815000</v>
      </c>
    </row>
    <row r="78">
      <c r="A78" s="1" t="s">
        <v>251</v>
      </c>
      <c r="B78" s="8">
        <v>46151.0</v>
      </c>
      <c r="C78" s="1" t="s">
        <v>34</v>
      </c>
      <c r="D78" s="12"/>
      <c r="E78" s="10">
        <v>270000.0</v>
      </c>
      <c r="F78" s="1" t="s">
        <v>62</v>
      </c>
      <c r="G78" s="11">
        <f t="shared" si="1"/>
        <v>12513350</v>
      </c>
      <c r="H78" s="11">
        <f t="shared" si="9"/>
        <v>1272000</v>
      </c>
      <c r="I78" s="11">
        <f t="shared" si="2"/>
        <v>4467000</v>
      </c>
      <c r="J78" s="11">
        <f t="shared" si="10"/>
        <v>29234063</v>
      </c>
      <c r="K78" s="11">
        <f t="shared" si="3"/>
        <v>6774350</v>
      </c>
      <c r="L78" s="11">
        <f t="shared" si="4"/>
        <v>6331020.167</v>
      </c>
      <c r="M78" s="11">
        <f t="shared" si="11"/>
        <v>-2943845.167</v>
      </c>
      <c r="N78" s="11">
        <f t="shared" si="12"/>
        <v>32177907.83</v>
      </c>
      <c r="O78" s="11">
        <f t="shared" si="7"/>
        <v>1815000</v>
      </c>
    </row>
    <row r="79">
      <c r="A79" s="1" t="s">
        <v>252</v>
      </c>
      <c r="B79" s="8">
        <v>46151.0</v>
      </c>
      <c r="C79" s="1" t="s">
        <v>34</v>
      </c>
      <c r="D79" s="12"/>
      <c r="E79" s="10">
        <v>330000.0</v>
      </c>
      <c r="F79" s="1" t="s">
        <v>253</v>
      </c>
      <c r="G79" s="11">
        <f t="shared" si="1"/>
        <v>12513350</v>
      </c>
      <c r="H79" s="11">
        <f t="shared" si="9"/>
        <v>1272000</v>
      </c>
      <c r="I79" s="11">
        <f t="shared" si="2"/>
        <v>4797000</v>
      </c>
      <c r="J79" s="11">
        <f t="shared" si="10"/>
        <v>28904063</v>
      </c>
      <c r="K79" s="11">
        <f t="shared" si="3"/>
        <v>6444350</v>
      </c>
      <c r="L79" s="11">
        <f t="shared" si="4"/>
        <v>6331020.167</v>
      </c>
      <c r="M79" s="11">
        <f t="shared" si="11"/>
        <v>-3108845.167</v>
      </c>
      <c r="N79" s="11">
        <f t="shared" si="12"/>
        <v>32012907.83</v>
      </c>
      <c r="O79" s="11">
        <f t="shared" si="7"/>
        <v>1815000</v>
      </c>
    </row>
    <row r="80">
      <c r="A80" s="1" t="s">
        <v>254</v>
      </c>
      <c r="B80" s="8">
        <v>46151.0</v>
      </c>
      <c r="C80" s="1" t="s">
        <v>6</v>
      </c>
      <c r="D80" s="10">
        <v>1136000.0</v>
      </c>
      <c r="E80" s="12"/>
      <c r="F80" s="1" t="s">
        <v>255</v>
      </c>
      <c r="G80" s="11">
        <f t="shared" si="1"/>
        <v>13649350</v>
      </c>
      <c r="H80" s="11">
        <f t="shared" si="9"/>
        <v>1272000</v>
      </c>
      <c r="I80" s="11">
        <f t="shared" si="2"/>
        <v>4797000</v>
      </c>
      <c r="J80" s="11">
        <f t="shared" si="10"/>
        <v>30040063</v>
      </c>
      <c r="K80" s="11">
        <f t="shared" si="3"/>
        <v>7580350</v>
      </c>
      <c r="L80" s="11">
        <f t="shared" si="4"/>
        <v>6331020.167</v>
      </c>
      <c r="M80" s="11">
        <f t="shared" si="11"/>
        <v>-2540845.167</v>
      </c>
      <c r="N80" s="11">
        <f t="shared" si="12"/>
        <v>32580907.83</v>
      </c>
      <c r="O80" s="11">
        <f t="shared" si="7"/>
        <v>1815000</v>
      </c>
    </row>
    <row r="81">
      <c r="A81" s="1" t="s">
        <v>256</v>
      </c>
      <c r="B81" s="8">
        <v>46151.0</v>
      </c>
      <c r="C81" s="1" t="s">
        <v>34</v>
      </c>
      <c r="D81" s="12"/>
      <c r="E81" s="10">
        <v>23500.0</v>
      </c>
      <c r="F81" s="1" t="s">
        <v>155</v>
      </c>
      <c r="G81" s="11">
        <f t="shared" si="1"/>
        <v>13649350</v>
      </c>
      <c r="H81" s="11">
        <f t="shared" si="9"/>
        <v>1272000</v>
      </c>
      <c r="I81" s="11">
        <f t="shared" si="2"/>
        <v>4820500</v>
      </c>
      <c r="J81" s="11">
        <f t="shared" si="10"/>
        <v>30016563</v>
      </c>
      <c r="K81" s="11">
        <f t="shared" si="3"/>
        <v>7556850</v>
      </c>
      <c r="L81" s="11">
        <f t="shared" si="4"/>
        <v>6331020.167</v>
      </c>
      <c r="M81" s="11">
        <f t="shared" si="11"/>
        <v>-2552595.167</v>
      </c>
      <c r="N81" s="11">
        <f t="shared" si="12"/>
        <v>32569157.83</v>
      </c>
      <c r="O81" s="11">
        <f t="shared" si="7"/>
        <v>1815000</v>
      </c>
    </row>
    <row r="82">
      <c r="A82" s="1" t="s">
        <v>257</v>
      </c>
      <c r="B82" s="8">
        <v>46151.0</v>
      </c>
      <c r="C82" s="1" t="s">
        <v>34</v>
      </c>
      <c r="D82" s="12"/>
      <c r="E82" s="10">
        <v>44500.0</v>
      </c>
      <c r="F82" s="1" t="s">
        <v>258</v>
      </c>
      <c r="G82" s="11">
        <f t="shared" si="1"/>
        <v>13649350</v>
      </c>
      <c r="H82" s="11">
        <f t="shared" si="9"/>
        <v>1272000</v>
      </c>
      <c r="I82" s="11">
        <f t="shared" si="2"/>
        <v>4865000</v>
      </c>
      <c r="J82" s="11">
        <f t="shared" si="10"/>
        <v>29972063</v>
      </c>
      <c r="K82" s="11">
        <f t="shared" si="3"/>
        <v>7512350</v>
      </c>
      <c r="L82" s="11">
        <f t="shared" si="4"/>
        <v>6331020.167</v>
      </c>
      <c r="M82" s="11">
        <f t="shared" si="11"/>
        <v>-2574845.167</v>
      </c>
      <c r="N82" s="11">
        <f t="shared" si="12"/>
        <v>32546907.83</v>
      </c>
      <c r="O82" s="11">
        <f t="shared" si="7"/>
        <v>1815000</v>
      </c>
    </row>
    <row r="83">
      <c r="A83" s="1" t="s">
        <v>259</v>
      </c>
      <c r="B83" s="8">
        <v>46151.0</v>
      </c>
      <c r="C83" s="1" t="s">
        <v>34</v>
      </c>
      <c r="D83" s="12"/>
      <c r="E83" s="10">
        <v>989000.0</v>
      </c>
      <c r="F83" s="1" t="s">
        <v>246</v>
      </c>
      <c r="G83" s="11">
        <f t="shared" si="1"/>
        <v>13649350</v>
      </c>
      <c r="H83" s="11">
        <f t="shared" si="9"/>
        <v>1272000</v>
      </c>
      <c r="I83" s="11">
        <f t="shared" si="2"/>
        <v>5854000</v>
      </c>
      <c r="J83" s="11">
        <f t="shared" si="10"/>
        <v>28983063</v>
      </c>
      <c r="K83" s="11">
        <f t="shared" si="3"/>
        <v>6523350</v>
      </c>
      <c r="L83" s="11">
        <f t="shared" si="4"/>
        <v>6331020.167</v>
      </c>
      <c r="M83" s="11">
        <f t="shared" si="11"/>
        <v>-3069345.167</v>
      </c>
      <c r="N83" s="11">
        <f t="shared" si="12"/>
        <v>32052407.83</v>
      </c>
      <c r="O83" s="11">
        <f t="shared" si="7"/>
        <v>1815000</v>
      </c>
    </row>
    <row r="84">
      <c r="A84" s="1" t="s">
        <v>260</v>
      </c>
      <c r="B84" s="8">
        <v>46151.0</v>
      </c>
      <c r="C84" s="1" t="s">
        <v>6</v>
      </c>
      <c r="D84" s="10">
        <v>417000.0</v>
      </c>
      <c r="E84" s="12"/>
      <c r="F84" s="1" t="s">
        <v>261</v>
      </c>
      <c r="G84" s="11">
        <f t="shared" si="1"/>
        <v>14066350</v>
      </c>
      <c r="H84" s="11">
        <f t="shared" si="9"/>
        <v>1272000</v>
      </c>
      <c r="I84" s="11">
        <f t="shared" si="2"/>
        <v>5854000</v>
      </c>
      <c r="J84" s="11">
        <f t="shared" si="10"/>
        <v>29400063</v>
      </c>
      <c r="K84" s="11">
        <f t="shared" si="3"/>
        <v>6940350</v>
      </c>
      <c r="L84" s="11">
        <f t="shared" si="4"/>
        <v>6331020.167</v>
      </c>
      <c r="M84" s="11">
        <f t="shared" si="11"/>
        <v>-2860845.167</v>
      </c>
      <c r="N84" s="11">
        <f t="shared" si="12"/>
        <v>32260907.83</v>
      </c>
      <c r="O84" s="11">
        <f t="shared" si="7"/>
        <v>1815000</v>
      </c>
    </row>
    <row r="85">
      <c r="A85" s="1" t="s">
        <v>262</v>
      </c>
      <c r="B85" s="8">
        <v>46151.0</v>
      </c>
      <c r="C85" s="1" t="s">
        <v>22</v>
      </c>
      <c r="D85" s="12"/>
      <c r="E85" s="10">
        <v>1742000.0</v>
      </c>
      <c r="F85" s="1" t="s">
        <v>30</v>
      </c>
      <c r="G85" s="11">
        <f t="shared" si="1"/>
        <v>14066350</v>
      </c>
      <c r="H85" s="11">
        <f t="shared" si="9"/>
        <v>1272000</v>
      </c>
      <c r="I85" s="11">
        <f t="shared" si="2"/>
        <v>5854000</v>
      </c>
      <c r="J85" s="11">
        <f t="shared" si="10"/>
        <v>27658063</v>
      </c>
      <c r="K85" s="11">
        <f t="shared" si="3"/>
        <v>6940350</v>
      </c>
      <c r="L85" s="11">
        <f t="shared" si="4"/>
        <v>8073020.167</v>
      </c>
      <c r="M85" s="11">
        <f t="shared" si="11"/>
        <v>-4602845.167</v>
      </c>
      <c r="N85" s="11">
        <f t="shared" si="12"/>
        <v>32260907.83</v>
      </c>
      <c r="O85" s="11">
        <f t="shared" si="7"/>
        <v>1815000</v>
      </c>
    </row>
    <row r="86">
      <c r="A86" s="1" t="s">
        <v>263</v>
      </c>
      <c r="B86" s="8">
        <v>46152.0</v>
      </c>
      <c r="C86" s="1" t="s">
        <v>34</v>
      </c>
      <c r="D86" s="12"/>
      <c r="E86" s="10">
        <v>189000.0</v>
      </c>
      <c r="F86" s="1" t="s">
        <v>264</v>
      </c>
      <c r="G86" s="11">
        <f t="shared" si="1"/>
        <v>14066350</v>
      </c>
      <c r="H86" s="11">
        <f t="shared" si="9"/>
        <v>1272000</v>
      </c>
      <c r="I86" s="11">
        <f t="shared" si="2"/>
        <v>6043000</v>
      </c>
      <c r="J86" s="11">
        <f t="shared" si="10"/>
        <v>27469063</v>
      </c>
      <c r="K86" s="11">
        <f t="shared" si="3"/>
        <v>6751350</v>
      </c>
      <c r="L86" s="11">
        <f t="shared" si="4"/>
        <v>8073020.167</v>
      </c>
      <c r="M86" s="11">
        <f t="shared" si="11"/>
        <v>-4697345.167</v>
      </c>
      <c r="N86" s="11">
        <f t="shared" si="12"/>
        <v>32166407.83</v>
      </c>
      <c r="O86" s="11">
        <f t="shared" si="7"/>
        <v>1815000</v>
      </c>
    </row>
    <row r="87">
      <c r="A87" s="1" t="s">
        <v>265</v>
      </c>
      <c r="B87" s="8">
        <v>46153.0</v>
      </c>
      <c r="C87" s="1" t="s">
        <v>34</v>
      </c>
      <c r="D87" s="12"/>
      <c r="E87" s="10">
        <v>40000.0</v>
      </c>
      <c r="F87" s="1" t="s">
        <v>39</v>
      </c>
      <c r="G87" s="11">
        <f t="shared" si="1"/>
        <v>14066350</v>
      </c>
      <c r="H87" s="11">
        <f t="shared" si="9"/>
        <v>1272000</v>
      </c>
      <c r="I87" s="11">
        <f t="shared" si="2"/>
        <v>6083000</v>
      </c>
      <c r="J87" s="11">
        <f t="shared" si="10"/>
        <v>27429063</v>
      </c>
      <c r="K87" s="11">
        <f t="shared" si="3"/>
        <v>6711350</v>
      </c>
      <c r="L87" s="11">
        <f t="shared" si="4"/>
        <v>8073020.167</v>
      </c>
      <c r="M87" s="11">
        <f t="shared" si="11"/>
        <v>-4717345.167</v>
      </c>
      <c r="N87" s="11">
        <f t="shared" si="12"/>
        <v>32146407.83</v>
      </c>
      <c r="O87" s="11">
        <f t="shared" si="7"/>
        <v>1815000</v>
      </c>
    </row>
    <row r="88">
      <c r="A88" s="1" t="s">
        <v>266</v>
      </c>
      <c r="B88" s="8">
        <v>46154.0</v>
      </c>
      <c r="C88" s="1" t="s">
        <v>6</v>
      </c>
      <c r="D88" s="10">
        <v>735000.0</v>
      </c>
      <c r="E88" s="12"/>
      <c r="F88" s="1" t="s">
        <v>267</v>
      </c>
      <c r="G88" s="11">
        <f t="shared" si="1"/>
        <v>14801350</v>
      </c>
      <c r="H88" s="11">
        <f t="shared" si="9"/>
        <v>1272000</v>
      </c>
      <c r="I88" s="11">
        <f t="shared" si="2"/>
        <v>6083000</v>
      </c>
      <c r="J88" s="11">
        <f t="shared" si="10"/>
        <v>28164063</v>
      </c>
      <c r="K88" s="11">
        <f t="shared" si="3"/>
        <v>7446350</v>
      </c>
      <c r="L88" s="11">
        <f t="shared" si="4"/>
        <v>8073020.167</v>
      </c>
      <c r="M88" s="11">
        <f t="shared" si="11"/>
        <v>-4349845.167</v>
      </c>
      <c r="N88" s="11">
        <f t="shared" si="12"/>
        <v>32513907.83</v>
      </c>
      <c r="O88" s="11">
        <f t="shared" si="7"/>
        <v>1815000</v>
      </c>
    </row>
    <row r="89">
      <c r="A89" s="1" t="s">
        <v>268</v>
      </c>
      <c r="B89" s="8">
        <v>46154.0</v>
      </c>
      <c r="C89" s="1" t="s">
        <v>25</v>
      </c>
      <c r="D89" s="12"/>
      <c r="E89" s="10">
        <v>300000.0</v>
      </c>
      <c r="F89" s="1" t="s">
        <v>53</v>
      </c>
      <c r="G89" s="11">
        <f t="shared" si="1"/>
        <v>14801350</v>
      </c>
      <c r="H89" s="11">
        <f t="shared" si="9"/>
        <v>1572000</v>
      </c>
      <c r="I89" s="11">
        <f t="shared" si="2"/>
        <v>6083000</v>
      </c>
      <c r="J89" s="11">
        <f t="shared" si="10"/>
        <v>27864063</v>
      </c>
      <c r="K89" s="11">
        <f t="shared" si="3"/>
        <v>7146350</v>
      </c>
      <c r="L89" s="11">
        <f t="shared" si="4"/>
        <v>8073020.167</v>
      </c>
      <c r="M89" s="11">
        <f t="shared" si="11"/>
        <v>-4499845.167</v>
      </c>
      <c r="N89" s="11">
        <f t="shared" si="12"/>
        <v>32363907.83</v>
      </c>
      <c r="O89" s="11">
        <f t="shared" si="7"/>
        <v>2115000</v>
      </c>
    </row>
    <row r="90">
      <c r="A90" s="1" t="s">
        <v>269</v>
      </c>
      <c r="B90" s="8">
        <v>46154.0</v>
      </c>
      <c r="C90" s="1" t="s">
        <v>34</v>
      </c>
      <c r="D90" s="12"/>
      <c r="E90" s="10">
        <v>58000.0</v>
      </c>
      <c r="F90" s="1" t="s">
        <v>270</v>
      </c>
      <c r="G90" s="11">
        <f t="shared" si="1"/>
        <v>14801350</v>
      </c>
      <c r="H90" s="11">
        <f t="shared" si="9"/>
        <v>1572000</v>
      </c>
      <c r="I90" s="11">
        <f t="shared" si="2"/>
        <v>6141000</v>
      </c>
      <c r="J90" s="11">
        <f t="shared" si="10"/>
        <v>27806063</v>
      </c>
      <c r="K90" s="11">
        <f t="shared" si="3"/>
        <v>7088350</v>
      </c>
      <c r="L90" s="11">
        <f t="shared" si="4"/>
        <v>8073020.167</v>
      </c>
      <c r="M90" s="11">
        <f t="shared" si="11"/>
        <v>-4528845.167</v>
      </c>
      <c r="N90" s="11">
        <f t="shared" si="12"/>
        <v>32334907.83</v>
      </c>
      <c r="O90" s="11">
        <f t="shared" si="7"/>
        <v>2115000</v>
      </c>
    </row>
    <row r="91">
      <c r="A91" s="1" t="s">
        <v>271</v>
      </c>
      <c r="B91" s="8">
        <v>46154.0</v>
      </c>
      <c r="C91" s="1" t="s">
        <v>34</v>
      </c>
      <c r="D91" s="12"/>
      <c r="E91" s="10">
        <v>268000.0</v>
      </c>
      <c r="F91" s="1" t="s">
        <v>272</v>
      </c>
      <c r="G91" s="11">
        <f t="shared" si="1"/>
        <v>14801350</v>
      </c>
      <c r="H91" s="11">
        <f t="shared" si="9"/>
        <v>1572000</v>
      </c>
      <c r="I91" s="11">
        <f t="shared" si="2"/>
        <v>6409000</v>
      </c>
      <c r="J91" s="11">
        <f t="shared" si="10"/>
        <v>27538063</v>
      </c>
      <c r="K91" s="11">
        <f t="shared" si="3"/>
        <v>6820350</v>
      </c>
      <c r="L91" s="11">
        <f t="shared" si="4"/>
        <v>8073020.167</v>
      </c>
      <c r="M91" s="11">
        <f t="shared" si="11"/>
        <v>-4662845.167</v>
      </c>
      <c r="N91" s="11">
        <f t="shared" si="12"/>
        <v>32200907.83</v>
      </c>
      <c r="O91" s="11">
        <f t="shared" si="7"/>
        <v>2115000</v>
      </c>
    </row>
    <row r="92">
      <c r="A92" s="1" t="s">
        <v>273</v>
      </c>
      <c r="B92" s="8">
        <v>46154.0</v>
      </c>
      <c r="C92" s="1" t="s">
        <v>34</v>
      </c>
      <c r="D92" s="12"/>
      <c r="E92" s="10">
        <v>80000.0</v>
      </c>
      <c r="F92" s="1" t="s">
        <v>62</v>
      </c>
      <c r="G92" s="11">
        <f t="shared" si="1"/>
        <v>14801350</v>
      </c>
      <c r="H92" s="11">
        <f t="shared" si="9"/>
        <v>1572000</v>
      </c>
      <c r="I92" s="11">
        <f t="shared" si="2"/>
        <v>6489000</v>
      </c>
      <c r="J92" s="11">
        <f t="shared" si="10"/>
        <v>27458063</v>
      </c>
      <c r="K92" s="11">
        <f t="shared" si="3"/>
        <v>6740350</v>
      </c>
      <c r="L92" s="11">
        <f t="shared" si="4"/>
        <v>8073020.167</v>
      </c>
      <c r="M92" s="11">
        <f t="shared" si="11"/>
        <v>-4702845.167</v>
      </c>
      <c r="N92" s="11">
        <f t="shared" si="12"/>
        <v>32160907.83</v>
      </c>
      <c r="O92" s="11">
        <f t="shared" si="7"/>
        <v>2115000</v>
      </c>
    </row>
    <row r="93">
      <c r="A93" s="1" t="s">
        <v>274</v>
      </c>
      <c r="B93" s="8">
        <v>46154.0</v>
      </c>
      <c r="C93" s="1" t="s">
        <v>34</v>
      </c>
      <c r="D93" s="12"/>
      <c r="E93" s="10">
        <v>204000.0</v>
      </c>
      <c r="F93" s="1" t="s">
        <v>37</v>
      </c>
      <c r="G93" s="11">
        <f t="shared" si="1"/>
        <v>14801350</v>
      </c>
      <c r="H93" s="11">
        <f t="shared" si="9"/>
        <v>1572000</v>
      </c>
      <c r="I93" s="11">
        <f t="shared" si="2"/>
        <v>6693000</v>
      </c>
      <c r="J93" s="11">
        <f t="shared" si="10"/>
        <v>27254063</v>
      </c>
      <c r="K93" s="11">
        <f t="shared" si="3"/>
        <v>6536350</v>
      </c>
      <c r="L93" s="11">
        <f t="shared" si="4"/>
        <v>8073020.167</v>
      </c>
      <c r="M93" s="11">
        <f t="shared" si="11"/>
        <v>-4804845.167</v>
      </c>
      <c r="N93" s="11">
        <f t="shared" si="12"/>
        <v>32058907.83</v>
      </c>
      <c r="O93" s="11">
        <f t="shared" si="7"/>
        <v>2115000</v>
      </c>
    </row>
    <row r="94">
      <c r="A94" s="1" t="s">
        <v>275</v>
      </c>
      <c r="B94" s="8">
        <v>46154.0</v>
      </c>
      <c r="C94" s="1" t="s">
        <v>25</v>
      </c>
      <c r="D94" s="12"/>
      <c r="E94" s="10">
        <v>28000.0</v>
      </c>
      <c r="F94" s="1" t="s">
        <v>276</v>
      </c>
      <c r="G94" s="11">
        <f t="shared" si="1"/>
        <v>14801350</v>
      </c>
      <c r="H94" s="11">
        <f t="shared" si="9"/>
        <v>1600000</v>
      </c>
      <c r="I94" s="11">
        <f t="shared" si="2"/>
        <v>6693000</v>
      </c>
      <c r="J94" s="11">
        <f t="shared" si="10"/>
        <v>27226063</v>
      </c>
      <c r="K94" s="11">
        <f t="shared" si="3"/>
        <v>6508350</v>
      </c>
      <c r="L94" s="11">
        <f t="shared" si="4"/>
        <v>8073020.167</v>
      </c>
      <c r="M94" s="11">
        <f t="shared" si="11"/>
        <v>-4818845.167</v>
      </c>
      <c r="N94" s="11">
        <f t="shared" si="12"/>
        <v>32044907.83</v>
      </c>
      <c r="O94" s="11">
        <f t="shared" si="7"/>
        <v>2115000</v>
      </c>
    </row>
    <row r="95">
      <c r="A95" s="1" t="s">
        <v>277</v>
      </c>
      <c r="B95" s="8">
        <v>46154.0</v>
      </c>
      <c r="C95" s="1" t="s">
        <v>34</v>
      </c>
      <c r="D95" s="12"/>
      <c r="E95" s="10">
        <v>20000.0</v>
      </c>
      <c r="F95" s="1" t="s">
        <v>39</v>
      </c>
      <c r="G95" s="11">
        <f t="shared" si="1"/>
        <v>14801350</v>
      </c>
      <c r="H95" s="11">
        <f t="shared" si="9"/>
        <v>1600000</v>
      </c>
      <c r="I95" s="11">
        <f t="shared" si="2"/>
        <v>6713000</v>
      </c>
      <c r="J95" s="11">
        <f t="shared" si="10"/>
        <v>27206063</v>
      </c>
      <c r="K95" s="11">
        <f t="shared" si="3"/>
        <v>6488350</v>
      </c>
      <c r="L95" s="11">
        <f t="shared" si="4"/>
        <v>8073020.167</v>
      </c>
      <c r="M95" s="11">
        <f t="shared" si="11"/>
        <v>-4828845.167</v>
      </c>
      <c r="N95" s="11">
        <f t="shared" si="12"/>
        <v>32034907.83</v>
      </c>
      <c r="O95" s="11">
        <f t="shared" si="7"/>
        <v>2115000</v>
      </c>
    </row>
    <row r="96">
      <c r="A96" s="1" t="s">
        <v>278</v>
      </c>
      <c r="B96" s="8">
        <v>46154.0</v>
      </c>
      <c r="C96" s="1" t="s">
        <v>34</v>
      </c>
      <c r="D96" s="12"/>
      <c r="E96" s="10">
        <v>25000.0</v>
      </c>
      <c r="F96" s="1" t="s">
        <v>279</v>
      </c>
      <c r="G96" s="11">
        <f t="shared" si="1"/>
        <v>14801350</v>
      </c>
      <c r="H96" s="11">
        <f t="shared" si="9"/>
        <v>1600000</v>
      </c>
      <c r="I96" s="11">
        <f t="shared" si="2"/>
        <v>6738000</v>
      </c>
      <c r="J96" s="11">
        <f t="shared" si="10"/>
        <v>27181063</v>
      </c>
      <c r="K96" s="11">
        <f t="shared" si="3"/>
        <v>6463350</v>
      </c>
      <c r="L96" s="11">
        <f t="shared" si="4"/>
        <v>8073020.167</v>
      </c>
      <c r="M96" s="11">
        <f t="shared" si="11"/>
        <v>-4841345.167</v>
      </c>
      <c r="N96" s="11">
        <f t="shared" si="12"/>
        <v>32022407.83</v>
      </c>
      <c r="O96" s="11">
        <f t="shared" si="7"/>
        <v>2115000</v>
      </c>
    </row>
    <row r="97">
      <c r="A97" s="1" t="s">
        <v>280</v>
      </c>
      <c r="B97" s="8">
        <v>46154.0</v>
      </c>
      <c r="C97" s="1" t="s">
        <v>34</v>
      </c>
      <c r="D97" s="12"/>
      <c r="E97" s="10">
        <v>37000.0</v>
      </c>
      <c r="F97" s="1" t="s">
        <v>281</v>
      </c>
      <c r="G97" s="11">
        <f t="shared" si="1"/>
        <v>14801350</v>
      </c>
      <c r="H97" s="11">
        <f t="shared" si="9"/>
        <v>1600000</v>
      </c>
      <c r="I97" s="11">
        <f t="shared" si="2"/>
        <v>6775000</v>
      </c>
      <c r="J97" s="11">
        <f t="shared" si="10"/>
        <v>27144063</v>
      </c>
      <c r="K97" s="11">
        <f t="shared" si="3"/>
        <v>6426350</v>
      </c>
      <c r="L97" s="11">
        <f t="shared" si="4"/>
        <v>8073020.167</v>
      </c>
      <c r="M97" s="11">
        <f t="shared" si="11"/>
        <v>-4859845.167</v>
      </c>
      <c r="N97" s="11">
        <f t="shared" si="12"/>
        <v>32003907.83</v>
      </c>
      <c r="O97" s="11">
        <f t="shared" si="7"/>
        <v>2115000</v>
      </c>
    </row>
    <row r="98">
      <c r="A98" s="1" t="s">
        <v>282</v>
      </c>
      <c r="B98" s="8">
        <v>46154.0</v>
      </c>
      <c r="C98" s="1" t="s">
        <v>34</v>
      </c>
      <c r="D98" s="12"/>
      <c r="E98" s="10">
        <v>270000.0</v>
      </c>
      <c r="F98" s="1" t="s">
        <v>283</v>
      </c>
      <c r="G98" s="11">
        <f t="shared" si="1"/>
        <v>14801350</v>
      </c>
      <c r="H98" s="11">
        <f t="shared" si="9"/>
        <v>1600000</v>
      </c>
      <c r="I98" s="11">
        <f t="shared" si="2"/>
        <v>7045000</v>
      </c>
      <c r="J98" s="11">
        <f t="shared" si="10"/>
        <v>26874063</v>
      </c>
      <c r="K98" s="11">
        <f t="shared" si="3"/>
        <v>6156350</v>
      </c>
      <c r="L98" s="11">
        <f t="shared" si="4"/>
        <v>8073020.167</v>
      </c>
      <c r="M98" s="11">
        <f t="shared" si="11"/>
        <v>-4994845.167</v>
      </c>
      <c r="N98" s="11">
        <f t="shared" si="12"/>
        <v>31868907.83</v>
      </c>
      <c r="O98" s="11">
        <f t="shared" si="7"/>
        <v>2115000</v>
      </c>
    </row>
    <row r="99">
      <c r="A99" s="1" t="s">
        <v>284</v>
      </c>
      <c r="B99" s="8">
        <v>46154.0</v>
      </c>
      <c r="C99" s="1" t="s">
        <v>6</v>
      </c>
      <c r="D99" s="10">
        <v>1040000.0</v>
      </c>
      <c r="E99" s="12"/>
      <c r="F99" s="1" t="s">
        <v>285</v>
      </c>
      <c r="G99" s="11">
        <f t="shared" si="1"/>
        <v>15841350</v>
      </c>
      <c r="H99" s="11">
        <f t="shared" si="9"/>
        <v>1600000</v>
      </c>
      <c r="I99" s="11">
        <f t="shared" si="2"/>
        <v>7045000</v>
      </c>
      <c r="J99" s="11">
        <f t="shared" si="10"/>
        <v>27914063</v>
      </c>
      <c r="K99" s="11">
        <f t="shared" si="3"/>
        <v>7196350</v>
      </c>
      <c r="L99" s="11">
        <f t="shared" si="4"/>
        <v>8073020.167</v>
      </c>
      <c r="M99" s="11">
        <f t="shared" si="11"/>
        <v>-4474845.167</v>
      </c>
      <c r="N99" s="11">
        <f t="shared" si="12"/>
        <v>32388907.83</v>
      </c>
      <c r="O99" s="11">
        <f t="shared" si="7"/>
        <v>2115000</v>
      </c>
    </row>
    <row r="100">
      <c r="A100" s="1" t="s">
        <v>286</v>
      </c>
      <c r="B100" s="8">
        <v>46156.0</v>
      </c>
      <c r="C100" s="1" t="s">
        <v>34</v>
      </c>
      <c r="D100" s="12"/>
      <c r="E100" s="10">
        <v>604000.0</v>
      </c>
      <c r="F100" s="1" t="s">
        <v>287</v>
      </c>
      <c r="G100" s="11">
        <f t="shared" si="1"/>
        <v>15841350</v>
      </c>
      <c r="H100" s="11">
        <f t="shared" si="9"/>
        <v>1600000</v>
      </c>
      <c r="I100" s="11">
        <f t="shared" si="2"/>
        <v>7649000</v>
      </c>
      <c r="J100" s="11">
        <f t="shared" si="10"/>
        <v>27310063</v>
      </c>
      <c r="K100" s="11">
        <f t="shared" si="3"/>
        <v>6592350</v>
      </c>
      <c r="L100" s="11">
        <f t="shared" si="4"/>
        <v>8073020.167</v>
      </c>
      <c r="M100" s="11">
        <f t="shared" si="11"/>
        <v>-4776845.167</v>
      </c>
      <c r="N100" s="11">
        <f t="shared" si="12"/>
        <v>32086907.83</v>
      </c>
      <c r="O100" s="11">
        <f t="shared" si="7"/>
        <v>2115000</v>
      </c>
    </row>
    <row r="101">
      <c r="A101" s="1" t="s">
        <v>288</v>
      </c>
      <c r="B101" s="8">
        <v>46156.0</v>
      </c>
      <c r="C101" s="1" t="s">
        <v>34</v>
      </c>
      <c r="D101" s="12"/>
      <c r="E101" s="10">
        <v>784000.0</v>
      </c>
      <c r="F101" s="1" t="s">
        <v>289</v>
      </c>
      <c r="G101" s="11">
        <f t="shared" si="1"/>
        <v>15841350</v>
      </c>
      <c r="H101" s="11">
        <f t="shared" si="9"/>
        <v>1600000</v>
      </c>
      <c r="I101" s="11">
        <f t="shared" si="2"/>
        <v>8433000</v>
      </c>
      <c r="J101" s="11">
        <f t="shared" si="10"/>
        <v>26526063</v>
      </c>
      <c r="K101" s="11">
        <f t="shared" si="3"/>
        <v>5808350</v>
      </c>
      <c r="L101" s="11">
        <f t="shared" si="4"/>
        <v>8073020.167</v>
      </c>
      <c r="M101" s="11">
        <f t="shared" si="11"/>
        <v>-5168845.167</v>
      </c>
      <c r="N101" s="11">
        <f t="shared" si="12"/>
        <v>31694907.83</v>
      </c>
      <c r="O101" s="11">
        <f t="shared" si="7"/>
        <v>2115000</v>
      </c>
    </row>
    <row r="102">
      <c r="A102" s="1" t="s">
        <v>290</v>
      </c>
      <c r="B102" s="8">
        <v>46156.0</v>
      </c>
      <c r="C102" s="1" t="s">
        <v>25</v>
      </c>
      <c r="D102" s="12"/>
      <c r="E102" s="10">
        <v>150000.0</v>
      </c>
      <c r="F102" s="1" t="s">
        <v>291</v>
      </c>
      <c r="G102" s="11">
        <f t="shared" si="1"/>
        <v>15841350</v>
      </c>
      <c r="H102" s="11">
        <f t="shared" si="9"/>
        <v>1750000</v>
      </c>
      <c r="I102" s="11">
        <f t="shared" si="2"/>
        <v>8433000</v>
      </c>
      <c r="J102" s="11">
        <f t="shared" si="10"/>
        <v>26376063</v>
      </c>
      <c r="K102" s="11">
        <f t="shared" si="3"/>
        <v>5658350</v>
      </c>
      <c r="L102" s="11">
        <f t="shared" si="4"/>
        <v>8073020.167</v>
      </c>
      <c r="M102" s="11">
        <f t="shared" si="11"/>
        <v>-5243845.167</v>
      </c>
      <c r="N102" s="11">
        <f t="shared" si="12"/>
        <v>31619907.83</v>
      </c>
      <c r="O102" s="11">
        <f t="shared" si="7"/>
        <v>2115000</v>
      </c>
    </row>
    <row r="103">
      <c r="A103" s="1" t="s">
        <v>292</v>
      </c>
      <c r="B103" s="8">
        <v>46156.0</v>
      </c>
      <c r="C103" s="1" t="s">
        <v>6</v>
      </c>
      <c r="D103" s="10">
        <v>730000.0</v>
      </c>
      <c r="E103" s="12"/>
      <c r="F103" s="1" t="s">
        <v>293</v>
      </c>
      <c r="G103" s="11">
        <f t="shared" si="1"/>
        <v>16571350</v>
      </c>
      <c r="H103" s="11">
        <f t="shared" si="9"/>
        <v>1750000</v>
      </c>
      <c r="I103" s="11">
        <f t="shared" si="2"/>
        <v>8433000</v>
      </c>
      <c r="J103" s="11">
        <f t="shared" si="10"/>
        <v>27106063</v>
      </c>
      <c r="K103" s="11">
        <f t="shared" si="3"/>
        <v>6388350</v>
      </c>
      <c r="L103" s="11">
        <f t="shared" si="4"/>
        <v>8073020.167</v>
      </c>
      <c r="M103" s="11">
        <f t="shared" si="11"/>
        <v>-4878845.167</v>
      </c>
      <c r="N103" s="11">
        <f t="shared" si="12"/>
        <v>31984907.83</v>
      </c>
      <c r="O103" s="11">
        <f t="shared" si="7"/>
        <v>2115000</v>
      </c>
    </row>
    <row r="104">
      <c r="A104" s="1" t="s">
        <v>294</v>
      </c>
      <c r="B104" s="8">
        <v>46157.0</v>
      </c>
      <c r="C104" s="1" t="s">
        <v>6</v>
      </c>
      <c r="D104" s="10">
        <v>220000.0</v>
      </c>
      <c r="E104" s="12"/>
      <c r="F104" s="1" t="s">
        <v>295</v>
      </c>
      <c r="G104" s="11">
        <f t="shared" si="1"/>
        <v>16791350</v>
      </c>
      <c r="H104" s="11">
        <f t="shared" si="9"/>
        <v>1750000</v>
      </c>
      <c r="I104" s="11">
        <f t="shared" si="2"/>
        <v>8433000</v>
      </c>
      <c r="J104" s="11">
        <f t="shared" si="10"/>
        <v>27326063</v>
      </c>
      <c r="K104" s="11">
        <f t="shared" si="3"/>
        <v>6608350</v>
      </c>
      <c r="L104" s="11">
        <f t="shared" si="4"/>
        <v>8073020.167</v>
      </c>
      <c r="M104" s="11">
        <f t="shared" si="11"/>
        <v>-4768845.167</v>
      </c>
      <c r="N104" s="11">
        <f t="shared" si="12"/>
        <v>32094907.83</v>
      </c>
      <c r="O104" s="11">
        <f t="shared" si="7"/>
        <v>2115000</v>
      </c>
    </row>
    <row r="105">
      <c r="A105" s="1" t="s">
        <v>296</v>
      </c>
      <c r="B105" s="8">
        <v>46157.0</v>
      </c>
      <c r="C105" s="1" t="s">
        <v>25</v>
      </c>
      <c r="D105" s="12"/>
      <c r="E105" s="10">
        <v>1500000.0</v>
      </c>
      <c r="F105" s="1" t="s">
        <v>53</v>
      </c>
      <c r="G105" s="11">
        <f t="shared" si="1"/>
        <v>16791350</v>
      </c>
      <c r="H105" s="11">
        <f t="shared" si="9"/>
        <v>3250000</v>
      </c>
      <c r="I105" s="11">
        <f t="shared" si="2"/>
        <v>8433000</v>
      </c>
      <c r="J105" s="11">
        <f t="shared" si="10"/>
        <v>25826063</v>
      </c>
      <c r="K105" s="11">
        <f t="shared" si="3"/>
        <v>5108350</v>
      </c>
      <c r="L105" s="11">
        <f t="shared" si="4"/>
        <v>8073020.167</v>
      </c>
      <c r="M105" s="11">
        <f t="shared" si="11"/>
        <v>-5518845.167</v>
      </c>
      <c r="N105" s="11">
        <f t="shared" si="12"/>
        <v>31344907.83</v>
      </c>
      <c r="O105" s="11">
        <f t="shared" si="7"/>
        <v>3615000</v>
      </c>
    </row>
    <row r="106">
      <c r="A106" s="1" t="s">
        <v>297</v>
      </c>
      <c r="B106" s="8">
        <v>46157.0</v>
      </c>
      <c r="C106" s="1" t="s">
        <v>34</v>
      </c>
      <c r="D106" s="12"/>
      <c r="E106" s="10">
        <v>107000.0</v>
      </c>
      <c r="F106" s="1" t="s">
        <v>298</v>
      </c>
      <c r="G106" s="11">
        <f t="shared" si="1"/>
        <v>16791350</v>
      </c>
      <c r="H106" s="11">
        <f t="shared" si="9"/>
        <v>3250000</v>
      </c>
      <c r="I106" s="11">
        <f t="shared" si="2"/>
        <v>8540000</v>
      </c>
      <c r="J106" s="11">
        <f t="shared" si="10"/>
        <v>25719063</v>
      </c>
      <c r="K106" s="11">
        <f t="shared" si="3"/>
        <v>5001350</v>
      </c>
      <c r="L106" s="11">
        <f t="shared" si="4"/>
        <v>8073020.167</v>
      </c>
      <c r="M106" s="11">
        <f t="shared" si="11"/>
        <v>-5572345.167</v>
      </c>
      <c r="N106" s="11">
        <f t="shared" si="12"/>
        <v>31291407.83</v>
      </c>
      <c r="O106" s="11">
        <f t="shared" si="7"/>
        <v>3615000</v>
      </c>
    </row>
    <row r="107">
      <c r="A107" s="1" t="s">
        <v>299</v>
      </c>
      <c r="B107" s="8">
        <v>46157.0</v>
      </c>
      <c r="C107" s="1" t="s">
        <v>25</v>
      </c>
      <c r="D107" s="12"/>
      <c r="E107" s="10">
        <v>324000.0</v>
      </c>
      <c r="F107" s="1" t="s">
        <v>300</v>
      </c>
      <c r="G107" s="11">
        <f t="shared" si="1"/>
        <v>16791350</v>
      </c>
      <c r="H107" s="11">
        <f t="shared" si="9"/>
        <v>3574000</v>
      </c>
      <c r="I107" s="11">
        <f t="shared" si="2"/>
        <v>8540000</v>
      </c>
      <c r="J107" s="11">
        <f t="shared" si="10"/>
        <v>25395063</v>
      </c>
      <c r="K107" s="11">
        <f t="shared" si="3"/>
        <v>4677350</v>
      </c>
      <c r="L107" s="11">
        <f t="shared" si="4"/>
        <v>8073020.167</v>
      </c>
      <c r="M107" s="11">
        <f t="shared" si="11"/>
        <v>-5734345.167</v>
      </c>
      <c r="N107" s="11">
        <f t="shared" si="12"/>
        <v>31129407.83</v>
      </c>
      <c r="O107" s="11">
        <f t="shared" si="7"/>
        <v>3615000</v>
      </c>
    </row>
    <row r="108">
      <c r="A108" s="1" t="s">
        <v>301</v>
      </c>
      <c r="B108" s="8">
        <v>46157.0</v>
      </c>
      <c r="C108" s="1" t="s">
        <v>34</v>
      </c>
      <c r="D108" s="12"/>
      <c r="E108" s="10">
        <v>410000.0</v>
      </c>
      <c r="F108" s="1" t="s">
        <v>302</v>
      </c>
      <c r="G108" s="11">
        <f t="shared" si="1"/>
        <v>16791350</v>
      </c>
      <c r="H108" s="11">
        <f t="shared" si="9"/>
        <v>3574000</v>
      </c>
      <c r="I108" s="11">
        <f t="shared" si="2"/>
        <v>8950000</v>
      </c>
      <c r="J108" s="11">
        <f t="shared" si="10"/>
        <v>24985063</v>
      </c>
      <c r="K108" s="11">
        <f t="shared" si="3"/>
        <v>4267350</v>
      </c>
      <c r="L108" s="11">
        <f t="shared" si="4"/>
        <v>8073020.167</v>
      </c>
      <c r="M108" s="11">
        <f t="shared" si="11"/>
        <v>-5939345.167</v>
      </c>
      <c r="N108" s="11">
        <f t="shared" si="12"/>
        <v>30924407.83</v>
      </c>
      <c r="O108" s="11">
        <f t="shared" si="7"/>
        <v>3615000</v>
      </c>
    </row>
    <row r="109">
      <c r="A109" s="1" t="s">
        <v>303</v>
      </c>
      <c r="B109" s="8">
        <v>46157.0</v>
      </c>
      <c r="C109" s="1" t="s">
        <v>34</v>
      </c>
      <c r="D109" s="12"/>
      <c r="E109" s="10">
        <v>40000.0</v>
      </c>
      <c r="F109" s="1" t="s">
        <v>39</v>
      </c>
      <c r="G109" s="11">
        <f t="shared" si="1"/>
        <v>16791350</v>
      </c>
      <c r="H109" s="11">
        <f t="shared" si="9"/>
        <v>3574000</v>
      </c>
      <c r="I109" s="11">
        <f t="shared" si="2"/>
        <v>8990000</v>
      </c>
      <c r="J109" s="11">
        <f t="shared" si="10"/>
        <v>24945063</v>
      </c>
      <c r="K109" s="11">
        <f t="shared" si="3"/>
        <v>4227350</v>
      </c>
      <c r="L109" s="11">
        <f t="shared" si="4"/>
        <v>8073020.167</v>
      </c>
      <c r="M109" s="11">
        <f t="shared" si="11"/>
        <v>-5959345.167</v>
      </c>
      <c r="N109" s="11">
        <f t="shared" si="12"/>
        <v>30904407.83</v>
      </c>
      <c r="O109" s="11">
        <f t="shared" si="7"/>
        <v>3615000</v>
      </c>
    </row>
    <row r="110">
      <c r="A110" s="1" t="s">
        <v>304</v>
      </c>
      <c r="B110" s="8">
        <v>46157.0</v>
      </c>
      <c r="C110" s="1" t="s">
        <v>34</v>
      </c>
      <c r="D110" s="12"/>
      <c r="E110" s="10">
        <v>10000.0</v>
      </c>
      <c r="F110" s="1" t="s">
        <v>305</v>
      </c>
      <c r="G110" s="11">
        <f t="shared" si="1"/>
        <v>16791350</v>
      </c>
      <c r="H110" s="11">
        <f t="shared" si="9"/>
        <v>3574000</v>
      </c>
      <c r="I110" s="11">
        <f t="shared" si="2"/>
        <v>9000000</v>
      </c>
      <c r="J110" s="11">
        <f t="shared" si="10"/>
        <v>24935063</v>
      </c>
      <c r="K110" s="11">
        <f t="shared" si="3"/>
        <v>4217350</v>
      </c>
      <c r="L110" s="11">
        <f t="shared" si="4"/>
        <v>8073020.167</v>
      </c>
      <c r="M110" s="11">
        <f t="shared" si="11"/>
        <v>-5964345.167</v>
      </c>
      <c r="N110" s="11">
        <f t="shared" si="12"/>
        <v>30899407.83</v>
      </c>
      <c r="O110" s="11">
        <f t="shared" si="7"/>
        <v>3615000</v>
      </c>
    </row>
    <row r="111">
      <c r="A111" s="1" t="s">
        <v>306</v>
      </c>
      <c r="B111" s="8">
        <v>46157.0</v>
      </c>
      <c r="C111" s="1" t="s">
        <v>25</v>
      </c>
      <c r="D111" s="12"/>
      <c r="E111" s="10">
        <v>20000.0</v>
      </c>
      <c r="F111" s="1" t="s">
        <v>307</v>
      </c>
      <c r="G111" s="11">
        <f t="shared" si="1"/>
        <v>16791350</v>
      </c>
      <c r="H111" s="11">
        <f t="shared" si="9"/>
        <v>3594000</v>
      </c>
      <c r="I111" s="11">
        <f t="shared" si="2"/>
        <v>9000000</v>
      </c>
      <c r="J111" s="11">
        <f t="shared" si="10"/>
        <v>24915063</v>
      </c>
      <c r="K111" s="11">
        <f t="shared" si="3"/>
        <v>4197350</v>
      </c>
      <c r="L111" s="11">
        <f t="shared" si="4"/>
        <v>8073020.167</v>
      </c>
      <c r="M111" s="11">
        <f t="shared" si="11"/>
        <v>-5974345.167</v>
      </c>
      <c r="N111" s="11">
        <f t="shared" si="12"/>
        <v>30889407.83</v>
      </c>
      <c r="O111" s="11">
        <f t="shared" si="7"/>
        <v>3615000</v>
      </c>
    </row>
    <row r="112">
      <c r="A112" s="1" t="s">
        <v>308</v>
      </c>
      <c r="B112" s="8">
        <v>46157.0</v>
      </c>
      <c r="C112" s="1" t="s">
        <v>6</v>
      </c>
      <c r="D112" s="10">
        <v>405000.0</v>
      </c>
      <c r="E112" s="12"/>
      <c r="F112" s="1" t="s">
        <v>309</v>
      </c>
      <c r="G112" s="11">
        <f t="shared" si="1"/>
        <v>17196350</v>
      </c>
      <c r="H112" s="11">
        <f t="shared" si="9"/>
        <v>3594000</v>
      </c>
      <c r="I112" s="11">
        <f t="shared" si="2"/>
        <v>9000000</v>
      </c>
      <c r="J112" s="11">
        <f t="shared" si="10"/>
        <v>25320063</v>
      </c>
      <c r="K112" s="11">
        <f t="shared" si="3"/>
        <v>4602350</v>
      </c>
      <c r="L112" s="11">
        <f t="shared" si="4"/>
        <v>8073020.167</v>
      </c>
      <c r="M112" s="11">
        <f t="shared" si="11"/>
        <v>-5771845.167</v>
      </c>
      <c r="N112" s="11">
        <f t="shared" si="12"/>
        <v>31091907.83</v>
      </c>
      <c r="O112" s="11">
        <f t="shared" si="7"/>
        <v>3615000</v>
      </c>
    </row>
    <row r="113">
      <c r="A113" s="1" t="s">
        <v>310</v>
      </c>
      <c r="B113" s="8">
        <v>46159.0</v>
      </c>
      <c r="C113" s="1" t="s">
        <v>25</v>
      </c>
      <c r="D113" s="12"/>
      <c r="E113" s="10">
        <v>140500.0</v>
      </c>
      <c r="F113" s="1" t="s">
        <v>311</v>
      </c>
      <c r="G113" s="11">
        <f t="shared" si="1"/>
        <v>17196350</v>
      </c>
      <c r="H113" s="11">
        <f t="shared" si="9"/>
        <v>3734500</v>
      </c>
      <c r="I113" s="11">
        <f t="shared" si="2"/>
        <v>9000000</v>
      </c>
      <c r="J113" s="11">
        <f t="shared" si="10"/>
        <v>25179563</v>
      </c>
      <c r="K113" s="11">
        <f t="shared" si="3"/>
        <v>4461850</v>
      </c>
      <c r="L113" s="11">
        <f t="shared" si="4"/>
        <v>8073020.167</v>
      </c>
      <c r="M113" s="11">
        <f t="shared" si="11"/>
        <v>-5842095.167</v>
      </c>
      <c r="N113" s="11">
        <f t="shared" si="12"/>
        <v>31021657.83</v>
      </c>
      <c r="O113" s="11">
        <f t="shared" si="7"/>
        <v>3615000</v>
      </c>
    </row>
    <row r="114">
      <c r="A114" s="1" t="s">
        <v>312</v>
      </c>
      <c r="B114" s="8">
        <v>46159.0</v>
      </c>
      <c r="C114" s="1" t="s">
        <v>25</v>
      </c>
      <c r="D114" s="12"/>
      <c r="E114" s="10">
        <v>275000.0</v>
      </c>
      <c r="F114" s="1" t="s">
        <v>313</v>
      </c>
      <c r="G114" s="11">
        <f t="shared" si="1"/>
        <v>17196350</v>
      </c>
      <c r="H114" s="11">
        <f t="shared" si="9"/>
        <v>4009500</v>
      </c>
      <c r="I114" s="11">
        <f t="shared" si="2"/>
        <v>9000000</v>
      </c>
      <c r="J114" s="11">
        <f t="shared" si="10"/>
        <v>24904563</v>
      </c>
      <c r="K114" s="11">
        <f t="shared" si="3"/>
        <v>4186850</v>
      </c>
      <c r="L114" s="11">
        <f t="shared" si="4"/>
        <v>8073020.167</v>
      </c>
      <c r="M114" s="11">
        <f t="shared" si="11"/>
        <v>-5979595.167</v>
      </c>
      <c r="N114" s="11">
        <f t="shared" si="12"/>
        <v>30884157.83</v>
      </c>
      <c r="O114" s="11">
        <f t="shared" si="7"/>
        <v>3615000</v>
      </c>
    </row>
    <row r="115">
      <c r="A115" s="1" t="s">
        <v>314</v>
      </c>
      <c r="B115" s="8">
        <v>46159.0</v>
      </c>
      <c r="C115" s="1" t="s">
        <v>6</v>
      </c>
      <c r="D115" s="10">
        <v>350000.0</v>
      </c>
      <c r="E115" s="12"/>
      <c r="F115" s="1" t="s">
        <v>315</v>
      </c>
      <c r="G115" s="11">
        <f t="shared" si="1"/>
        <v>17546350</v>
      </c>
      <c r="H115" s="11">
        <f t="shared" si="9"/>
        <v>4009500</v>
      </c>
      <c r="I115" s="11">
        <f t="shared" si="2"/>
        <v>9000000</v>
      </c>
      <c r="J115" s="11">
        <f t="shared" si="10"/>
        <v>25254563</v>
      </c>
      <c r="K115" s="11">
        <f t="shared" si="3"/>
        <v>4536850</v>
      </c>
      <c r="L115" s="11">
        <f t="shared" si="4"/>
        <v>8073020.167</v>
      </c>
      <c r="M115" s="11">
        <f t="shared" si="11"/>
        <v>-5804595.167</v>
      </c>
      <c r="N115" s="11">
        <f t="shared" si="12"/>
        <v>31059157.83</v>
      </c>
      <c r="O115" s="11">
        <f t="shared" si="7"/>
        <v>3615000</v>
      </c>
    </row>
    <row r="116">
      <c r="A116" s="1" t="s">
        <v>316</v>
      </c>
      <c r="B116" s="8">
        <v>46160.0</v>
      </c>
      <c r="C116" s="1" t="s">
        <v>34</v>
      </c>
      <c r="D116" s="12"/>
      <c r="E116" s="10">
        <v>39000.0</v>
      </c>
      <c r="F116" s="1" t="s">
        <v>317</v>
      </c>
      <c r="G116" s="11">
        <f t="shared" si="1"/>
        <v>17546350</v>
      </c>
      <c r="H116" s="11">
        <f t="shared" si="9"/>
        <v>4009500</v>
      </c>
      <c r="I116" s="11">
        <f t="shared" si="2"/>
        <v>9039000</v>
      </c>
      <c r="J116" s="11">
        <f t="shared" si="10"/>
        <v>25215563</v>
      </c>
      <c r="K116" s="11">
        <f t="shared" si="3"/>
        <v>4497850</v>
      </c>
      <c r="L116" s="11">
        <f t="shared" si="4"/>
        <v>8073020.167</v>
      </c>
      <c r="M116" s="11">
        <f t="shared" si="11"/>
        <v>-5824095.167</v>
      </c>
      <c r="N116" s="11">
        <f t="shared" si="12"/>
        <v>31039657.83</v>
      </c>
      <c r="O116" s="11">
        <f t="shared" si="7"/>
        <v>3615000</v>
      </c>
    </row>
    <row r="117">
      <c r="A117" s="1" t="s">
        <v>318</v>
      </c>
      <c r="B117" s="8">
        <v>46160.0</v>
      </c>
      <c r="C117" s="1" t="s">
        <v>34</v>
      </c>
      <c r="D117" s="12"/>
      <c r="E117" s="10">
        <v>155000.0</v>
      </c>
      <c r="F117" s="1" t="s">
        <v>319</v>
      </c>
      <c r="G117" s="11">
        <f t="shared" si="1"/>
        <v>17546350</v>
      </c>
      <c r="H117" s="11">
        <f t="shared" si="9"/>
        <v>4009500</v>
      </c>
      <c r="I117" s="11">
        <f t="shared" si="2"/>
        <v>9194000</v>
      </c>
      <c r="J117" s="11">
        <f t="shared" si="10"/>
        <v>25060563</v>
      </c>
      <c r="K117" s="11">
        <f t="shared" si="3"/>
        <v>4342850</v>
      </c>
      <c r="L117" s="11">
        <f t="shared" si="4"/>
        <v>8073020.167</v>
      </c>
      <c r="M117" s="11">
        <f t="shared" si="11"/>
        <v>-5901595.167</v>
      </c>
      <c r="N117" s="11">
        <f t="shared" si="12"/>
        <v>30962157.83</v>
      </c>
      <c r="O117" s="11">
        <f t="shared" si="7"/>
        <v>3615000</v>
      </c>
    </row>
    <row r="118">
      <c r="A118" s="1" t="s">
        <v>320</v>
      </c>
      <c r="B118" s="8">
        <v>46160.0</v>
      </c>
      <c r="C118" s="1" t="s">
        <v>6</v>
      </c>
      <c r="D118" s="10">
        <v>135000.0</v>
      </c>
      <c r="E118" s="12"/>
      <c r="F118" s="1" t="s">
        <v>321</v>
      </c>
      <c r="G118" s="11">
        <f t="shared" si="1"/>
        <v>17681350</v>
      </c>
      <c r="H118" s="11">
        <f t="shared" si="9"/>
        <v>4009500</v>
      </c>
      <c r="I118" s="11">
        <f t="shared" si="2"/>
        <v>9194000</v>
      </c>
      <c r="J118" s="11">
        <f t="shared" si="10"/>
        <v>25195563</v>
      </c>
      <c r="K118" s="11">
        <f t="shared" si="3"/>
        <v>4477850</v>
      </c>
      <c r="L118" s="11">
        <f t="shared" si="4"/>
        <v>8073020.167</v>
      </c>
      <c r="M118" s="11">
        <f t="shared" si="11"/>
        <v>-5834095.167</v>
      </c>
      <c r="N118" s="11">
        <f t="shared" si="12"/>
        <v>31029657.83</v>
      </c>
      <c r="O118" s="11">
        <f t="shared" si="7"/>
        <v>3615000</v>
      </c>
    </row>
    <row r="119">
      <c r="A119" s="1" t="s">
        <v>322</v>
      </c>
      <c r="B119" s="8">
        <v>46160.0</v>
      </c>
      <c r="C119" s="1" t="s">
        <v>6</v>
      </c>
      <c r="D119" s="10">
        <v>46000.0</v>
      </c>
      <c r="E119" s="12"/>
      <c r="F119" s="1" t="s">
        <v>323</v>
      </c>
      <c r="G119" s="11">
        <f t="shared" si="1"/>
        <v>17727350</v>
      </c>
      <c r="H119" s="11">
        <f t="shared" si="9"/>
        <v>4009500</v>
      </c>
      <c r="I119" s="11">
        <f t="shared" si="2"/>
        <v>9194000</v>
      </c>
      <c r="J119" s="11">
        <f t="shared" si="10"/>
        <v>25241563</v>
      </c>
      <c r="K119" s="11">
        <f t="shared" si="3"/>
        <v>4523850</v>
      </c>
      <c r="L119" s="11">
        <f t="shared" si="4"/>
        <v>8073020.167</v>
      </c>
      <c r="M119" s="11">
        <f t="shared" si="11"/>
        <v>-5811095.167</v>
      </c>
      <c r="N119" s="11">
        <f t="shared" si="12"/>
        <v>31052657.83</v>
      </c>
      <c r="O119" s="11">
        <f t="shared" si="7"/>
        <v>3615000</v>
      </c>
    </row>
    <row r="120">
      <c r="A120" s="1" t="s">
        <v>324</v>
      </c>
      <c r="B120" s="8">
        <v>46160.0</v>
      </c>
      <c r="C120" s="1" t="s">
        <v>6</v>
      </c>
      <c r="D120" s="10">
        <v>102000.0</v>
      </c>
      <c r="E120" s="12"/>
      <c r="F120" s="1" t="s">
        <v>325</v>
      </c>
      <c r="G120" s="11">
        <f t="shared" si="1"/>
        <v>17829350</v>
      </c>
      <c r="H120" s="11">
        <f t="shared" si="9"/>
        <v>4009500</v>
      </c>
      <c r="I120" s="11">
        <f t="shared" si="2"/>
        <v>9194000</v>
      </c>
      <c r="J120" s="11">
        <f t="shared" si="10"/>
        <v>25343563</v>
      </c>
      <c r="K120" s="11">
        <f t="shared" si="3"/>
        <v>4625850</v>
      </c>
      <c r="L120" s="11">
        <f t="shared" si="4"/>
        <v>8073020.167</v>
      </c>
      <c r="M120" s="11">
        <f t="shared" si="11"/>
        <v>-5760095.167</v>
      </c>
      <c r="N120" s="11">
        <f t="shared" si="12"/>
        <v>31103657.83</v>
      </c>
      <c r="O120" s="11">
        <f t="shared" si="7"/>
        <v>3615000</v>
      </c>
    </row>
    <row r="121">
      <c r="A121" s="1" t="s">
        <v>326</v>
      </c>
      <c r="B121" s="8">
        <v>46160.0</v>
      </c>
      <c r="C121" s="1" t="s">
        <v>6</v>
      </c>
      <c r="D121" s="10">
        <v>70000.0</v>
      </c>
      <c r="E121" s="12"/>
      <c r="F121" s="1" t="s">
        <v>327</v>
      </c>
      <c r="G121" s="11">
        <f t="shared" si="1"/>
        <v>17899350</v>
      </c>
      <c r="H121" s="11">
        <f t="shared" si="9"/>
        <v>4009500</v>
      </c>
      <c r="I121" s="11">
        <f t="shared" si="2"/>
        <v>9194000</v>
      </c>
      <c r="J121" s="11">
        <f t="shared" si="10"/>
        <v>25413563</v>
      </c>
      <c r="K121" s="11">
        <f t="shared" si="3"/>
        <v>4695850</v>
      </c>
      <c r="L121" s="11">
        <f t="shared" si="4"/>
        <v>8073020.167</v>
      </c>
      <c r="M121" s="11">
        <f t="shared" si="11"/>
        <v>-5725095.167</v>
      </c>
      <c r="N121" s="11">
        <f t="shared" si="12"/>
        <v>31138657.83</v>
      </c>
      <c r="O121" s="11">
        <f t="shared" si="7"/>
        <v>3615000</v>
      </c>
    </row>
    <row r="122">
      <c r="A122" s="1" t="s">
        <v>328</v>
      </c>
      <c r="B122" s="8">
        <v>46160.0</v>
      </c>
      <c r="C122" s="1" t="s">
        <v>6</v>
      </c>
      <c r="D122" s="10">
        <v>21000.0</v>
      </c>
      <c r="E122" s="12"/>
      <c r="F122" s="1" t="s">
        <v>171</v>
      </c>
      <c r="G122" s="11">
        <f t="shared" si="1"/>
        <v>17920350</v>
      </c>
      <c r="H122" s="11">
        <f t="shared" si="9"/>
        <v>4009500</v>
      </c>
      <c r="I122" s="11">
        <f t="shared" si="2"/>
        <v>9194000</v>
      </c>
      <c r="J122" s="11">
        <f t="shared" si="10"/>
        <v>25434563</v>
      </c>
      <c r="K122" s="11">
        <f t="shared" si="3"/>
        <v>4716850</v>
      </c>
      <c r="L122" s="11">
        <f t="shared" si="4"/>
        <v>8073020.167</v>
      </c>
      <c r="M122" s="11">
        <f t="shared" si="11"/>
        <v>-5714595.167</v>
      </c>
      <c r="N122" s="11">
        <f t="shared" si="12"/>
        <v>31149157.83</v>
      </c>
      <c r="O122" s="11">
        <f t="shared" si="7"/>
        <v>3615000</v>
      </c>
    </row>
    <row r="123">
      <c r="A123" s="1" t="s">
        <v>329</v>
      </c>
      <c r="B123" s="8">
        <v>46160.0</v>
      </c>
      <c r="C123" s="1" t="s">
        <v>6</v>
      </c>
      <c r="D123" s="10">
        <v>80000.0</v>
      </c>
      <c r="E123" s="12"/>
      <c r="F123" s="1" t="s">
        <v>330</v>
      </c>
      <c r="G123" s="11">
        <f t="shared" si="1"/>
        <v>18000350</v>
      </c>
      <c r="H123" s="11">
        <f t="shared" si="9"/>
        <v>4009500</v>
      </c>
      <c r="I123" s="11">
        <f t="shared" si="2"/>
        <v>9194000</v>
      </c>
      <c r="J123" s="11">
        <f t="shared" si="10"/>
        <v>25514563</v>
      </c>
      <c r="K123" s="11">
        <f t="shared" si="3"/>
        <v>4796850</v>
      </c>
      <c r="L123" s="11">
        <f t="shared" si="4"/>
        <v>8073020.167</v>
      </c>
      <c r="M123" s="11">
        <f t="shared" si="11"/>
        <v>-5674595.167</v>
      </c>
      <c r="N123" s="11">
        <f t="shared" si="12"/>
        <v>31189157.83</v>
      </c>
      <c r="O123" s="11">
        <f t="shared" si="7"/>
        <v>3615000</v>
      </c>
    </row>
    <row r="124">
      <c r="A124" s="1" t="s">
        <v>331</v>
      </c>
      <c r="B124" s="8">
        <v>46160.0</v>
      </c>
      <c r="C124" s="1" t="s">
        <v>6</v>
      </c>
      <c r="D124" s="10">
        <v>120000.0</v>
      </c>
      <c r="E124" s="12"/>
      <c r="F124" s="1" t="s">
        <v>332</v>
      </c>
      <c r="G124" s="11">
        <f t="shared" si="1"/>
        <v>18120350</v>
      </c>
      <c r="H124" s="11">
        <f t="shared" si="9"/>
        <v>4009500</v>
      </c>
      <c r="I124" s="11">
        <f t="shared" si="2"/>
        <v>9194000</v>
      </c>
      <c r="J124" s="11">
        <f t="shared" si="10"/>
        <v>25634563</v>
      </c>
      <c r="K124" s="11">
        <f t="shared" si="3"/>
        <v>4916850</v>
      </c>
      <c r="L124" s="11">
        <f t="shared" si="4"/>
        <v>8073020.167</v>
      </c>
      <c r="M124" s="11">
        <f t="shared" si="11"/>
        <v>-5614595.167</v>
      </c>
      <c r="N124" s="11">
        <f t="shared" si="12"/>
        <v>31249157.83</v>
      </c>
      <c r="O124" s="11">
        <f t="shared" si="7"/>
        <v>3615000</v>
      </c>
    </row>
    <row r="125">
      <c r="A125" s="1" t="s">
        <v>333</v>
      </c>
      <c r="B125" s="8">
        <v>46160.0</v>
      </c>
      <c r="C125" s="1" t="s">
        <v>6</v>
      </c>
      <c r="D125" s="10">
        <v>23000.0</v>
      </c>
      <c r="E125" s="12"/>
      <c r="F125" s="1" t="s">
        <v>334</v>
      </c>
      <c r="G125" s="11">
        <f t="shared" si="1"/>
        <v>18143350</v>
      </c>
      <c r="H125" s="11">
        <f t="shared" si="9"/>
        <v>4009500</v>
      </c>
      <c r="I125" s="11">
        <f t="shared" si="2"/>
        <v>9194000</v>
      </c>
      <c r="J125" s="11">
        <f t="shared" si="10"/>
        <v>25657563</v>
      </c>
      <c r="K125" s="11">
        <f t="shared" si="3"/>
        <v>4939850</v>
      </c>
      <c r="L125" s="11">
        <f t="shared" si="4"/>
        <v>8073020.167</v>
      </c>
      <c r="M125" s="11">
        <f t="shared" si="11"/>
        <v>-5603095.167</v>
      </c>
      <c r="N125" s="11">
        <f t="shared" si="12"/>
        <v>31260657.83</v>
      </c>
      <c r="O125" s="11">
        <f t="shared" si="7"/>
        <v>3615000</v>
      </c>
    </row>
    <row r="126">
      <c r="A126" s="1" t="s">
        <v>335</v>
      </c>
      <c r="B126" s="8">
        <v>46160.0</v>
      </c>
      <c r="C126" s="1" t="s">
        <v>6</v>
      </c>
      <c r="D126" s="10">
        <v>102000.0</v>
      </c>
      <c r="E126" s="12"/>
      <c r="F126" s="1" t="s">
        <v>336</v>
      </c>
      <c r="G126" s="11">
        <f t="shared" si="1"/>
        <v>18245350</v>
      </c>
      <c r="H126" s="11">
        <f t="shared" si="9"/>
        <v>4009500</v>
      </c>
      <c r="I126" s="11">
        <f t="shared" si="2"/>
        <v>9194000</v>
      </c>
      <c r="J126" s="11">
        <f t="shared" si="10"/>
        <v>25759563</v>
      </c>
      <c r="K126" s="11">
        <f t="shared" si="3"/>
        <v>5041850</v>
      </c>
      <c r="L126" s="11">
        <f t="shared" si="4"/>
        <v>8073020.167</v>
      </c>
      <c r="M126" s="11">
        <f t="shared" si="11"/>
        <v>-5552095.167</v>
      </c>
      <c r="N126" s="11">
        <f t="shared" si="12"/>
        <v>31311657.83</v>
      </c>
      <c r="O126" s="11">
        <f t="shared" si="7"/>
        <v>3615000</v>
      </c>
    </row>
    <row r="127">
      <c r="A127" s="1" t="s">
        <v>337</v>
      </c>
      <c r="B127" s="8">
        <v>46160.0</v>
      </c>
      <c r="C127" s="1" t="s">
        <v>6</v>
      </c>
      <c r="D127" s="10">
        <v>204000.0</v>
      </c>
      <c r="E127" s="12"/>
      <c r="F127" s="1" t="s">
        <v>221</v>
      </c>
      <c r="G127" s="11">
        <f t="shared" si="1"/>
        <v>18449350</v>
      </c>
      <c r="H127" s="11">
        <f t="shared" si="9"/>
        <v>4009500</v>
      </c>
      <c r="I127" s="11">
        <f t="shared" si="2"/>
        <v>9194000</v>
      </c>
      <c r="J127" s="11">
        <f t="shared" si="10"/>
        <v>25963563</v>
      </c>
      <c r="K127" s="11">
        <f t="shared" si="3"/>
        <v>5245850</v>
      </c>
      <c r="L127" s="11">
        <f t="shared" si="4"/>
        <v>8073020.167</v>
      </c>
      <c r="M127" s="11">
        <f t="shared" si="11"/>
        <v>-5450095.167</v>
      </c>
      <c r="N127" s="11">
        <f t="shared" si="12"/>
        <v>31413657.83</v>
      </c>
      <c r="O127" s="11">
        <f t="shared" si="7"/>
        <v>3615000</v>
      </c>
    </row>
    <row r="128">
      <c r="A128" s="1" t="s">
        <v>338</v>
      </c>
      <c r="B128" s="8">
        <v>46160.0</v>
      </c>
      <c r="C128" s="1" t="s">
        <v>6</v>
      </c>
      <c r="D128" s="10">
        <v>85000.0</v>
      </c>
      <c r="E128" s="12"/>
      <c r="F128" s="1" t="s">
        <v>141</v>
      </c>
      <c r="G128" s="11">
        <f t="shared" si="1"/>
        <v>18534350</v>
      </c>
      <c r="H128" s="11">
        <f t="shared" si="9"/>
        <v>4009500</v>
      </c>
      <c r="I128" s="11">
        <f t="shared" si="2"/>
        <v>9194000</v>
      </c>
      <c r="J128" s="11">
        <f t="shared" si="10"/>
        <v>26048563</v>
      </c>
      <c r="K128" s="11">
        <f t="shared" si="3"/>
        <v>5330850</v>
      </c>
      <c r="L128" s="11">
        <f t="shared" si="4"/>
        <v>8073020.167</v>
      </c>
      <c r="M128" s="11">
        <f t="shared" si="11"/>
        <v>-5407595.167</v>
      </c>
      <c r="N128" s="11">
        <f t="shared" si="12"/>
        <v>31456157.83</v>
      </c>
      <c r="O128" s="11">
        <f t="shared" si="7"/>
        <v>3615000</v>
      </c>
    </row>
    <row r="129">
      <c r="A129" s="1" t="s">
        <v>339</v>
      </c>
      <c r="B129" s="8">
        <v>46160.0</v>
      </c>
      <c r="C129" s="1" t="s">
        <v>6</v>
      </c>
      <c r="D129" s="10">
        <v>276000.0</v>
      </c>
      <c r="E129" s="12"/>
      <c r="F129" s="1" t="s">
        <v>340</v>
      </c>
      <c r="G129" s="11">
        <f t="shared" si="1"/>
        <v>18810350</v>
      </c>
      <c r="H129" s="11">
        <f t="shared" si="9"/>
        <v>4009500</v>
      </c>
      <c r="I129" s="11">
        <f t="shared" si="2"/>
        <v>9194000</v>
      </c>
      <c r="J129" s="11">
        <f t="shared" si="10"/>
        <v>26324563</v>
      </c>
      <c r="K129" s="11">
        <f t="shared" si="3"/>
        <v>5606850</v>
      </c>
      <c r="L129" s="11">
        <f t="shared" si="4"/>
        <v>8073020.167</v>
      </c>
      <c r="M129" s="11">
        <f t="shared" si="11"/>
        <v>-5269595.167</v>
      </c>
      <c r="N129" s="11">
        <f t="shared" si="12"/>
        <v>31594157.83</v>
      </c>
      <c r="O129" s="11">
        <f t="shared" si="7"/>
        <v>3615000</v>
      </c>
    </row>
    <row r="130">
      <c r="A130" s="1" t="s">
        <v>341</v>
      </c>
      <c r="B130" s="8">
        <v>46160.0</v>
      </c>
      <c r="C130" s="1" t="s">
        <v>6</v>
      </c>
      <c r="D130" s="10">
        <v>66000.0</v>
      </c>
      <c r="E130" s="12"/>
      <c r="F130" s="1" t="s">
        <v>342</v>
      </c>
      <c r="G130" s="11">
        <f t="shared" si="1"/>
        <v>18876350</v>
      </c>
      <c r="H130" s="11">
        <f t="shared" si="9"/>
        <v>4009500</v>
      </c>
      <c r="I130" s="11">
        <f t="shared" si="2"/>
        <v>9194000</v>
      </c>
      <c r="J130" s="11">
        <f t="shared" si="10"/>
        <v>26390563</v>
      </c>
      <c r="K130" s="11">
        <f t="shared" si="3"/>
        <v>5672850</v>
      </c>
      <c r="L130" s="11">
        <f t="shared" si="4"/>
        <v>8073020.167</v>
      </c>
      <c r="M130" s="11">
        <f t="shared" si="11"/>
        <v>-5236595.167</v>
      </c>
      <c r="N130" s="11">
        <f t="shared" si="12"/>
        <v>31627157.83</v>
      </c>
      <c r="O130" s="11">
        <f t="shared" si="7"/>
        <v>3615000</v>
      </c>
    </row>
    <row r="131">
      <c r="A131" s="1" t="s">
        <v>343</v>
      </c>
      <c r="B131" s="8">
        <v>46160.0</v>
      </c>
      <c r="C131" s="1" t="s">
        <v>6</v>
      </c>
      <c r="D131" s="10">
        <v>34500.0</v>
      </c>
      <c r="E131" s="12"/>
      <c r="F131" s="1" t="s">
        <v>344</v>
      </c>
      <c r="G131" s="11">
        <f t="shared" si="1"/>
        <v>18910850</v>
      </c>
      <c r="H131" s="11">
        <f t="shared" si="9"/>
        <v>4009500</v>
      </c>
      <c r="I131" s="11">
        <f t="shared" si="2"/>
        <v>9194000</v>
      </c>
      <c r="J131" s="11">
        <f t="shared" si="10"/>
        <v>26425063</v>
      </c>
      <c r="K131" s="11">
        <f t="shared" si="3"/>
        <v>5707350</v>
      </c>
      <c r="L131" s="11">
        <f t="shared" si="4"/>
        <v>8073020.167</v>
      </c>
      <c r="M131" s="11">
        <f t="shared" si="11"/>
        <v>-5219345.167</v>
      </c>
      <c r="N131" s="11">
        <f t="shared" si="12"/>
        <v>31644407.83</v>
      </c>
      <c r="O131" s="11">
        <f t="shared" si="7"/>
        <v>3615000</v>
      </c>
    </row>
    <row r="132">
      <c r="A132" s="1" t="s">
        <v>345</v>
      </c>
      <c r="B132" s="8">
        <v>46160.0</v>
      </c>
      <c r="C132" s="1" t="s">
        <v>6</v>
      </c>
      <c r="D132" s="10">
        <v>110500.0</v>
      </c>
      <c r="E132" s="12"/>
      <c r="F132" s="1" t="s">
        <v>346</v>
      </c>
      <c r="G132" s="11">
        <f t="shared" si="1"/>
        <v>19021350</v>
      </c>
      <c r="H132" s="11">
        <f t="shared" si="9"/>
        <v>4009500</v>
      </c>
      <c r="I132" s="11">
        <f t="shared" si="2"/>
        <v>9194000</v>
      </c>
      <c r="J132" s="11">
        <f t="shared" si="10"/>
        <v>26535563</v>
      </c>
      <c r="K132" s="11">
        <f t="shared" si="3"/>
        <v>5817850</v>
      </c>
      <c r="L132" s="11">
        <f t="shared" si="4"/>
        <v>8073020.167</v>
      </c>
      <c r="M132" s="11">
        <f t="shared" si="11"/>
        <v>-5164095.167</v>
      </c>
      <c r="N132" s="11">
        <f t="shared" si="12"/>
        <v>31699657.83</v>
      </c>
      <c r="O132" s="11">
        <f t="shared" si="7"/>
        <v>3615000</v>
      </c>
    </row>
    <row r="133">
      <c r="A133" s="1" t="s">
        <v>347</v>
      </c>
      <c r="B133" s="8">
        <v>46160.0</v>
      </c>
      <c r="C133" s="1" t="s">
        <v>6</v>
      </c>
      <c r="D133" s="10">
        <v>142600.0</v>
      </c>
      <c r="E133" s="12"/>
      <c r="F133" s="1" t="s">
        <v>348</v>
      </c>
      <c r="G133" s="11">
        <f t="shared" si="1"/>
        <v>19163950</v>
      </c>
      <c r="H133" s="11">
        <f t="shared" si="9"/>
        <v>4009500</v>
      </c>
      <c r="I133" s="11">
        <f t="shared" si="2"/>
        <v>9194000</v>
      </c>
      <c r="J133" s="11">
        <f t="shared" si="10"/>
        <v>26678163</v>
      </c>
      <c r="K133" s="11">
        <f t="shared" si="3"/>
        <v>5960450</v>
      </c>
      <c r="L133" s="11">
        <f t="shared" si="4"/>
        <v>8073020.167</v>
      </c>
      <c r="M133" s="11">
        <f t="shared" si="11"/>
        <v>-5092795.167</v>
      </c>
      <c r="N133" s="11">
        <f t="shared" si="12"/>
        <v>31770957.83</v>
      </c>
      <c r="O133" s="11">
        <f t="shared" si="7"/>
        <v>3615000</v>
      </c>
    </row>
    <row r="134">
      <c r="A134" s="1" t="s">
        <v>349</v>
      </c>
      <c r="B134" s="8">
        <v>46160.0</v>
      </c>
      <c r="C134" s="1" t="s">
        <v>6</v>
      </c>
      <c r="D134" s="10">
        <v>590000.0</v>
      </c>
      <c r="E134" s="12"/>
      <c r="F134" s="1" t="s">
        <v>350</v>
      </c>
      <c r="G134" s="11">
        <f t="shared" si="1"/>
        <v>19753950</v>
      </c>
      <c r="H134" s="11">
        <f t="shared" si="9"/>
        <v>4009500</v>
      </c>
      <c r="I134" s="11">
        <f t="shared" si="2"/>
        <v>9194000</v>
      </c>
      <c r="J134" s="11">
        <f t="shared" si="10"/>
        <v>27268163</v>
      </c>
      <c r="K134" s="11">
        <f t="shared" si="3"/>
        <v>6550450</v>
      </c>
      <c r="L134" s="11">
        <f t="shared" si="4"/>
        <v>8073020.167</v>
      </c>
      <c r="M134" s="11">
        <f t="shared" si="11"/>
        <v>-4797795.167</v>
      </c>
      <c r="N134" s="11">
        <f t="shared" si="12"/>
        <v>32065957.83</v>
      </c>
      <c r="O134" s="11">
        <f t="shared" si="7"/>
        <v>3615000</v>
      </c>
    </row>
    <row r="135">
      <c r="A135" s="1" t="s">
        <v>351</v>
      </c>
      <c r="B135" s="8">
        <v>46160.0</v>
      </c>
      <c r="C135" s="1" t="s">
        <v>6</v>
      </c>
      <c r="D135" s="10">
        <v>280000.0</v>
      </c>
      <c r="E135" s="12"/>
      <c r="F135" s="1" t="s">
        <v>352</v>
      </c>
      <c r="G135" s="11">
        <f t="shared" si="1"/>
        <v>20033950</v>
      </c>
      <c r="H135" s="11">
        <f t="shared" si="9"/>
        <v>4009500</v>
      </c>
      <c r="I135" s="11">
        <f t="shared" si="2"/>
        <v>9194000</v>
      </c>
      <c r="J135" s="11">
        <f t="shared" si="10"/>
        <v>27548163</v>
      </c>
      <c r="K135" s="11">
        <f t="shared" si="3"/>
        <v>6830450</v>
      </c>
      <c r="L135" s="11">
        <f t="shared" si="4"/>
        <v>8073020.167</v>
      </c>
      <c r="M135" s="11">
        <f t="shared" si="11"/>
        <v>-4657795.167</v>
      </c>
      <c r="N135" s="11">
        <f t="shared" si="12"/>
        <v>32205957.83</v>
      </c>
      <c r="O135" s="11">
        <f t="shared" si="7"/>
        <v>3615000</v>
      </c>
    </row>
    <row r="136">
      <c r="A136" s="1" t="s">
        <v>353</v>
      </c>
      <c r="B136" s="8">
        <v>46160.0</v>
      </c>
      <c r="C136" s="1" t="s">
        <v>6</v>
      </c>
      <c r="D136" s="10">
        <v>85000.0</v>
      </c>
      <c r="E136" s="12"/>
      <c r="F136" s="1" t="s">
        <v>354</v>
      </c>
      <c r="G136" s="11">
        <f t="shared" si="1"/>
        <v>20118950</v>
      </c>
      <c r="H136" s="11">
        <f t="shared" si="9"/>
        <v>4009500</v>
      </c>
      <c r="I136" s="11">
        <f t="shared" si="2"/>
        <v>9194000</v>
      </c>
      <c r="J136" s="11">
        <f t="shared" si="10"/>
        <v>27633163</v>
      </c>
      <c r="K136" s="11">
        <f t="shared" si="3"/>
        <v>6915450</v>
      </c>
      <c r="L136" s="11">
        <f t="shared" si="4"/>
        <v>8073020.167</v>
      </c>
      <c r="M136" s="11">
        <f t="shared" si="11"/>
        <v>-4615295.167</v>
      </c>
      <c r="N136" s="11">
        <f t="shared" si="12"/>
        <v>32248457.83</v>
      </c>
      <c r="O136" s="11">
        <f t="shared" si="7"/>
        <v>3615000</v>
      </c>
    </row>
    <row r="137">
      <c r="A137" s="1" t="s">
        <v>355</v>
      </c>
      <c r="B137" s="8">
        <v>46160.0</v>
      </c>
      <c r="C137" s="1" t="s">
        <v>6</v>
      </c>
      <c r="D137" s="10">
        <v>64000.0</v>
      </c>
      <c r="E137" s="12"/>
      <c r="F137" s="1" t="s">
        <v>356</v>
      </c>
      <c r="G137" s="11">
        <f t="shared" si="1"/>
        <v>20182950</v>
      </c>
      <c r="H137" s="11">
        <f t="shared" si="9"/>
        <v>4009500</v>
      </c>
      <c r="I137" s="11">
        <f t="shared" si="2"/>
        <v>9194000</v>
      </c>
      <c r="J137" s="11">
        <f t="shared" si="10"/>
        <v>27697163</v>
      </c>
      <c r="K137" s="11">
        <f t="shared" si="3"/>
        <v>6979450</v>
      </c>
      <c r="L137" s="11">
        <f t="shared" si="4"/>
        <v>8073020.167</v>
      </c>
      <c r="M137" s="11">
        <f t="shared" si="11"/>
        <v>-4583295.167</v>
      </c>
      <c r="N137" s="11">
        <f t="shared" si="12"/>
        <v>32280457.83</v>
      </c>
      <c r="O137" s="11">
        <f t="shared" si="7"/>
        <v>3615000</v>
      </c>
    </row>
    <row r="138">
      <c r="A138" s="1" t="s">
        <v>357</v>
      </c>
      <c r="B138" s="8">
        <v>46160.0</v>
      </c>
      <c r="C138" s="1" t="s">
        <v>6</v>
      </c>
      <c r="D138" s="10">
        <v>76500.0</v>
      </c>
      <c r="E138" s="12"/>
      <c r="F138" s="1" t="s">
        <v>358</v>
      </c>
      <c r="G138" s="11">
        <f t="shared" si="1"/>
        <v>20259450</v>
      </c>
      <c r="H138" s="11">
        <f t="shared" si="9"/>
        <v>4009500</v>
      </c>
      <c r="I138" s="11">
        <f t="shared" si="2"/>
        <v>9194000</v>
      </c>
      <c r="J138" s="11">
        <f t="shared" si="10"/>
        <v>27773663</v>
      </c>
      <c r="K138" s="11">
        <f t="shared" si="3"/>
        <v>7055950</v>
      </c>
      <c r="L138" s="11">
        <f t="shared" si="4"/>
        <v>8073020.167</v>
      </c>
      <c r="M138" s="11">
        <f t="shared" si="11"/>
        <v>-4545045.167</v>
      </c>
      <c r="N138" s="11">
        <f t="shared" si="12"/>
        <v>32318707.83</v>
      </c>
      <c r="O138" s="11">
        <f t="shared" si="7"/>
        <v>3615000</v>
      </c>
    </row>
    <row r="139">
      <c r="A139" s="1" t="s">
        <v>359</v>
      </c>
      <c r="B139" s="8">
        <v>46160.0</v>
      </c>
      <c r="C139" s="1" t="s">
        <v>6</v>
      </c>
      <c r="D139" s="10">
        <v>100000.0</v>
      </c>
      <c r="E139" s="12"/>
      <c r="F139" s="1" t="s">
        <v>360</v>
      </c>
      <c r="G139" s="11">
        <f t="shared" si="1"/>
        <v>20359450</v>
      </c>
      <c r="H139" s="11">
        <f t="shared" si="9"/>
        <v>4009500</v>
      </c>
      <c r="I139" s="11">
        <f t="shared" si="2"/>
        <v>9194000</v>
      </c>
      <c r="J139" s="11">
        <f t="shared" si="10"/>
        <v>27873663</v>
      </c>
      <c r="K139" s="11">
        <f t="shared" si="3"/>
        <v>7155950</v>
      </c>
      <c r="L139" s="11">
        <f t="shared" si="4"/>
        <v>8073020.167</v>
      </c>
      <c r="M139" s="11">
        <f t="shared" si="11"/>
        <v>-4495045.167</v>
      </c>
      <c r="N139" s="11">
        <f t="shared" si="12"/>
        <v>32368707.83</v>
      </c>
      <c r="O139" s="11">
        <f t="shared" si="7"/>
        <v>3615000</v>
      </c>
    </row>
    <row r="140">
      <c r="A140" s="1" t="s">
        <v>361</v>
      </c>
      <c r="B140" s="8">
        <v>46160.0</v>
      </c>
      <c r="C140" s="1" t="s">
        <v>6</v>
      </c>
      <c r="D140" s="10">
        <v>138000.0</v>
      </c>
      <c r="E140" s="12"/>
      <c r="F140" s="1" t="s">
        <v>362</v>
      </c>
      <c r="G140" s="11">
        <f t="shared" si="1"/>
        <v>20497450</v>
      </c>
      <c r="H140" s="11">
        <f t="shared" si="9"/>
        <v>4009500</v>
      </c>
      <c r="I140" s="11">
        <f t="shared" si="2"/>
        <v>9194000</v>
      </c>
      <c r="J140" s="11">
        <f t="shared" si="10"/>
        <v>28011663</v>
      </c>
      <c r="K140" s="11">
        <f t="shared" si="3"/>
        <v>7293950</v>
      </c>
      <c r="L140" s="11">
        <f t="shared" si="4"/>
        <v>8073020.167</v>
      </c>
      <c r="M140" s="11">
        <f t="shared" si="11"/>
        <v>-4426045.167</v>
      </c>
      <c r="N140" s="11">
        <f t="shared" si="12"/>
        <v>32437707.83</v>
      </c>
      <c r="O140" s="11">
        <f t="shared" si="7"/>
        <v>3615000</v>
      </c>
    </row>
    <row r="141">
      <c r="A141" s="1" t="s">
        <v>363</v>
      </c>
      <c r="B141" s="8">
        <v>46160.0</v>
      </c>
      <c r="C141" s="1" t="s">
        <v>6</v>
      </c>
      <c r="D141" s="10">
        <v>345000.0</v>
      </c>
      <c r="E141" s="12"/>
      <c r="F141" s="1" t="s">
        <v>364</v>
      </c>
      <c r="G141" s="11">
        <f t="shared" si="1"/>
        <v>20842450</v>
      </c>
      <c r="H141" s="11">
        <f t="shared" si="9"/>
        <v>4009500</v>
      </c>
      <c r="I141" s="11">
        <f t="shared" si="2"/>
        <v>9194000</v>
      </c>
      <c r="J141" s="11">
        <f t="shared" si="10"/>
        <v>28356663</v>
      </c>
      <c r="K141" s="11">
        <f t="shared" si="3"/>
        <v>7638950</v>
      </c>
      <c r="L141" s="11">
        <f t="shared" si="4"/>
        <v>8073020.167</v>
      </c>
      <c r="M141" s="11">
        <f t="shared" si="11"/>
        <v>-4253545.167</v>
      </c>
      <c r="N141" s="11">
        <f t="shared" si="12"/>
        <v>32610207.83</v>
      </c>
      <c r="O141" s="11">
        <f t="shared" si="7"/>
        <v>3615000</v>
      </c>
    </row>
    <row r="142">
      <c r="A142" s="1" t="s">
        <v>365</v>
      </c>
      <c r="B142" s="8">
        <v>46160.0</v>
      </c>
      <c r="C142" s="1" t="s">
        <v>6</v>
      </c>
      <c r="D142" s="10">
        <v>34000.0</v>
      </c>
      <c r="E142" s="12"/>
      <c r="F142" s="1" t="s">
        <v>366</v>
      </c>
      <c r="G142" s="11">
        <f t="shared" si="1"/>
        <v>20876450</v>
      </c>
      <c r="H142" s="11">
        <f t="shared" si="9"/>
        <v>4009500</v>
      </c>
      <c r="I142" s="11">
        <f t="shared" si="2"/>
        <v>9194000</v>
      </c>
      <c r="J142" s="11">
        <f t="shared" si="10"/>
        <v>28390663</v>
      </c>
      <c r="K142" s="11">
        <f t="shared" si="3"/>
        <v>7672950</v>
      </c>
      <c r="L142" s="11">
        <f t="shared" si="4"/>
        <v>8073020.167</v>
      </c>
      <c r="M142" s="11">
        <f t="shared" si="11"/>
        <v>-4236545.167</v>
      </c>
      <c r="N142" s="11">
        <f t="shared" si="12"/>
        <v>32627207.83</v>
      </c>
      <c r="O142" s="11">
        <f t="shared" si="7"/>
        <v>3615000</v>
      </c>
    </row>
    <row r="143">
      <c r="A143" s="1" t="s">
        <v>367</v>
      </c>
      <c r="B143" s="8">
        <v>46160.0</v>
      </c>
      <c r="C143" s="1" t="s">
        <v>6</v>
      </c>
      <c r="D143" s="10">
        <v>408000.0</v>
      </c>
      <c r="E143" s="12"/>
      <c r="F143" s="1" t="s">
        <v>368</v>
      </c>
      <c r="G143" s="11">
        <f t="shared" si="1"/>
        <v>21284450</v>
      </c>
      <c r="H143" s="11">
        <f t="shared" si="9"/>
        <v>4009500</v>
      </c>
      <c r="I143" s="11">
        <f t="shared" si="2"/>
        <v>9194000</v>
      </c>
      <c r="J143" s="11">
        <f t="shared" si="10"/>
        <v>28798663</v>
      </c>
      <c r="K143" s="11">
        <f t="shared" si="3"/>
        <v>8080950</v>
      </c>
      <c r="L143" s="11">
        <f t="shared" si="4"/>
        <v>8073020.167</v>
      </c>
      <c r="M143" s="11">
        <f t="shared" si="11"/>
        <v>-4032545.167</v>
      </c>
      <c r="N143" s="11">
        <f t="shared" si="12"/>
        <v>32831207.83</v>
      </c>
      <c r="O143" s="11">
        <f t="shared" si="7"/>
        <v>3615000</v>
      </c>
    </row>
    <row r="144">
      <c r="A144" s="1" t="s">
        <v>369</v>
      </c>
      <c r="B144" s="8">
        <v>46160.0</v>
      </c>
      <c r="C144" s="1" t="s">
        <v>6</v>
      </c>
      <c r="D144" s="10">
        <v>114000.0</v>
      </c>
      <c r="E144" s="12"/>
      <c r="F144" s="1" t="s">
        <v>370</v>
      </c>
      <c r="G144" s="11">
        <f t="shared" si="1"/>
        <v>21398450</v>
      </c>
      <c r="H144" s="11">
        <f t="shared" si="9"/>
        <v>4009500</v>
      </c>
      <c r="I144" s="11">
        <f t="shared" si="2"/>
        <v>9194000</v>
      </c>
      <c r="J144" s="11">
        <f t="shared" si="10"/>
        <v>28912663</v>
      </c>
      <c r="K144" s="11">
        <f t="shared" si="3"/>
        <v>8194950</v>
      </c>
      <c r="L144" s="11">
        <f t="shared" si="4"/>
        <v>8073020.167</v>
      </c>
      <c r="M144" s="11">
        <f t="shared" si="11"/>
        <v>-3975545.167</v>
      </c>
      <c r="N144" s="11">
        <f t="shared" si="12"/>
        <v>32888207.83</v>
      </c>
      <c r="O144" s="11">
        <f t="shared" si="7"/>
        <v>3615000</v>
      </c>
    </row>
    <row r="145">
      <c r="A145" s="1" t="s">
        <v>371</v>
      </c>
      <c r="B145" s="8">
        <v>46160.0</v>
      </c>
      <c r="C145" s="1" t="s">
        <v>6</v>
      </c>
      <c r="D145" s="10">
        <v>150000.0</v>
      </c>
      <c r="E145" s="12"/>
      <c r="F145" s="1" t="s">
        <v>372</v>
      </c>
      <c r="G145" s="11">
        <f t="shared" si="1"/>
        <v>21548450</v>
      </c>
      <c r="H145" s="11">
        <f t="shared" si="9"/>
        <v>4009500</v>
      </c>
      <c r="I145" s="11">
        <f t="shared" si="2"/>
        <v>9194000</v>
      </c>
      <c r="J145" s="11">
        <f t="shared" si="10"/>
        <v>29062663</v>
      </c>
      <c r="K145" s="11">
        <f t="shared" si="3"/>
        <v>8344950</v>
      </c>
      <c r="L145" s="11">
        <f t="shared" si="4"/>
        <v>8073020.167</v>
      </c>
      <c r="M145" s="11">
        <f t="shared" si="11"/>
        <v>-3900545.167</v>
      </c>
      <c r="N145" s="11">
        <f t="shared" si="12"/>
        <v>32963207.83</v>
      </c>
      <c r="O145" s="11">
        <f t="shared" si="7"/>
        <v>3615000</v>
      </c>
    </row>
    <row r="146">
      <c r="A146" s="14" t="s">
        <v>373</v>
      </c>
      <c r="B146" s="8">
        <v>46160.0</v>
      </c>
      <c r="C146" s="1" t="s">
        <v>6</v>
      </c>
      <c r="D146" s="10">
        <v>62000.0</v>
      </c>
      <c r="E146" s="12"/>
      <c r="F146" s="1" t="s">
        <v>374</v>
      </c>
      <c r="G146" s="11">
        <f t="shared" si="1"/>
        <v>21610450</v>
      </c>
      <c r="H146" s="11">
        <f t="shared" si="9"/>
        <v>4009500</v>
      </c>
      <c r="I146" s="11">
        <f t="shared" si="2"/>
        <v>9194000</v>
      </c>
      <c r="J146" s="11">
        <f t="shared" si="10"/>
        <v>29124663</v>
      </c>
      <c r="K146" s="11">
        <f t="shared" si="3"/>
        <v>8406950</v>
      </c>
      <c r="L146" s="11">
        <f t="shared" si="4"/>
        <v>8073020.167</v>
      </c>
      <c r="M146" s="11">
        <f t="shared" si="11"/>
        <v>-3869545.167</v>
      </c>
      <c r="N146" s="11">
        <f t="shared" si="12"/>
        <v>32994207.83</v>
      </c>
      <c r="O146" s="11">
        <f t="shared" si="7"/>
        <v>3615000</v>
      </c>
    </row>
    <row r="147">
      <c r="A147" s="1" t="s">
        <v>375</v>
      </c>
      <c r="B147" s="8">
        <v>46160.0</v>
      </c>
      <c r="C147" s="1" t="s">
        <v>6</v>
      </c>
      <c r="D147" s="10">
        <v>51000.0</v>
      </c>
      <c r="E147" s="12"/>
      <c r="F147" s="1" t="s">
        <v>376</v>
      </c>
      <c r="G147" s="11">
        <f t="shared" si="1"/>
        <v>21661450</v>
      </c>
      <c r="H147" s="11">
        <f t="shared" si="9"/>
        <v>4009500</v>
      </c>
      <c r="I147" s="11">
        <f t="shared" si="2"/>
        <v>9194000</v>
      </c>
      <c r="J147" s="11">
        <f t="shared" si="10"/>
        <v>29175663</v>
      </c>
      <c r="K147" s="11">
        <f t="shared" si="3"/>
        <v>8457950</v>
      </c>
      <c r="L147" s="11">
        <f t="shared" si="4"/>
        <v>8073020.167</v>
      </c>
      <c r="M147" s="11">
        <f t="shared" si="11"/>
        <v>-3844045.167</v>
      </c>
      <c r="N147" s="11">
        <f t="shared" si="12"/>
        <v>33019707.83</v>
      </c>
      <c r="O147" s="11">
        <f t="shared" si="7"/>
        <v>3615000</v>
      </c>
    </row>
    <row r="148">
      <c r="A148" s="1" t="s">
        <v>377</v>
      </c>
      <c r="B148" s="8">
        <v>46160.0</v>
      </c>
      <c r="C148" s="1" t="s">
        <v>6</v>
      </c>
      <c r="D148" s="10">
        <v>103000.0</v>
      </c>
      <c r="E148" s="12"/>
      <c r="F148" s="1" t="s">
        <v>131</v>
      </c>
      <c r="G148" s="11">
        <f t="shared" si="1"/>
        <v>21764450</v>
      </c>
      <c r="H148" s="11">
        <f t="shared" si="9"/>
        <v>4009500</v>
      </c>
      <c r="I148" s="11">
        <f t="shared" si="2"/>
        <v>9194000</v>
      </c>
      <c r="J148" s="11">
        <f t="shared" si="10"/>
        <v>29278663</v>
      </c>
      <c r="K148" s="11">
        <f t="shared" si="3"/>
        <v>8560950</v>
      </c>
      <c r="L148" s="11">
        <f t="shared" si="4"/>
        <v>8073020.167</v>
      </c>
      <c r="M148" s="11">
        <f t="shared" si="11"/>
        <v>-3792545.167</v>
      </c>
      <c r="N148" s="11">
        <f t="shared" si="12"/>
        <v>33071207.83</v>
      </c>
      <c r="O148" s="11">
        <f t="shared" si="7"/>
        <v>3615000</v>
      </c>
    </row>
    <row r="149">
      <c r="A149" s="1" t="s">
        <v>378</v>
      </c>
      <c r="B149" s="8">
        <v>46160.0</v>
      </c>
      <c r="C149" s="1" t="s">
        <v>6</v>
      </c>
      <c r="D149" s="10">
        <v>111000.0</v>
      </c>
      <c r="E149" s="12"/>
      <c r="F149" s="1" t="s">
        <v>366</v>
      </c>
      <c r="G149" s="11">
        <f t="shared" si="1"/>
        <v>21875450</v>
      </c>
      <c r="H149" s="11">
        <f t="shared" si="9"/>
        <v>4009500</v>
      </c>
      <c r="I149" s="11">
        <f t="shared" si="2"/>
        <v>9194000</v>
      </c>
      <c r="J149" s="11">
        <f t="shared" si="10"/>
        <v>29389663</v>
      </c>
      <c r="K149" s="11">
        <f t="shared" si="3"/>
        <v>8671950</v>
      </c>
      <c r="L149" s="11">
        <f t="shared" si="4"/>
        <v>8073020.167</v>
      </c>
      <c r="M149" s="11">
        <f t="shared" si="11"/>
        <v>-3737045.167</v>
      </c>
      <c r="N149" s="11">
        <f t="shared" si="12"/>
        <v>33126707.83</v>
      </c>
      <c r="O149" s="11">
        <f t="shared" si="7"/>
        <v>3615000</v>
      </c>
    </row>
    <row r="150">
      <c r="A150" s="1" t="s">
        <v>379</v>
      </c>
      <c r="B150" s="8">
        <v>46160.0</v>
      </c>
      <c r="C150" s="1" t="s">
        <v>6</v>
      </c>
      <c r="D150" s="10">
        <v>172000.0</v>
      </c>
      <c r="E150" s="12"/>
      <c r="F150" s="1" t="s">
        <v>380</v>
      </c>
      <c r="G150" s="11">
        <f t="shared" si="1"/>
        <v>22047450</v>
      </c>
      <c r="H150" s="11">
        <f t="shared" si="9"/>
        <v>4009500</v>
      </c>
      <c r="I150" s="11">
        <f t="shared" si="2"/>
        <v>9194000</v>
      </c>
      <c r="J150" s="11">
        <f t="shared" si="10"/>
        <v>29561663</v>
      </c>
      <c r="K150" s="11">
        <f t="shared" si="3"/>
        <v>8843950</v>
      </c>
      <c r="L150" s="11">
        <f t="shared" si="4"/>
        <v>8073020.167</v>
      </c>
      <c r="M150" s="11">
        <f t="shared" si="11"/>
        <v>-3651045.167</v>
      </c>
      <c r="N150" s="11">
        <f t="shared" si="12"/>
        <v>33212707.83</v>
      </c>
      <c r="O150" s="11">
        <f t="shared" si="7"/>
        <v>3615000</v>
      </c>
    </row>
    <row r="151">
      <c r="A151" s="1" t="s">
        <v>381</v>
      </c>
      <c r="B151" s="8">
        <v>46160.0</v>
      </c>
      <c r="C151" s="1" t="s">
        <v>6</v>
      </c>
      <c r="D151" s="10">
        <v>120000.0</v>
      </c>
      <c r="E151" s="12"/>
      <c r="F151" s="1" t="s">
        <v>382</v>
      </c>
      <c r="G151" s="11">
        <f t="shared" si="1"/>
        <v>22167450</v>
      </c>
      <c r="H151" s="11">
        <f t="shared" si="9"/>
        <v>4009500</v>
      </c>
      <c r="I151" s="11">
        <f t="shared" si="2"/>
        <v>9194000</v>
      </c>
      <c r="J151" s="11">
        <f t="shared" si="10"/>
        <v>29681663</v>
      </c>
      <c r="K151" s="11">
        <f t="shared" si="3"/>
        <v>8963950</v>
      </c>
      <c r="L151" s="11">
        <f t="shared" si="4"/>
        <v>8073020.167</v>
      </c>
      <c r="M151" s="11">
        <f t="shared" si="11"/>
        <v>-3591045.167</v>
      </c>
      <c r="N151" s="11">
        <f t="shared" si="12"/>
        <v>33272707.83</v>
      </c>
      <c r="O151" s="11">
        <f t="shared" si="7"/>
        <v>3615000</v>
      </c>
    </row>
    <row r="152">
      <c r="A152" s="1" t="s">
        <v>383</v>
      </c>
      <c r="B152" s="8">
        <v>46160.0</v>
      </c>
      <c r="C152" s="1" t="s">
        <v>6</v>
      </c>
      <c r="D152" s="10">
        <v>46000.0</v>
      </c>
      <c r="E152" s="12"/>
      <c r="F152" s="1" t="s">
        <v>384</v>
      </c>
      <c r="G152" s="11">
        <f t="shared" si="1"/>
        <v>22213450</v>
      </c>
      <c r="H152" s="11">
        <f t="shared" si="9"/>
        <v>4009500</v>
      </c>
      <c r="I152" s="11">
        <f t="shared" si="2"/>
        <v>9194000</v>
      </c>
      <c r="J152" s="11">
        <f t="shared" si="10"/>
        <v>29727663</v>
      </c>
      <c r="K152" s="11">
        <f t="shared" si="3"/>
        <v>9009950</v>
      </c>
      <c r="L152" s="11">
        <f t="shared" si="4"/>
        <v>8073020.167</v>
      </c>
      <c r="M152" s="11">
        <f t="shared" si="11"/>
        <v>-3568045.167</v>
      </c>
      <c r="N152" s="11">
        <f t="shared" si="12"/>
        <v>33295707.83</v>
      </c>
      <c r="O152" s="11">
        <f t="shared" si="7"/>
        <v>3615000</v>
      </c>
    </row>
    <row r="153">
      <c r="A153" s="1" t="s">
        <v>385</v>
      </c>
      <c r="B153" s="8">
        <v>46160.0</v>
      </c>
      <c r="C153" s="1" t="s">
        <v>6</v>
      </c>
      <c r="D153" s="10">
        <v>60000.0</v>
      </c>
      <c r="E153" s="12"/>
      <c r="F153" s="1" t="s">
        <v>386</v>
      </c>
      <c r="G153" s="11">
        <f t="shared" si="1"/>
        <v>22273450</v>
      </c>
      <c r="H153" s="11">
        <f t="shared" si="9"/>
        <v>4009500</v>
      </c>
      <c r="I153" s="11">
        <f t="shared" si="2"/>
        <v>9194000</v>
      </c>
      <c r="J153" s="11">
        <f t="shared" si="10"/>
        <v>29787663</v>
      </c>
      <c r="K153" s="11">
        <f t="shared" si="3"/>
        <v>9069950</v>
      </c>
      <c r="L153" s="11">
        <f t="shared" si="4"/>
        <v>8073020.167</v>
      </c>
      <c r="M153" s="11">
        <f t="shared" si="11"/>
        <v>-3538045.167</v>
      </c>
      <c r="N153" s="11">
        <f t="shared" si="12"/>
        <v>33325707.83</v>
      </c>
      <c r="O153" s="11">
        <f t="shared" si="7"/>
        <v>3615000</v>
      </c>
    </row>
    <row r="154">
      <c r="A154" s="1" t="s">
        <v>387</v>
      </c>
      <c r="B154" s="8">
        <v>46160.0</v>
      </c>
      <c r="C154" s="1" t="s">
        <v>6</v>
      </c>
      <c r="D154" s="10">
        <v>187000.0</v>
      </c>
      <c r="E154" s="12"/>
      <c r="F154" s="1" t="s">
        <v>388</v>
      </c>
      <c r="G154" s="11">
        <f t="shared" si="1"/>
        <v>22460450</v>
      </c>
      <c r="H154" s="11">
        <f t="shared" si="9"/>
        <v>4009500</v>
      </c>
      <c r="I154" s="11">
        <f t="shared" si="2"/>
        <v>9194000</v>
      </c>
      <c r="J154" s="11">
        <f t="shared" si="10"/>
        <v>29974663</v>
      </c>
      <c r="K154" s="11">
        <f t="shared" si="3"/>
        <v>9256950</v>
      </c>
      <c r="L154" s="11">
        <f t="shared" si="4"/>
        <v>8073020.167</v>
      </c>
      <c r="M154" s="11">
        <f t="shared" si="11"/>
        <v>-3444545.167</v>
      </c>
      <c r="N154" s="11">
        <f t="shared" si="12"/>
        <v>33419207.83</v>
      </c>
      <c r="O154" s="11">
        <f t="shared" si="7"/>
        <v>3615000</v>
      </c>
    </row>
    <row r="155">
      <c r="A155" s="1" t="s">
        <v>389</v>
      </c>
      <c r="B155" s="8">
        <v>46160.0</v>
      </c>
      <c r="C155" s="1" t="s">
        <v>6</v>
      </c>
      <c r="D155" s="10">
        <v>60000.0</v>
      </c>
      <c r="E155" s="12"/>
      <c r="F155" s="1" t="s">
        <v>390</v>
      </c>
      <c r="G155" s="11">
        <f t="shared" si="1"/>
        <v>22520450</v>
      </c>
      <c r="H155" s="11">
        <f t="shared" si="9"/>
        <v>4009500</v>
      </c>
      <c r="I155" s="11">
        <f t="shared" si="2"/>
        <v>9194000</v>
      </c>
      <c r="J155" s="11">
        <f t="shared" si="10"/>
        <v>30034663</v>
      </c>
      <c r="K155" s="11">
        <f t="shared" si="3"/>
        <v>9316950</v>
      </c>
      <c r="L155" s="11">
        <f t="shared" si="4"/>
        <v>8073020.167</v>
      </c>
      <c r="M155" s="11">
        <f t="shared" si="11"/>
        <v>-3414545.167</v>
      </c>
      <c r="N155" s="11">
        <f t="shared" si="12"/>
        <v>33449207.83</v>
      </c>
      <c r="O155" s="11">
        <f t="shared" si="7"/>
        <v>3615000</v>
      </c>
    </row>
    <row r="156">
      <c r="A156" s="1" t="s">
        <v>391</v>
      </c>
      <c r="B156" s="8">
        <v>46160.0</v>
      </c>
      <c r="C156" s="1" t="s">
        <v>6</v>
      </c>
      <c r="D156" s="10">
        <v>115000.0</v>
      </c>
      <c r="E156" s="12"/>
      <c r="F156" s="1" t="s">
        <v>392</v>
      </c>
      <c r="G156" s="11">
        <f t="shared" si="1"/>
        <v>22635450</v>
      </c>
      <c r="H156" s="11">
        <f t="shared" si="9"/>
        <v>4009500</v>
      </c>
      <c r="I156" s="11">
        <f t="shared" si="2"/>
        <v>9194000</v>
      </c>
      <c r="J156" s="11">
        <f t="shared" si="10"/>
        <v>30149663</v>
      </c>
      <c r="K156" s="11">
        <f t="shared" si="3"/>
        <v>9431950</v>
      </c>
      <c r="L156" s="11">
        <f t="shared" si="4"/>
        <v>8073020.167</v>
      </c>
      <c r="M156" s="11">
        <f t="shared" si="11"/>
        <v>-3357045.167</v>
      </c>
      <c r="N156" s="11">
        <f t="shared" si="12"/>
        <v>33506707.83</v>
      </c>
      <c r="O156" s="11">
        <f t="shared" si="7"/>
        <v>3615000</v>
      </c>
    </row>
    <row r="157">
      <c r="A157" s="1" t="s">
        <v>393</v>
      </c>
      <c r="B157" s="8">
        <v>46160.0</v>
      </c>
      <c r="C157" s="1" t="s">
        <v>6</v>
      </c>
      <c r="D157" s="10">
        <v>246500.0</v>
      </c>
      <c r="E157" s="12"/>
      <c r="F157" s="1" t="s">
        <v>346</v>
      </c>
      <c r="G157" s="11">
        <f t="shared" si="1"/>
        <v>22881950</v>
      </c>
      <c r="H157" s="11">
        <f t="shared" si="9"/>
        <v>4009500</v>
      </c>
      <c r="I157" s="11">
        <f t="shared" si="2"/>
        <v>9194000</v>
      </c>
      <c r="J157" s="11">
        <f t="shared" si="10"/>
        <v>30396163</v>
      </c>
      <c r="K157" s="11">
        <f t="shared" si="3"/>
        <v>9678450</v>
      </c>
      <c r="L157" s="11">
        <f t="shared" si="4"/>
        <v>8073020.167</v>
      </c>
      <c r="M157" s="11">
        <f t="shared" si="11"/>
        <v>-3233795.167</v>
      </c>
      <c r="N157" s="11">
        <f t="shared" si="12"/>
        <v>33629957.83</v>
      </c>
      <c r="O157" s="11">
        <f t="shared" si="7"/>
        <v>3615000</v>
      </c>
    </row>
    <row r="158">
      <c r="A158" s="1" t="s">
        <v>394</v>
      </c>
      <c r="B158" s="8">
        <v>46160.0</v>
      </c>
      <c r="C158" s="1" t="s">
        <v>6</v>
      </c>
      <c r="D158" s="10">
        <v>157500.0</v>
      </c>
      <c r="E158" s="12"/>
      <c r="F158" s="1" t="s">
        <v>376</v>
      </c>
      <c r="G158" s="11">
        <f t="shared" si="1"/>
        <v>23039450</v>
      </c>
      <c r="H158" s="11">
        <f t="shared" si="9"/>
        <v>4009500</v>
      </c>
      <c r="I158" s="11">
        <f t="shared" si="2"/>
        <v>9194000</v>
      </c>
      <c r="J158" s="11">
        <f t="shared" si="10"/>
        <v>30553663</v>
      </c>
      <c r="K158" s="11">
        <f t="shared" si="3"/>
        <v>9835950</v>
      </c>
      <c r="L158" s="11">
        <f t="shared" si="4"/>
        <v>8073020.167</v>
      </c>
      <c r="M158" s="11">
        <f t="shared" si="11"/>
        <v>-3155045.167</v>
      </c>
      <c r="N158" s="11">
        <f t="shared" si="12"/>
        <v>33708707.83</v>
      </c>
      <c r="O158" s="11">
        <f t="shared" si="7"/>
        <v>3615000</v>
      </c>
    </row>
    <row r="159">
      <c r="A159" s="1" t="s">
        <v>395</v>
      </c>
      <c r="B159" s="8">
        <v>46160.0</v>
      </c>
      <c r="C159" s="1" t="s">
        <v>6</v>
      </c>
      <c r="D159" s="10">
        <v>1054000.0</v>
      </c>
      <c r="E159" s="12"/>
      <c r="F159" s="1" t="s">
        <v>396</v>
      </c>
      <c r="G159" s="11">
        <f t="shared" si="1"/>
        <v>24093450</v>
      </c>
      <c r="H159" s="11">
        <f t="shared" si="9"/>
        <v>4009500</v>
      </c>
      <c r="I159" s="11">
        <f t="shared" si="2"/>
        <v>9194000</v>
      </c>
      <c r="J159" s="11">
        <f t="shared" si="10"/>
        <v>31607663</v>
      </c>
      <c r="K159" s="11">
        <f t="shared" si="3"/>
        <v>10889950</v>
      </c>
      <c r="L159" s="11">
        <f t="shared" si="4"/>
        <v>8073020.167</v>
      </c>
      <c r="M159" s="11">
        <f t="shared" si="11"/>
        <v>-2628045.167</v>
      </c>
      <c r="N159" s="11">
        <f t="shared" si="12"/>
        <v>34235707.83</v>
      </c>
      <c r="O159" s="11">
        <f t="shared" si="7"/>
        <v>3615000</v>
      </c>
    </row>
    <row r="160">
      <c r="A160" s="1" t="s">
        <v>397</v>
      </c>
      <c r="B160" s="8">
        <v>46160.0</v>
      </c>
      <c r="C160" s="1" t="s">
        <v>6</v>
      </c>
      <c r="D160" s="10">
        <v>22000.0</v>
      </c>
      <c r="E160" s="12"/>
      <c r="F160" s="1" t="s">
        <v>221</v>
      </c>
      <c r="G160" s="11">
        <f t="shared" si="1"/>
        <v>24115450</v>
      </c>
      <c r="H160" s="11">
        <f t="shared" si="9"/>
        <v>4009500</v>
      </c>
      <c r="I160" s="11">
        <f t="shared" si="2"/>
        <v>9194000</v>
      </c>
      <c r="J160" s="11">
        <f t="shared" si="10"/>
        <v>31629663</v>
      </c>
      <c r="K160" s="11">
        <f t="shared" si="3"/>
        <v>10911950</v>
      </c>
      <c r="L160" s="11">
        <f t="shared" si="4"/>
        <v>8073020.167</v>
      </c>
      <c r="M160" s="11">
        <f t="shared" si="11"/>
        <v>-2617045.167</v>
      </c>
      <c r="N160" s="11">
        <f t="shared" si="12"/>
        <v>34246707.83</v>
      </c>
      <c r="O160" s="11">
        <f t="shared" si="7"/>
        <v>3615000</v>
      </c>
    </row>
    <row r="161">
      <c r="A161" s="14" t="s">
        <v>398</v>
      </c>
      <c r="B161" s="8">
        <v>46160.0</v>
      </c>
      <c r="C161" s="1" t="s">
        <v>6</v>
      </c>
      <c r="D161" s="10">
        <v>138000.0</v>
      </c>
      <c r="E161" s="12"/>
      <c r="F161" s="1" t="s">
        <v>380</v>
      </c>
      <c r="G161" s="11">
        <f t="shared" si="1"/>
        <v>24253450</v>
      </c>
      <c r="H161" s="11">
        <f t="shared" si="9"/>
        <v>4009500</v>
      </c>
      <c r="I161" s="11">
        <f t="shared" si="2"/>
        <v>9194000</v>
      </c>
      <c r="J161" s="11">
        <f t="shared" si="10"/>
        <v>31767663</v>
      </c>
      <c r="K161" s="11">
        <f t="shared" si="3"/>
        <v>11049950</v>
      </c>
      <c r="L161" s="11">
        <f t="shared" si="4"/>
        <v>8073020.167</v>
      </c>
      <c r="M161" s="11">
        <f t="shared" si="11"/>
        <v>-2548045.167</v>
      </c>
      <c r="N161" s="11">
        <f t="shared" si="12"/>
        <v>34315707.83</v>
      </c>
      <c r="O161" s="11">
        <f t="shared" si="7"/>
        <v>3615000</v>
      </c>
    </row>
    <row r="162">
      <c r="A162" s="1" t="s">
        <v>399</v>
      </c>
      <c r="B162" s="8">
        <v>46160.0</v>
      </c>
      <c r="C162" s="1" t="s">
        <v>6</v>
      </c>
      <c r="D162" s="10">
        <v>360000.0</v>
      </c>
      <c r="E162" s="12"/>
      <c r="F162" s="1" t="s">
        <v>400</v>
      </c>
      <c r="G162" s="11">
        <f t="shared" si="1"/>
        <v>24613450</v>
      </c>
      <c r="H162" s="11">
        <f t="shared" si="9"/>
        <v>4009500</v>
      </c>
      <c r="I162" s="11">
        <f t="shared" si="2"/>
        <v>9194000</v>
      </c>
      <c r="J162" s="11">
        <f t="shared" si="10"/>
        <v>32127663</v>
      </c>
      <c r="K162" s="11">
        <f t="shared" si="3"/>
        <v>11409950</v>
      </c>
      <c r="L162" s="11">
        <f t="shared" si="4"/>
        <v>8073020.167</v>
      </c>
      <c r="M162" s="11">
        <f t="shared" si="11"/>
        <v>-2368045.167</v>
      </c>
      <c r="N162" s="11">
        <f t="shared" si="12"/>
        <v>34495707.83</v>
      </c>
      <c r="O162" s="11">
        <f t="shared" si="7"/>
        <v>3615000</v>
      </c>
    </row>
    <row r="163">
      <c r="A163" s="1" t="s">
        <v>401</v>
      </c>
      <c r="B163" s="8">
        <v>46160.0</v>
      </c>
      <c r="C163" s="1" t="s">
        <v>6</v>
      </c>
      <c r="D163" s="10">
        <v>110000.0</v>
      </c>
      <c r="E163" s="12"/>
      <c r="F163" s="1" t="s">
        <v>370</v>
      </c>
      <c r="G163" s="11">
        <f t="shared" si="1"/>
        <v>24723450</v>
      </c>
      <c r="H163" s="11">
        <f t="shared" si="9"/>
        <v>4009500</v>
      </c>
      <c r="I163" s="11">
        <f t="shared" si="2"/>
        <v>9194000</v>
      </c>
      <c r="J163" s="11">
        <f t="shared" si="10"/>
        <v>32237663</v>
      </c>
      <c r="K163" s="11">
        <f t="shared" si="3"/>
        <v>11519950</v>
      </c>
      <c r="L163" s="11">
        <f t="shared" si="4"/>
        <v>8073020.167</v>
      </c>
      <c r="M163" s="11">
        <f t="shared" si="11"/>
        <v>-2313045.167</v>
      </c>
      <c r="N163" s="11">
        <f t="shared" si="12"/>
        <v>34550707.83</v>
      </c>
      <c r="O163" s="11">
        <f t="shared" si="7"/>
        <v>3615000</v>
      </c>
    </row>
    <row r="164">
      <c r="A164" s="1" t="s">
        <v>402</v>
      </c>
      <c r="B164" s="8">
        <v>46160.0</v>
      </c>
      <c r="C164" s="1" t="s">
        <v>6</v>
      </c>
      <c r="D164" s="10">
        <v>56000.0</v>
      </c>
      <c r="E164" s="12"/>
      <c r="F164" s="1" t="s">
        <v>403</v>
      </c>
      <c r="G164" s="11">
        <f t="shared" si="1"/>
        <v>24779450</v>
      </c>
      <c r="H164" s="11">
        <f t="shared" si="9"/>
        <v>4009500</v>
      </c>
      <c r="I164" s="11">
        <f t="shared" si="2"/>
        <v>9194000</v>
      </c>
      <c r="J164" s="11">
        <f t="shared" si="10"/>
        <v>32293663</v>
      </c>
      <c r="K164" s="11">
        <f t="shared" si="3"/>
        <v>11575950</v>
      </c>
      <c r="L164" s="11">
        <f t="shared" si="4"/>
        <v>8073020.167</v>
      </c>
      <c r="M164" s="11">
        <f t="shared" si="11"/>
        <v>-2285045.167</v>
      </c>
      <c r="N164" s="11">
        <f t="shared" si="12"/>
        <v>34578707.83</v>
      </c>
      <c r="O164" s="11">
        <f t="shared" si="7"/>
        <v>3615000</v>
      </c>
    </row>
    <row r="165">
      <c r="A165" s="1" t="s">
        <v>404</v>
      </c>
      <c r="B165" s="8">
        <v>46160.0</v>
      </c>
      <c r="C165" s="1" t="s">
        <v>6</v>
      </c>
      <c r="D165" s="10">
        <v>68000.0</v>
      </c>
      <c r="E165" s="12"/>
      <c r="F165" s="1" t="s">
        <v>405</v>
      </c>
      <c r="G165" s="11">
        <f t="shared" si="1"/>
        <v>24847450</v>
      </c>
      <c r="H165" s="11">
        <f t="shared" si="9"/>
        <v>4009500</v>
      </c>
      <c r="I165" s="11">
        <f t="shared" si="2"/>
        <v>9194000</v>
      </c>
      <c r="J165" s="11">
        <f t="shared" si="10"/>
        <v>32361663</v>
      </c>
      <c r="K165" s="11">
        <f t="shared" si="3"/>
        <v>11643950</v>
      </c>
      <c r="L165" s="11">
        <f t="shared" si="4"/>
        <v>8073020.167</v>
      </c>
      <c r="M165" s="11">
        <f t="shared" si="11"/>
        <v>-2251045.167</v>
      </c>
      <c r="N165" s="11">
        <f t="shared" si="12"/>
        <v>34612707.83</v>
      </c>
      <c r="O165" s="11">
        <f t="shared" si="7"/>
        <v>3615000</v>
      </c>
    </row>
    <row r="166">
      <c r="A166" s="1" t="s">
        <v>406</v>
      </c>
      <c r="B166" s="8">
        <v>46160.0</v>
      </c>
      <c r="C166" s="1" t="s">
        <v>6</v>
      </c>
      <c r="D166" s="10">
        <v>75000.0</v>
      </c>
      <c r="E166" s="12"/>
      <c r="F166" s="1" t="s">
        <v>407</v>
      </c>
      <c r="G166" s="11">
        <f t="shared" si="1"/>
        <v>24922450</v>
      </c>
      <c r="H166" s="11">
        <f t="shared" si="9"/>
        <v>4009500</v>
      </c>
      <c r="I166" s="11">
        <f t="shared" si="2"/>
        <v>9194000</v>
      </c>
      <c r="J166" s="11">
        <f t="shared" si="10"/>
        <v>32436663</v>
      </c>
      <c r="K166" s="11">
        <f t="shared" si="3"/>
        <v>11718950</v>
      </c>
      <c r="L166" s="11">
        <f t="shared" si="4"/>
        <v>8073020.167</v>
      </c>
      <c r="M166" s="11">
        <f t="shared" si="11"/>
        <v>-2213545.167</v>
      </c>
      <c r="N166" s="11">
        <f t="shared" si="12"/>
        <v>34650207.83</v>
      </c>
      <c r="O166" s="11">
        <f t="shared" si="7"/>
        <v>3615000</v>
      </c>
    </row>
    <row r="167">
      <c r="A167" s="1" t="s">
        <v>408</v>
      </c>
      <c r="B167" s="8">
        <v>46160.0</v>
      </c>
      <c r="C167" s="1" t="s">
        <v>6</v>
      </c>
      <c r="D167" s="10">
        <v>64000.0</v>
      </c>
      <c r="E167" s="12"/>
      <c r="F167" s="1" t="s">
        <v>409</v>
      </c>
      <c r="G167" s="11">
        <f t="shared" si="1"/>
        <v>24986450</v>
      </c>
      <c r="H167" s="11">
        <f t="shared" si="9"/>
        <v>4009500</v>
      </c>
      <c r="I167" s="11">
        <f t="shared" si="2"/>
        <v>9194000</v>
      </c>
      <c r="J167" s="11">
        <f t="shared" si="10"/>
        <v>32500663</v>
      </c>
      <c r="K167" s="11">
        <f t="shared" si="3"/>
        <v>11782950</v>
      </c>
      <c r="L167" s="11">
        <f t="shared" si="4"/>
        <v>8073020.167</v>
      </c>
      <c r="M167" s="11">
        <f t="shared" si="11"/>
        <v>-2181545.167</v>
      </c>
      <c r="N167" s="11">
        <f t="shared" si="12"/>
        <v>34682207.83</v>
      </c>
      <c r="O167" s="11">
        <f t="shared" si="7"/>
        <v>3615000</v>
      </c>
    </row>
    <row r="168">
      <c r="A168" s="1" t="s">
        <v>410</v>
      </c>
      <c r="B168" s="8">
        <v>46160.0</v>
      </c>
      <c r="C168" s="1" t="s">
        <v>6</v>
      </c>
      <c r="D168" s="10">
        <v>136000.0</v>
      </c>
      <c r="E168" s="12"/>
      <c r="F168" s="1" t="s">
        <v>411</v>
      </c>
      <c r="G168" s="11">
        <f t="shared" si="1"/>
        <v>25122450</v>
      </c>
      <c r="H168" s="11">
        <f t="shared" si="9"/>
        <v>4009500</v>
      </c>
      <c r="I168" s="11">
        <f t="shared" si="2"/>
        <v>9194000</v>
      </c>
      <c r="J168" s="11">
        <f t="shared" si="10"/>
        <v>32636663</v>
      </c>
      <c r="K168" s="11">
        <f t="shared" si="3"/>
        <v>11918950</v>
      </c>
      <c r="L168" s="11">
        <f t="shared" si="4"/>
        <v>8073020.167</v>
      </c>
      <c r="M168" s="11">
        <f t="shared" si="11"/>
        <v>-2113545.167</v>
      </c>
      <c r="N168" s="11">
        <f t="shared" si="12"/>
        <v>34750207.83</v>
      </c>
      <c r="O168" s="11">
        <f t="shared" si="7"/>
        <v>3615000</v>
      </c>
    </row>
    <row r="169">
      <c r="A169" s="1" t="s">
        <v>412</v>
      </c>
      <c r="B169" s="8">
        <v>46160.0</v>
      </c>
      <c r="C169" s="1" t="s">
        <v>6</v>
      </c>
      <c r="D169" s="10">
        <v>30000.0</v>
      </c>
      <c r="E169" s="12"/>
      <c r="F169" s="1" t="s">
        <v>413</v>
      </c>
      <c r="G169" s="11">
        <f t="shared" si="1"/>
        <v>25152450</v>
      </c>
      <c r="H169" s="11">
        <f t="shared" si="9"/>
        <v>4009500</v>
      </c>
      <c r="I169" s="11">
        <f t="shared" si="2"/>
        <v>9194000</v>
      </c>
      <c r="J169" s="11">
        <f t="shared" si="10"/>
        <v>32666663</v>
      </c>
      <c r="K169" s="11">
        <f t="shared" si="3"/>
        <v>11948950</v>
      </c>
      <c r="L169" s="11">
        <f t="shared" si="4"/>
        <v>8073020.167</v>
      </c>
      <c r="M169" s="11">
        <f t="shared" si="11"/>
        <v>-2098545.167</v>
      </c>
      <c r="N169" s="11">
        <f t="shared" si="12"/>
        <v>34765207.83</v>
      </c>
      <c r="O169" s="11">
        <f t="shared" si="7"/>
        <v>3615000</v>
      </c>
    </row>
    <row r="170">
      <c r="A170" s="1" t="s">
        <v>414</v>
      </c>
      <c r="B170" s="8">
        <v>46160.0</v>
      </c>
      <c r="C170" s="1" t="s">
        <v>6</v>
      </c>
      <c r="D170" s="10">
        <v>225000.0</v>
      </c>
      <c r="E170" s="12"/>
      <c r="F170" s="1" t="s">
        <v>415</v>
      </c>
      <c r="G170" s="11">
        <f t="shared" si="1"/>
        <v>25377450</v>
      </c>
      <c r="H170" s="11">
        <f t="shared" si="9"/>
        <v>4009500</v>
      </c>
      <c r="I170" s="11">
        <f t="shared" si="2"/>
        <v>9194000</v>
      </c>
      <c r="J170" s="11">
        <f t="shared" si="10"/>
        <v>32891663</v>
      </c>
      <c r="K170" s="11">
        <f t="shared" si="3"/>
        <v>12173950</v>
      </c>
      <c r="L170" s="11">
        <f t="shared" si="4"/>
        <v>8073020.167</v>
      </c>
      <c r="M170" s="11">
        <f t="shared" si="11"/>
        <v>-1986045.167</v>
      </c>
      <c r="N170" s="11">
        <f t="shared" si="12"/>
        <v>34877707.83</v>
      </c>
      <c r="O170" s="11">
        <f t="shared" si="7"/>
        <v>3615000</v>
      </c>
    </row>
    <row r="171">
      <c r="A171" s="1" t="s">
        <v>416</v>
      </c>
      <c r="B171" s="8">
        <v>46160.0</v>
      </c>
      <c r="C171" s="1" t="s">
        <v>6</v>
      </c>
      <c r="D171" s="10">
        <v>120000.0</v>
      </c>
      <c r="E171" s="12"/>
      <c r="F171" s="1" t="s">
        <v>376</v>
      </c>
      <c r="G171" s="11">
        <f t="shared" si="1"/>
        <v>25497450</v>
      </c>
      <c r="H171" s="11">
        <f t="shared" si="9"/>
        <v>4009500</v>
      </c>
      <c r="I171" s="11">
        <f t="shared" si="2"/>
        <v>9194000</v>
      </c>
      <c r="J171" s="11">
        <f t="shared" si="10"/>
        <v>33011663</v>
      </c>
      <c r="K171" s="11">
        <f t="shared" si="3"/>
        <v>12293950</v>
      </c>
      <c r="L171" s="11">
        <f t="shared" si="4"/>
        <v>8073020.167</v>
      </c>
      <c r="M171" s="11">
        <f t="shared" si="11"/>
        <v>-1926045.167</v>
      </c>
      <c r="N171" s="11">
        <f t="shared" si="12"/>
        <v>34937707.83</v>
      </c>
      <c r="O171" s="11">
        <f t="shared" si="7"/>
        <v>3615000</v>
      </c>
    </row>
    <row r="172">
      <c r="A172" s="1" t="s">
        <v>417</v>
      </c>
      <c r="B172" s="8">
        <v>46160.0</v>
      </c>
      <c r="C172" s="1" t="s">
        <v>6</v>
      </c>
      <c r="D172" s="10">
        <v>85000.0</v>
      </c>
      <c r="E172" s="12"/>
      <c r="F172" s="1" t="s">
        <v>418</v>
      </c>
      <c r="G172" s="11">
        <f t="shared" si="1"/>
        <v>25582450</v>
      </c>
      <c r="H172" s="11">
        <f t="shared" si="9"/>
        <v>4009500</v>
      </c>
      <c r="I172" s="11">
        <f t="shared" si="2"/>
        <v>9194000</v>
      </c>
      <c r="J172" s="11">
        <f t="shared" si="10"/>
        <v>33096663</v>
      </c>
      <c r="K172" s="11">
        <f t="shared" si="3"/>
        <v>12378950</v>
      </c>
      <c r="L172" s="11">
        <f t="shared" si="4"/>
        <v>8073020.167</v>
      </c>
      <c r="M172" s="11">
        <f t="shared" si="11"/>
        <v>-1883545.167</v>
      </c>
      <c r="N172" s="11">
        <f t="shared" si="12"/>
        <v>34980207.83</v>
      </c>
      <c r="O172" s="11">
        <f t="shared" si="7"/>
        <v>3615000</v>
      </c>
    </row>
    <row r="173">
      <c r="A173" s="1" t="s">
        <v>419</v>
      </c>
      <c r="B173" s="8">
        <v>46160.0</v>
      </c>
      <c r="C173" s="1" t="s">
        <v>6</v>
      </c>
      <c r="D173" s="10">
        <v>54400.0</v>
      </c>
      <c r="E173" s="12"/>
      <c r="F173" s="1" t="s">
        <v>420</v>
      </c>
      <c r="G173" s="11">
        <f t="shared" si="1"/>
        <v>25636850</v>
      </c>
      <c r="H173" s="11">
        <f t="shared" si="9"/>
        <v>4009500</v>
      </c>
      <c r="I173" s="11">
        <f t="shared" si="2"/>
        <v>9194000</v>
      </c>
      <c r="J173" s="11">
        <f t="shared" si="10"/>
        <v>33151063</v>
      </c>
      <c r="K173" s="11">
        <f t="shared" si="3"/>
        <v>12433350</v>
      </c>
      <c r="L173" s="11">
        <f t="shared" si="4"/>
        <v>8073020.167</v>
      </c>
      <c r="M173" s="11">
        <f t="shared" si="11"/>
        <v>-1856345.167</v>
      </c>
      <c r="N173" s="11">
        <f t="shared" si="12"/>
        <v>35007407.83</v>
      </c>
      <c r="O173" s="11">
        <f t="shared" si="7"/>
        <v>3615000</v>
      </c>
    </row>
    <row r="174">
      <c r="A174" s="1" t="s">
        <v>421</v>
      </c>
      <c r="B174" s="8">
        <v>46160.0</v>
      </c>
      <c r="C174" s="1" t="s">
        <v>6</v>
      </c>
      <c r="D174" s="10">
        <v>115000.0</v>
      </c>
      <c r="E174" s="12"/>
      <c r="F174" s="1" t="s">
        <v>422</v>
      </c>
      <c r="G174" s="11">
        <f t="shared" si="1"/>
        <v>25751850</v>
      </c>
      <c r="H174" s="11">
        <f t="shared" si="9"/>
        <v>4009500</v>
      </c>
      <c r="I174" s="11">
        <f t="shared" si="2"/>
        <v>9194000</v>
      </c>
      <c r="J174" s="11">
        <f t="shared" si="10"/>
        <v>33266063</v>
      </c>
      <c r="K174" s="11">
        <f t="shared" si="3"/>
        <v>12548350</v>
      </c>
      <c r="L174" s="11">
        <f t="shared" si="4"/>
        <v>8073020.167</v>
      </c>
      <c r="M174" s="11">
        <f t="shared" si="11"/>
        <v>-1798845.167</v>
      </c>
      <c r="N174" s="11">
        <f t="shared" si="12"/>
        <v>35064907.83</v>
      </c>
      <c r="O174" s="11">
        <f t="shared" si="7"/>
        <v>3615000</v>
      </c>
    </row>
    <row r="175">
      <c r="A175" s="1" t="s">
        <v>423</v>
      </c>
      <c r="B175" s="8">
        <v>46160.0</v>
      </c>
      <c r="C175" s="1" t="s">
        <v>6</v>
      </c>
      <c r="D175" s="10">
        <v>50000.0</v>
      </c>
      <c r="E175" s="12"/>
      <c r="F175" s="1" t="s">
        <v>376</v>
      </c>
      <c r="G175" s="11">
        <f t="shared" si="1"/>
        <v>25801850</v>
      </c>
      <c r="H175" s="11">
        <f t="shared" si="9"/>
        <v>4009500</v>
      </c>
      <c r="I175" s="11">
        <f t="shared" si="2"/>
        <v>9194000</v>
      </c>
      <c r="J175" s="11">
        <f t="shared" si="10"/>
        <v>33316063</v>
      </c>
      <c r="K175" s="11">
        <f t="shared" si="3"/>
        <v>12598350</v>
      </c>
      <c r="L175" s="11">
        <f t="shared" si="4"/>
        <v>8073020.167</v>
      </c>
      <c r="M175" s="11">
        <f t="shared" si="11"/>
        <v>-1773845.167</v>
      </c>
      <c r="N175" s="11">
        <f t="shared" si="12"/>
        <v>35089907.83</v>
      </c>
      <c r="O175" s="11">
        <f t="shared" si="7"/>
        <v>3615000</v>
      </c>
    </row>
    <row r="176">
      <c r="A176" s="1" t="s">
        <v>424</v>
      </c>
      <c r="B176" s="8">
        <v>46160.0</v>
      </c>
      <c r="C176" s="1" t="s">
        <v>6</v>
      </c>
      <c r="D176" s="10">
        <v>34000.0</v>
      </c>
      <c r="E176" s="12"/>
      <c r="F176" s="1" t="s">
        <v>425</v>
      </c>
      <c r="G176" s="11">
        <f t="shared" si="1"/>
        <v>25835850</v>
      </c>
      <c r="H176" s="11">
        <f t="shared" si="9"/>
        <v>4009500</v>
      </c>
      <c r="I176" s="11">
        <f t="shared" si="2"/>
        <v>9194000</v>
      </c>
      <c r="J176" s="11">
        <f t="shared" si="10"/>
        <v>33350063</v>
      </c>
      <c r="K176" s="11">
        <f t="shared" si="3"/>
        <v>12632350</v>
      </c>
      <c r="L176" s="11">
        <f t="shared" si="4"/>
        <v>8073020.167</v>
      </c>
      <c r="M176" s="11">
        <f t="shared" si="11"/>
        <v>-1756845.167</v>
      </c>
      <c r="N176" s="11">
        <f t="shared" si="12"/>
        <v>35106907.83</v>
      </c>
      <c r="O176" s="11">
        <f t="shared" si="7"/>
        <v>3615000</v>
      </c>
    </row>
    <row r="177">
      <c r="A177" s="1" t="s">
        <v>426</v>
      </c>
      <c r="B177" s="8">
        <v>46160.0</v>
      </c>
      <c r="C177" s="1" t="s">
        <v>6</v>
      </c>
      <c r="D177" s="10">
        <v>35000.0</v>
      </c>
      <c r="E177" s="12"/>
      <c r="F177" s="1" t="s">
        <v>388</v>
      </c>
      <c r="G177" s="11">
        <f t="shared" si="1"/>
        <v>25870850</v>
      </c>
      <c r="H177" s="11">
        <f t="shared" si="9"/>
        <v>4009500</v>
      </c>
      <c r="I177" s="11">
        <f t="shared" si="2"/>
        <v>9194000</v>
      </c>
      <c r="J177" s="11">
        <f t="shared" si="10"/>
        <v>33385063</v>
      </c>
      <c r="K177" s="11">
        <f t="shared" si="3"/>
        <v>12667350</v>
      </c>
      <c r="L177" s="11">
        <f t="shared" si="4"/>
        <v>8073020.167</v>
      </c>
      <c r="M177" s="11">
        <f t="shared" si="11"/>
        <v>-1739345.167</v>
      </c>
      <c r="N177" s="11">
        <f t="shared" si="12"/>
        <v>35124407.83</v>
      </c>
      <c r="O177" s="11">
        <f t="shared" si="7"/>
        <v>3615000</v>
      </c>
    </row>
    <row r="178">
      <c r="A178" s="1" t="s">
        <v>427</v>
      </c>
      <c r="B178" s="8">
        <v>46160.0</v>
      </c>
      <c r="C178" s="1" t="s">
        <v>6</v>
      </c>
      <c r="D178" s="10">
        <v>130000.0</v>
      </c>
      <c r="E178" s="12"/>
      <c r="F178" s="1" t="s">
        <v>428</v>
      </c>
      <c r="G178" s="11">
        <f t="shared" si="1"/>
        <v>26000850</v>
      </c>
      <c r="H178" s="11">
        <f t="shared" si="9"/>
        <v>4009500</v>
      </c>
      <c r="I178" s="11">
        <f t="shared" si="2"/>
        <v>9194000</v>
      </c>
      <c r="J178" s="11">
        <f t="shared" si="10"/>
        <v>33515063</v>
      </c>
      <c r="K178" s="11">
        <f t="shared" si="3"/>
        <v>12797350</v>
      </c>
      <c r="L178" s="11">
        <f t="shared" si="4"/>
        <v>8073020.167</v>
      </c>
      <c r="M178" s="11">
        <f t="shared" si="11"/>
        <v>-1674345.167</v>
      </c>
      <c r="N178" s="11">
        <f t="shared" si="12"/>
        <v>35189407.83</v>
      </c>
      <c r="O178" s="11">
        <f t="shared" si="7"/>
        <v>3615000</v>
      </c>
    </row>
    <row r="179">
      <c r="A179" s="1" t="s">
        <v>429</v>
      </c>
      <c r="B179" s="8">
        <v>46162.0</v>
      </c>
      <c r="C179" s="1" t="s">
        <v>25</v>
      </c>
      <c r="D179" s="12"/>
      <c r="E179" s="10">
        <v>300000.0</v>
      </c>
      <c r="F179" s="1" t="s">
        <v>53</v>
      </c>
      <c r="G179" s="11">
        <f t="shared" si="1"/>
        <v>26000850</v>
      </c>
      <c r="H179" s="11">
        <f t="shared" si="9"/>
        <v>4309500</v>
      </c>
      <c r="I179" s="11">
        <f t="shared" si="2"/>
        <v>9194000</v>
      </c>
      <c r="J179" s="11">
        <f t="shared" si="10"/>
        <v>33215063</v>
      </c>
      <c r="K179" s="11">
        <f t="shared" si="3"/>
        <v>12497350</v>
      </c>
      <c r="L179" s="11">
        <f t="shared" si="4"/>
        <v>8073020.167</v>
      </c>
      <c r="M179" s="11">
        <f t="shared" si="11"/>
        <v>-1824345.167</v>
      </c>
      <c r="N179" s="11">
        <f t="shared" si="12"/>
        <v>35039407.83</v>
      </c>
      <c r="O179" s="11">
        <f t="shared" si="7"/>
        <v>3915000</v>
      </c>
    </row>
    <row r="180">
      <c r="A180" s="1" t="s">
        <v>430</v>
      </c>
      <c r="B180" s="8">
        <v>46162.0</v>
      </c>
      <c r="C180" s="1" t="s">
        <v>6</v>
      </c>
      <c r="D180" s="10">
        <v>1650000.0</v>
      </c>
      <c r="E180" s="12"/>
      <c r="F180" s="1" t="s">
        <v>431</v>
      </c>
      <c r="G180" s="11">
        <f t="shared" si="1"/>
        <v>27650850</v>
      </c>
      <c r="H180" s="11">
        <f t="shared" si="9"/>
        <v>4309500</v>
      </c>
      <c r="I180" s="11">
        <f t="shared" si="2"/>
        <v>9194000</v>
      </c>
      <c r="J180" s="11">
        <f t="shared" si="10"/>
        <v>34865063</v>
      </c>
      <c r="K180" s="11">
        <f t="shared" si="3"/>
        <v>14147350</v>
      </c>
      <c r="L180" s="11">
        <f t="shared" si="4"/>
        <v>8073020.167</v>
      </c>
      <c r="M180" s="11">
        <f t="shared" si="11"/>
        <v>-999345.1667</v>
      </c>
      <c r="N180" s="11">
        <f t="shared" si="12"/>
        <v>35864407.83</v>
      </c>
      <c r="O180" s="11">
        <f t="shared" si="7"/>
        <v>3915000</v>
      </c>
    </row>
    <row r="181">
      <c r="A181" s="1" t="s">
        <v>432</v>
      </c>
      <c r="B181" s="8">
        <v>46162.0</v>
      </c>
      <c r="C181" s="1" t="s">
        <v>25</v>
      </c>
      <c r="D181" s="12"/>
      <c r="E181" s="10">
        <v>503000.0</v>
      </c>
      <c r="F181" s="1" t="s">
        <v>433</v>
      </c>
      <c r="G181" s="11">
        <f t="shared" si="1"/>
        <v>27650850</v>
      </c>
      <c r="H181" s="11">
        <f t="shared" si="9"/>
        <v>4812500</v>
      </c>
      <c r="I181" s="11">
        <f t="shared" si="2"/>
        <v>9194000</v>
      </c>
      <c r="J181" s="11">
        <f t="shared" si="10"/>
        <v>34362063</v>
      </c>
      <c r="K181" s="11">
        <f t="shared" si="3"/>
        <v>13644350</v>
      </c>
      <c r="L181" s="11">
        <f t="shared" si="4"/>
        <v>8073020.167</v>
      </c>
      <c r="M181" s="11">
        <f t="shared" si="11"/>
        <v>-1250845.167</v>
      </c>
      <c r="N181" s="11">
        <f t="shared" si="12"/>
        <v>35612907.83</v>
      </c>
      <c r="O181" s="11">
        <f t="shared" si="7"/>
        <v>3915000</v>
      </c>
    </row>
    <row r="182">
      <c r="A182" s="1" t="s">
        <v>434</v>
      </c>
      <c r="B182" s="8">
        <v>46164.0</v>
      </c>
      <c r="C182" s="1" t="s">
        <v>25</v>
      </c>
      <c r="D182" s="12"/>
      <c r="E182" s="10">
        <v>60000.0</v>
      </c>
      <c r="F182" s="1" t="s">
        <v>435</v>
      </c>
      <c r="G182" s="11">
        <f t="shared" si="1"/>
        <v>27650850</v>
      </c>
      <c r="H182" s="11">
        <f t="shared" si="9"/>
        <v>4872500</v>
      </c>
      <c r="I182" s="11">
        <f t="shared" si="2"/>
        <v>9194000</v>
      </c>
      <c r="J182" s="11">
        <f t="shared" si="10"/>
        <v>34302063</v>
      </c>
      <c r="K182" s="11">
        <f t="shared" si="3"/>
        <v>13584350</v>
      </c>
      <c r="L182" s="11">
        <f t="shared" si="4"/>
        <v>8073020.167</v>
      </c>
      <c r="M182" s="11">
        <f t="shared" si="11"/>
        <v>-1280845.167</v>
      </c>
      <c r="N182" s="11">
        <f t="shared" si="12"/>
        <v>35582907.83</v>
      </c>
      <c r="O182" s="11">
        <f t="shared" si="7"/>
        <v>3915000</v>
      </c>
    </row>
    <row r="183">
      <c r="A183" s="1" t="s">
        <v>436</v>
      </c>
      <c r="B183" s="8">
        <v>46164.0</v>
      </c>
      <c r="C183" s="1" t="s">
        <v>25</v>
      </c>
      <c r="D183" s="12"/>
      <c r="E183" s="10">
        <v>20000.0</v>
      </c>
      <c r="F183" s="1" t="s">
        <v>276</v>
      </c>
      <c r="G183" s="11">
        <f t="shared" si="1"/>
        <v>27650850</v>
      </c>
      <c r="H183" s="11">
        <f t="shared" si="9"/>
        <v>4892500</v>
      </c>
      <c r="I183" s="11">
        <f t="shared" si="2"/>
        <v>9194000</v>
      </c>
      <c r="J183" s="11">
        <f t="shared" si="10"/>
        <v>34282063</v>
      </c>
      <c r="K183" s="11">
        <f t="shared" si="3"/>
        <v>13564350</v>
      </c>
      <c r="L183" s="11">
        <f t="shared" si="4"/>
        <v>8073020.167</v>
      </c>
      <c r="M183" s="11">
        <f t="shared" si="11"/>
        <v>-1290845.167</v>
      </c>
      <c r="N183" s="11">
        <f t="shared" si="12"/>
        <v>35572907.83</v>
      </c>
      <c r="O183" s="11">
        <f t="shared" si="7"/>
        <v>3915000</v>
      </c>
    </row>
    <row r="184">
      <c r="A184" s="1" t="s">
        <v>437</v>
      </c>
      <c r="B184" s="8">
        <v>46164.0</v>
      </c>
      <c r="C184" s="1" t="s">
        <v>25</v>
      </c>
      <c r="D184" s="12"/>
      <c r="E184" s="10">
        <v>10000.0</v>
      </c>
      <c r="F184" s="1" t="s">
        <v>438</v>
      </c>
      <c r="G184" s="11">
        <f t="shared" si="1"/>
        <v>27650850</v>
      </c>
      <c r="H184" s="11">
        <f t="shared" si="9"/>
        <v>4902500</v>
      </c>
      <c r="I184" s="11">
        <f t="shared" si="2"/>
        <v>9194000</v>
      </c>
      <c r="J184" s="11">
        <f t="shared" si="10"/>
        <v>34272063</v>
      </c>
      <c r="K184" s="11">
        <f t="shared" si="3"/>
        <v>13554350</v>
      </c>
      <c r="L184" s="11">
        <f t="shared" si="4"/>
        <v>8073020.167</v>
      </c>
      <c r="M184" s="11">
        <f t="shared" si="11"/>
        <v>-1295845.167</v>
      </c>
      <c r="N184" s="11">
        <f t="shared" si="12"/>
        <v>35567907.83</v>
      </c>
      <c r="O184" s="11">
        <f t="shared" si="7"/>
        <v>3915000</v>
      </c>
    </row>
    <row r="185">
      <c r="A185" s="1" t="s">
        <v>439</v>
      </c>
      <c r="B185" s="8">
        <v>46164.0</v>
      </c>
      <c r="C185" s="1" t="s">
        <v>34</v>
      </c>
      <c r="D185" s="12"/>
      <c r="E185" s="10">
        <v>338000.0</v>
      </c>
      <c r="F185" s="1" t="s">
        <v>62</v>
      </c>
      <c r="G185" s="11">
        <f t="shared" si="1"/>
        <v>27650850</v>
      </c>
      <c r="H185" s="11">
        <f t="shared" si="9"/>
        <v>4902500</v>
      </c>
      <c r="I185" s="11">
        <f t="shared" si="2"/>
        <v>9532000</v>
      </c>
      <c r="J185" s="11">
        <f t="shared" si="10"/>
        <v>33934063</v>
      </c>
      <c r="K185" s="11">
        <f t="shared" si="3"/>
        <v>13216350</v>
      </c>
      <c r="L185" s="11">
        <f t="shared" si="4"/>
        <v>8073020.167</v>
      </c>
      <c r="M185" s="11">
        <f t="shared" si="11"/>
        <v>-1464845.167</v>
      </c>
      <c r="N185" s="11">
        <f t="shared" si="12"/>
        <v>35398907.83</v>
      </c>
      <c r="O185" s="11">
        <f t="shared" si="7"/>
        <v>3915000</v>
      </c>
    </row>
    <row r="186">
      <c r="A186" s="1" t="s">
        <v>440</v>
      </c>
      <c r="B186" s="8">
        <v>46164.0</v>
      </c>
      <c r="C186" s="1" t="s">
        <v>25</v>
      </c>
      <c r="D186" s="12"/>
      <c r="E186" s="10">
        <v>126000.0</v>
      </c>
      <c r="F186" s="1" t="s">
        <v>300</v>
      </c>
      <c r="G186" s="11">
        <f t="shared" si="1"/>
        <v>27650850</v>
      </c>
      <c r="H186" s="11">
        <f t="shared" si="9"/>
        <v>5028500</v>
      </c>
      <c r="I186" s="11">
        <f t="shared" si="2"/>
        <v>9532000</v>
      </c>
      <c r="J186" s="11">
        <f t="shared" si="10"/>
        <v>33808063</v>
      </c>
      <c r="K186" s="11">
        <f t="shared" si="3"/>
        <v>13090350</v>
      </c>
      <c r="L186" s="11">
        <f t="shared" si="4"/>
        <v>8073020.167</v>
      </c>
      <c r="M186" s="11">
        <f t="shared" si="11"/>
        <v>-1527845.167</v>
      </c>
      <c r="N186" s="11">
        <f t="shared" si="12"/>
        <v>35335907.83</v>
      </c>
      <c r="O186" s="11">
        <f t="shared" si="7"/>
        <v>3915000</v>
      </c>
    </row>
    <row r="187">
      <c r="A187" s="1" t="s">
        <v>441</v>
      </c>
      <c r="B187" s="8">
        <v>46164.0</v>
      </c>
      <c r="C187" s="1" t="s">
        <v>34</v>
      </c>
      <c r="D187" s="12"/>
      <c r="E187" s="10">
        <v>375000.0</v>
      </c>
      <c r="F187" s="1" t="s">
        <v>442</v>
      </c>
      <c r="G187" s="11">
        <f t="shared" si="1"/>
        <v>27650850</v>
      </c>
      <c r="H187" s="11">
        <f t="shared" si="9"/>
        <v>5028500</v>
      </c>
      <c r="I187" s="11">
        <f t="shared" si="2"/>
        <v>9907000</v>
      </c>
      <c r="J187" s="11">
        <f t="shared" si="10"/>
        <v>33433063</v>
      </c>
      <c r="K187" s="11">
        <f t="shared" si="3"/>
        <v>12715350</v>
      </c>
      <c r="L187" s="11">
        <f t="shared" si="4"/>
        <v>8073020.167</v>
      </c>
      <c r="M187" s="11">
        <f t="shared" si="11"/>
        <v>-1715345.167</v>
      </c>
      <c r="N187" s="11">
        <f t="shared" si="12"/>
        <v>35148407.83</v>
      </c>
      <c r="O187" s="11">
        <f t="shared" si="7"/>
        <v>3915000</v>
      </c>
    </row>
    <row r="188">
      <c r="A188" s="1" t="s">
        <v>443</v>
      </c>
      <c r="B188" s="8">
        <v>46164.0</v>
      </c>
      <c r="C188" s="1" t="s">
        <v>34</v>
      </c>
      <c r="D188" s="12"/>
      <c r="E188" s="10">
        <v>204000.0</v>
      </c>
      <c r="F188" s="1" t="s">
        <v>37</v>
      </c>
      <c r="G188" s="11">
        <f t="shared" si="1"/>
        <v>27650850</v>
      </c>
      <c r="H188" s="11">
        <f t="shared" si="9"/>
        <v>5028500</v>
      </c>
      <c r="I188" s="11">
        <f t="shared" si="2"/>
        <v>10111000</v>
      </c>
      <c r="J188" s="11">
        <f t="shared" si="10"/>
        <v>33229063</v>
      </c>
      <c r="K188" s="11">
        <f t="shared" si="3"/>
        <v>12511350</v>
      </c>
      <c r="L188" s="11">
        <f t="shared" si="4"/>
        <v>8073020.167</v>
      </c>
      <c r="M188" s="11">
        <f t="shared" si="11"/>
        <v>-1817345.167</v>
      </c>
      <c r="N188" s="11">
        <f t="shared" si="12"/>
        <v>35046407.83</v>
      </c>
      <c r="O188" s="11">
        <f t="shared" si="7"/>
        <v>3915000</v>
      </c>
    </row>
    <row r="189">
      <c r="A189" s="1" t="s">
        <v>444</v>
      </c>
      <c r="B189" s="8">
        <v>46164.0</v>
      </c>
      <c r="C189" s="1" t="s">
        <v>34</v>
      </c>
      <c r="D189" s="12"/>
      <c r="E189" s="10">
        <v>272000.0</v>
      </c>
      <c r="F189" s="1" t="s">
        <v>445</v>
      </c>
      <c r="G189" s="11">
        <f t="shared" si="1"/>
        <v>27650850</v>
      </c>
      <c r="H189" s="11">
        <f t="shared" si="9"/>
        <v>5028500</v>
      </c>
      <c r="I189" s="11">
        <f t="shared" si="2"/>
        <v>10383000</v>
      </c>
      <c r="J189" s="11">
        <f t="shared" si="10"/>
        <v>32957063</v>
      </c>
      <c r="K189" s="11">
        <f t="shared" si="3"/>
        <v>12239350</v>
      </c>
      <c r="L189" s="11">
        <f t="shared" si="4"/>
        <v>8073020.167</v>
      </c>
      <c r="M189" s="11">
        <f t="shared" si="11"/>
        <v>-1953345.167</v>
      </c>
      <c r="N189" s="11">
        <f t="shared" si="12"/>
        <v>34910407.83</v>
      </c>
      <c r="O189" s="11">
        <f t="shared" si="7"/>
        <v>3915000</v>
      </c>
    </row>
    <row r="190">
      <c r="A190" s="1" t="s">
        <v>446</v>
      </c>
      <c r="B190" s="8">
        <v>46164.0</v>
      </c>
      <c r="C190" s="1" t="s">
        <v>34</v>
      </c>
      <c r="D190" s="12"/>
      <c r="E190" s="10">
        <v>75000.0</v>
      </c>
      <c r="F190" s="1" t="s">
        <v>447</v>
      </c>
      <c r="G190" s="11">
        <f t="shared" si="1"/>
        <v>27650850</v>
      </c>
      <c r="H190" s="11">
        <f t="shared" si="9"/>
        <v>5028500</v>
      </c>
      <c r="I190" s="11">
        <f t="shared" si="2"/>
        <v>10458000</v>
      </c>
      <c r="J190" s="11">
        <f t="shared" si="10"/>
        <v>32882063</v>
      </c>
      <c r="K190" s="11">
        <f t="shared" si="3"/>
        <v>12164350</v>
      </c>
      <c r="L190" s="11">
        <f t="shared" si="4"/>
        <v>8073020.167</v>
      </c>
      <c r="M190" s="11">
        <f t="shared" si="11"/>
        <v>-1990845.167</v>
      </c>
      <c r="N190" s="11">
        <f t="shared" si="12"/>
        <v>34872907.83</v>
      </c>
      <c r="O190" s="11">
        <f t="shared" si="7"/>
        <v>3915000</v>
      </c>
    </row>
    <row r="191">
      <c r="A191" s="1" t="s">
        <v>448</v>
      </c>
      <c r="B191" s="8">
        <v>46164.0</v>
      </c>
      <c r="C191" s="1" t="s">
        <v>25</v>
      </c>
      <c r="D191" s="12"/>
      <c r="E191" s="10">
        <v>100000.0</v>
      </c>
      <c r="F191" s="1" t="s">
        <v>449</v>
      </c>
      <c r="G191" s="11">
        <f t="shared" si="1"/>
        <v>27650850</v>
      </c>
      <c r="H191" s="11">
        <f t="shared" si="9"/>
        <v>5128500</v>
      </c>
      <c r="I191" s="11">
        <f t="shared" si="2"/>
        <v>10458000</v>
      </c>
      <c r="J191" s="11">
        <f t="shared" si="10"/>
        <v>32782063</v>
      </c>
      <c r="K191" s="11">
        <f t="shared" si="3"/>
        <v>12064350</v>
      </c>
      <c r="L191" s="11">
        <f t="shared" si="4"/>
        <v>8073020.167</v>
      </c>
      <c r="M191" s="11">
        <f t="shared" si="11"/>
        <v>-2040845.167</v>
      </c>
      <c r="N191" s="11">
        <f t="shared" si="12"/>
        <v>34822907.83</v>
      </c>
      <c r="O191" s="11">
        <f t="shared" si="7"/>
        <v>4015000</v>
      </c>
    </row>
    <row r="192">
      <c r="A192" s="1" t="s">
        <v>450</v>
      </c>
      <c r="B192" s="8">
        <v>46164.0</v>
      </c>
      <c r="C192" s="1" t="s">
        <v>34</v>
      </c>
      <c r="D192" s="12"/>
      <c r="E192" s="10">
        <v>23000.0</v>
      </c>
      <c r="F192" s="1" t="s">
        <v>39</v>
      </c>
      <c r="G192" s="11">
        <f t="shared" si="1"/>
        <v>27650850</v>
      </c>
      <c r="H192" s="11">
        <f t="shared" si="9"/>
        <v>5128500</v>
      </c>
      <c r="I192" s="11">
        <f t="shared" si="2"/>
        <v>10481000</v>
      </c>
      <c r="J192" s="11">
        <f t="shared" si="10"/>
        <v>32759063</v>
      </c>
      <c r="K192" s="11">
        <f t="shared" si="3"/>
        <v>12041350</v>
      </c>
      <c r="L192" s="11">
        <f t="shared" si="4"/>
        <v>8073020.167</v>
      </c>
      <c r="M192" s="11">
        <f t="shared" si="11"/>
        <v>-2052345.167</v>
      </c>
      <c r="N192" s="11">
        <f t="shared" si="12"/>
        <v>34811407.83</v>
      </c>
      <c r="O192" s="11">
        <f t="shared" si="7"/>
        <v>4015000</v>
      </c>
    </row>
    <row r="193">
      <c r="A193" s="1" t="s">
        <v>451</v>
      </c>
      <c r="B193" s="8">
        <v>46164.0</v>
      </c>
      <c r="C193" s="1" t="s">
        <v>6</v>
      </c>
      <c r="D193" s="10">
        <v>1100000.0</v>
      </c>
      <c r="E193" s="12"/>
      <c r="F193" s="1" t="s">
        <v>452</v>
      </c>
      <c r="G193" s="11">
        <f t="shared" si="1"/>
        <v>28750850</v>
      </c>
      <c r="H193" s="11">
        <f t="shared" si="9"/>
        <v>5128500</v>
      </c>
      <c r="I193" s="11">
        <f t="shared" si="2"/>
        <v>10481000</v>
      </c>
      <c r="J193" s="11">
        <f t="shared" si="10"/>
        <v>33859063</v>
      </c>
      <c r="K193" s="11">
        <f t="shared" si="3"/>
        <v>13141350</v>
      </c>
      <c r="L193" s="11">
        <f t="shared" si="4"/>
        <v>8073020.167</v>
      </c>
      <c r="M193" s="11">
        <f t="shared" si="11"/>
        <v>-1502345.167</v>
      </c>
      <c r="N193" s="11">
        <f t="shared" si="12"/>
        <v>35361407.83</v>
      </c>
      <c r="O193" s="11">
        <f t="shared" si="7"/>
        <v>4015000</v>
      </c>
    </row>
    <row r="194">
      <c r="A194" s="1" t="s">
        <v>453</v>
      </c>
      <c r="B194" s="8">
        <v>46164.0</v>
      </c>
      <c r="C194" s="1" t="s">
        <v>34</v>
      </c>
      <c r="D194" s="12"/>
      <c r="E194" s="10">
        <v>2890000.0</v>
      </c>
      <c r="F194" s="1" t="s">
        <v>454</v>
      </c>
      <c r="G194" s="11">
        <f t="shared" si="1"/>
        <v>28750850</v>
      </c>
      <c r="H194" s="11">
        <f t="shared" si="9"/>
        <v>5128500</v>
      </c>
      <c r="I194" s="11">
        <f t="shared" si="2"/>
        <v>13371000</v>
      </c>
      <c r="J194" s="11">
        <f t="shared" si="10"/>
        <v>30969063</v>
      </c>
      <c r="K194" s="11">
        <f t="shared" si="3"/>
        <v>10251350</v>
      </c>
      <c r="L194" s="11">
        <f t="shared" si="4"/>
        <v>8073020.167</v>
      </c>
      <c r="M194" s="11">
        <f t="shared" si="11"/>
        <v>-2947345.167</v>
      </c>
      <c r="N194" s="11">
        <f t="shared" si="12"/>
        <v>33916407.83</v>
      </c>
      <c r="O194" s="11">
        <f t="shared" si="7"/>
        <v>4015000</v>
      </c>
    </row>
    <row r="195">
      <c r="A195" s="1" t="s">
        <v>455</v>
      </c>
      <c r="B195" s="8">
        <v>46164.0</v>
      </c>
      <c r="C195" s="1" t="s">
        <v>22</v>
      </c>
      <c r="D195" s="12"/>
      <c r="E195" s="10">
        <v>969000.0</v>
      </c>
      <c r="F195" s="1" t="s">
        <v>30</v>
      </c>
      <c r="G195" s="11">
        <f t="shared" si="1"/>
        <v>28750850</v>
      </c>
      <c r="H195" s="11">
        <f t="shared" si="9"/>
        <v>5128500</v>
      </c>
      <c r="I195" s="11">
        <f t="shared" si="2"/>
        <v>13371000</v>
      </c>
      <c r="J195" s="11">
        <f t="shared" si="10"/>
        <v>30000063</v>
      </c>
      <c r="K195" s="11">
        <f t="shared" si="3"/>
        <v>10251350</v>
      </c>
      <c r="L195" s="11">
        <f t="shared" si="4"/>
        <v>9042020.167</v>
      </c>
      <c r="M195" s="11">
        <f t="shared" si="11"/>
        <v>-3916345.167</v>
      </c>
      <c r="N195" s="11">
        <f t="shared" si="12"/>
        <v>33916407.83</v>
      </c>
      <c r="O195" s="11">
        <f t="shared" si="7"/>
        <v>4015000</v>
      </c>
    </row>
    <row r="196">
      <c r="A196" s="1" t="s">
        <v>456</v>
      </c>
      <c r="B196" s="8">
        <v>46164.0</v>
      </c>
      <c r="C196" s="1" t="s">
        <v>34</v>
      </c>
      <c r="D196" s="12"/>
      <c r="E196" s="10">
        <v>7467200.0</v>
      </c>
      <c r="F196" s="1" t="s">
        <v>457</v>
      </c>
      <c r="G196" s="11">
        <f t="shared" si="1"/>
        <v>28750850</v>
      </c>
      <c r="H196" s="11">
        <f t="shared" si="9"/>
        <v>5128500</v>
      </c>
      <c r="I196" s="11">
        <f t="shared" si="2"/>
        <v>20838200</v>
      </c>
      <c r="J196" s="11">
        <f t="shared" si="10"/>
        <v>22532863</v>
      </c>
      <c r="K196" s="11">
        <f t="shared" si="3"/>
        <v>2784150</v>
      </c>
      <c r="L196" s="11">
        <f t="shared" si="4"/>
        <v>9042020.167</v>
      </c>
      <c r="M196" s="11">
        <f t="shared" si="11"/>
        <v>-7649945.167</v>
      </c>
      <c r="N196" s="11">
        <f t="shared" si="12"/>
        <v>30182807.83</v>
      </c>
      <c r="O196" s="11">
        <f t="shared" si="7"/>
        <v>4015000</v>
      </c>
    </row>
    <row r="197">
      <c r="A197" s="1" t="s">
        <v>458</v>
      </c>
      <c r="B197" s="8">
        <v>46165.0</v>
      </c>
      <c r="C197" s="1" t="s">
        <v>6</v>
      </c>
      <c r="D197" s="10">
        <v>560000.0</v>
      </c>
      <c r="E197" s="12"/>
      <c r="F197" s="1" t="s">
        <v>459</v>
      </c>
      <c r="G197" s="11">
        <f t="shared" si="1"/>
        <v>29310850</v>
      </c>
      <c r="H197" s="11">
        <f t="shared" si="9"/>
        <v>5128500</v>
      </c>
      <c r="I197" s="11">
        <f t="shared" si="2"/>
        <v>20838200</v>
      </c>
      <c r="J197" s="11">
        <f t="shared" si="10"/>
        <v>23092863</v>
      </c>
      <c r="K197" s="11">
        <f t="shared" si="3"/>
        <v>3344150</v>
      </c>
      <c r="L197" s="11">
        <f t="shared" si="4"/>
        <v>9042020.167</v>
      </c>
      <c r="M197" s="11">
        <f t="shared" si="11"/>
        <v>-7369945.167</v>
      </c>
      <c r="N197" s="11">
        <f t="shared" si="12"/>
        <v>30462807.83</v>
      </c>
      <c r="O197" s="11">
        <f t="shared" si="7"/>
        <v>4015000</v>
      </c>
    </row>
    <row r="198">
      <c r="A198" s="1" t="s">
        <v>460</v>
      </c>
      <c r="B198" s="8">
        <v>46165.0</v>
      </c>
      <c r="C198" s="1" t="s">
        <v>34</v>
      </c>
      <c r="D198" s="12"/>
      <c r="E198" s="10">
        <v>27000.0</v>
      </c>
      <c r="F198" s="1" t="s">
        <v>461</v>
      </c>
      <c r="G198" s="11">
        <f t="shared" si="1"/>
        <v>29310850</v>
      </c>
      <c r="H198" s="11">
        <f t="shared" si="9"/>
        <v>5128500</v>
      </c>
      <c r="I198" s="11">
        <f t="shared" si="2"/>
        <v>20865200</v>
      </c>
      <c r="J198" s="11">
        <f t="shared" si="10"/>
        <v>23065863</v>
      </c>
      <c r="K198" s="11">
        <f t="shared" si="3"/>
        <v>3317150</v>
      </c>
      <c r="L198" s="11">
        <f t="shared" si="4"/>
        <v>9042020.167</v>
      </c>
      <c r="M198" s="11">
        <f t="shared" si="11"/>
        <v>-7383445.167</v>
      </c>
      <c r="N198" s="11">
        <f t="shared" si="12"/>
        <v>30449307.83</v>
      </c>
      <c r="O198" s="11">
        <f t="shared" si="7"/>
        <v>4015000</v>
      </c>
    </row>
    <row r="199">
      <c r="A199" s="1" t="s">
        <v>462</v>
      </c>
      <c r="B199" s="8">
        <v>46165.0</v>
      </c>
      <c r="C199" s="1" t="s">
        <v>6</v>
      </c>
      <c r="D199" s="10">
        <v>175000.0</v>
      </c>
      <c r="E199" s="12"/>
      <c r="F199" s="1" t="s">
        <v>139</v>
      </c>
      <c r="G199" s="11">
        <f t="shared" si="1"/>
        <v>29485850</v>
      </c>
      <c r="H199" s="11">
        <f t="shared" si="9"/>
        <v>5128500</v>
      </c>
      <c r="I199" s="11">
        <f t="shared" si="2"/>
        <v>20865200</v>
      </c>
      <c r="J199" s="11">
        <f t="shared" si="10"/>
        <v>23240863</v>
      </c>
      <c r="K199" s="11">
        <f t="shared" si="3"/>
        <v>3492150</v>
      </c>
      <c r="L199" s="11">
        <f t="shared" si="4"/>
        <v>9042020.167</v>
      </c>
      <c r="M199" s="11">
        <f t="shared" si="11"/>
        <v>-7295945.167</v>
      </c>
      <c r="N199" s="11">
        <f t="shared" si="12"/>
        <v>30536807.83</v>
      </c>
      <c r="O199" s="11">
        <f t="shared" si="7"/>
        <v>4015000</v>
      </c>
    </row>
    <row r="200">
      <c r="A200" s="1" t="s">
        <v>463</v>
      </c>
      <c r="B200" s="8">
        <v>46165.0</v>
      </c>
      <c r="C200" s="1" t="s">
        <v>6</v>
      </c>
      <c r="D200" s="10">
        <v>485000.0</v>
      </c>
      <c r="E200" s="12"/>
      <c r="F200" s="1" t="s">
        <v>464</v>
      </c>
      <c r="G200" s="11">
        <f t="shared" si="1"/>
        <v>29970850</v>
      </c>
      <c r="H200" s="11">
        <f t="shared" si="9"/>
        <v>5128500</v>
      </c>
      <c r="I200" s="11">
        <f t="shared" si="2"/>
        <v>20865200</v>
      </c>
      <c r="J200" s="11">
        <f t="shared" si="10"/>
        <v>23725863</v>
      </c>
      <c r="K200" s="11">
        <f t="shared" si="3"/>
        <v>3977150</v>
      </c>
      <c r="L200" s="11">
        <f t="shared" si="4"/>
        <v>9042020.167</v>
      </c>
      <c r="M200" s="11">
        <f t="shared" si="11"/>
        <v>-7053445.167</v>
      </c>
      <c r="N200" s="11">
        <f t="shared" si="12"/>
        <v>30779307.83</v>
      </c>
      <c r="O200" s="11">
        <f t="shared" si="7"/>
        <v>4015000</v>
      </c>
    </row>
    <row r="201">
      <c r="A201" s="1" t="s">
        <v>465</v>
      </c>
      <c r="B201" s="8">
        <v>46165.0</v>
      </c>
      <c r="C201" s="1" t="s">
        <v>6</v>
      </c>
      <c r="D201" s="10">
        <v>250000.0</v>
      </c>
      <c r="E201" s="12"/>
      <c r="F201" s="1" t="s">
        <v>466</v>
      </c>
      <c r="G201" s="11">
        <f t="shared" si="1"/>
        <v>30220850</v>
      </c>
      <c r="H201" s="11">
        <f t="shared" si="9"/>
        <v>5128500</v>
      </c>
      <c r="I201" s="11">
        <f t="shared" si="2"/>
        <v>20865200</v>
      </c>
      <c r="J201" s="11">
        <f t="shared" si="10"/>
        <v>23975863</v>
      </c>
      <c r="K201" s="11">
        <f t="shared" si="3"/>
        <v>4227150</v>
      </c>
      <c r="L201" s="11">
        <f t="shared" si="4"/>
        <v>9042020.167</v>
      </c>
      <c r="M201" s="11">
        <f t="shared" si="11"/>
        <v>-6928445.167</v>
      </c>
      <c r="N201" s="11">
        <f t="shared" si="12"/>
        <v>30904307.83</v>
      </c>
      <c r="O201" s="11">
        <f t="shared" si="7"/>
        <v>4015000</v>
      </c>
    </row>
    <row r="202">
      <c r="A202" s="1" t="s">
        <v>467</v>
      </c>
      <c r="B202" s="8">
        <v>46165.0</v>
      </c>
      <c r="C202" s="1" t="s">
        <v>6</v>
      </c>
      <c r="D202" s="10">
        <v>16000.0</v>
      </c>
      <c r="E202" s="12"/>
      <c r="F202" s="1" t="s">
        <v>468</v>
      </c>
      <c r="G202" s="11">
        <f t="shared" si="1"/>
        <v>30236850</v>
      </c>
      <c r="H202" s="11">
        <f t="shared" si="9"/>
        <v>5128500</v>
      </c>
      <c r="I202" s="11">
        <f t="shared" si="2"/>
        <v>20865200</v>
      </c>
      <c r="J202" s="11">
        <f t="shared" si="10"/>
        <v>23991863</v>
      </c>
      <c r="K202" s="11">
        <f t="shared" si="3"/>
        <v>4243150</v>
      </c>
      <c r="L202" s="11">
        <f t="shared" si="4"/>
        <v>9042020.167</v>
      </c>
      <c r="M202" s="11">
        <f t="shared" si="11"/>
        <v>-6920445.167</v>
      </c>
      <c r="N202" s="11">
        <f t="shared" si="12"/>
        <v>30912307.83</v>
      </c>
      <c r="O202" s="11">
        <f t="shared" si="7"/>
        <v>4015000</v>
      </c>
    </row>
    <row r="203">
      <c r="A203" s="1" t="s">
        <v>469</v>
      </c>
      <c r="B203" s="8">
        <v>46165.0</v>
      </c>
      <c r="C203" s="1" t="s">
        <v>6</v>
      </c>
      <c r="D203" s="10">
        <v>250000.0</v>
      </c>
      <c r="E203" s="12"/>
      <c r="F203" s="1" t="s">
        <v>370</v>
      </c>
      <c r="G203" s="11">
        <f t="shared" si="1"/>
        <v>30486850</v>
      </c>
      <c r="H203" s="11">
        <f t="shared" si="9"/>
        <v>5128500</v>
      </c>
      <c r="I203" s="11">
        <f t="shared" si="2"/>
        <v>20865200</v>
      </c>
      <c r="J203" s="11">
        <f t="shared" si="10"/>
        <v>24241863</v>
      </c>
      <c r="K203" s="11">
        <f t="shared" si="3"/>
        <v>4493150</v>
      </c>
      <c r="L203" s="11">
        <f t="shared" si="4"/>
        <v>9042020.167</v>
      </c>
      <c r="M203" s="11">
        <f t="shared" si="11"/>
        <v>-6795445.167</v>
      </c>
      <c r="N203" s="11">
        <f t="shared" si="12"/>
        <v>31037307.83</v>
      </c>
      <c r="O203" s="11">
        <f t="shared" si="7"/>
        <v>4015000</v>
      </c>
    </row>
    <row r="204">
      <c r="A204" s="1" t="s">
        <v>470</v>
      </c>
      <c r="B204" s="8">
        <v>46165.0</v>
      </c>
      <c r="C204" s="1" t="s">
        <v>6</v>
      </c>
      <c r="D204" s="10">
        <v>36000.0</v>
      </c>
      <c r="E204" s="12"/>
      <c r="F204" s="1" t="s">
        <v>171</v>
      </c>
      <c r="G204" s="11">
        <f t="shared" si="1"/>
        <v>30522850</v>
      </c>
      <c r="H204" s="11">
        <f t="shared" si="9"/>
        <v>5128500</v>
      </c>
      <c r="I204" s="11">
        <f t="shared" si="2"/>
        <v>20865200</v>
      </c>
      <c r="J204" s="11">
        <f t="shared" si="10"/>
        <v>24277863</v>
      </c>
      <c r="K204" s="11">
        <f t="shared" si="3"/>
        <v>4529150</v>
      </c>
      <c r="L204" s="11">
        <f t="shared" si="4"/>
        <v>9042020.167</v>
      </c>
      <c r="M204" s="11">
        <f t="shared" si="11"/>
        <v>-6777445.167</v>
      </c>
      <c r="N204" s="11">
        <f t="shared" si="12"/>
        <v>31055307.83</v>
      </c>
      <c r="O204" s="11">
        <f t="shared" si="7"/>
        <v>4015000</v>
      </c>
    </row>
    <row r="205">
      <c r="A205" s="1" t="s">
        <v>471</v>
      </c>
      <c r="B205" s="8">
        <v>46165.0</v>
      </c>
      <c r="C205" s="1" t="s">
        <v>6</v>
      </c>
      <c r="D205" s="10">
        <v>102000.0</v>
      </c>
      <c r="E205" s="12"/>
      <c r="F205" s="1" t="s">
        <v>472</v>
      </c>
      <c r="G205" s="11">
        <f t="shared" si="1"/>
        <v>30624850</v>
      </c>
      <c r="H205" s="11">
        <f t="shared" si="9"/>
        <v>5128500</v>
      </c>
      <c r="I205" s="11">
        <f t="shared" si="2"/>
        <v>20865200</v>
      </c>
      <c r="J205" s="11">
        <f t="shared" si="10"/>
        <v>24379863</v>
      </c>
      <c r="K205" s="11">
        <f t="shared" si="3"/>
        <v>4631150</v>
      </c>
      <c r="L205" s="11">
        <f t="shared" si="4"/>
        <v>9042020.167</v>
      </c>
      <c r="M205" s="11">
        <f t="shared" si="11"/>
        <v>-6726445.167</v>
      </c>
      <c r="N205" s="11">
        <f t="shared" si="12"/>
        <v>31106307.83</v>
      </c>
      <c r="O205" s="11">
        <f t="shared" si="7"/>
        <v>4015000</v>
      </c>
    </row>
    <row r="206">
      <c r="A206" s="1" t="s">
        <v>473</v>
      </c>
      <c r="B206" s="8">
        <v>46165.0</v>
      </c>
      <c r="C206" s="1" t="s">
        <v>6</v>
      </c>
      <c r="D206" s="10">
        <v>289000.0</v>
      </c>
      <c r="E206" s="12"/>
      <c r="F206" s="1" t="s">
        <v>474</v>
      </c>
      <c r="G206" s="11">
        <f t="shared" si="1"/>
        <v>30913850</v>
      </c>
      <c r="H206" s="11">
        <f t="shared" si="9"/>
        <v>5128500</v>
      </c>
      <c r="I206" s="11">
        <f t="shared" si="2"/>
        <v>20865200</v>
      </c>
      <c r="J206" s="11">
        <f t="shared" si="10"/>
        <v>24668863</v>
      </c>
      <c r="K206" s="11">
        <f t="shared" si="3"/>
        <v>4920150</v>
      </c>
      <c r="L206" s="11">
        <f t="shared" si="4"/>
        <v>9042020.167</v>
      </c>
      <c r="M206" s="11">
        <f t="shared" si="11"/>
        <v>-6581945.167</v>
      </c>
      <c r="N206" s="11">
        <f t="shared" si="12"/>
        <v>31250807.83</v>
      </c>
      <c r="O206" s="11">
        <f t="shared" si="7"/>
        <v>4015000</v>
      </c>
    </row>
    <row r="207">
      <c r="A207" s="1" t="s">
        <v>475</v>
      </c>
      <c r="B207" s="8">
        <v>46165.0</v>
      </c>
      <c r="C207" s="1" t="s">
        <v>6</v>
      </c>
      <c r="D207" s="10">
        <v>20500.0</v>
      </c>
      <c r="E207" s="12"/>
      <c r="F207" s="1" t="s">
        <v>141</v>
      </c>
      <c r="G207" s="11">
        <f t="shared" si="1"/>
        <v>30934350</v>
      </c>
      <c r="H207" s="11">
        <f t="shared" si="9"/>
        <v>5128500</v>
      </c>
      <c r="I207" s="11">
        <f t="shared" si="2"/>
        <v>20865200</v>
      </c>
      <c r="J207" s="11">
        <f t="shared" si="10"/>
        <v>24689363</v>
      </c>
      <c r="K207" s="11">
        <f t="shared" si="3"/>
        <v>4940650</v>
      </c>
      <c r="L207" s="11">
        <f t="shared" si="4"/>
        <v>9042020.167</v>
      </c>
      <c r="M207" s="11">
        <f t="shared" si="11"/>
        <v>-6571695.167</v>
      </c>
      <c r="N207" s="11">
        <f t="shared" si="12"/>
        <v>31261057.83</v>
      </c>
      <c r="O207" s="11">
        <f t="shared" si="7"/>
        <v>4015000</v>
      </c>
    </row>
    <row r="208">
      <c r="A208" s="1" t="s">
        <v>476</v>
      </c>
      <c r="B208" s="8">
        <v>46165.0</v>
      </c>
      <c r="C208" s="1" t="s">
        <v>6</v>
      </c>
      <c r="D208" s="10">
        <v>70000.0</v>
      </c>
      <c r="E208" s="12"/>
      <c r="F208" s="1" t="s">
        <v>477</v>
      </c>
      <c r="G208" s="11">
        <f t="shared" si="1"/>
        <v>31004350</v>
      </c>
      <c r="H208" s="11">
        <f t="shared" si="9"/>
        <v>5128500</v>
      </c>
      <c r="I208" s="11">
        <f t="shared" si="2"/>
        <v>20865200</v>
      </c>
      <c r="J208" s="11">
        <f t="shared" si="10"/>
        <v>24759363</v>
      </c>
      <c r="K208" s="11">
        <f t="shared" si="3"/>
        <v>5010650</v>
      </c>
      <c r="L208" s="11">
        <f t="shared" si="4"/>
        <v>9042020.167</v>
      </c>
      <c r="M208" s="11">
        <f t="shared" si="11"/>
        <v>-6536695.167</v>
      </c>
      <c r="N208" s="11">
        <f t="shared" si="12"/>
        <v>31296057.83</v>
      </c>
      <c r="O208" s="11">
        <f t="shared" si="7"/>
        <v>4015000</v>
      </c>
    </row>
    <row r="209">
      <c r="A209" s="1" t="s">
        <v>478</v>
      </c>
      <c r="B209" s="8">
        <v>46165.0</v>
      </c>
      <c r="C209" s="1" t="s">
        <v>6</v>
      </c>
      <c r="D209" s="10">
        <v>282000.0</v>
      </c>
      <c r="E209" s="12"/>
      <c r="F209" s="1" t="s">
        <v>479</v>
      </c>
      <c r="G209" s="11">
        <f t="shared" si="1"/>
        <v>31286350</v>
      </c>
      <c r="H209" s="11">
        <f t="shared" si="9"/>
        <v>5128500</v>
      </c>
      <c r="I209" s="11">
        <f t="shared" si="2"/>
        <v>20865200</v>
      </c>
      <c r="J209" s="11">
        <f t="shared" si="10"/>
        <v>25041363</v>
      </c>
      <c r="K209" s="11">
        <f t="shared" si="3"/>
        <v>5292650</v>
      </c>
      <c r="L209" s="11">
        <f t="shared" si="4"/>
        <v>9042020.167</v>
      </c>
      <c r="M209" s="11">
        <f t="shared" si="11"/>
        <v>-6395695.167</v>
      </c>
      <c r="N209" s="11">
        <f t="shared" si="12"/>
        <v>31437057.83</v>
      </c>
      <c r="O209" s="11">
        <f t="shared" si="7"/>
        <v>4015000</v>
      </c>
    </row>
    <row r="210">
      <c r="A210" s="1" t="s">
        <v>480</v>
      </c>
      <c r="B210" s="8">
        <v>46165.0</v>
      </c>
      <c r="C210" s="1" t="s">
        <v>6</v>
      </c>
      <c r="D210" s="10">
        <v>440000.0</v>
      </c>
      <c r="E210" s="12"/>
      <c r="F210" s="1" t="s">
        <v>481</v>
      </c>
      <c r="G210" s="11">
        <f t="shared" si="1"/>
        <v>31726350</v>
      </c>
      <c r="H210" s="11">
        <f t="shared" si="9"/>
        <v>5128500</v>
      </c>
      <c r="I210" s="11">
        <f t="shared" si="2"/>
        <v>20865200</v>
      </c>
      <c r="J210" s="11">
        <f t="shared" si="10"/>
        <v>25481363</v>
      </c>
      <c r="K210" s="11">
        <f t="shared" si="3"/>
        <v>5732650</v>
      </c>
      <c r="L210" s="11">
        <f t="shared" si="4"/>
        <v>9042020.167</v>
      </c>
      <c r="M210" s="11">
        <f t="shared" si="11"/>
        <v>-6175695.167</v>
      </c>
      <c r="N210" s="11">
        <f t="shared" si="12"/>
        <v>31657057.83</v>
      </c>
      <c r="O210" s="11">
        <f t="shared" si="7"/>
        <v>4015000</v>
      </c>
    </row>
    <row r="211">
      <c r="A211" s="1" t="s">
        <v>482</v>
      </c>
      <c r="B211" s="8">
        <v>46165.0</v>
      </c>
      <c r="C211" s="1" t="s">
        <v>6</v>
      </c>
      <c r="D211" s="10">
        <v>25000.0</v>
      </c>
      <c r="E211" s="12"/>
      <c r="F211" s="1" t="s">
        <v>388</v>
      </c>
      <c r="G211" s="11">
        <f t="shared" si="1"/>
        <v>31751350</v>
      </c>
      <c r="H211" s="11">
        <f t="shared" si="9"/>
        <v>5128500</v>
      </c>
      <c r="I211" s="11">
        <f t="shared" si="2"/>
        <v>20865200</v>
      </c>
      <c r="J211" s="11">
        <f t="shared" si="10"/>
        <v>25506363</v>
      </c>
      <c r="K211" s="11">
        <f t="shared" si="3"/>
        <v>5757650</v>
      </c>
      <c r="L211" s="11">
        <f t="shared" si="4"/>
        <v>9042020.167</v>
      </c>
      <c r="M211" s="11">
        <f t="shared" si="11"/>
        <v>-6163195.167</v>
      </c>
      <c r="N211" s="11">
        <f t="shared" si="12"/>
        <v>31669557.83</v>
      </c>
      <c r="O211" s="11">
        <f t="shared" si="7"/>
        <v>4015000</v>
      </c>
    </row>
    <row r="212">
      <c r="A212" s="1" t="s">
        <v>483</v>
      </c>
      <c r="B212" s="8">
        <v>46165.0</v>
      </c>
      <c r="C212" s="1" t="s">
        <v>6</v>
      </c>
      <c r="D212" s="10">
        <v>510000.0</v>
      </c>
      <c r="E212" s="12"/>
      <c r="F212" s="1" t="s">
        <v>205</v>
      </c>
      <c r="G212" s="11">
        <f t="shared" si="1"/>
        <v>32261350</v>
      </c>
      <c r="H212" s="11">
        <f t="shared" si="9"/>
        <v>5128500</v>
      </c>
      <c r="I212" s="11">
        <f t="shared" si="2"/>
        <v>20865200</v>
      </c>
      <c r="J212" s="11">
        <f t="shared" si="10"/>
        <v>26016363</v>
      </c>
      <c r="K212" s="11">
        <f t="shared" si="3"/>
        <v>6267650</v>
      </c>
      <c r="L212" s="11">
        <f t="shared" si="4"/>
        <v>9042020.167</v>
      </c>
      <c r="M212" s="11">
        <f t="shared" si="11"/>
        <v>-5908195.167</v>
      </c>
      <c r="N212" s="11">
        <f t="shared" si="12"/>
        <v>31924557.83</v>
      </c>
      <c r="O212" s="11">
        <f t="shared" si="7"/>
        <v>4015000</v>
      </c>
    </row>
    <row r="213">
      <c r="A213" s="1" t="s">
        <v>484</v>
      </c>
      <c r="B213" s="8">
        <v>46165.0</v>
      </c>
      <c r="C213" s="1" t="s">
        <v>6</v>
      </c>
      <c r="D213" s="10">
        <v>60000.0</v>
      </c>
      <c r="E213" s="12"/>
      <c r="F213" s="1" t="s">
        <v>485</v>
      </c>
      <c r="G213" s="11">
        <f t="shared" si="1"/>
        <v>32321350</v>
      </c>
      <c r="H213" s="11">
        <f t="shared" si="9"/>
        <v>5128500</v>
      </c>
      <c r="I213" s="11">
        <f t="shared" si="2"/>
        <v>20865200</v>
      </c>
      <c r="J213" s="11">
        <f t="shared" si="10"/>
        <v>26076363</v>
      </c>
      <c r="K213" s="11">
        <f t="shared" si="3"/>
        <v>6327650</v>
      </c>
      <c r="L213" s="11">
        <f t="shared" si="4"/>
        <v>9042020.167</v>
      </c>
      <c r="M213" s="11">
        <f t="shared" si="11"/>
        <v>-5878195.167</v>
      </c>
      <c r="N213" s="11">
        <f t="shared" si="12"/>
        <v>31954557.83</v>
      </c>
      <c r="O213" s="11">
        <f t="shared" si="7"/>
        <v>4015000</v>
      </c>
    </row>
    <row r="214">
      <c r="A214" s="1" t="s">
        <v>486</v>
      </c>
      <c r="B214" s="8">
        <v>46165.0</v>
      </c>
      <c r="C214" s="1" t="s">
        <v>6</v>
      </c>
      <c r="D214" s="10">
        <v>307000.0</v>
      </c>
      <c r="E214" s="12"/>
      <c r="F214" s="1" t="s">
        <v>487</v>
      </c>
      <c r="G214" s="11">
        <f t="shared" si="1"/>
        <v>32628350</v>
      </c>
      <c r="H214" s="11">
        <f t="shared" si="9"/>
        <v>5128500</v>
      </c>
      <c r="I214" s="11">
        <f t="shared" si="2"/>
        <v>20865200</v>
      </c>
      <c r="J214" s="11">
        <f t="shared" si="10"/>
        <v>26383363</v>
      </c>
      <c r="K214" s="11">
        <f t="shared" si="3"/>
        <v>6634650</v>
      </c>
      <c r="L214" s="11">
        <f t="shared" si="4"/>
        <v>9042020.167</v>
      </c>
      <c r="M214" s="11">
        <f t="shared" si="11"/>
        <v>-5724695.167</v>
      </c>
      <c r="N214" s="11">
        <f t="shared" si="12"/>
        <v>32108057.83</v>
      </c>
      <c r="O214" s="11">
        <f t="shared" si="7"/>
        <v>4015000</v>
      </c>
    </row>
    <row r="215">
      <c r="A215" s="1" t="s">
        <v>488</v>
      </c>
      <c r="B215" s="8">
        <v>46165.0</v>
      </c>
      <c r="C215" s="1" t="s">
        <v>6</v>
      </c>
      <c r="D215" s="10">
        <v>123500.0</v>
      </c>
      <c r="E215" s="12"/>
      <c r="F215" s="1" t="s">
        <v>376</v>
      </c>
      <c r="G215" s="11">
        <f t="shared" si="1"/>
        <v>32751850</v>
      </c>
      <c r="H215" s="11">
        <f t="shared" si="9"/>
        <v>5128500</v>
      </c>
      <c r="I215" s="11">
        <f t="shared" si="2"/>
        <v>20865200</v>
      </c>
      <c r="J215" s="11">
        <f t="shared" si="10"/>
        <v>26506863</v>
      </c>
      <c r="K215" s="11">
        <f t="shared" si="3"/>
        <v>6758150</v>
      </c>
      <c r="L215" s="11">
        <f t="shared" si="4"/>
        <v>9042020.167</v>
      </c>
      <c r="M215" s="11">
        <f t="shared" si="11"/>
        <v>-5662945.167</v>
      </c>
      <c r="N215" s="11">
        <f t="shared" si="12"/>
        <v>32169807.83</v>
      </c>
      <c r="O215" s="11">
        <f t="shared" si="7"/>
        <v>4015000</v>
      </c>
    </row>
    <row r="216">
      <c r="A216" s="1" t="s">
        <v>489</v>
      </c>
      <c r="B216" s="8">
        <v>46165.0</v>
      </c>
      <c r="C216" s="1" t="s">
        <v>6</v>
      </c>
      <c r="D216" s="10">
        <v>144000.0</v>
      </c>
      <c r="E216" s="12"/>
      <c r="F216" s="1" t="s">
        <v>490</v>
      </c>
      <c r="G216" s="11">
        <f t="shared" si="1"/>
        <v>32895850</v>
      </c>
      <c r="H216" s="11">
        <f t="shared" si="9"/>
        <v>5128500</v>
      </c>
      <c r="I216" s="11">
        <f t="shared" si="2"/>
        <v>20865200</v>
      </c>
      <c r="J216" s="11">
        <f t="shared" si="10"/>
        <v>26650863</v>
      </c>
      <c r="K216" s="11">
        <f t="shared" si="3"/>
        <v>6902150</v>
      </c>
      <c r="L216" s="11">
        <f t="shared" si="4"/>
        <v>9042020.167</v>
      </c>
      <c r="M216" s="11">
        <f t="shared" si="11"/>
        <v>-5590945.167</v>
      </c>
      <c r="N216" s="11">
        <f t="shared" si="12"/>
        <v>32241807.83</v>
      </c>
      <c r="O216" s="11">
        <f t="shared" si="7"/>
        <v>4015000</v>
      </c>
    </row>
    <row r="217">
      <c r="A217" s="1" t="s">
        <v>491</v>
      </c>
      <c r="B217" s="8">
        <v>46165.0</v>
      </c>
      <c r="C217" s="1" t="s">
        <v>6</v>
      </c>
      <c r="D217" s="10">
        <v>120000.0</v>
      </c>
      <c r="E217" s="12"/>
      <c r="F217" s="1" t="s">
        <v>492</v>
      </c>
      <c r="G217" s="11">
        <f t="shared" si="1"/>
        <v>33015850</v>
      </c>
      <c r="H217" s="11">
        <f t="shared" si="9"/>
        <v>5128500</v>
      </c>
      <c r="I217" s="11">
        <f t="shared" si="2"/>
        <v>20865200</v>
      </c>
      <c r="J217" s="11">
        <f t="shared" si="10"/>
        <v>26770863</v>
      </c>
      <c r="K217" s="11">
        <f t="shared" si="3"/>
        <v>7022150</v>
      </c>
      <c r="L217" s="11">
        <f t="shared" si="4"/>
        <v>9042020.167</v>
      </c>
      <c r="M217" s="11">
        <f t="shared" si="11"/>
        <v>-5530945.167</v>
      </c>
      <c r="N217" s="11">
        <f t="shared" si="12"/>
        <v>32301807.83</v>
      </c>
      <c r="O217" s="11">
        <f t="shared" si="7"/>
        <v>4015000</v>
      </c>
    </row>
    <row r="218">
      <c r="A218" s="1" t="s">
        <v>493</v>
      </c>
      <c r="B218" s="8">
        <v>46165.0</v>
      </c>
      <c r="C218" s="1" t="s">
        <v>6</v>
      </c>
      <c r="D218" s="10">
        <v>268000.0</v>
      </c>
      <c r="E218" s="12"/>
      <c r="F218" s="1" t="s">
        <v>143</v>
      </c>
      <c r="G218" s="11">
        <f t="shared" si="1"/>
        <v>33283850</v>
      </c>
      <c r="H218" s="11">
        <f t="shared" si="9"/>
        <v>5128500</v>
      </c>
      <c r="I218" s="11">
        <f t="shared" si="2"/>
        <v>20865200</v>
      </c>
      <c r="J218" s="11">
        <f t="shared" si="10"/>
        <v>27038863</v>
      </c>
      <c r="K218" s="11">
        <f t="shared" si="3"/>
        <v>7290150</v>
      </c>
      <c r="L218" s="11">
        <f t="shared" si="4"/>
        <v>9042020.167</v>
      </c>
      <c r="M218" s="11">
        <f t="shared" si="11"/>
        <v>-5396945.167</v>
      </c>
      <c r="N218" s="11">
        <f t="shared" si="12"/>
        <v>32435807.83</v>
      </c>
      <c r="O218" s="11">
        <f t="shared" si="7"/>
        <v>4015000</v>
      </c>
    </row>
    <row r="219">
      <c r="A219" s="1" t="s">
        <v>494</v>
      </c>
      <c r="B219" s="8">
        <v>46165.0</v>
      </c>
      <c r="C219" s="1" t="s">
        <v>6</v>
      </c>
      <c r="D219" s="10">
        <v>798000.0</v>
      </c>
      <c r="E219" s="12"/>
      <c r="F219" s="1" t="s">
        <v>205</v>
      </c>
      <c r="G219" s="11">
        <f t="shared" si="1"/>
        <v>34081850</v>
      </c>
      <c r="H219" s="11">
        <f t="shared" si="9"/>
        <v>5128500</v>
      </c>
      <c r="I219" s="11">
        <f t="shared" si="2"/>
        <v>20865200</v>
      </c>
      <c r="J219" s="11">
        <f t="shared" si="10"/>
        <v>27836863</v>
      </c>
      <c r="K219" s="11">
        <f t="shared" si="3"/>
        <v>8088150</v>
      </c>
      <c r="L219" s="11">
        <f t="shared" si="4"/>
        <v>9042020.167</v>
      </c>
      <c r="M219" s="11">
        <f t="shared" si="11"/>
        <v>-4997945.167</v>
      </c>
      <c r="N219" s="11">
        <f t="shared" si="12"/>
        <v>32834807.83</v>
      </c>
      <c r="O219" s="11">
        <f t="shared" si="7"/>
        <v>4015000</v>
      </c>
    </row>
    <row r="220">
      <c r="A220" s="1" t="s">
        <v>495</v>
      </c>
      <c r="B220" s="8">
        <v>46165.0</v>
      </c>
      <c r="C220" s="1" t="s">
        <v>6</v>
      </c>
      <c r="D220" s="10">
        <v>46000.0</v>
      </c>
      <c r="E220" s="12"/>
      <c r="F220" s="1" t="s">
        <v>496</v>
      </c>
      <c r="G220" s="11">
        <f t="shared" si="1"/>
        <v>34127850</v>
      </c>
      <c r="H220" s="11">
        <f t="shared" si="9"/>
        <v>5128500</v>
      </c>
      <c r="I220" s="11">
        <f t="shared" si="2"/>
        <v>20865200</v>
      </c>
      <c r="J220" s="11">
        <f t="shared" si="10"/>
        <v>27882863</v>
      </c>
      <c r="K220" s="11">
        <f t="shared" si="3"/>
        <v>8134150</v>
      </c>
      <c r="L220" s="11">
        <f t="shared" si="4"/>
        <v>9042020.167</v>
      </c>
      <c r="M220" s="11">
        <f t="shared" si="11"/>
        <v>-4974945.167</v>
      </c>
      <c r="N220" s="11">
        <f t="shared" si="12"/>
        <v>32857807.83</v>
      </c>
      <c r="O220" s="11">
        <f t="shared" si="7"/>
        <v>4015000</v>
      </c>
    </row>
    <row r="221">
      <c r="A221" s="1" t="s">
        <v>497</v>
      </c>
      <c r="B221" s="8">
        <v>46165.0</v>
      </c>
      <c r="C221" s="1" t="s">
        <v>6</v>
      </c>
      <c r="D221" s="10">
        <v>63000.0</v>
      </c>
      <c r="E221" s="12"/>
      <c r="F221" s="1" t="s">
        <v>498</v>
      </c>
      <c r="G221" s="11">
        <f t="shared" si="1"/>
        <v>34190850</v>
      </c>
      <c r="H221" s="11">
        <f t="shared" si="9"/>
        <v>5128500</v>
      </c>
      <c r="I221" s="11">
        <f t="shared" si="2"/>
        <v>20865200</v>
      </c>
      <c r="J221" s="11">
        <f t="shared" si="10"/>
        <v>27945863</v>
      </c>
      <c r="K221" s="11">
        <f t="shared" si="3"/>
        <v>8197150</v>
      </c>
      <c r="L221" s="11">
        <f t="shared" si="4"/>
        <v>9042020.167</v>
      </c>
      <c r="M221" s="11">
        <f t="shared" si="11"/>
        <v>-4943445.167</v>
      </c>
      <c r="N221" s="11">
        <f t="shared" si="12"/>
        <v>32889307.83</v>
      </c>
      <c r="O221" s="11">
        <f t="shared" si="7"/>
        <v>4015000</v>
      </c>
    </row>
    <row r="222">
      <c r="A222" s="14" t="s">
        <v>499</v>
      </c>
      <c r="B222" s="8">
        <v>46165.0</v>
      </c>
      <c r="C222" s="1" t="s">
        <v>6</v>
      </c>
      <c r="D222" s="10">
        <v>50000.0</v>
      </c>
      <c r="E222" s="12"/>
      <c r="F222" s="1" t="s">
        <v>500</v>
      </c>
      <c r="G222" s="11">
        <f t="shared" si="1"/>
        <v>34240850</v>
      </c>
      <c r="H222" s="11">
        <f t="shared" si="9"/>
        <v>5128500</v>
      </c>
      <c r="I222" s="11">
        <f t="shared" si="2"/>
        <v>20865200</v>
      </c>
      <c r="J222" s="11">
        <f t="shared" si="10"/>
        <v>27995863</v>
      </c>
      <c r="K222" s="11">
        <f t="shared" si="3"/>
        <v>8247150</v>
      </c>
      <c r="L222" s="11">
        <f t="shared" si="4"/>
        <v>9042020.167</v>
      </c>
      <c r="M222" s="11">
        <f t="shared" si="11"/>
        <v>-4918445.167</v>
      </c>
      <c r="N222" s="11">
        <f t="shared" si="12"/>
        <v>32914307.83</v>
      </c>
      <c r="O222" s="11">
        <f t="shared" si="7"/>
        <v>4015000</v>
      </c>
    </row>
    <row r="223">
      <c r="A223" s="1" t="s">
        <v>501</v>
      </c>
      <c r="B223" s="8">
        <v>46165.0</v>
      </c>
      <c r="C223" s="1" t="s">
        <v>6</v>
      </c>
      <c r="D223" s="10">
        <v>736000.0</v>
      </c>
      <c r="E223" s="12"/>
      <c r="F223" s="1" t="s">
        <v>366</v>
      </c>
      <c r="G223" s="11">
        <f t="shared" si="1"/>
        <v>34976850</v>
      </c>
      <c r="H223" s="11">
        <f t="shared" si="9"/>
        <v>5128500</v>
      </c>
      <c r="I223" s="11">
        <f t="shared" si="2"/>
        <v>20865200</v>
      </c>
      <c r="J223" s="11">
        <f t="shared" si="10"/>
        <v>28731863</v>
      </c>
      <c r="K223" s="11">
        <f t="shared" si="3"/>
        <v>8983150</v>
      </c>
      <c r="L223" s="11">
        <f t="shared" si="4"/>
        <v>9042020.167</v>
      </c>
      <c r="M223" s="11">
        <f t="shared" si="11"/>
        <v>-4550445.167</v>
      </c>
      <c r="N223" s="11">
        <f t="shared" si="12"/>
        <v>33282307.83</v>
      </c>
      <c r="O223" s="11">
        <f t="shared" si="7"/>
        <v>4015000</v>
      </c>
    </row>
    <row r="224">
      <c r="A224" s="1" t="s">
        <v>502</v>
      </c>
      <c r="B224" s="8">
        <v>46165.0</v>
      </c>
      <c r="C224" s="1" t="s">
        <v>6</v>
      </c>
      <c r="D224" s="10">
        <v>140000.0</v>
      </c>
      <c r="E224" s="12"/>
      <c r="F224" s="1" t="s">
        <v>168</v>
      </c>
      <c r="G224" s="11">
        <f t="shared" si="1"/>
        <v>35116850</v>
      </c>
      <c r="H224" s="11">
        <f t="shared" si="9"/>
        <v>5128500</v>
      </c>
      <c r="I224" s="11">
        <f t="shared" si="2"/>
        <v>20865200</v>
      </c>
      <c r="J224" s="11">
        <f t="shared" si="10"/>
        <v>28871863</v>
      </c>
      <c r="K224" s="11">
        <f t="shared" si="3"/>
        <v>9123150</v>
      </c>
      <c r="L224" s="11">
        <f t="shared" si="4"/>
        <v>9042020.167</v>
      </c>
      <c r="M224" s="11">
        <f t="shared" si="11"/>
        <v>-4480445.167</v>
      </c>
      <c r="N224" s="11">
        <f t="shared" si="12"/>
        <v>33352307.83</v>
      </c>
      <c r="O224" s="11">
        <f t="shared" si="7"/>
        <v>4015000</v>
      </c>
    </row>
    <row r="225">
      <c r="A225" s="1" t="s">
        <v>503</v>
      </c>
      <c r="B225" s="8">
        <v>46165.0</v>
      </c>
      <c r="C225" s="1" t="s">
        <v>6</v>
      </c>
      <c r="D225" s="10">
        <v>325000.0</v>
      </c>
      <c r="E225" s="12"/>
      <c r="F225" s="1" t="s">
        <v>466</v>
      </c>
      <c r="G225" s="11">
        <f t="shared" si="1"/>
        <v>35441850</v>
      </c>
      <c r="H225" s="11">
        <f t="shared" si="9"/>
        <v>5128500</v>
      </c>
      <c r="I225" s="11">
        <f t="shared" si="2"/>
        <v>20865200</v>
      </c>
      <c r="J225" s="11">
        <f t="shared" si="10"/>
        <v>29196863</v>
      </c>
      <c r="K225" s="11">
        <f t="shared" si="3"/>
        <v>9448150</v>
      </c>
      <c r="L225" s="11">
        <f t="shared" si="4"/>
        <v>9042020.167</v>
      </c>
      <c r="M225" s="11">
        <f t="shared" si="11"/>
        <v>-4317945.167</v>
      </c>
      <c r="N225" s="11">
        <f t="shared" si="12"/>
        <v>33514807.83</v>
      </c>
      <c r="O225" s="11">
        <f t="shared" si="7"/>
        <v>4015000</v>
      </c>
    </row>
    <row r="226">
      <c r="A226" s="1" t="s">
        <v>504</v>
      </c>
      <c r="B226" s="8">
        <v>46165.0</v>
      </c>
      <c r="C226" s="1" t="s">
        <v>6</v>
      </c>
      <c r="D226" s="10">
        <v>24000.0</v>
      </c>
      <c r="E226" s="12"/>
      <c r="F226" s="1" t="s">
        <v>413</v>
      </c>
      <c r="G226" s="11">
        <f t="shared" si="1"/>
        <v>35465850</v>
      </c>
      <c r="H226" s="11">
        <f t="shared" si="9"/>
        <v>5128500</v>
      </c>
      <c r="I226" s="11">
        <f t="shared" si="2"/>
        <v>20865200</v>
      </c>
      <c r="J226" s="11">
        <f t="shared" si="10"/>
        <v>29220863</v>
      </c>
      <c r="K226" s="11">
        <f t="shared" si="3"/>
        <v>9472150</v>
      </c>
      <c r="L226" s="11">
        <f t="shared" si="4"/>
        <v>9042020.167</v>
      </c>
      <c r="M226" s="11">
        <f t="shared" si="11"/>
        <v>-4305945.167</v>
      </c>
      <c r="N226" s="11">
        <f t="shared" si="12"/>
        <v>33526807.83</v>
      </c>
      <c r="O226" s="11">
        <f t="shared" si="7"/>
        <v>4015000</v>
      </c>
    </row>
    <row r="227">
      <c r="A227" s="1" t="s">
        <v>505</v>
      </c>
      <c r="B227" s="8">
        <v>46165.0</v>
      </c>
      <c r="C227" s="1" t="s">
        <v>6</v>
      </c>
      <c r="D227" s="10">
        <v>34000.0</v>
      </c>
      <c r="E227" s="12"/>
      <c r="F227" s="1" t="s">
        <v>225</v>
      </c>
      <c r="G227" s="11">
        <f t="shared" si="1"/>
        <v>35499850</v>
      </c>
      <c r="H227" s="11">
        <f t="shared" si="9"/>
        <v>5128500</v>
      </c>
      <c r="I227" s="11">
        <f t="shared" si="2"/>
        <v>20865200</v>
      </c>
      <c r="J227" s="11">
        <f t="shared" si="10"/>
        <v>29254863</v>
      </c>
      <c r="K227" s="11">
        <f t="shared" si="3"/>
        <v>9506150</v>
      </c>
      <c r="L227" s="11">
        <f t="shared" si="4"/>
        <v>9042020.167</v>
      </c>
      <c r="M227" s="11">
        <f t="shared" si="11"/>
        <v>-4288945.167</v>
      </c>
      <c r="N227" s="11">
        <f t="shared" si="12"/>
        <v>33543807.83</v>
      </c>
      <c r="O227" s="11">
        <f t="shared" si="7"/>
        <v>4015000</v>
      </c>
    </row>
    <row r="228">
      <c r="A228" s="1" t="s">
        <v>506</v>
      </c>
      <c r="B228" s="8">
        <v>46165.0</v>
      </c>
      <c r="C228" s="1" t="s">
        <v>6</v>
      </c>
      <c r="D228" s="10">
        <v>115000.0</v>
      </c>
      <c r="E228" s="12"/>
      <c r="F228" s="1" t="s">
        <v>507</v>
      </c>
      <c r="G228" s="11">
        <f t="shared" si="1"/>
        <v>35614850</v>
      </c>
      <c r="H228" s="11">
        <f t="shared" si="9"/>
        <v>5128500</v>
      </c>
      <c r="I228" s="11">
        <f t="shared" si="2"/>
        <v>20865200</v>
      </c>
      <c r="J228" s="11">
        <f t="shared" si="10"/>
        <v>29369863</v>
      </c>
      <c r="K228" s="11">
        <f t="shared" si="3"/>
        <v>9621150</v>
      </c>
      <c r="L228" s="11">
        <f t="shared" si="4"/>
        <v>9042020.167</v>
      </c>
      <c r="M228" s="11">
        <f t="shared" si="11"/>
        <v>-4231445.167</v>
      </c>
      <c r="N228" s="11">
        <f t="shared" si="12"/>
        <v>33601307.83</v>
      </c>
      <c r="O228" s="11">
        <f t="shared" si="7"/>
        <v>4015000</v>
      </c>
    </row>
    <row r="229">
      <c r="A229" s="1" t="s">
        <v>508</v>
      </c>
      <c r="B229" s="8">
        <v>46165.0</v>
      </c>
      <c r="C229" s="1" t="s">
        <v>6</v>
      </c>
      <c r="D229" s="10">
        <v>127500.0</v>
      </c>
      <c r="E229" s="12"/>
      <c r="F229" s="1" t="s">
        <v>509</v>
      </c>
      <c r="G229" s="11">
        <f t="shared" si="1"/>
        <v>35742350</v>
      </c>
      <c r="H229" s="11">
        <f t="shared" si="9"/>
        <v>5128500</v>
      </c>
      <c r="I229" s="11">
        <f t="shared" si="2"/>
        <v>20865200</v>
      </c>
      <c r="J229" s="11">
        <f t="shared" si="10"/>
        <v>29497363</v>
      </c>
      <c r="K229" s="11">
        <f t="shared" si="3"/>
        <v>9748650</v>
      </c>
      <c r="L229" s="11">
        <f t="shared" si="4"/>
        <v>9042020.167</v>
      </c>
      <c r="M229" s="11">
        <f t="shared" si="11"/>
        <v>-4167695.167</v>
      </c>
      <c r="N229" s="11">
        <f t="shared" si="12"/>
        <v>33665057.83</v>
      </c>
      <c r="O229" s="11">
        <f t="shared" si="7"/>
        <v>4015000</v>
      </c>
    </row>
    <row r="230">
      <c r="A230" s="1" t="s">
        <v>510</v>
      </c>
      <c r="B230" s="8">
        <v>46165.0</v>
      </c>
      <c r="C230" s="1" t="s">
        <v>6</v>
      </c>
      <c r="D230" s="10">
        <v>65000.0</v>
      </c>
      <c r="E230" s="12"/>
      <c r="F230" s="1" t="s">
        <v>171</v>
      </c>
      <c r="G230" s="11">
        <f t="shared" si="1"/>
        <v>35807350</v>
      </c>
      <c r="H230" s="11">
        <f t="shared" si="9"/>
        <v>5128500</v>
      </c>
      <c r="I230" s="11">
        <f t="shared" si="2"/>
        <v>20865200</v>
      </c>
      <c r="J230" s="11">
        <f t="shared" si="10"/>
        <v>29562363</v>
      </c>
      <c r="K230" s="11">
        <f t="shared" si="3"/>
        <v>9813650</v>
      </c>
      <c r="L230" s="11">
        <f t="shared" si="4"/>
        <v>9042020.167</v>
      </c>
      <c r="M230" s="11">
        <f t="shared" si="11"/>
        <v>-4135195.167</v>
      </c>
      <c r="N230" s="11">
        <f t="shared" si="12"/>
        <v>33697557.83</v>
      </c>
      <c r="O230" s="11">
        <f t="shared" si="7"/>
        <v>4015000</v>
      </c>
    </row>
    <row r="231">
      <c r="A231" s="1" t="s">
        <v>511</v>
      </c>
      <c r="B231" s="8">
        <v>46165.0</v>
      </c>
      <c r="C231" s="1" t="s">
        <v>6</v>
      </c>
      <c r="D231" s="10">
        <v>70000.0</v>
      </c>
      <c r="E231" s="12"/>
      <c r="F231" s="1" t="s">
        <v>168</v>
      </c>
      <c r="G231" s="11">
        <f t="shared" si="1"/>
        <v>35877350</v>
      </c>
      <c r="H231" s="11">
        <f t="shared" si="9"/>
        <v>5128500</v>
      </c>
      <c r="I231" s="11">
        <f t="shared" si="2"/>
        <v>20865200</v>
      </c>
      <c r="J231" s="11">
        <f t="shared" si="10"/>
        <v>29632363</v>
      </c>
      <c r="K231" s="11">
        <f t="shared" si="3"/>
        <v>9883650</v>
      </c>
      <c r="L231" s="11">
        <f t="shared" si="4"/>
        <v>9042020.167</v>
      </c>
      <c r="M231" s="11">
        <f t="shared" si="11"/>
        <v>-4100195.167</v>
      </c>
      <c r="N231" s="11">
        <f t="shared" si="12"/>
        <v>33732557.83</v>
      </c>
      <c r="O231" s="11">
        <f t="shared" si="7"/>
        <v>4015000</v>
      </c>
    </row>
    <row r="232">
      <c r="A232" s="1" t="s">
        <v>512</v>
      </c>
      <c r="B232" s="8">
        <v>46165.0</v>
      </c>
      <c r="C232" s="1" t="s">
        <v>6</v>
      </c>
      <c r="D232" s="10">
        <v>134000.0</v>
      </c>
      <c r="E232" s="12"/>
      <c r="F232" s="1" t="s">
        <v>388</v>
      </c>
      <c r="G232" s="11">
        <f t="shared" si="1"/>
        <v>36011350</v>
      </c>
      <c r="H232" s="11">
        <f t="shared" si="9"/>
        <v>5128500</v>
      </c>
      <c r="I232" s="11">
        <f t="shared" si="2"/>
        <v>20865200</v>
      </c>
      <c r="J232" s="11">
        <f t="shared" si="10"/>
        <v>29766363</v>
      </c>
      <c r="K232" s="11">
        <f t="shared" si="3"/>
        <v>10017650</v>
      </c>
      <c r="L232" s="11">
        <f t="shared" si="4"/>
        <v>9042020.167</v>
      </c>
      <c r="M232" s="11">
        <f t="shared" si="11"/>
        <v>-4033195.167</v>
      </c>
      <c r="N232" s="11">
        <f t="shared" si="12"/>
        <v>33799557.83</v>
      </c>
      <c r="O232" s="11">
        <f t="shared" si="7"/>
        <v>4015000</v>
      </c>
    </row>
    <row r="233">
      <c r="A233" s="1" t="s">
        <v>513</v>
      </c>
      <c r="B233" s="8">
        <v>46165.0</v>
      </c>
      <c r="C233" s="1" t="s">
        <v>34</v>
      </c>
      <c r="D233" s="12"/>
      <c r="E233" s="10">
        <v>152000.0</v>
      </c>
      <c r="F233" s="1" t="s">
        <v>62</v>
      </c>
      <c r="G233" s="11">
        <f t="shared" si="1"/>
        <v>36011350</v>
      </c>
      <c r="H233" s="11">
        <f t="shared" si="9"/>
        <v>5128500</v>
      </c>
      <c r="I233" s="11">
        <f t="shared" si="2"/>
        <v>21017200</v>
      </c>
      <c r="J233" s="11">
        <f t="shared" si="10"/>
        <v>29614363</v>
      </c>
      <c r="K233" s="11">
        <f t="shared" si="3"/>
        <v>9865650</v>
      </c>
      <c r="L233" s="11">
        <f t="shared" si="4"/>
        <v>9042020.167</v>
      </c>
      <c r="M233" s="11">
        <f t="shared" si="11"/>
        <v>-4109195.167</v>
      </c>
      <c r="N233" s="11">
        <f t="shared" si="12"/>
        <v>33723557.83</v>
      </c>
      <c r="O233" s="11">
        <f t="shared" si="7"/>
        <v>4015000</v>
      </c>
    </row>
    <row r="234">
      <c r="A234" s="1" t="s">
        <v>514</v>
      </c>
      <c r="B234" s="8">
        <v>46165.0</v>
      </c>
      <c r="C234" s="1" t="s">
        <v>34</v>
      </c>
      <c r="D234" s="12"/>
      <c r="E234" s="10">
        <v>419000.0</v>
      </c>
      <c r="F234" s="1" t="s">
        <v>515</v>
      </c>
      <c r="G234" s="11">
        <f t="shared" si="1"/>
        <v>36011350</v>
      </c>
      <c r="H234" s="11">
        <f t="shared" si="9"/>
        <v>5128500</v>
      </c>
      <c r="I234" s="11">
        <f t="shared" si="2"/>
        <v>21436200</v>
      </c>
      <c r="J234" s="11">
        <f t="shared" si="10"/>
        <v>29195363</v>
      </c>
      <c r="K234" s="11">
        <f t="shared" si="3"/>
        <v>9446650</v>
      </c>
      <c r="L234" s="11">
        <f t="shared" si="4"/>
        <v>9042020.167</v>
      </c>
      <c r="M234" s="11">
        <f t="shared" si="11"/>
        <v>-4318695.167</v>
      </c>
      <c r="N234" s="11">
        <f t="shared" si="12"/>
        <v>33514057.83</v>
      </c>
      <c r="O234" s="11">
        <f t="shared" si="7"/>
        <v>4015000</v>
      </c>
    </row>
    <row r="235">
      <c r="A235" s="1" t="s">
        <v>516</v>
      </c>
      <c r="B235" s="8">
        <v>46165.0</v>
      </c>
      <c r="C235" s="1" t="s">
        <v>34</v>
      </c>
      <c r="D235" s="12"/>
      <c r="E235" s="10">
        <v>48000.0</v>
      </c>
      <c r="F235" s="1" t="s">
        <v>39</v>
      </c>
      <c r="G235" s="11">
        <f t="shared" si="1"/>
        <v>36011350</v>
      </c>
      <c r="H235" s="11">
        <f t="shared" si="9"/>
        <v>5128500</v>
      </c>
      <c r="I235" s="11">
        <f t="shared" si="2"/>
        <v>21484200</v>
      </c>
      <c r="J235" s="11">
        <f t="shared" si="10"/>
        <v>29147363</v>
      </c>
      <c r="K235" s="11">
        <f t="shared" si="3"/>
        <v>9398650</v>
      </c>
      <c r="L235" s="11">
        <f t="shared" si="4"/>
        <v>9042020.167</v>
      </c>
      <c r="M235" s="11">
        <f t="shared" si="11"/>
        <v>-4342695.167</v>
      </c>
      <c r="N235" s="11">
        <f t="shared" si="12"/>
        <v>33490057.83</v>
      </c>
      <c r="O235" s="11">
        <f t="shared" si="7"/>
        <v>4015000</v>
      </c>
    </row>
    <row r="236">
      <c r="A236" s="1" t="s">
        <v>517</v>
      </c>
      <c r="B236" s="8">
        <v>46165.0</v>
      </c>
      <c r="C236" s="1" t="s">
        <v>25</v>
      </c>
      <c r="D236" s="12"/>
      <c r="E236" s="10">
        <v>21000.0</v>
      </c>
      <c r="F236" s="1" t="s">
        <v>276</v>
      </c>
      <c r="G236" s="11">
        <f t="shared" si="1"/>
        <v>36011350</v>
      </c>
      <c r="H236" s="11">
        <f t="shared" si="9"/>
        <v>5149500</v>
      </c>
      <c r="I236" s="11">
        <f t="shared" si="2"/>
        <v>21484200</v>
      </c>
      <c r="J236" s="11">
        <f t="shared" si="10"/>
        <v>29126363</v>
      </c>
      <c r="K236" s="11">
        <f t="shared" si="3"/>
        <v>9377650</v>
      </c>
      <c r="L236" s="11">
        <f t="shared" si="4"/>
        <v>9042020.167</v>
      </c>
      <c r="M236" s="11">
        <f t="shared" si="11"/>
        <v>-4353195.167</v>
      </c>
      <c r="N236" s="11">
        <f t="shared" si="12"/>
        <v>33479557.83</v>
      </c>
      <c r="O236" s="11">
        <f t="shared" si="7"/>
        <v>4015000</v>
      </c>
    </row>
    <row r="237">
      <c r="A237" s="1" t="s">
        <v>518</v>
      </c>
      <c r="B237" s="8">
        <v>46165.0</v>
      </c>
      <c r="C237" s="1" t="s">
        <v>34</v>
      </c>
      <c r="D237" s="12"/>
      <c r="E237" s="10">
        <v>75000.0</v>
      </c>
      <c r="F237" s="1" t="s">
        <v>442</v>
      </c>
      <c r="G237" s="11">
        <f t="shared" si="1"/>
        <v>36011350</v>
      </c>
      <c r="H237" s="11">
        <f t="shared" si="9"/>
        <v>5149500</v>
      </c>
      <c r="I237" s="11">
        <f t="shared" si="2"/>
        <v>21559200</v>
      </c>
      <c r="J237" s="11">
        <f t="shared" si="10"/>
        <v>29051363</v>
      </c>
      <c r="K237" s="11">
        <f t="shared" si="3"/>
        <v>9302650</v>
      </c>
      <c r="L237" s="11">
        <f t="shared" si="4"/>
        <v>9042020.167</v>
      </c>
      <c r="M237" s="11">
        <f t="shared" si="11"/>
        <v>-4390695.167</v>
      </c>
      <c r="N237" s="11">
        <f t="shared" si="12"/>
        <v>33442057.83</v>
      </c>
      <c r="O237" s="11">
        <f t="shared" si="7"/>
        <v>4015000</v>
      </c>
    </row>
    <row r="238">
      <c r="A238" s="1" t="s">
        <v>519</v>
      </c>
      <c r="B238" s="8">
        <v>46165.0</v>
      </c>
      <c r="C238" s="1" t="s">
        <v>6</v>
      </c>
      <c r="D238" s="10">
        <v>860000.0</v>
      </c>
      <c r="E238" s="12"/>
      <c r="F238" s="1" t="s">
        <v>520</v>
      </c>
      <c r="G238" s="11">
        <f t="shared" si="1"/>
        <v>36871350</v>
      </c>
      <c r="H238" s="11">
        <f t="shared" si="9"/>
        <v>5149500</v>
      </c>
      <c r="I238" s="11">
        <f t="shared" si="2"/>
        <v>21559200</v>
      </c>
      <c r="J238" s="11">
        <f t="shared" si="10"/>
        <v>29911363</v>
      </c>
      <c r="K238" s="11">
        <f t="shared" si="3"/>
        <v>10162650</v>
      </c>
      <c r="L238" s="11">
        <f t="shared" si="4"/>
        <v>9042020.167</v>
      </c>
      <c r="M238" s="11">
        <f t="shared" si="11"/>
        <v>-3960695.167</v>
      </c>
      <c r="N238" s="11">
        <f t="shared" si="12"/>
        <v>33872057.83</v>
      </c>
      <c r="O238" s="11">
        <f t="shared" si="7"/>
        <v>4015000</v>
      </c>
    </row>
    <row r="239">
      <c r="A239" s="1" t="s">
        <v>521</v>
      </c>
      <c r="B239" s="8">
        <v>46165.0</v>
      </c>
      <c r="C239" s="1" t="s">
        <v>25</v>
      </c>
      <c r="D239" s="12"/>
      <c r="E239" s="10">
        <v>608000.0</v>
      </c>
      <c r="F239" s="1" t="s">
        <v>53</v>
      </c>
      <c r="G239" s="11">
        <f t="shared" si="1"/>
        <v>36871350</v>
      </c>
      <c r="H239" s="11">
        <f t="shared" si="9"/>
        <v>5757500</v>
      </c>
      <c r="I239" s="11">
        <f t="shared" si="2"/>
        <v>21559200</v>
      </c>
      <c r="J239" s="11">
        <f t="shared" si="10"/>
        <v>29303363</v>
      </c>
      <c r="K239" s="11">
        <f t="shared" si="3"/>
        <v>9554650</v>
      </c>
      <c r="L239" s="11">
        <f t="shared" si="4"/>
        <v>9042020.167</v>
      </c>
      <c r="M239" s="11">
        <f t="shared" si="11"/>
        <v>-4264695.167</v>
      </c>
      <c r="N239" s="11">
        <f t="shared" si="12"/>
        <v>33568057.83</v>
      </c>
      <c r="O239" s="11">
        <f t="shared" si="7"/>
        <v>4623000</v>
      </c>
    </row>
    <row r="240">
      <c r="A240" s="1" t="s">
        <v>522</v>
      </c>
      <c r="B240" s="8">
        <v>46165.0</v>
      </c>
      <c r="C240" s="1" t="s">
        <v>22</v>
      </c>
      <c r="D240" s="12"/>
      <c r="E240" s="10">
        <v>1880000.0</v>
      </c>
      <c r="F240" s="1" t="s">
        <v>30</v>
      </c>
      <c r="G240" s="11">
        <f t="shared" si="1"/>
        <v>36871350</v>
      </c>
      <c r="H240" s="11">
        <f t="shared" si="9"/>
        <v>5757500</v>
      </c>
      <c r="I240" s="11">
        <f t="shared" si="2"/>
        <v>21559200</v>
      </c>
      <c r="J240" s="11">
        <f t="shared" si="10"/>
        <v>27423363</v>
      </c>
      <c r="K240" s="11">
        <f t="shared" si="3"/>
        <v>9554650</v>
      </c>
      <c r="L240" s="11">
        <f t="shared" si="4"/>
        <v>10922020.17</v>
      </c>
      <c r="M240" s="11">
        <f t="shared" si="11"/>
        <v>-6144695.167</v>
      </c>
      <c r="N240" s="11">
        <f t="shared" si="12"/>
        <v>33568057.83</v>
      </c>
      <c r="O240" s="11">
        <f t="shared" si="7"/>
        <v>4623000</v>
      </c>
    </row>
    <row r="241">
      <c r="A241" s="1" t="s">
        <v>523</v>
      </c>
      <c r="B241" s="8">
        <v>46168.0</v>
      </c>
      <c r="C241" s="1" t="s">
        <v>25</v>
      </c>
      <c r="D241" s="12"/>
      <c r="E241" s="10">
        <v>300000.0</v>
      </c>
      <c r="F241" s="1" t="s">
        <v>53</v>
      </c>
      <c r="G241" s="11">
        <f t="shared" si="1"/>
        <v>36871350</v>
      </c>
      <c r="H241" s="11">
        <f t="shared" si="9"/>
        <v>6057500</v>
      </c>
      <c r="I241" s="11">
        <f t="shared" si="2"/>
        <v>21559200</v>
      </c>
      <c r="J241" s="11">
        <f t="shared" si="10"/>
        <v>27123363</v>
      </c>
      <c r="K241" s="11">
        <f t="shared" si="3"/>
        <v>9254650</v>
      </c>
      <c r="L241" s="11">
        <f t="shared" si="4"/>
        <v>10922020.17</v>
      </c>
      <c r="M241" s="11">
        <f t="shared" si="11"/>
        <v>-6294695.167</v>
      </c>
      <c r="N241" s="11">
        <f t="shared" si="12"/>
        <v>33418057.83</v>
      </c>
      <c r="O241" s="11">
        <f t="shared" si="7"/>
        <v>4923000</v>
      </c>
    </row>
    <row r="242">
      <c r="A242" s="1" t="s">
        <v>524</v>
      </c>
      <c r="B242" s="8">
        <v>46168.0</v>
      </c>
      <c r="C242" s="1" t="s">
        <v>34</v>
      </c>
      <c r="D242" s="12"/>
      <c r="E242" s="10">
        <v>35000.0</v>
      </c>
      <c r="F242" s="1" t="s">
        <v>39</v>
      </c>
      <c r="G242" s="11">
        <f t="shared" si="1"/>
        <v>36871350</v>
      </c>
      <c r="H242" s="11">
        <f t="shared" si="9"/>
        <v>6057500</v>
      </c>
      <c r="I242" s="11">
        <f t="shared" si="2"/>
        <v>21594200</v>
      </c>
      <c r="J242" s="11">
        <f t="shared" si="10"/>
        <v>27088363</v>
      </c>
      <c r="K242" s="11">
        <f t="shared" si="3"/>
        <v>9219650</v>
      </c>
      <c r="L242" s="11">
        <f t="shared" si="4"/>
        <v>10922020.17</v>
      </c>
      <c r="M242" s="11">
        <f t="shared" si="11"/>
        <v>-6312195.167</v>
      </c>
      <c r="N242" s="11">
        <f t="shared" si="12"/>
        <v>33400557.83</v>
      </c>
      <c r="O242" s="11">
        <f t="shared" si="7"/>
        <v>4923000</v>
      </c>
    </row>
    <row r="243">
      <c r="A243" s="1" t="s">
        <v>525</v>
      </c>
      <c r="B243" s="8">
        <v>46168.0</v>
      </c>
      <c r="C243" s="1" t="s">
        <v>34</v>
      </c>
      <c r="D243" s="12"/>
      <c r="E243" s="10">
        <v>381000.0</v>
      </c>
      <c r="F243" s="1" t="s">
        <v>62</v>
      </c>
      <c r="G243" s="11">
        <f t="shared" si="1"/>
        <v>36871350</v>
      </c>
      <c r="H243" s="11">
        <f t="shared" si="9"/>
        <v>6057500</v>
      </c>
      <c r="I243" s="11">
        <f t="shared" si="2"/>
        <v>21975200</v>
      </c>
      <c r="J243" s="11">
        <f t="shared" si="10"/>
        <v>26707363</v>
      </c>
      <c r="K243" s="11">
        <f t="shared" si="3"/>
        <v>8838650</v>
      </c>
      <c r="L243" s="11">
        <f t="shared" si="4"/>
        <v>10922020.17</v>
      </c>
      <c r="M243" s="11">
        <f t="shared" si="11"/>
        <v>-6502695.167</v>
      </c>
      <c r="N243" s="11">
        <f t="shared" si="12"/>
        <v>33210057.83</v>
      </c>
      <c r="O243" s="11">
        <f t="shared" si="7"/>
        <v>4923000</v>
      </c>
    </row>
    <row r="244">
      <c r="A244" s="1" t="s">
        <v>526</v>
      </c>
      <c r="B244" s="8">
        <v>46168.0</v>
      </c>
      <c r="C244" s="1" t="s">
        <v>34</v>
      </c>
      <c r="D244" s="12"/>
      <c r="E244" s="10">
        <v>164000.0</v>
      </c>
      <c r="F244" s="1" t="s">
        <v>527</v>
      </c>
      <c r="G244" s="11">
        <f t="shared" si="1"/>
        <v>36871350</v>
      </c>
      <c r="H244" s="11">
        <f t="shared" si="9"/>
        <v>6057500</v>
      </c>
      <c r="I244" s="11">
        <f t="shared" si="2"/>
        <v>22139200</v>
      </c>
      <c r="J244" s="11">
        <f t="shared" si="10"/>
        <v>26543363</v>
      </c>
      <c r="K244" s="11">
        <f t="shared" si="3"/>
        <v>8674650</v>
      </c>
      <c r="L244" s="11">
        <f t="shared" si="4"/>
        <v>10922020.17</v>
      </c>
      <c r="M244" s="11">
        <f t="shared" si="11"/>
        <v>-6584695.167</v>
      </c>
      <c r="N244" s="11">
        <f t="shared" si="12"/>
        <v>33128057.83</v>
      </c>
      <c r="O244" s="11">
        <f t="shared" si="7"/>
        <v>4923000</v>
      </c>
    </row>
    <row r="245">
      <c r="A245" s="1" t="s">
        <v>528</v>
      </c>
      <c r="B245" s="8">
        <v>46168.0</v>
      </c>
      <c r="C245" s="1" t="s">
        <v>25</v>
      </c>
      <c r="D245" s="12"/>
      <c r="E245" s="10">
        <v>70000.0</v>
      </c>
      <c r="F245" s="1" t="s">
        <v>300</v>
      </c>
      <c r="G245" s="11">
        <f t="shared" si="1"/>
        <v>36871350</v>
      </c>
      <c r="H245" s="11">
        <f t="shared" si="9"/>
        <v>6127500</v>
      </c>
      <c r="I245" s="11">
        <f t="shared" si="2"/>
        <v>22139200</v>
      </c>
      <c r="J245" s="11">
        <f t="shared" si="10"/>
        <v>26473363</v>
      </c>
      <c r="K245" s="11">
        <f t="shared" si="3"/>
        <v>8604650</v>
      </c>
      <c r="L245" s="11">
        <f t="shared" si="4"/>
        <v>10922020.17</v>
      </c>
      <c r="M245" s="11">
        <f t="shared" si="11"/>
        <v>-6619695.167</v>
      </c>
      <c r="N245" s="11">
        <f t="shared" si="12"/>
        <v>33093057.83</v>
      </c>
      <c r="O245" s="11">
        <f t="shared" si="7"/>
        <v>4923000</v>
      </c>
    </row>
    <row r="246">
      <c r="A246" s="1" t="s">
        <v>529</v>
      </c>
      <c r="B246" s="8">
        <v>46168.0</v>
      </c>
      <c r="C246" s="1" t="s">
        <v>25</v>
      </c>
      <c r="D246" s="12"/>
      <c r="E246" s="10">
        <v>300000.0</v>
      </c>
      <c r="F246" s="1" t="s">
        <v>53</v>
      </c>
      <c r="G246" s="11">
        <f t="shared" si="1"/>
        <v>36871350</v>
      </c>
      <c r="H246" s="11">
        <f t="shared" si="9"/>
        <v>6427500</v>
      </c>
      <c r="I246" s="11">
        <f t="shared" si="2"/>
        <v>22139200</v>
      </c>
      <c r="J246" s="11">
        <f t="shared" si="10"/>
        <v>26173363</v>
      </c>
      <c r="K246" s="11">
        <f t="shared" si="3"/>
        <v>8304650</v>
      </c>
      <c r="L246" s="11">
        <f t="shared" si="4"/>
        <v>10922020.17</v>
      </c>
      <c r="M246" s="11">
        <f t="shared" si="11"/>
        <v>-6769695.167</v>
      </c>
      <c r="N246" s="11">
        <f t="shared" si="12"/>
        <v>32943057.83</v>
      </c>
      <c r="O246" s="11">
        <f t="shared" si="7"/>
        <v>5223000</v>
      </c>
    </row>
    <row r="247">
      <c r="A247" s="1" t="s">
        <v>530</v>
      </c>
      <c r="B247" s="8">
        <v>46168.0</v>
      </c>
      <c r="C247" s="1" t="s">
        <v>34</v>
      </c>
      <c r="D247" s="12"/>
      <c r="E247" s="10">
        <v>250800.0</v>
      </c>
      <c r="F247" s="1" t="s">
        <v>531</v>
      </c>
      <c r="G247" s="11">
        <f t="shared" si="1"/>
        <v>36871350</v>
      </c>
      <c r="H247" s="11">
        <f t="shared" si="9"/>
        <v>6427500</v>
      </c>
      <c r="I247" s="11">
        <f t="shared" si="2"/>
        <v>22390000</v>
      </c>
      <c r="J247" s="11">
        <f t="shared" si="10"/>
        <v>25922563</v>
      </c>
      <c r="K247" s="11">
        <f t="shared" si="3"/>
        <v>8053850</v>
      </c>
      <c r="L247" s="11">
        <f t="shared" si="4"/>
        <v>10922020.17</v>
      </c>
      <c r="M247" s="11">
        <f t="shared" si="11"/>
        <v>-6895095.167</v>
      </c>
      <c r="N247" s="11">
        <f t="shared" si="12"/>
        <v>32817657.83</v>
      </c>
      <c r="O247" s="11">
        <f t="shared" si="7"/>
        <v>5223000</v>
      </c>
    </row>
    <row r="248">
      <c r="A248" s="1" t="s">
        <v>532</v>
      </c>
      <c r="B248" s="8">
        <v>46168.0</v>
      </c>
      <c r="C248" s="1" t="s">
        <v>6</v>
      </c>
      <c r="D248" s="10">
        <v>600000.0</v>
      </c>
      <c r="E248" s="12"/>
      <c r="F248" s="1" t="s">
        <v>533</v>
      </c>
      <c r="G248" s="11">
        <f t="shared" si="1"/>
        <v>37471350</v>
      </c>
      <c r="H248" s="11">
        <f t="shared" si="9"/>
        <v>6427500</v>
      </c>
      <c r="I248" s="11">
        <f t="shared" si="2"/>
        <v>22390000</v>
      </c>
      <c r="J248" s="11">
        <f t="shared" si="10"/>
        <v>26522563</v>
      </c>
      <c r="K248" s="11">
        <f t="shared" si="3"/>
        <v>8653850</v>
      </c>
      <c r="L248" s="11">
        <f t="shared" si="4"/>
        <v>10922020.17</v>
      </c>
      <c r="M248" s="11">
        <f t="shared" si="11"/>
        <v>-6595095.167</v>
      </c>
      <c r="N248" s="11">
        <f t="shared" si="12"/>
        <v>33117657.83</v>
      </c>
      <c r="O248" s="11">
        <f t="shared" si="7"/>
        <v>5223000</v>
      </c>
    </row>
    <row r="249">
      <c r="A249" s="1" t="s">
        <v>534</v>
      </c>
      <c r="B249" s="8">
        <v>46170.0</v>
      </c>
      <c r="C249" s="1" t="s">
        <v>6</v>
      </c>
      <c r="D249" s="10">
        <v>970000.0</v>
      </c>
      <c r="E249" s="12"/>
      <c r="F249" s="1" t="s">
        <v>535</v>
      </c>
      <c r="G249" s="11">
        <f t="shared" si="1"/>
        <v>38441350</v>
      </c>
      <c r="H249" s="11">
        <f t="shared" si="9"/>
        <v>6427500</v>
      </c>
      <c r="I249" s="11">
        <f t="shared" si="2"/>
        <v>22390000</v>
      </c>
      <c r="J249" s="11">
        <f t="shared" si="10"/>
        <v>27492563</v>
      </c>
      <c r="K249" s="11">
        <f t="shared" si="3"/>
        <v>9623850</v>
      </c>
      <c r="L249" s="11">
        <f t="shared" si="4"/>
        <v>10922020.17</v>
      </c>
      <c r="M249" s="11">
        <f t="shared" si="11"/>
        <v>-6110095.167</v>
      </c>
      <c r="N249" s="11">
        <f t="shared" si="12"/>
        <v>33602657.83</v>
      </c>
      <c r="O249" s="11">
        <f t="shared" si="7"/>
        <v>5223000</v>
      </c>
    </row>
    <row r="250">
      <c r="A250" s="1" t="s">
        <v>536</v>
      </c>
      <c r="B250" s="8">
        <v>46170.0</v>
      </c>
      <c r="C250" s="1" t="s">
        <v>6</v>
      </c>
      <c r="D250" s="10">
        <v>510000.0</v>
      </c>
      <c r="E250" s="12"/>
      <c r="F250" s="1" t="s">
        <v>537</v>
      </c>
      <c r="G250" s="11">
        <f t="shared" si="1"/>
        <v>38951350</v>
      </c>
      <c r="H250" s="11">
        <f t="shared" si="9"/>
        <v>6427500</v>
      </c>
      <c r="I250" s="11">
        <f t="shared" si="2"/>
        <v>22390000</v>
      </c>
      <c r="J250" s="11">
        <f t="shared" si="10"/>
        <v>28002563</v>
      </c>
      <c r="K250" s="11">
        <f t="shared" si="3"/>
        <v>10133850</v>
      </c>
      <c r="L250" s="11">
        <f t="shared" si="4"/>
        <v>10922020.17</v>
      </c>
      <c r="M250" s="11">
        <f t="shared" si="11"/>
        <v>-5855095.167</v>
      </c>
      <c r="N250" s="11">
        <f t="shared" si="12"/>
        <v>33857657.83</v>
      </c>
      <c r="O250" s="11">
        <f t="shared" si="7"/>
        <v>5223000</v>
      </c>
    </row>
    <row r="251">
      <c r="A251" s="1" t="s">
        <v>538</v>
      </c>
      <c r="B251" s="8">
        <v>46172.0</v>
      </c>
      <c r="C251" s="1" t="s">
        <v>6</v>
      </c>
      <c r="D251" s="10">
        <v>630000.0</v>
      </c>
      <c r="E251" s="12"/>
      <c r="F251" s="1" t="s">
        <v>539</v>
      </c>
      <c r="G251" s="11">
        <f t="shared" si="1"/>
        <v>39581350</v>
      </c>
      <c r="H251" s="11">
        <f t="shared" si="9"/>
        <v>6427500</v>
      </c>
      <c r="I251" s="11">
        <f t="shared" si="2"/>
        <v>22390000</v>
      </c>
      <c r="J251" s="11">
        <f t="shared" si="10"/>
        <v>28632563</v>
      </c>
      <c r="K251" s="11">
        <f t="shared" si="3"/>
        <v>10763850</v>
      </c>
      <c r="L251" s="11">
        <f t="shared" si="4"/>
        <v>10922020.17</v>
      </c>
      <c r="M251" s="11">
        <f t="shared" si="11"/>
        <v>-5540095.167</v>
      </c>
      <c r="N251" s="11">
        <f t="shared" si="12"/>
        <v>34172657.83</v>
      </c>
      <c r="O251" s="11">
        <f t="shared" si="7"/>
        <v>5223000</v>
      </c>
    </row>
    <row r="252">
      <c r="A252" s="1" t="s">
        <v>540</v>
      </c>
      <c r="B252" s="8">
        <v>46172.0</v>
      </c>
      <c r="C252" s="1" t="s">
        <v>6</v>
      </c>
      <c r="D252" s="10">
        <v>420000.0</v>
      </c>
      <c r="E252" s="12"/>
      <c r="F252" s="1" t="s">
        <v>541</v>
      </c>
      <c r="G252" s="11">
        <f t="shared" si="1"/>
        <v>40001350</v>
      </c>
      <c r="H252" s="11">
        <f t="shared" si="9"/>
        <v>6427500</v>
      </c>
      <c r="I252" s="11">
        <f t="shared" si="2"/>
        <v>22390000</v>
      </c>
      <c r="J252" s="11">
        <f t="shared" si="10"/>
        <v>29052563</v>
      </c>
      <c r="K252" s="11">
        <f t="shared" si="3"/>
        <v>11183850</v>
      </c>
      <c r="L252" s="11">
        <f t="shared" si="4"/>
        <v>10922020.17</v>
      </c>
      <c r="M252" s="11">
        <f t="shared" si="11"/>
        <v>-5330095.167</v>
      </c>
      <c r="N252" s="11">
        <f t="shared" si="12"/>
        <v>34382657.83</v>
      </c>
      <c r="O252" s="11">
        <f t="shared" si="7"/>
        <v>5223000</v>
      </c>
    </row>
    <row r="253">
      <c r="A253" s="1" t="s">
        <v>542</v>
      </c>
      <c r="B253" s="8">
        <v>46172.0</v>
      </c>
      <c r="C253" s="1" t="s">
        <v>34</v>
      </c>
      <c r="D253" s="12"/>
      <c r="E253" s="10">
        <v>876000.0</v>
      </c>
      <c r="F253" s="1" t="s">
        <v>62</v>
      </c>
      <c r="G253" s="11">
        <f t="shared" si="1"/>
        <v>40001350</v>
      </c>
      <c r="H253" s="11">
        <f t="shared" si="9"/>
        <v>6427500</v>
      </c>
      <c r="I253" s="11">
        <f t="shared" si="2"/>
        <v>23266000</v>
      </c>
      <c r="J253" s="11">
        <f t="shared" si="10"/>
        <v>28176563</v>
      </c>
      <c r="K253" s="11">
        <f t="shared" si="3"/>
        <v>10307850</v>
      </c>
      <c r="L253" s="11">
        <f t="shared" si="4"/>
        <v>10922020.17</v>
      </c>
      <c r="M253" s="11">
        <f t="shared" si="11"/>
        <v>-5768095.167</v>
      </c>
      <c r="N253" s="11">
        <f t="shared" si="12"/>
        <v>33944657.83</v>
      </c>
      <c r="O253" s="11">
        <f t="shared" si="7"/>
        <v>5223000</v>
      </c>
    </row>
    <row r="254">
      <c r="A254" s="1" t="s">
        <v>543</v>
      </c>
      <c r="B254" s="8">
        <v>46172.0</v>
      </c>
      <c r="C254" s="1" t="s">
        <v>34</v>
      </c>
      <c r="D254" s="12"/>
      <c r="E254" s="10">
        <v>267000.0</v>
      </c>
      <c r="F254" s="1" t="s">
        <v>515</v>
      </c>
      <c r="G254" s="11">
        <f t="shared" si="1"/>
        <v>40001350</v>
      </c>
      <c r="H254" s="11">
        <f t="shared" si="9"/>
        <v>6427500</v>
      </c>
      <c r="I254" s="11">
        <f t="shared" si="2"/>
        <v>23533000</v>
      </c>
      <c r="J254" s="11">
        <f t="shared" si="10"/>
        <v>27909563</v>
      </c>
      <c r="K254" s="11">
        <f t="shared" si="3"/>
        <v>10040850</v>
      </c>
      <c r="L254" s="11">
        <f t="shared" si="4"/>
        <v>10922020.17</v>
      </c>
      <c r="M254" s="11">
        <f t="shared" si="11"/>
        <v>-5901595.167</v>
      </c>
      <c r="N254" s="11">
        <f t="shared" si="12"/>
        <v>33811157.83</v>
      </c>
      <c r="O254" s="11">
        <f t="shared" si="7"/>
        <v>5223000</v>
      </c>
    </row>
    <row r="255">
      <c r="A255" s="1" t="s">
        <v>544</v>
      </c>
      <c r="B255" s="8">
        <v>46172.0</v>
      </c>
      <c r="C255" s="1" t="s">
        <v>34</v>
      </c>
      <c r="D255" s="12"/>
      <c r="E255" s="10">
        <v>160000.0</v>
      </c>
      <c r="F255" s="1" t="s">
        <v>545</v>
      </c>
      <c r="G255" s="11">
        <f t="shared" si="1"/>
        <v>40001350</v>
      </c>
      <c r="H255" s="11">
        <f t="shared" si="9"/>
        <v>6427500</v>
      </c>
      <c r="I255" s="11">
        <f t="shared" si="2"/>
        <v>23693000</v>
      </c>
      <c r="J255" s="11">
        <f t="shared" si="10"/>
        <v>27749563</v>
      </c>
      <c r="K255" s="11">
        <f t="shared" si="3"/>
        <v>9880850</v>
      </c>
      <c r="L255" s="11">
        <f t="shared" si="4"/>
        <v>10922020.17</v>
      </c>
      <c r="M255" s="11">
        <f t="shared" si="11"/>
        <v>-5981595.167</v>
      </c>
      <c r="N255" s="11">
        <f t="shared" si="12"/>
        <v>33731157.83</v>
      </c>
      <c r="O255" s="11">
        <f t="shared" si="7"/>
        <v>5223000</v>
      </c>
    </row>
    <row r="256">
      <c r="A256" s="1" t="s">
        <v>546</v>
      </c>
      <c r="B256" s="8">
        <v>46172.0</v>
      </c>
      <c r="C256" s="1" t="s">
        <v>19</v>
      </c>
      <c r="D256" s="12"/>
      <c r="E256" s="10">
        <v>200000.0</v>
      </c>
      <c r="F256" s="1" t="s">
        <v>547</v>
      </c>
      <c r="G256" s="11">
        <f t="shared" si="1"/>
        <v>40001350</v>
      </c>
      <c r="H256" s="11">
        <f t="shared" si="9"/>
        <v>6427500</v>
      </c>
      <c r="I256" s="11">
        <f t="shared" si="2"/>
        <v>23693000</v>
      </c>
      <c r="J256" s="11">
        <f t="shared" si="10"/>
        <v>27549563</v>
      </c>
      <c r="K256" s="11">
        <f t="shared" si="3"/>
        <v>9880850</v>
      </c>
      <c r="L256" s="11">
        <f t="shared" si="4"/>
        <v>10922020.17</v>
      </c>
      <c r="M256" s="11">
        <f t="shared" si="11"/>
        <v>-5981595.167</v>
      </c>
      <c r="N256" s="11">
        <f t="shared" si="12"/>
        <v>33531157.83</v>
      </c>
      <c r="O256" s="11">
        <f t="shared" si="7"/>
        <v>5423000</v>
      </c>
    </row>
    <row r="257">
      <c r="A257" s="1" t="s">
        <v>548</v>
      </c>
      <c r="B257" s="8">
        <v>46173.0</v>
      </c>
      <c r="C257" s="1" t="s">
        <v>34</v>
      </c>
      <c r="D257" s="12"/>
      <c r="E257" s="10">
        <v>3250000.0</v>
      </c>
      <c r="F257" s="1" t="s">
        <v>549</v>
      </c>
      <c r="G257" s="11">
        <f t="shared" si="1"/>
        <v>40001350</v>
      </c>
      <c r="H257" s="11">
        <f t="shared" si="9"/>
        <v>6427500</v>
      </c>
      <c r="I257" s="11">
        <f t="shared" si="2"/>
        <v>26943000</v>
      </c>
      <c r="J257" s="11">
        <f t="shared" si="10"/>
        <v>24299563</v>
      </c>
      <c r="K257" s="11">
        <f t="shared" si="3"/>
        <v>6630850</v>
      </c>
      <c r="L257" s="11">
        <f t="shared" si="4"/>
        <v>10922020.17</v>
      </c>
      <c r="M257" s="11">
        <f t="shared" si="11"/>
        <v>-7606595.167</v>
      </c>
      <c r="N257" s="11">
        <f t="shared" si="12"/>
        <v>31906157.83</v>
      </c>
      <c r="O257" s="11">
        <f t="shared" si="7"/>
        <v>5423000</v>
      </c>
    </row>
    <row r="258">
      <c r="A258" s="1" t="s">
        <v>550</v>
      </c>
      <c r="B258" s="8">
        <v>46172.0</v>
      </c>
      <c r="C258" s="1" t="s">
        <v>34</v>
      </c>
      <c r="D258" s="12"/>
      <c r="E258" s="10">
        <v>3720000.0</v>
      </c>
      <c r="F258" s="1" t="s">
        <v>457</v>
      </c>
      <c r="G258" s="11">
        <f t="shared" si="1"/>
        <v>40001350</v>
      </c>
      <c r="H258" s="11">
        <f t="shared" si="9"/>
        <v>6427500</v>
      </c>
      <c r="I258" s="11">
        <f t="shared" si="2"/>
        <v>30663000</v>
      </c>
      <c r="J258" s="11">
        <f t="shared" si="10"/>
        <v>20579563</v>
      </c>
      <c r="K258" s="11">
        <f t="shared" si="3"/>
        <v>2910850</v>
      </c>
      <c r="L258" s="11">
        <f t="shared" si="4"/>
        <v>10922020.17</v>
      </c>
      <c r="M258" s="11">
        <f t="shared" si="11"/>
        <v>-9466595.167</v>
      </c>
      <c r="N258" s="11">
        <f t="shared" si="12"/>
        <v>30046157.83</v>
      </c>
      <c r="O258" s="11">
        <f t="shared" si="7"/>
        <v>5423000</v>
      </c>
    </row>
    <row r="259">
      <c r="A259" s="1" t="s">
        <v>551</v>
      </c>
      <c r="B259" s="8">
        <v>46172.0</v>
      </c>
      <c r="C259" s="1" t="s">
        <v>34</v>
      </c>
      <c r="D259" s="12"/>
      <c r="E259" s="10">
        <v>659000.0</v>
      </c>
      <c r="F259" s="1" t="s">
        <v>552</v>
      </c>
      <c r="G259" s="11">
        <f t="shared" si="1"/>
        <v>40001350</v>
      </c>
      <c r="H259" s="11">
        <f t="shared" si="9"/>
        <v>6427500</v>
      </c>
      <c r="I259" s="11">
        <f t="shared" si="2"/>
        <v>31322000</v>
      </c>
      <c r="J259" s="11">
        <f t="shared" si="10"/>
        <v>19920563</v>
      </c>
      <c r="K259" s="11">
        <f t="shared" si="3"/>
        <v>2251850</v>
      </c>
      <c r="L259" s="11">
        <f t="shared" si="4"/>
        <v>10922020.17</v>
      </c>
      <c r="M259" s="11">
        <f t="shared" si="11"/>
        <v>-9796095.167</v>
      </c>
      <c r="N259" s="11">
        <f t="shared" si="12"/>
        <v>29716657.83</v>
      </c>
      <c r="O259" s="11">
        <f t="shared" si="7"/>
        <v>5423000</v>
      </c>
    </row>
    <row r="260">
      <c r="A260" s="1" t="s">
        <v>553</v>
      </c>
      <c r="B260" s="8">
        <v>46173.0</v>
      </c>
      <c r="C260" s="1" t="s">
        <v>6</v>
      </c>
      <c r="D260" s="10">
        <v>1.16145E7</v>
      </c>
      <c r="E260" s="12"/>
      <c r="F260" s="1" t="s">
        <v>554</v>
      </c>
      <c r="G260" s="11">
        <f t="shared" si="1"/>
        <v>51615850</v>
      </c>
      <c r="H260" s="11">
        <f t="shared" si="9"/>
        <v>6427500</v>
      </c>
      <c r="I260" s="11">
        <f t="shared" si="2"/>
        <v>31322000</v>
      </c>
      <c r="J260" s="11">
        <f t="shared" si="10"/>
        <v>31535063</v>
      </c>
      <c r="K260" s="11">
        <f t="shared" si="3"/>
        <v>13866350</v>
      </c>
      <c r="L260" s="11">
        <f t="shared" si="4"/>
        <v>10922020.17</v>
      </c>
      <c r="M260" s="11">
        <f t="shared" si="11"/>
        <v>-3988845.167</v>
      </c>
      <c r="N260" s="11">
        <f t="shared" si="12"/>
        <v>35523907.83</v>
      </c>
      <c r="O260" s="11">
        <f t="shared" si="7"/>
        <v>5423000</v>
      </c>
    </row>
    <row r="261">
      <c r="A261" s="1" t="s">
        <v>555</v>
      </c>
      <c r="B261" s="8">
        <v>46173.0</v>
      </c>
      <c r="C261" s="1" t="s">
        <v>25</v>
      </c>
      <c r="D261" s="12"/>
      <c r="E261" s="10">
        <v>30000.0</v>
      </c>
      <c r="F261" s="1" t="s">
        <v>556</v>
      </c>
      <c r="G261" s="11">
        <f t="shared" si="1"/>
        <v>51615850</v>
      </c>
      <c r="H261" s="11">
        <f t="shared" si="9"/>
        <v>6457500</v>
      </c>
      <c r="I261" s="11">
        <f t="shared" si="2"/>
        <v>31322000</v>
      </c>
      <c r="J261" s="11">
        <f t="shared" si="10"/>
        <v>31505063</v>
      </c>
      <c r="K261" s="11">
        <f t="shared" si="3"/>
        <v>13836350</v>
      </c>
      <c r="L261" s="11">
        <f t="shared" si="4"/>
        <v>10922020.17</v>
      </c>
      <c r="M261" s="11">
        <f t="shared" si="11"/>
        <v>-4003845.167</v>
      </c>
      <c r="N261" s="11">
        <f t="shared" si="12"/>
        <v>35508907.83</v>
      </c>
      <c r="O261" s="11">
        <f t="shared" si="7"/>
        <v>5423000</v>
      </c>
    </row>
    <row r="262">
      <c r="C262" s="15"/>
      <c r="D262" s="12"/>
      <c r="E262" s="12"/>
      <c r="G262" s="11"/>
      <c r="H262" s="11"/>
      <c r="I262" s="11"/>
      <c r="J262" s="11"/>
      <c r="K262" s="11"/>
      <c r="L262" s="11"/>
      <c r="M262" s="11"/>
      <c r="N262" s="11"/>
      <c r="O262" s="11"/>
    </row>
    <row r="263">
      <c r="C263" s="15"/>
      <c r="D263" s="12"/>
      <c r="E263" s="12"/>
      <c r="G263" s="11"/>
      <c r="H263" s="11"/>
      <c r="I263" s="11"/>
      <c r="J263" s="11"/>
      <c r="K263" s="11"/>
      <c r="L263" s="11"/>
      <c r="M263" s="11"/>
      <c r="N263" s="11"/>
      <c r="O263" s="11"/>
    </row>
    <row r="264">
      <c r="C264" s="15"/>
      <c r="D264" s="12"/>
      <c r="E264" s="12"/>
      <c r="G264" s="11"/>
      <c r="H264" s="11"/>
      <c r="I264" s="11"/>
      <c r="J264" s="11"/>
      <c r="K264" s="11"/>
      <c r="L264" s="11"/>
      <c r="M264" s="11"/>
      <c r="N264" s="11"/>
      <c r="O264" s="11"/>
    </row>
    <row r="265">
      <c r="C265" s="15"/>
      <c r="D265" s="12"/>
      <c r="E265" s="12"/>
      <c r="G265" s="11"/>
      <c r="H265" s="11"/>
      <c r="I265" s="11"/>
      <c r="J265" s="11"/>
      <c r="K265" s="11"/>
      <c r="L265" s="11"/>
      <c r="M265" s="11"/>
      <c r="N265" s="11"/>
      <c r="O265" s="11"/>
    </row>
    <row r="266">
      <c r="C266" s="15"/>
      <c r="D266" s="12"/>
      <c r="E266" s="12"/>
      <c r="G266" s="11"/>
      <c r="H266" s="11"/>
      <c r="I266" s="11"/>
      <c r="J266" s="11"/>
      <c r="K266" s="11"/>
      <c r="L266" s="11"/>
      <c r="M266" s="11"/>
      <c r="N266" s="11"/>
      <c r="O266" s="11"/>
    </row>
    <row r="267">
      <c r="C267" s="15"/>
      <c r="D267" s="12"/>
      <c r="E267" s="12"/>
      <c r="G267" s="11"/>
      <c r="H267" s="11"/>
      <c r="I267" s="11"/>
      <c r="J267" s="11"/>
      <c r="K267" s="11"/>
      <c r="L267" s="11"/>
      <c r="M267" s="11"/>
      <c r="N267" s="11"/>
      <c r="O267" s="11"/>
    </row>
    <row r="268">
      <c r="C268" s="15"/>
      <c r="D268" s="12"/>
      <c r="E268" s="12"/>
      <c r="G268" s="11"/>
      <c r="H268" s="11"/>
      <c r="I268" s="11"/>
      <c r="J268" s="11"/>
      <c r="K268" s="11"/>
      <c r="L268" s="11"/>
      <c r="M268" s="11"/>
      <c r="N268" s="11"/>
      <c r="O268" s="11"/>
    </row>
    <row r="269">
      <c r="C269" s="15"/>
      <c r="D269" s="12"/>
      <c r="E269" s="12"/>
      <c r="G269" s="11"/>
      <c r="H269" s="11"/>
      <c r="I269" s="11"/>
      <c r="J269" s="11"/>
      <c r="K269" s="11"/>
      <c r="L269" s="11"/>
      <c r="M269" s="11"/>
      <c r="N269" s="11"/>
      <c r="O269" s="11"/>
    </row>
    <row r="270">
      <c r="C270" s="15"/>
      <c r="D270" s="12"/>
      <c r="E270" s="12"/>
      <c r="G270" s="11"/>
      <c r="H270" s="11"/>
      <c r="I270" s="11"/>
      <c r="J270" s="11"/>
      <c r="K270" s="11"/>
      <c r="L270" s="11"/>
      <c r="M270" s="11"/>
      <c r="N270" s="11"/>
      <c r="O270" s="11"/>
    </row>
  </sheetData>
  <conditionalFormatting sqref="C1:C270">
    <cfRule type="containsText" dxfId="0" priority="1" operator="containsText" text="KAS">
      <formula>NOT(ISERROR(SEARCH(("KAS"),(C1))))</formula>
    </cfRule>
  </conditionalFormatting>
  <conditionalFormatting sqref="C1:C270">
    <cfRule type="containsText" dxfId="1" priority="2" operator="containsText" text="BIAYA">
      <formula>NOT(ISERROR(SEARCH(("BIAYA"),(C1))))</formula>
    </cfRule>
  </conditionalFormatting>
  <conditionalFormatting sqref="C1:C270">
    <cfRule type="beginsWith" dxfId="2" priority="3" operator="beginsWith" text="OMZET">
      <formula>LEFT((C1),LEN("OMZET"))=("OMZET")</formula>
    </cfRule>
  </conditionalFormatting>
  <conditionalFormatting sqref="C1:C270">
    <cfRule type="containsText" dxfId="3" priority="4" operator="containsText" text="INVESTOR">
      <formula>NOT(ISERROR(SEARCH(("INVESTOR"),(C1))))</formula>
    </cfRule>
  </conditionalFormatting>
  <conditionalFormatting sqref="C1:C270">
    <cfRule type="containsText" dxfId="4" priority="5" operator="containsText" text="LABA">
      <formula>NOT(ISERROR(SEARCH(("LABA"),(C1))))</formula>
    </cfRule>
  </conditionalFormatting>
  <conditionalFormatting sqref="C1:C270">
    <cfRule type="containsText" dxfId="5" priority="6" operator="containsText" text="SUPPLY">
      <formula>NOT(ISERROR(SEARCH(("SUPPLY"),(C1))))</formula>
    </cfRule>
  </conditionalFormatting>
  <conditionalFormatting sqref="C1:C270">
    <cfRule type="containsText" dxfId="4" priority="7" operator="containsText" text="KOMISI">
      <formula>NOT(ISERROR(SEARCH(("KOMISI"),(C1))))</formula>
    </cfRule>
  </conditionalFormatting>
  <conditionalFormatting sqref="C1:C270">
    <cfRule type="containsText" dxfId="0" priority="8" operator="containsText" text="TABUNGAN">
      <formula>NOT(ISERROR(SEARCH(("TABUNGAN"),(C1))))</formula>
    </cfRule>
  </conditionalFormatting>
  <conditionalFormatting sqref="C1:C270">
    <cfRule type="containsText" dxfId="6" priority="9" operator="containsText" text="HUTANG">
      <formula>NOT(ISERROR(SEARCH(("HUTANG"),(C1))))</formula>
    </cfRule>
  </conditionalFormatting>
  <dataValidations>
    <dataValidation type="list" allowBlank="1" sqref="C2:C270">
      <formula1>"KAS,BIAYA,OMZET,INVESTOR,SUBSIDI,LUNAS,SUPPLY,LABA,KOMISI,TABUNGAN,HUTANG,PIUTANG,PRIBADI-S"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hidden="1" min="1" max="1" width="12.63"/>
    <col customWidth="1" min="3" max="3" width="19.5"/>
    <col customWidth="1" min="6" max="6" width="48.25"/>
    <col customWidth="1" min="7" max="7" width="13.63"/>
    <col customWidth="1" min="8" max="8" width="18.75"/>
    <col customWidth="1" min="9" max="9" width="16.38"/>
    <col customWidth="1" min="10" max="11" width="13.0"/>
    <col customWidth="1" min="12" max="12" width="12.38"/>
    <col customWidth="1" min="13" max="13" width="14.75"/>
    <col customWidth="1" min="14" max="15" width="15.0"/>
    <col customWidth="1" min="16" max="16" width="4.1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  <c r="M1" s="6" t="s">
        <v>12</v>
      </c>
      <c r="N1" s="6" t="s">
        <v>13</v>
      </c>
      <c r="O1" s="7" t="s">
        <v>14</v>
      </c>
    </row>
    <row r="2">
      <c r="A2" s="1" t="s">
        <v>15</v>
      </c>
      <c r="B2" s="8">
        <v>46082.0</v>
      </c>
      <c r="C2" s="1" t="s">
        <v>16</v>
      </c>
      <c r="D2" s="11">
        <v>2412718.0</v>
      </c>
      <c r="E2" s="10"/>
      <c r="F2" s="1" t="s">
        <v>557</v>
      </c>
      <c r="G2" s="11">
        <f t="shared" ref="G2:G427" si="1">IF(OR(NOT(ISERROR(SEARCH("OMZET", C2))), NOT(ISERROR(SEARCH("PIUTANG", C2)))), IF(ROW()=2, D2, G1 + D2), IF(ROW()=2, 0, G1))</f>
        <v>0</v>
      </c>
      <c r="H2" s="9">
        <v>0.0</v>
      </c>
      <c r="I2" s="11">
        <f t="shared" ref="I2:I427" si="2">IF(ROW()=2, 0, IF(OR(C2="SUPPLY", C2="HUTANG"), I1+E2, I1))</f>
        <v>0</v>
      </c>
      <c r="J2" s="11">
        <v>2412718.0</v>
      </c>
      <c r="K2" s="11">
        <f t="shared" ref="K2:K427" si="3">G2 - (H2 + I2)</f>
        <v>0</v>
      </c>
      <c r="L2" s="11">
        <f t="shared" ref="L2:L427" si="4">IF(C2="PRIBADI-S", IF(ROW()=2, IF(D2, -D2, E2), IF(D2, L1-D2, L1+E2)), IF(ROW()=2, 0, L1))</f>
        <v>0</v>
      </c>
      <c r="M2" s="11">
        <f t="shared" ref="M2:M5" si="5">(K2/2)-L2</f>
        <v>0</v>
      </c>
      <c r="N2" s="11">
        <f t="shared" ref="N2:N5" si="6"> ((K2 - IF(ROW()=2, 0, K1)) / 2) + IF(ROW()=2, 0, N1) + IF(C2="INVESTOR", D2, 0) - IF(C2="INVESTOR", E2, 0)</f>
        <v>0</v>
      </c>
      <c r="O2" s="11">
        <f t="shared" ref="O2:O69" si="7">IF(AND(NOT(ISERROR(SEARCH("Cahaya", F2))), OR(C2="INVESTOR", C2="BIAYA")), IF(ROW()=2, IF(D2, -D2, E2), IF(D2, O1-D2, O1+E2)), IF(ROW()=2, 0, O1))</f>
        <v>0</v>
      </c>
    </row>
    <row r="3">
      <c r="A3" s="1" t="s">
        <v>18</v>
      </c>
      <c r="B3" s="8">
        <v>46082.0</v>
      </c>
      <c r="C3" s="1" t="s">
        <v>19</v>
      </c>
      <c r="D3" s="11">
        <v>1.2251735333333328E7</v>
      </c>
      <c r="E3" s="12"/>
      <c r="F3" s="1" t="s">
        <v>20</v>
      </c>
      <c r="G3" s="11">
        <f t="shared" si="1"/>
        <v>0</v>
      </c>
      <c r="H3" s="9">
        <f t="shared" ref="H3:H4" si="8">IF(ROW()=2, 0, IF(OR(C3="BIAYA", C3="TABUNGAN"), H2+E3, H2))
</f>
        <v>0</v>
      </c>
      <c r="I3" s="11">
        <f t="shared" si="2"/>
        <v>0</v>
      </c>
      <c r="J3" s="11">
        <v>2412718.0</v>
      </c>
      <c r="K3" s="11">
        <f t="shared" si="3"/>
        <v>0</v>
      </c>
      <c r="L3" s="11">
        <f t="shared" si="4"/>
        <v>0</v>
      </c>
      <c r="M3" s="11">
        <f t="shared" si="5"/>
        <v>0</v>
      </c>
      <c r="N3" s="11">
        <f t="shared" si="6"/>
        <v>12251735.33</v>
      </c>
      <c r="O3" s="11">
        <f t="shared" si="7"/>
        <v>0</v>
      </c>
    </row>
    <row r="4">
      <c r="A4" s="1" t="s">
        <v>21</v>
      </c>
      <c r="B4" s="8">
        <v>46082.0</v>
      </c>
      <c r="C4" s="1" t="s">
        <v>22</v>
      </c>
      <c r="D4" s="10"/>
      <c r="E4" s="9">
        <v>9809017.66666667</v>
      </c>
      <c r="F4" s="1" t="s">
        <v>558</v>
      </c>
      <c r="G4" s="11">
        <f t="shared" si="1"/>
        <v>0</v>
      </c>
      <c r="H4" s="9">
        <f t="shared" si="8"/>
        <v>0</v>
      </c>
      <c r="I4" s="11">
        <f t="shared" si="2"/>
        <v>0</v>
      </c>
      <c r="J4" s="11">
        <v>2412718.0</v>
      </c>
      <c r="K4" s="11">
        <f t="shared" si="3"/>
        <v>0</v>
      </c>
      <c r="L4" s="11">
        <f t="shared" si="4"/>
        <v>9809017.667</v>
      </c>
      <c r="M4" s="11">
        <f t="shared" si="5"/>
        <v>-9809017.667</v>
      </c>
      <c r="N4" s="11">
        <f t="shared" si="6"/>
        <v>12251735.33</v>
      </c>
      <c r="O4" s="11">
        <f t="shared" si="7"/>
        <v>0</v>
      </c>
    </row>
    <row r="5">
      <c r="A5" s="1" t="s">
        <v>24</v>
      </c>
      <c r="B5" s="8">
        <v>46082.0</v>
      </c>
      <c r="C5" s="1" t="s">
        <v>25</v>
      </c>
      <c r="D5" s="12"/>
      <c r="E5" s="10">
        <v>4166000.0</v>
      </c>
      <c r="F5" s="1" t="s">
        <v>26</v>
      </c>
      <c r="G5" s="11">
        <f t="shared" si="1"/>
        <v>0</v>
      </c>
      <c r="H5" s="9">
        <v>0.0</v>
      </c>
      <c r="I5" s="11">
        <f t="shared" si="2"/>
        <v>0</v>
      </c>
      <c r="J5" s="11">
        <v>2412718.0</v>
      </c>
      <c r="K5" s="11">
        <f t="shared" si="3"/>
        <v>0</v>
      </c>
      <c r="L5" s="11">
        <f t="shared" si="4"/>
        <v>9809017.667</v>
      </c>
      <c r="M5" s="11">
        <f t="shared" si="5"/>
        <v>-9809017.667</v>
      </c>
      <c r="N5" s="11">
        <f t="shared" si="6"/>
        <v>12251735.33</v>
      </c>
      <c r="O5" s="11">
        <f t="shared" si="7"/>
        <v>4166000</v>
      </c>
    </row>
    <row r="6">
      <c r="A6" s="1" t="s">
        <v>559</v>
      </c>
      <c r="B6" s="8">
        <v>46083.0</v>
      </c>
      <c r="C6" s="1" t="s">
        <v>34</v>
      </c>
      <c r="D6" s="12"/>
      <c r="E6" s="10">
        <v>265000.0</v>
      </c>
      <c r="F6" s="1" t="s">
        <v>62</v>
      </c>
      <c r="G6" s="11">
        <f t="shared" si="1"/>
        <v>0</v>
      </c>
      <c r="H6" s="11">
        <f t="shared" ref="H6:H427" si="9">IF(ROW()=2, 0, IF(OR(C6="BIAYA", C6="TABUNGAN"), H5 + E6, H5))</f>
        <v>0</v>
      </c>
      <c r="I6" s="11">
        <f t="shared" si="2"/>
        <v>265000</v>
      </c>
      <c r="J6" s="11">
        <f t="shared" ref="J6:J69" si="10"> IF(ROW()=2, D6 - E6, J5 + D6 - E6)</f>
        <v>2147718</v>
      </c>
      <c r="K6" s="11">
        <f t="shared" si="3"/>
        <v>-265000</v>
      </c>
      <c r="L6" s="11">
        <f t="shared" si="4"/>
        <v>9809017.667</v>
      </c>
      <c r="M6" s="11">
        <f t="shared" ref="M6:M427" si="11">(K6/2)-L6</f>
        <v>-9941517.667</v>
      </c>
      <c r="N6" s="11">
        <f t="shared" ref="N6:N427" si="12"> ((K6 - IF(ROW()=2, 0, K5)) / 2) + IF(ROW()=2, 0, N5) + IF(C6="INVESTOR", D6, 0) - IF(C6="INVESTOR", E6, 0)</f>
        <v>12119235.33</v>
      </c>
      <c r="O6" s="11">
        <f t="shared" si="7"/>
        <v>4166000</v>
      </c>
    </row>
    <row r="7">
      <c r="A7" s="1" t="s">
        <v>560</v>
      </c>
      <c r="B7" s="8">
        <v>46083.0</v>
      </c>
      <c r="C7" s="1" t="s">
        <v>34</v>
      </c>
      <c r="D7" s="12"/>
      <c r="E7" s="10">
        <v>48000.0</v>
      </c>
      <c r="F7" s="1" t="s">
        <v>39</v>
      </c>
      <c r="G7" s="11">
        <f t="shared" si="1"/>
        <v>0</v>
      </c>
      <c r="H7" s="11">
        <f t="shared" si="9"/>
        <v>0</v>
      </c>
      <c r="I7" s="11">
        <f t="shared" si="2"/>
        <v>313000</v>
      </c>
      <c r="J7" s="11">
        <f t="shared" si="10"/>
        <v>2099718</v>
      </c>
      <c r="K7" s="11">
        <f t="shared" si="3"/>
        <v>-313000</v>
      </c>
      <c r="L7" s="11">
        <f t="shared" si="4"/>
        <v>9809017.667</v>
      </c>
      <c r="M7" s="11">
        <f t="shared" si="11"/>
        <v>-9965517.667</v>
      </c>
      <c r="N7" s="11">
        <f t="shared" si="12"/>
        <v>12095235.33</v>
      </c>
      <c r="O7" s="11">
        <f t="shared" si="7"/>
        <v>4166000</v>
      </c>
    </row>
    <row r="8">
      <c r="A8" s="1" t="s">
        <v>561</v>
      </c>
      <c r="B8" s="8">
        <v>46083.0</v>
      </c>
      <c r="C8" s="1" t="s">
        <v>6</v>
      </c>
      <c r="D8" s="10">
        <v>530000.0</v>
      </c>
      <c r="E8" s="12"/>
      <c r="F8" s="1" t="s">
        <v>562</v>
      </c>
      <c r="G8" s="11">
        <f t="shared" si="1"/>
        <v>530000</v>
      </c>
      <c r="H8" s="11">
        <f t="shared" si="9"/>
        <v>0</v>
      </c>
      <c r="I8" s="11">
        <f t="shared" si="2"/>
        <v>313000</v>
      </c>
      <c r="J8" s="11">
        <f t="shared" si="10"/>
        <v>2629718</v>
      </c>
      <c r="K8" s="11">
        <f t="shared" si="3"/>
        <v>217000</v>
      </c>
      <c r="L8" s="11">
        <f t="shared" si="4"/>
        <v>9809017.667</v>
      </c>
      <c r="M8" s="11">
        <f t="shared" si="11"/>
        <v>-9700517.667</v>
      </c>
      <c r="N8" s="11">
        <f t="shared" si="12"/>
        <v>12360235.33</v>
      </c>
      <c r="O8" s="11">
        <f t="shared" si="7"/>
        <v>4166000</v>
      </c>
    </row>
    <row r="9">
      <c r="A9" s="1" t="s">
        <v>563</v>
      </c>
      <c r="B9" s="8">
        <v>46085.0</v>
      </c>
      <c r="C9" s="1" t="s">
        <v>6</v>
      </c>
      <c r="D9" s="10">
        <v>440000.0</v>
      </c>
      <c r="E9" s="12"/>
      <c r="F9" s="1" t="s">
        <v>564</v>
      </c>
      <c r="G9" s="11">
        <f t="shared" si="1"/>
        <v>970000</v>
      </c>
      <c r="H9" s="11">
        <f t="shared" si="9"/>
        <v>0</v>
      </c>
      <c r="I9" s="11">
        <f t="shared" si="2"/>
        <v>313000</v>
      </c>
      <c r="J9" s="11">
        <f t="shared" si="10"/>
        <v>3069718</v>
      </c>
      <c r="K9" s="11">
        <f t="shared" si="3"/>
        <v>657000</v>
      </c>
      <c r="L9" s="11">
        <f t="shared" si="4"/>
        <v>9809017.667</v>
      </c>
      <c r="M9" s="11">
        <f t="shared" si="11"/>
        <v>-9480517.667</v>
      </c>
      <c r="N9" s="11">
        <f t="shared" si="12"/>
        <v>12580235.33</v>
      </c>
      <c r="O9" s="11">
        <f t="shared" si="7"/>
        <v>4166000</v>
      </c>
    </row>
    <row r="10">
      <c r="A10" s="1" t="s">
        <v>565</v>
      </c>
      <c r="B10" s="8">
        <v>46085.0</v>
      </c>
      <c r="C10" s="1" t="s">
        <v>25</v>
      </c>
      <c r="D10" s="12"/>
      <c r="E10" s="10">
        <v>25000.0</v>
      </c>
      <c r="F10" s="1" t="s">
        <v>47</v>
      </c>
      <c r="G10" s="11">
        <f t="shared" si="1"/>
        <v>970000</v>
      </c>
      <c r="H10" s="11">
        <f t="shared" si="9"/>
        <v>25000</v>
      </c>
      <c r="I10" s="11">
        <f t="shared" si="2"/>
        <v>313000</v>
      </c>
      <c r="J10" s="11">
        <f t="shared" si="10"/>
        <v>3044718</v>
      </c>
      <c r="K10" s="11">
        <f t="shared" si="3"/>
        <v>632000</v>
      </c>
      <c r="L10" s="11">
        <f t="shared" si="4"/>
        <v>9809017.667</v>
      </c>
      <c r="M10" s="11">
        <f t="shared" si="11"/>
        <v>-9493017.667</v>
      </c>
      <c r="N10" s="11">
        <f t="shared" si="12"/>
        <v>12567735.33</v>
      </c>
      <c r="O10" s="11">
        <f t="shared" si="7"/>
        <v>4166000</v>
      </c>
    </row>
    <row r="11">
      <c r="A11" s="1" t="s">
        <v>566</v>
      </c>
      <c r="B11" s="8">
        <v>46085.0</v>
      </c>
      <c r="C11" s="1" t="s">
        <v>25</v>
      </c>
      <c r="D11" s="12"/>
      <c r="E11" s="10">
        <v>60000.0</v>
      </c>
      <c r="F11" s="1" t="s">
        <v>567</v>
      </c>
      <c r="G11" s="11">
        <f t="shared" si="1"/>
        <v>970000</v>
      </c>
      <c r="H11" s="11">
        <f t="shared" si="9"/>
        <v>85000</v>
      </c>
      <c r="I11" s="11">
        <f t="shared" si="2"/>
        <v>313000</v>
      </c>
      <c r="J11" s="11">
        <f t="shared" si="10"/>
        <v>2984718</v>
      </c>
      <c r="K11" s="11">
        <f t="shared" si="3"/>
        <v>572000</v>
      </c>
      <c r="L11" s="11">
        <f t="shared" si="4"/>
        <v>9809017.667</v>
      </c>
      <c r="M11" s="11">
        <f t="shared" si="11"/>
        <v>-9523017.667</v>
      </c>
      <c r="N11" s="11">
        <f t="shared" si="12"/>
        <v>12537735.33</v>
      </c>
      <c r="O11" s="11">
        <f t="shared" si="7"/>
        <v>4166000</v>
      </c>
    </row>
    <row r="12">
      <c r="A12" s="1" t="s">
        <v>568</v>
      </c>
      <c r="B12" s="8">
        <v>46085.0</v>
      </c>
      <c r="C12" s="1" t="s">
        <v>34</v>
      </c>
      <c r="D12" s="12"/>
      <c r="E12" s="10">
        <v>126000.0</v>
      </c>
      <c r="F12" s="1" t="s">
        <v>62</v>
      </c>
      <c r="G12" s="11">
        <f t="shared" si="1"/>
        <v>970000</v>
      </c>
      <c r="H12" s="11">
        <f t="shared" si="9"/>
        <v>85000</v>
      </c>
      <c r="I12" s="11">
        <f t="shared" si="2"/>
        <v>439000</v>
      </c>
      <c r="J12" s="11">
        <f t="shared" si="10"/>
        <v>2858718</v>
      </c>
      <c r="K12" s="11">
        <f t="shared" si="3"/>
        <v>446000</v>
      </c>
      <c r="L12" s="11">
        <f t="shared" si="4"/>
        <v>9809017.667</v>
      </c>
      <c r="M12" s="11">
        <f t="shared" si="11"/>
        <v>-9586017.667</v>
      </c>
      <c r="N12" s="11">
        <f t="shared" si="12"/>
        <v>12474735.33</v>
      </c>
      <c r="O12" s="11">
        <f t="shared" si="7"/>
        <v>4166000</v>
      </c>
    </row>
    <row r="13">
      <c r="A13" s="1" t="s">
        <v>569</v>
      </c>
      <c r="B13" s="8">
        <v>46085.0</v>
      </c>
      <c r="C13" s="1" t="s">
        <v>34</v>
      </c>
      <c r="D13" s="12"/>
      <c r="E13" s="10">
        <v>260000.0</v>
      </c>
      <c r="F13" s="1" t="s">
        <v>37</v>
      </c>
      <c r="G13" s="11">
        <f t="shared" si="1"/>
        <v>970000</v>
      </c>
      <c r="H13" s="11">
        <f t="shared" si="9"/>
        <v>85000</v>
      </c>
      <c r="I13" s="11">
        <f t="shared" si="2"/>
        <v>699000</v>
      </c>
      <c r="J13" s="11">
        <f t="shared" si="10"/>
        <v>2598718</v>
      </c>
      <c r="K13" s="11">
        <f t="shared" si="3"/>
        <v>186000</v>
      </c>
      <c r="L13" s="11">
        <f t="shared" si="4"/>
        <v>9809017.667</v>
      </c>
      <c r="M13" s="11">
        <f t="shared" si="11"/>
        <v>-9716017.667</v>
      </c>
      <c r="N13" s="11">
        <f t="shared" si="12"/>
        <v>12344735.33</v>
      </c>
      <c r="O13" s="11">
        <f t="shared" si="7"/>
        <v>4166000</v>
      </c>
    </row>
    <row r="14">
      <c r="A14" s="1" t="s">
        <v>570</v>
      </c>
      <c r="B14" s="8">
        <v>46085.0</v>
      </c>
      <c r="C14" s="1" t="s">
        <v>25</v>
      </c>
      <c r="D14" s="12"/>
      <c r="E14" s="10">
        <v>150000.0</v>
      </c>
      <c r="F14" s="1" t="s">
        <v>571</v>
      </c>
      <c r="G14" s="11">
        <f t="shared" si="1"/>
        <v>970000</v>
      </c>
      <c r="H14" s="11">
        <f t="shared" si="9"/>
        <v>235000</v>
      </c>
      <c r="I14" s="11">
        <f t="shared" si="2"/>
        <v>699000</v>
      </c>
      <c r="J14" s="11">
        <f t="shared" si="10"/>
        <v>2448718</v>
      </c>
      <c r="K14" s="11">
        <f t="shared" si="3"/>
        <v>36000</v>
      </c>
      <c r="L14" s="11">
        <f t="shared" si="4"/>
        <v>9809017.667</v>
      </c>
      <c r="M14" s="11">
        <f t="shared" si="11"/>
        <v>-9791017.667</v>
      </c>
      <c r="N14" s="11">
        <f t="shared" si="12"/>
        <v>12269735.33</v>
      </c>
      <c r="O14" s="11">
        <f t="shared" si="7"/>
        <v>4166000</v>
      </c>
    </row>
    <row r="15">
      <c r="A15" s="1" t="s">
        <v>572</v>
      </c>
      <c r="B15" s="8">
        <v>46085.0</v>
      </c>
      <c r="C15" s="1" t="s">
        <v>34</v>
      </c>
      <c r="D15" s="12"/>
      <c r="E15" s="10">
        <v>43000.0</v>
      </c>
      <c r="F15" s="1" t="s">
        <v>39</v>
      </c>
      <c r="G15" s="11">
        <f t="shared" si="1"/>
        <v>970000</v>
      </c>
      <c r="H15" s="11">
        <f t="shared" si="9"/>
        <v>235000</v>
      </c>
      <c r="I15" s="11">
        <f t="shared" si="2"/>
        <v>742000</v>
      </c>
      <c r="J15" s="11">
        <f t="shared" si="10"/>
        <v>2405718</v>
      </c>
      <c r="K15" s="11">
        <f t="shared" si="3"/>
        <v>-7000</v>
      </c>
      <c r="L15" s="11">
        <f t="shared" si="4"/>
        <v>9809017.667</v>
      </c>
      <c r="M15" s="11">
        <f t="shared" si="11"/>
        <v>-9812517.667</v>
      </c>
      <c r="N15" s="11">
        <f t="shared" si="12"/>
        <v>12248235.33</v>
      </c>
      <c r="O15" s="11">
        <f t="shared" si="7"/>
        <v>4166000</v>
      </c>
    </row>
    <row r="16">
      <c r="A16" s="1" t="s">
        <v>573</v>
      </c>
      <c r="B16" s="8">
        <v>46085.0</v>
      </c>
      <c r="C16" s="1" t="s">
        <v>34</v>
      </c>
      <c r="D16" s="12"/>
      <c r="E16" s="10">
        <v>246000.0</v>
      </c>
      <c r="F16" s="1" t="s">
        <v>62</v>
      </c>
      <c r="G16" s="11">
        <f t="shared" si="1"/>
        <v>970000</v>
      </c>
      <c r="H16" s="11">
        <f t="shared" si="9"/>
        <v>235000</v>
      </c>
      <c r="I16" s="11">
        <f t="shared" si="2"/>
        <v>988000</v>
      </c>
      <c r="J16" s="11">
        <f t="shared" si="10"/>
        <v>2159718</v>
      </c>
      <c r="K16" s="11">
        <f t="shared" si="3"/>
        <v>-253000</v>
      </c>
      <c r="L16" s="11">
        <f t="shared" si="4"/>
        <v>9809017.667</v>
      </c>
      <c r="M16" s="11">
        <f t="shared" si="11"/>
        <v>-9935517.667</v>
      </c>
      <c r="N16" s="11">
        <f t="shared" si="12"/>
        <v>12125235.33</v>
      </c>
      <c r="O16" s="11">
        <f t="shared" si="7"/>
        <v>4166000</v>
      </c>
    </row>
    <row r="17">
      <c r="A17" s="1" t="s">
        <v>574</v>
      </c>
      <c r="B17" s="8">
        <v>46085.0</v>
      </c>
      <c r="C17" s="1" t="s">
        <v>6</v>
      </c>
      <c r="D17" s="10">
        <v>180000.0</v>
      </c>
      <c r="E17" s="12"/>
      <c r="F17" s="1" t="s">
        <v>575</v>
      </c>
      <c r="G17" s="11">
        <f t="shared" si="1"/>
        <v>1150000</v>
      </c>
      <c r="H17" s="11">
        <f t="shared" si="9"/>
        <v>235000</v>
      </c>
      <c r="I17" s="11">
        <f t="shared" si="2"/>
        <v>988000</v>
      </c>
      <c r="J17" s="11">
        <f t="shared" si="10"/>
        <v>2339718</v>
      </c>
      <c r="K17" s="11">
        <f t="shared" si="3"/>
        <v>-73000</v>
      </c>
      <c r="L17" s="11">
        <f t="shared" si="4"/>
        <v>9809017.667</v>
      </c>
      <c r="M17" s="11">
        <f t="shared" si="11"/>
        <v>-9845517.667</v>
      </c>
      <c r="N17" s="11">
        <f t="shared" si="12"/>
        <v>12215235.33</v>
      </c>
      <c r="O17" s="11">
        <f t="shared" si="7"/>
        <v>4166000</v>
      </c>
    </row>
    <row r="18">
      <c r="A18" s="1" t="s">
        <v>576</v>
      </c>
      <c r="B18" s="8">
        <v>46085.0</v>
      </c>
      <c r="C18" s="1" t="s">
        <v>25</v>
      </c>
      <c r="D18" s="12"/>
      <c r="E18" s="10">
        <v>30000.0</v>
      </c>
      <c r="F18" s="1" t="s">
        <v>577</v>
      </c>
      <c r="G18" s="11">
        <f t="shared" si="1"/>
        <v>1150000</v>
      </c>
      <c r="H18" s="11">
        <f t="shared" si="9"/>
        <v>265000</v>
      </c>
      <c r="I18" s="11">
        <f t="shared" si="2"/>
        <v>988000</v>
      </c>
      <c r="J18" s="11">
        <f t="shared" si="10"/>
        <v>2309718</v>
      </c>
      <c r="K18" s="11">
        <f t="shared" si="3"/>
        <v>-103000</v>
      </c>
      <c r="L18" s="11">
        <f t="shared" si="4"/>
        <v>9809017.667</v>
      </c>
      <c r="M18" s="11">
        <f t="shared" si="11"/>
        <v>-9860517.667</v>
      </c>
      <c r="N18" s="11">
        <f t="shared" si="12"/>
        <v>12200235.33</v>
      </c>
      <c r="O18" s="11">
        <f t="shared" si="7"/>
        <v>4166000</v>
      </c>
    </row>
    <row r="19">
      <c r="A19" s="1" t="s">
        <v>578</v>
      </c>
      <c r="B19" s="8">
        <v>46085.0</v>
      </c>
      <c r="C19" s="1" t="s">
        <v>34</v>
      </c>
      <c r="D19" s="12"/>
      <c r="E19" s="10">
        <v>399000.0</v>
      </c>
      <c r="F19" s="1" t="s">
        <v>579</v>
      </c>
      <c r="G19" s="11">
        <f t="shared" si="1"/>
        <v>1150000</v>
      </c>
      <c r="H19" s="11">
        <f t="shared" si="9"/>
        <v>265000</v>
      </c>
      <c r="I19" s="11">
        <f t="shared" si="2"/>
        <v>1387000</v>
      </c>
      <c r="J19" s="11">
        <f t="shared" si="10"/>
        <v>1910718</v>
      </c>
      <c r="K19" s="11">
        <f t="shared" si="3"/>
        <v>-502000</v>
      </c>
      <c r="L19" s="11">
        <f t="shared" si="4"/>
        <v>9809017.667</v>
      </c>
      <c r="M19" s="11">
        <f t="shared" si="11"/>
        <v>-10060017.67</v>
      </c>
      <c r="N19" s="11">
        <f t="shared" si="12"/>
        <v>12000735.33</v>
      </c>
      <c r="O19" s="11">
        <f t="shared" si="7"/>
        <v>4166000</v>
      </c>
    </row>
    <row r="20">
      <c r="A20" s="1" t="s">
        <v>580</v>
      </c>
      <c r="B20" s="8">
        <v>46085.0</v>
      </c>
      <c r="C20" s="1" t="s">
        <v>25</v>
      </c>
      <c r="D20" s="12"/>
      <c r="E20" s="10">
        <v>300000.0</v>
      </c>
      <c r="F20" s="1" t="s">
        <v>53</v>
      </c>
      <c r="G20" s="11">
        <f t="shared" si="1"/>
        <v>1150000</v>
      </c>
      <c r="H20" s="11">
        <f t="shared" si="9"/>
        <v>565000</v>
      </c>
      <c r="I20" s="11">
        <f t="shared" si="2"/>
        <v>1387000</v>
      </c>
      <c r="J20" s="11">
        <f t="shared" si="10"/>
        <v>1610718</v>
      </c>
      <c r="K20" s="11">
        <f t="shared" si="3"/>
        <v>-802000</v>
      </c>
      <c r="L20" s="11">
        <f t="shared" si="4"/>
        <v>9809017.667</v>
      </c>
      <c r="M20" s="11">
        <f t="shared" si="11"/>
        <v>-10210017.67</v>
      </c>
      <c r="N20" s="11">
        <f t="shared" si="12"/>
        <v>11850735.33</v>
      </c>
      <c r="O20" s="11">
        <f t="shared" si="7"/>
        <v>4466000</v>
      </c>
    </row>
    <row r="21">
      <c r="A21" s="1" t="s">
        <v>581</v>
      </c>
      <c r="B21" s="8">
        <v>46086.0</v>
      </c>
      <c r="C21" s="1" t="s">
        <v>6</v>
      </c>
      <c r="D21" s="10">
        <v>69000.0</v>
      </c>
      <c r="E21" s="12"/>
      <c r="F21" s="1" t="s">
        <v>582</v>
      </c>
      <c r="G21" s="11">
        <f t="shared" si="1"/>
        <v>1219000</v>
      </c>
      <c r="H21" s="11">
        <f t="shared" si="9"/>
        <v>565000</v>
      </c>
      <c r="I21" s="11">
        <f t="shared" si="2"/>
        <v>1387000</v>
      </c>
      <c r="J21" s="11">
        <f t="shared" si="10"/>
        <v>1679718</v>
      </c>
      <c r="K21" s="11">
        <f t="shared" si="3"/>
        <v>-733000</v>
      </c>
      <c r="L21" s="11">
        <f t="shared" si="4"/>
        <v>9809017.667</v>
      </c>
      <c r="M21" s="11">
        <f t="shared" si="11"/>
        <v>-10175517.67</v>
      </c>
      <c r="N21" s="11">
        <f t="shared" si="12"/>
        <v>11885235.33</v>
      </c>
      <c r="O21" s="11">
        <f t="shared" si="7"/>
        <v>4466000</v>
      </c>
    </row>
    <row r="22">
      <c r="A22" s="1" t="s">
        <v>583</v>
      </c>
      <c r="B22" s="8">
        <v>46086.0</v>
      </c>
      <c r="C22" s="1" t="s">
        <v>6</v>
      </c>
      <c r="D22" s="10">
        <v>665000.0</v>
      </c>
      <c r="E22" s="12"/>
      <c r="F22" s="1" t="s">
        <v>584</v>
      </c>
      <c r="G22" s="11">
        <f t="shared" si="1"/>
        <v>1884000</v>
      </c>
      <c r="H22" s="11">
        <f t="shared" si="9"/>
        <v>565000</v>
      </c>
      <c r="I22" s="11">
        <f t="shared" si="2"/>
        <v>1387000</v>
      </c>
      <c r="J22" s="11">
        <f t="shared" si="10"/>
        <v>2344718</v>
      </c>
      <c r="K22" s="11">
        <f t="shared" si="3"/>
        <v>-68000</v>
      </c>
      <c r="L22" s="11">
        <f t="shared" si="4"/>
        <v>9809017.667</v>
      </c>
      <c r="M22" s="11">
        <f t="shared" si="11"/>
        <v>-9843017.667</v>
      </c>
      <c r="N22" s="11">
        <f t="shared" si="12"/>
        <v>12217735.33</v>
      </c>
      <c r="O22" s="11">
        <f t="shared" si="7"/>
        <v>4466000</v>
      </c>
    </row>
    <row r="23">
      <c r="A23" s="1" t="s">
        <v>585</v>
      </c>
      <c r="B23" s="8">
        <v>46086.0</v>
      </c>
      <c r="C23" s="1" t="s">
        <v>6</v>
      </c>
      <c r="D23" s="10">
        <v>60000.0</v>
      </c>
      <c r="E23" s="12"/>
      <c r="F23" s="1" t="s">
        <v>586</v>
      </c>
      <c r="G23" s="11">
        <f t="shared" si="1"/>
        <v>1944000</v>
      </c>
      <c r="H23" s="11">
        <f t="shared" si="9"/>
        <v>565000</v>
      </c>
      <c r="I23" s="11">
        <f t="shared" si="2"/>
        <v>1387000</v>
      </c>
      <c r="J23" s="11">
        <f t="shared" si="10"/>
        <v>2404718</v>
      </c>
      <c r="K23" s="11">
        <f t="shared" si="3"/>
        <v>-8000</v>
      </c>
      <c r="L23" s="11">
        <f t="shared" si="4"/>
        <v>9809017.667</v>
      </c>
      <c r="M23" s="11">
        <f t="shared" si="11"/>
        <v>-9813017.667</v>
      </c>
      <c r="N23" s="11">
        <f t="shared" si="12"/>
        <v>12247735.33</v>
      </c>
      <c r="O23" s="11">
        <f t="shared" si="7"/>
        <v>4466000</v>
      </c>
    </row>
    <row r="24">
      <c r="A24" s="1" t="s">
        <v>587</v>
      </c>
      <c r="B24" s="8">
        <v>46086.0</v>
      </c>
      <c r="C24" s="1" t="s">
        <v>19</v>
      </c>
      <c r="D24" s="10">
        <v>1.0E7</v>
      </c>
      <c r="E24" s="12"/>
      <c r="F24" s="1" t="s">
        <v>588</v>
      </c>
      <c r="G24" s="11">
        <f t="shared" si="1"/>
        <v>1944000</v>
      </c>
      <c r="H24" s="11">
        <f t="shared" si="9"/>
        <v>565000</v>
      </c>
      <c r="I24" s="11">
        <f t="shared" si="2"/>
        <v>1387000</v>
      </c>
      <c r="J24" s="11">
        <f t="shared" si="10"/>
        <v>12404718</v>
      </c>
      <c r="K24" s="11">
        <f t="shared" si="3"/>
        <v>-8000</v>
      </c>
      <c r="L24" s="11">
        <f t="shared" si="4"/>
        <v>9809017.667</v>
      </c>
      <c r="M24" s="11">
        <f t="shared" si="11"/>
        <v>-9813017.667</v>
      </c>
      <c r="N24" s="11">
        <f t="shared" si="12"/>
        <v>22247735.33</v>
      </c>
      <c r="O24" s="11">
        <f t="shared" si="7"/>
        <v>4466000</v>
      </c>
    </row>
    <row r="25">
      <c r="A25" s="1" t="s">
        <v>589</v>
      </c>
      <c r="B25" s="8">
        <v>46086.0</v>
      </c>
      <c r="C25" s="1" t="s">
        <v>6</v>
      </c>
      <c r="D25" s="10">
        <v>153000.0</v>
      </c>
      <c r="E25" s="12"/>
      <c r="F25" s="1" t="s">
        <v>590</v>
      </c>
      <c r="G25" s="11">
        <f t="shared" si="1"/>
        <v>2097000</v>
      </c>
      <c r="H25" s="11">
        <f t="shared" si="9"/>
        <v>565000</v>
      </c>
      <c r="I25" s="11">
        <f t="shared" si="2"/>
        <v>1387000</v>
      </c>
      <c r="J25" s="11">
        <f t="shared" si="10"/>
        <v>12557718</v>
      </c>
      <c r="K25" s="11">
        <f t="shared" si="3"/>
        <v>145000</v>
      </c>
      <c r="L25" s="11">
        <f t="shared" si="4"/>
        <v>9809017.667</v>
      </c>
      <c r="M25" s="11">
        <f t="shared" si="11"/>
        <v>-9736517.667</v>
      </c>
      <c r="N25" s="11">
        <f t="shared" si="12"/>
        <v>22324235.33</v>
      </c>
      <c r="O25" s="11">
        <f t="shared" si="7"/>
        <v>4466000</v>
      </c>
    </row>
    <row r="26">
      <c r="A26" s="1" t="s">
        <v>591</v>
      </c>
      <c r="B26" s="8">
        <v>46086.0</v>
      </c>
      <c r="C26" s="1" t="s">
        <v>6</v>
      </c>
      <c r="D26" s="10">
        <v>119000.0</v>
      </c>
      <c r="E26" s="12"/>
      <c r="F26" s="1" t="s">
        <v>592</v>
      </c>
      <c r="G26" s="11">
        <f t="shared" si="1"/>
        <v>2216000</v>
      </c>
      <c r="H26" s="11">
        <f t="shared" si="9"/>
        <v>565000</v>
      </c>
      <c r="I26" s="11">
        <f t="shared" si="2"/>
        <v>1387000</v>
      </c>
      <c r="J26" s="11">
        <f t="shared" si="10"/>
        <v>12676718</v>
      </c>
      <c r="K26" s="11">
        <f t="shared" si="3"/>
        <v>264000</v>
      </c>
      <c r="L26" s="11">
        <f t="shared" si="4"/>
        <v>9809017.667</v>
      </c>
      <c r="M26" s="11">
        <f t="shared" si="11"/>
        <v>-9677017.667</v>
      </c>
      <c r="N26" s="11">
        <f t="shared" si="12"/>
        <v>22383735.33</v>
      </c>
      <c r="O26" s="11">
        <f t="shared" si="7"/>
        <v>4466000</v>
      </c>
    </row>
    <row r="27">
      <c r="A27" s="1" t="s">
        <v>593</v>
      </c>
      <c r="B27" s="8">
        <v>46086.0</v>
      </c>
      <c r="C27" s="1" t="s">
        <v>6</v>
      </c>
      <c r="D27" s="10">
        <v>110900.0</v>
      </c>
      <c r="E27" s="12"/>
      <c r="F27" s="1" t="s">
        <v>590</v>
      </c>
      <c r="G27" s="11">
        <f t="shared" si="1"/>
        <v>2326900</v>
      </c>
      <c r="H27" s="11">
        <f t="shared" si="9"/>
        <v>565000</v>
      </c>
      <c r="I27" s="11">
        <f t="shared" si="2"/>
        <v>1387000</v>
      </c>
      <c r="J27" s="11">
        <f t="shared" si="10"/>
        <v>12787618</v>
      </c>
      <c r="K27" s="11">
        <f t="shared" si="3"/>
        <v>374900</v>
      </c>
      <c r="L27" s="11">
        <f t="shared" si="4"/>
        <v>9809017.667</v>
      </c>
      <c r="M27" s="11">
        <f t="shared" si="11"/>
        <v>-9621567.667</v>
      </c>
      <c r="N27" s="11">
        <f t="shared" si="12"/>
        <v>22439185.33</v>
      </c>
      <c r="O27" s="11">
        <f t="shared" si="7"/>
        <v>4466000</v>
      </c>
    </row>
    <row r="28">
      <c r="A28" s="1" t="s">
        <v>594</v>
      </c>
      <c r="B28" s="8">
        <v>46086.0</v>
      </c>
      <c r="C28" s="1" t="s">
        <v>6</v>
      </c>
      <c r="D28" s="10">
        <v>25000.0</v>
      </c>
      <c r="E28" s="12"/>
      <c r="F28" s="1" t="s">
        <v>595</v>
      </c>
      <c r="G28" s="11">
        <f t="shared" si="1"/>
        <v>2351900</v>
      </c>
      <c r="H28" s="11">
        <f t="shared" si="9"/>
        <v>565000</v>
      </c>
      <c r="I28" s="11">
        <f t="shared" si="2"/>
        <v>1387000</v>
      </c>
      <c r="J28" s="11">
        <f t="shared" si="10"/>
        <v>12812618</v>
      </c>
      <c r="K28" s="11">
        <f t="shared" si="3"/>
        <v>399900</v>
      </c>
      <c r="L28" s="11">
        <f t="shared" si="4"/>
        <v>9809017.667</v>
      </c>
      <c r="M28" s="11">
        <f t="shared" si="11"/>
        <v>-9609067.667</v>
      </c>
      <c r="N28" s="11">
        <f t="shared" si="12"/>
        <v>22451685.33</v>
      </c>
      <c r="O28" s="11">
        <f t="shared" si="7"/>
        <v>4466000</v>
      </c>
    </row>
    <row r="29">
      <c r="A29" s="1" t="s">
        <v>596</v>
      </c>
      <c r="B29" s="8">
        <v>46086.0</v>
      </c>
      <c r="C29" s="1" t="s">
        <v>6</v>
      </c>
      <c r="D29" s="10">
        <v>367000.0</v>
      </c>
      <c r="E29" s="12"/>
      <c r="F29" s="1" t="s">
        <v>597</v>
      </c>
      <c r="G29" s="11">
        <f t="shared" si="1"/>
        <v>2718900</v>
      </c>
      <c r="H29" s="11">
        <f t="shared" si="9"/>
        <v>565000</v>
      </c>
      <c r="I29" s="11">
        <f t="shared" si="2"/>
        <v>1387000</v>
      </c>
      <c r="J29" s="11">
        <f t="shared" si="10"/>
        <v>13179618</v>
      </c>
      <c r="K29" s="11">
        <f t="shared" si="3"/>
        <v>766900</v>
      </c>
      <c r="L29" s="11">
        <f t="shared" si="4"/>
        <v>9809017.667</v>
      </c>
      <c r="M29" s="11">
        <f t="shared" si="11"/>
        <v>-9425567.667</v>
      </c>
      <c r="N29" s="11">
        <f t="shared" si="12"/>
        <v>22635185.33</v>
      </c>
      <c r="O29" s="11">
        <f t="shared" si="7"/>
        <v>4466000</v>
      </c>
    </row>
    <row r="30">
      <c r="A30" s="1" t="s">
        <v>598</v>
      </c>
      <c r="B30" s="8">
        <v>46086.0</v>
      </c>
      <c r="C30" s="1" t="s">
        <v>6</v>
      </c>
      <c r="D30" s="10">
        <v>184000.0</v>
      </c>
      <c r="E30" s="12"/>
      <c r="F30" s="1" t="s">
        <v>599</v>
      </c>
      <c r="G30" s="11">
        <f t="shared" si="1"/>
        <v>2902900</v>
      </c>
      <c r="H30" s="11">
        <f t="shared" si="9"/>
        <v>565000</v>
      </c>
      <c r="I30" s="11">
        <f t="shared" si="2"/>
        <v>1387000</v>
      </c>
      <c r="J30" s="11">
        <f t="shared" si="10"/>
        <v>13363618</v>
      </c>
      <c r="K30" s="11">
        <f t="shared" si="3"/>
        <v>950900</v>
      </c>
      <c r="L30" s="11">
        <f t="shared" si="4"/>
        <v>9809017.667</v>
      </c>
      <c r="M30" s="11">
        <f t="shared" si="11"/>
        <v>-9333567.667</v>
      </c>
      <c r="N30" s="11">
        <f t="shared" si="12"/>
        <v>22727185.33</v>
      </c>
      <c r="O30" s="11">
        <f t="shared" si="7"/>
        <v>4466000</v>
      </c>
    </row>
    <row r="31">
      <c r="A31" s="1" t="s">
        <v>600</v>
      </c>
      <c r="B31" s="8">
        <v>46086.0</v>
      </c>
      <c r="C31" s="1" t="s">
        <v>6</v>
      </c>
      <c r="D31" s="10">
        <v>75000.0</v>
      </c>
      <c r="E31" s="12"/>
      <c r="F31" s="1" t="s">
        <v>601</v>
      </c>
      <c r="G31" s="11">
        <f t="shared" si="1"/>
        <v>2977900</v>
      </c>
      <c r="H31" s="11">
        <f t="shared" si="9"/>
        <v>565000</v>
      </c>
      <c r="I31" s="11">
        <f t="shared" si="2"/>
        <v>1387000</v>
      </c>
      <c r="J31" s="11">
        <f t="shared" si="10"/>
        <v>13438618</v>
      </c>
      <c r="K31" s="11">
        <f t="shared" si="3"/>
        <v>1025900</v>
      </c>
      <c r="L31" s="11">
        <f t="shared" si="4"/>
        <v>9809017.667</v>
      </c>
      <c r="M31" s="11">
        <f t="shared" si="11"/>
        <v>-9296067.667</v>
      </c>
      <c r="N31" s="11">
        <f t="shared" si="12"/>
        <v>22764685.33</v>
      </c>
      <c r="O31" s="11">
        <f t="shared" si="7"/>
        <v>4466000</v>
      </c>
    </row>
    <row r="32">
      <c r="A32" s="1" t="s">
        <v>602</v>
      </c>
      <c r="B32" s="8">
        <v>46086.0</v>
      </c>
      <c r="C32" s="1" t="s">
        <v>6</v>
      </c>
      <c r="D32" s="10">
        <v>180000.0</v>
      </c>
      <c r="E32" s="12"/>
      <c r="F32" s="1" t="s">
        <v>603</v>
      </c>
      <c r="G32" s="11">
        <f t="shared" si="1"/>
        <v>3157900</v>
      </c>
      <c r="H32" s="11">
        <f t="shared" si="9"/>
        <v>565000</v>
      </c>
      <c r="I32" s="11">
        <f t="shared" si="2"/>
        <v>1387000</v>
      </c>
      <c r="J32" s="11">
        <f t="shared" si="10"/>
        <v>13618618</v>
      </c>
      <c r="K32" s="11">
        <f t="shared" si="3"/>
        <v>1205900</v>
      </c>
      <c r="L32" s="11">
        <f t="shared" si="4"/>
        <v>9809017.667</v>
      </c>
      <c r="M32" s="11">
        <f t="shared" si="11"/>
        <v>-9206067.667</v>
      </c>
      <c r="N32" s="11">
        <f t="shared" si="12"/>
        <v>22854685.33</v>
      </c>
      <c r="O32" s="11">
        <f t="shared" si="7"/>
        <v>4466000</v>
      </c>
    </row>
    <row r="33">
      <c r="A33" s="1" t="s">
        <v>604</v>
      </c>
      <c r="B33" s="8">
        <v>46086.0</v>
      </c>
      <c r="C33" s="1" t="s">
        <v>34</v>
      </c>
      <c r="D33" s="12"/>
      <c r="E33" s="10">
        <v>455000.0</v>
      </c>
      <c r="F33" s="1" t="s">
        <v>605</v>
      </c>
      <c r="G33" s="11">
        <f t="shared" si="1"/>
        <v>3157900</v>
      </c>
      <c r="H33" s="11">
        <f t="shared" si="9"/>
        <v>565000</v>
      </c>
      <c r="I33" s="11">
        <f t="shared" si="2"/>
        <v>1842000</v>
      </c>
      <c r="J33" s="11">
        <f t="shared" si="10"/>
        <v>13163618</v>
      </c>
      <c r="K33" s="11">
        <f t="shared" si="3"/>
        <v>750900</v>
      </c>
      <c r="L33" s="11">
        <f t="shared" si="4"/>
        <v>9809017.667</v>
      </c>
      <c r="M33" s="11">
        <f t="shared" si="11"/>
        <v>-9433567.667</v>
      </c>
      <c r="N33" s="11">
        <f t="shared" si="12"/>
        <v>22627185.33</v>
      </c>
      <c r="O33" s="11">
        <f t="shared" si="7"/>
        <v>4466000</v>
      </c>
    </row>
    <row r="34">
      <c r="A34" s="1" t="s">
        <v>606</v>
      </c>
      <c r="B34" s="8">
        <v>46087.0</v>
      </c>
      <c r="C34" s="1" t="s">
        <v>25</v>
      </c>
      <c r="D34" s="12"/>
      <c r="E34" s="10">
        <v>20000.0</v>
      </c>
      <c r="F34" s="1" t="s">
        <v>307</v>
      </c>
      <c r="G34" s="11">
        <f t="shared" si="1"/>
        <v>3157900</v>
      </c>
      <c r="H34" s="11">
        <f t="shared" si="9"/>
        <v>585000</v>
      </c>
      <c r="I34" s="11">
        <f t="shared" si="2"/>
        <v>1842000</v>
      </c>
      <c r="J34" s="11">
        <f t="shared" si="10"/>
        <v>13143618</v>
      </c>
      <c r="K34" s="11">
        <f t="shared" si="3"/>
        <v>730900</v>
      </c>
      <c r="L34" s="11">
        <f t="shared" si="4"/>
        <v>9809017.667</v>
      </c>
      <c r="M34" s="11">
        <f t="shared" si="11"/>
        <v>-9443567.667</v>
      </c>
      <c r="N34" s="11">
        <f t="shared" si="12"/>
        <v>22617185.33</v>
      </c>
      <c r="O34" s="11">
        <f t="shared" si="7"/>
        <v>4466000</v>
      </c>
    </row>
    <row r="35">
      <c r="A35" s="1" t="s">
        <v>607</v>
      </c>
      <c r="B35" s="8">
        <v>46087.0</v>
      </c>
      <c r="C35" s="1" t="s">
        <v>34</v>
      </c>
      <c r="D35" s="12"/>
      <c r="E35" s="10">
        <v>50000.0</v>
      </c>
      <c r="F35" s="1" t="s">
        <v>49</v>
      </c>
      <c r="G35" s="11">
        <f t="shared" si="1"/>
        <v>3157900</v>
      </c>
      <c r="H35" s="11">
        <f t="shared" si="9"/>
        <v>585000</v>
      </c>
      <c r="I35" s="11">
        <f t="shared" si="2"/>
        <v>1892000</v>
      </c>
      <c r="J35" s="11">
        <f t="shared" si="10"/>
        <v>13093618</v>
      </c>
      <c r="K35" s="11">
        <f t="shared" si="3"/>
        <v>680900</v>
      </c>
      <c r="L35" s="11">
        <f t="shared" si="4"/>
        <v>9809017.667</v>
      </c>
      <c r="M35" s="11">
        <f t="shared" si="11"/>
        <v>-9468567.667</v>
      </c>
      <c r="N35" s="11">
        <f t="shared" si="12"/>
        <v>22592185.33</v>
      </c>
      <c r="O35" s="11">
        <f t="shared" si="7"/>
        <v>4466000</v>
      </c>
    </row>
    <row r="36">
      <c r="A36" s="1" t="s">
        <v>608</v>
      </c>
      <c r="B36" s="8">
        <v>46087.0</v>
      </c>
      <c r="C36" s="1" t="s">
        <v>25</v>
      </c>
      <c r="D36" s="12"/>
      <c r="E36" s="10">
        <v>20000.0</v>
      </c>
      <c r="F36" s="1" t="s">
        <v>276</v>
      </c>
      <c r="G36" s="11">
        <f t="shared" si="1"/>
        <v>3157900</v>
      </c>
      <c r="H36" s="11">
        <f t="shared" si="9"/>
        <v>605000</v>
      </c>
      <c r="I36" s="11">
        <f t="shared" si="2"/>
        <v>1892000</v>
      </c>
      <c r="J36" s="11">
        <f t="shared" si="10"/>
        <v>13073618</v>
      </c>
      <c r="K36" s="11">
        <f t="shared" si="3"/>
        <v>660900</v>
      </c>
      <c r="L36" s="11">
        <f t="shared" si="4"/>
        <v>9809017.667</v>
      </c>
      <c r="M36" s="11">
        <f t="shared" si="11"/>
        <v>-9478567.667</v>
      </c>
      <c r="N36" s="11">
        <f t="shared" si="12"/>
        <v>22582185.33</v>
      </c>
      <c r="O36" s="11">
        <f t="shared" si="7"/>
        <v>4466000</v>
      </c>
    </row>
    <row r="37">
      <c r="A37" s="1" t="s">
        <v>609</v>
      </c>
      <c r="B37" s="8">
        <v>46087.0</v>
      </c>
      <c r="C37" s="1" t="s">
        <v>6</v>
      </c>
      <c r="D37" s="10">
        <v>390000.0</v>
      </c>
      <c r="E37" s="12"/>
      <c r="F37" s="1" t="s">
        <v>610</v>
      </c>
      <c r="G37" s="11">
        <f t="shared" si="1"/>
        <v>3547900</v>
      </c>
      <c r="H37" s="11">
        <f t="shared" si="9"/>
        <v>605000</v>
      </c>
      <c r="I37" s="11">
        <f t="shared" si="2"/>
        <v>1892000</v>
      </c>
      <c r="J37" s="11">
        <f t="shared" si="10"/>
        <v>13463618</v>
      </c>
      <c r="K37" s="11">
        <f t="shared" si="3"/>
        <v>1050900</v>
      </c>
      <c r="L37" s="11">
        <f t="shared" si="4"/>
        <v>9809017.667</v>
      </c>
      <c r="M37" s="11">
        <f t="shared" si="11"/>
        <v>-9283567.667</v>
      </c>
      <c r="N37" s="11">
        <f t="shared" si="12"/>
        <v>22777185.33</v>
      </c>
      <c r="O37" s="11">
        <f t="shared" si="7"/>
        <v>4466000</v>
      </c>
    </row>
    <row r="38">
      <c r="A38" s="1" t="s">
        <v>611</v>
      </c>
      <c r="B38" s="8">
        <v>46087.0</v>
      </c>
      <c r="C38" s="1" t="s">
        <v>34</v>
      </c>
      <c r="D38" s="12"/>
      <c r="E38" s="10">
        <v>318000.0</v>
      </c>
      <c r="F38" s="1" t="s">
        <v>527</v>
      </c>
      <c r="G38" s="11">
        <f t="shared" si="1"/>
        <v>3547900</v>
      </c>
      <c r="H38" s="11">
        <f t="shared" si="9"/>
        <v>605000</v>
      </c>
      <c r="I38" s="11">
        <f t="shared" si="2"/>
        <v>2210000</v>
      </c>
      <c r="J38" s="11">
        <f t="shared" si="10"/>
        <v>13145618</v>
      </c>
      <c r="K38" s="11">
        <f t="shared" si="3"/>
        <v>732900</v>
      </c>
      <c r="L38" s="11">
        <f t="shared" si="4"/>
        <v>9809017.667</v>
      </c>
      <c r="M38" s="11">
        <f t="shared" si="11"/>
        <v>-9442567.667</v>
      </c>
      <c r="N38" s="11">
        <f t="shared" si="12"/>
        <v>22618185.33</v>
      </c>
      <c r="O38" s="11">
        <f t="shared" si="7"/>
        <v>4466000</v>
      </c>
    </row>
    <row r="39">
      <c r="A39" s="1" t="s">
        <v>612</v>
      </c>
      <c r="B39" s="8">
        <v>46088.0</v>
      </c>
      <c r="C39" s="1" t="s">
        <v>6</v>
      </c>
      <c r="D39" s="10">
        <v>105000.0</v>
      </c>
      <c r="E39" s="12"/>
      <c r="F39" s="1" t="s">
        <v>613</v>
      </c>
      <c r="G39" s="11">
        <f t="shared" si="1"/>
        <v>3652900</v>
      </c>
      <c r="H39" s="11">
        <f t="shared" si="9"/>
        <v>605000</v>
      </c>
      <c r="I39" s="11">
        <f t="shared" si="2"/>
        <v>2210000</v>
      </c>
      <c r="J39" s="11">
        <f t="shared" si="10"/>
        <v>13250618</v>
      </c>
      <c r="K39" s="11">
        <f t="shared" si="3"/>
        <v>837900</v>
      </c>
      <c r="L39" s="11">
        <f t="shared" si="4"/>
        <v>9809017.667</v>
      </c>
      <c r="M39" s="11">
        <f t="shared" si="11"/>
        <v>-9390067.667</v>
      </c>
      <c r="N39" s="11">
        <f t="shared" si="12"/>
        <v>22670685.33</v>
      </c>
      <c r="O39" s="11">
        <f t="shared" si="7"/>
        <v>4466000</v>
      </c>
    </row>
    <row r="40">
      <c r="A40" s="1" t="s">
        <v>614</v>
      </c>
      <c r="B40" s="8">
        <v>46088.0</v>
      </c>
      <c r="C40" s="1" t="s">
        <v>6</v>
      </c>
      <c r="D40" s="10">
        <v>88200.0</v>
      </c>
      <c r="E40" s="12"/>
      <c r="F40" s="1" t="s">
        <v>615</v>
      </c>
      <c r="G40" s="11">
        <f t="shared" si="1"/>
        <v>3741100</v>
      </c>
      <c r="H40" s="11">
        <f t="shared" si="9"/>
        <v>605000</v>
      </c>
      <c r="I40" s="11">
        <f t="shared" si="2"/>
        <v>2210000</v>
      </c>
      <c r="J40" s="11">
        <f t="shared" si="10"/>
        <v>13338818</v>
      </c>
      <c r="K40" s="11">
        <f t="shared" si="3"/>
        <v>926100</v>
      </c>
      <c r="L40" s="11">
        <f t="shared" si="4"/>
        <v>9809017.667</v>
      </c>
      <c r="M40" s="11">
        <f t="shared" si="11"/>
        <v>-9345967.667</v>
      </c>
      <c r="N40" s="11">
        <f t="shared" si="12"/>
        <v>22714785.33</v>
      </c>
      <c r="O40" s="11">
        <f t="shared" si="7"/>
        <v>4466000</v>
      </c>
    </row>
    <row r="41">
      <c r="A41" s="1" t="s">
        <v>616</v>
      </c>
      <c r="B41" s="8">
        <v>46088.0</v>
      </c>
      <c r="C41" s="1" t="s">
        <v>6</v>
      </c>
      <c r="D41" s="10">
        <v>224400.0</v>
      </c>
      <c r="E41" s="12"/>
      <c r="F41" s="1" t="s">
        <v>590</v>
      </c>
      <c r="G41" s="11">
        <f t="shared" si="1"/>
        <v>3965500</v>
      </c>
      <c r="H41" s="11">
        <f t="shared" si="9"/>
        <v>605000</v>
      </c>
      <c r="I41" s="11">
        <f t="shared" si="2"/>
        <v>2210000</v>
      </c>
      <c r="J41" s="11">
        <f t="shared" si="10"/>
        <v>13563218</v>
      </c>
      <c r="K41" s="11">
        <f t="shared" si="3"/>
        <v>1150500</v>
      </c>
      <c r="L41" s="11">
        <f t="shared" si="4"/>
        <v>9809017.667</v>
      </c>
      <c r="M41" s="11">
        <f t="shared" si="11"/>
        <v>-9233767.667</v>
      </c>
      <c r="N41" s="11">
        <f t="shared" si="12"/>
        <v>22826985.33</v>
      </c>
      <c r="O41" s="11">
        <f t="shared" si="7"/>
        <v>4466000</v>
      </c>
    </row>
    <row r="42">
      <c r="A42" s="1" t="s">
        <v>617</v>
      </c>
      <c r="B42" s="8">
        <v>46088.0</v>
      </c>
      <c r="C42" s="1" t="s">
        <v>6</v>
      </c>
      <c r="D42" s="10">
        <v>56800.0</v>
      </c>
      <c r="E42" s="12"/>
      <c r="F42" s="1" t="s">
        <v>618</v>
      </c>
      <c r="G42" s="11">
        <f t="shared" si="1"/>
        <v>4022300</v>
      </c>
      <c r="H42" s="11">
        <f t="shared" si="9"/>
        <v>605000</v>
      </c>
      <c r="I42" s="11">
        <f t="shared" si="2"/>
        <v>2210000</v>
      </c>
      <c r="J42" s="11">
        <f t="shared" si="10"/>
        <v>13620018</v>
      </c>
      <c r="K42" s="11">
        <f t="shared" si="3"/>
        <v>1207300</v>
      </c>
      <c r="L42" s="11">
        <f t="shared" si="4"/>
        <v>9809017.667</v>
      </c>
      <c r="M42" s="11">
        <f t="shared" si="11"/>
        <v>-9205367.667</v>
      </c>
      <c r="N42" s="11">
        <f t="shared" si="12"/>
        <v>22855385.33</v>
      </c>
      <c r="O42" s="11">
        <f t="shared" si="7"/>
        <v>4466000</v>
      </c>
    </row>
    <row r="43">
      <c r="A43" s="1" t="s">
        <v>619</v>
      </c>
      <c r="B43" s="8">
        <v>46088.0</v>
      </c>
      <c r="C43" s="1" t="s">
        <v>6</v>
      </c>
      <c r="D43" s="10">
        <v>306000.0</v>
      </c>
      <c r="E43" s="12"/>
      <c r="F43" s="1" t="s">
        <v>620</v>
      </c>
      <c r="G43" s="11">
        <f t="shared" si="1"/>
        <v>4328300</v>
      </c>
      <c r="H43" s="11">
        <f t="shared" si="9"/>
        <v>605000</v>
      </c>
      <c r="I43" s="11">
        <f t="shared" si="2"/>
        <v>2210000</v>
      </c>
      <c r="J43" s="11">
        <f t="shared" si="10"/>
        <v>13926018</v>
      </c>
      <c r="K43" s="11">
        <f t="shared" si="3"/>
        <v>1513300</v>
      </c>
      <c r="L43" s="11">
        <f t="shared" si="4"/>
        <v>9809017.667</v>
      </c>
      <c r="M43" s="11">
        <f t="shared" si="11"/>
        <v>-9052367.667</v>
      </c>
      <c r="N43" s="11">
        <f t="shared" si="12"/>
        <v>23008385.33</v>
      </c>
      <c r="O43" s="11">
        <f t="shared" si="7"/>
        <v>4466000</v>
      </c>
    </row>
    <row r="44">
      <c r="A44" s="1" t="s">
        <v>621</v>
      </c>
      <c r="B44" s="8">
        <v>46088.0</v>
      </c>
      <c r="C44" s="1" t="s">
        <v>6</v>
      </c>
      <c r="D44" s="10">
        <v>192100.0</v>
      </c>
      <c r="E44" s="12"/>
      <c r="F44" s="1" t="s">
        <v>622</v>
      </c>
      <c r="G44" s="11">
        <f t="shared" si="1"/>
        <v>4520400</v>
      </c>
      <c r="H44" s="11">
        <f t="shared" si="9"/>
        <v>605000</v>
      </c>
      <c r="I44" s="11">
        <f t="shared" si="2"/>
        <v>2210000</v>
      </c>
      <c r="J44" s="11">
        <f t="shared" si="10"/>
        <v>14118118</v>
      </c>
      <c r="K44" s="11">
        <f t="shared" si="3"/>
        <v>1705400</v>
      </c>
      <c r="L44" s="11">
        <f t="shared" si="4"/>
        <v>9809017.667</v>
      </c>
      <c r="M44" s="11">
        <f t="shared" si="11"/>
        <v>-8956317.667</v>
      </c>
      <c r="N44" s="11">
        <f t="shared" si="12"/>
        <v>23104435.33</v>
      </c>
      <c r="O44" s="11">
        <f t="shared" si="7"/>
        <v>4466000</v>
      </c>
    </row>
    <row r="45">
      <c r="A45" s="1" t="s">
        <v>623</v>
      </c>
      <c r="B45" s="8">
        <v>46088.0</v>
      </c>
      <c r="C45" s="1" t="s">
        <v>6</v>
      </c>
      <c r="D45" s="10">
        <v>54000.0</v>
      </c>
      <c r="E45" s="12"/>
      <c r="F45" s="1" t="s">
        <v>624</v>
      </c>
      <c r="G45" s="11">
        <f t="shared" si="1"/>
        <v>4574400</v>
      </c>
      <c r="H45" s="11">
        <f t="shared" si="9"/>
        <v>605000</v>
      </c>
      <c r="I45" s="11">
        <f t="shared" si="2"/>
        <v>2210000</v>
      </c>
      <c r="J45" s="11">
        <f t="shared" si="10"/>
        <v>14172118</v>
      </c>
      <c r="K45" s="11">
        <f t="shared" si="3"/>
        <v>1759400</v>
      </c>
      <c r="L45" s="11">
        <f t="shared" si="4"/>
        <v>9809017.667</v>
      </c>
      <c r="M45" s="11">
        <f t="shared" si="11"/>
        <v>-8929317.667</v>
      </c>
      <c r="N45" s="11">
        <f t="shared" si="12"/>
        <v>23131435.33</v>
      </c>
      <c r="O45" s="11">
        <f t="shared" si="7"/>
        <v>4466000</v>
      </c>
    </row>
    <row r="46">
      <c r="A46" s="1" t="s">
        <v>625</v>
      </c>
      <c r="B46" s="8">
        <v>46088.0</v>
      </c>
      <c r="C46" s="1" t="s">
        <v>6</v>
      </c>
      <c r="D46" s="10">
        <v>125000.0</v>
      </c>
      <c r="E46" s="12"/>
      <c r="F46" s="1" t="s">
        <v>626</v>
      </c>
      <c r="G46" s="11">
        <f t="shared" si="1"/>
        <v>4699400</v>
      </c>
      <c r="H46" s="11">
        <f t="shared" si="9"/>
        <v>605000</v>
      </c>
      <c r="I46" s="11">
        <f t="shared" si="2"/>
        <v>2210000</v>
      </c>
      <c r="J46" s="11">
        <f t="shared" si="10"/>
        <v>14297118</v>
      </c>
      <c r="K46" s="11">
        <f t="shared" si="3"/>
        <v>1884400</v>
      </c>
      <c r="L46" s="11">
        <f t="shared" si="4"/>
        <v>9809017.667</v>
      </c>
      <c r="M46" s="11">
        <f t="shared" si="11"/>
        <v>-8866817.667</v>
      </c>
      <c r="N46" s="11">
        <f t="shared" si="12"/>
        <v>23193935.33</v>
      </c>
      <c r="O46" s="11">
        <f t="shared" si="7"/>
        <v>4466000</v>
      </c>
    </row>
    <row r="47">
      <c r="A47" s="1" t="s">
        <v>627</v>
      </c>
      <c r="B47" s="8">
        <v>46088.0</v>
      </c>
      <c r="C47" s="1" t="s">
        <v>6</v>
      </c>
      <c r="D47" s="10">
        <v>1000000.0</v>
      </c>
      <c r="E47" s="12"/>
      <c r="F47" s="1" t="s">
        <v>628</v>
      </c>
      <c r="G47" s="11">
        <f t="shared" si="1"/>
        <v>5699400</v>
      </c>
      <c r="H47" s="11">
        <f t="shared" si="9"/>
        <v>605000</v>
      </c>
      <c r="I47" s="11">
        <f t="shared" si="2"/>
        <v>2210000</v>
      </c>
      <c r="J47" s="11">
        <f t="shared" si="10"/>
        <v>15297118</v>
      </c>
      <c r="K47" s="11">
        <f t="shared" si="3"/>
        <v>2884400</v>
      </c>
      <c r="L47" s="11">
        <f t="shared" si="4"/>
        <v>9809017.667</v>
      </c>
      <c r="M47" s="11">
        <f t="shared" si="11"/>
        <v>-8366817.667</v>
      </c>
      <c r="N47" s="11">
        <f t="shared" si="12"/>
        <v>23693935.33</v>
      </c>
      <c r="O47" s="11">
        <f t="shared" si="7"/>
        <v>4466000</v>
      </c>
    </row>
    <row r="48">
      <c r="A48" s="1" t="s">
        <v>629</v>
      </c>
      <c r="B48" s="8">
        <v>46088.0</v>
      </c>
      <c r="C48" s="1" t="s">
        <v>6</v>
      </c>
      <c r="D48" s="10">
        <v>59500.0</v>
      </c>
      <c r="E48" s="12"/>
      <c r="F48" s="1" t="s">
        <v>630</v>
      </c>
      <c r="G48" s="11">
        <f t="shared" si="1"/>
        <v>5758900</v>
      </c>
      <c r="H48" s="11">
        <f t="shared" si="9"/>
        <v>605000</v>
      </c>
      <c r="I48" s="11">
        <f t="shared" si="2"/>
        <v>2210000</v>
      </c>
      <c r="J48" s="11">
        <f t="shared" si="10"/>
        <v>15356618</v>
      </c>
      <c r="K48" s="11">
        <f t="shared" si="3"/>
        <v>2943900</v>
      </c>
      <c r="L48" s="11">
        <f t="shared" si="4"/>
        <v>9809017.667</v>
      </c>
      <c r="M48" s="11">
        <f t="shared" si="11"/>
        <v>-8337067.667</v>
      </c>
      <c r="N48" s="11">
        <f t="shared" si="12"/>
        <v>23723685.33</v>
      </c>
      <c r="O48" s="11">
        <f t="shared" si="7"/>
        <v>4466000</v>
      </c>
    </row>
    <row r="49">
      <c r="A49" s="1" t="s">
        <v>631</v>
      </c>
      <c r="B49" s="8">
        <v>46088.0</v>
      </c>
      <c r="C49" s="1" t="s">
        <v>6</v>
      </c>
      <c r="D49" s="10">
        <v>331500.0</v>
      </c>
      <c r="E49" s="12"/>
      <c r="F49" s="1" t="s">
        <v>632</v>
      </c>
      <c r="G49" s="11">
        <f t="shared" si="1"/>
        <v>6090400</v>
      </c>
      <c r="H49" s="11">
        <f t="shared" si="9"/>
        <v>605000</v>
      </c>
      <c r="I49" s="11">
        <f t="shared" si="2"/>
        <v>2210000</v>
      </c>
      <c r="J49" s="11">
        <f t="shared" si="10"/>
        <v>15688118</v>
      </c>
      <c r="K49" s="11">
        <f t="shared" si="3"/>
        <v>3275400</v>
      </c>
      <c r="L49" s="11">
        <f t="shared" si="4"/>
        <v>9809017.667</v>
      </c>
      <c r="M49" s="11">
        <f t="shared" si="11"/>
        <v>-8171317.667</v>
      </c>
      <c r="N49" s="11">
        <f t="shared" si="12"/>
        <v>23889435.33</v>
      </c>
      <c r="O49" s="11">
        <f t="shared" si="7"/>
        <v>4466000</v>
      </c>
    </row>
    <row r="50">
      <c r="A50" s="1" t="s">
        <v>633</v>
      </c>
      <c r="B50" s="8">
        <v>46088.0</v>
      </c>
      <c r="C50" s="1" t="s">
        <v>6</v>
      </c>
      <c r="D50" s="10">
        <v>71000.0</v>
      </c>
      <c r="E50" s="12"/>
      <c r="F50" s="1" t="s">
        <v>634</v>
      </c>
      <c r="G50" s="11">
        <f t="shared" si="1"/>
        <v>6161400</v>
      </c>
      <c r="H50" s="11">
        <f t="shared" si="9"/>
        <v>605000</v>
      </c>
      <c r="I50" s="11">
        <f t="shared" si="2"/>
        <v>2210000</v>
      </c>
      <c r="J50" s="11">
        <f t="shared" si="10"/>
        <v>15759118</v>
      </c>
      <c r="K50" s="11">
        <f t="shared" si="3"/>
        <v>3346400</v>
      </c>
      <c r="L50" s="11">
        <f t="shared" si="4"/>
        <v>9809017.667</v>
      </c>
      <c r="M50" s="11">
        <f t="shared" si="11"/>
        <v>-8135817.667</v>
      </c>
      <c r="N50" s="11">
        <f t="shared" si="12"/>
        <v>23924935.33</v>
      </c>
      <c r="O50" s="11">
        <f t="shared" si="7"/>
        <v>4466000</v>
      </c>
    </row>
    <row r="51">
      <c r="A51" s="1" t="s">
        <v>635</v>
      </c>
      <c r="B51" s="8">
        <v>46088.0</v>
      </c>
      <c r="C51" s="1" t="s">
        <v>6</v>
      </c>
      <c r="D51" s="10">
        <v>201455.0</v>
      </c>
      <c r="E51" s="12"/>
      <c r="F51" s="1" t="s">
        <v>636</v>
      </c>
      <c r="G51" s="11">
        <f t="shared" si="1"/>
        <v>6362855</v>
      </c>
      <c r="H51" s="11">
        <f t="shared" si="9"/>
        <v>605000</v>
      </c>
      <c r="I51" s="11">
        <f t="shared" si="2"/>
        <v>2210000</v>
      </c>
      <c r="J51" s="11">
        <f t="shared" si="10"/>
        <v>15960573</v>
      </c>
      <c r="K51" s="11">
        <f t="shared" si="3"/>
        <v>3547855</v>
      </c>
      <c r="L51" s="11">
        <f t="shared" si="4"/>
        <v>9809017.667</v>
      </c>
      <c r="M51" s="11">
        <f t="shared" si="11"/>
        <v>-8035090.167</v>
      </c>
      <c r="N51" s="11">
        <f t="shared" si="12"/>
        <v>24025662.83</v>
      </c>
      <c r="O51" s="11">
        <f t="shared" si="7"/>
        <v>4466000</v>
      </c>
    </row>
    <row r="52">
      <c r="A52" s="1" t="s">
        <v>637</v>
      </c>
      <c r="B52" s="8">
        <v>46088.0</v>
      </c>
      <c r="C52" s="1" t="s">
        <v>6</v>
      </c>
      <c r="D52" s="10">
        <v>17000.0</v>
      </c>
      <c r="E52" s="12"/>
      <c r="F52" s="1" t="s">
        <v>638</v>
      </c>
      <c r="G52" s="11">
        <f t="shared" si="1"/>
        <v>6379855</v>
      </c>
      <c r="H52" s="11">
        <f t="shared" si="9"/>
        <v>605000</v>
      </c>
      <c r="I52" s="11">
        <f t="shared" si="2"/>
        <v>2210000</v>
      </c>
      <c r="J52" s="11">
        <f t="shared" si="10"/>
        <v>15977573</v>
      </c>
      <c r="K52" s="11">
        <f t="shared" si="3"/>
        <v>3564855</v>
      </c>
      <c r="L52" s="11">
        <f t="shared" si="4"/>
        <v>9809017.667</v>
      </c>
      <c r="M52" s="11">
        <f t="shared" si="11"/>
        <v>-8026590.167</v>
      </c>
      <c r="N52" s="11">
        <f t="shared" si="12"/>
        <v>24034162.83</v>
      </c>
      <c r="O52" s="11">
        <f t="shared" si="7"/>
        <v>4466000</v>
      </c>
    </row>
    <row r="53">
      <c r="A53" s="1" t="s">
        <v>639</v>
      </c>
      <c r="B53" s="8">
        <v>46088.0</v>
      </c>
      <c r="C53" s="1" t="s">
        <v>6</v>
      </c>
      <c r="D53" s="10">
        <v>670000.0</v>
      </c>
      <c r="E53" s="12"/>
      <c r="F53" s="1" t="s">
        <v>640</v>
      </c>
      <c r="G53" s="11">
        <f t="shared" si="1"/>
        <v>7049855</v>
      </c>
      <c r="H53" s="11">
        <f t="shared" si="9"/>
        <v>605000</v>
      </c>
      <c r="I53" s="11">
        <f t="shared" si="2"/>
        <v>2210000</v>
      </c>
      <c r="J53" s="11">
        <f t="shared" si="10"/>
        <v>16647573</v>
      </c>
      <c r="K53" s="11">
        <f t="shared" si="3"/>
        <v>4234855</v>
      </c>
      <c r="L53" s="11">
        <f t="shared" si="4"/>
        <v>9809017.667</v>
      </c>
      <c r="M53" s="11">
        <f t="shared" si="11"/>
        <v>-7691590.167</v>
      </c>
      <c r="N53" s="11">
        <f t="shared" si="12"/>
        <v>24369162.83</v>
      </c>
      <c r="O53" s="11">
        <f t="shared" si="7"/>
        <v>4466000</v>
      </c>
    </row>
    <row r="54">
      <c r="A54" s="1" t="s">
        <v>641</v>
      </c>
      <c r="B54" s="8">
        <v>46088.0</v>
      </c>
      <c r="C54" s="1" t="s">
        <v>25</v>
      </c>
      <c r="D54" s="12"/>
      <c r="E54" s="10">
        <v>500000.0</v>
      </c>
      <c r="F54" s="1" t="s">
        <v>53</v>
      </c>
      <c r="G54" s="11">
        <f t="shared" si="1"/>
        <v>7049855</v>
      </c>
      <c r="H54" s="11">
        <f t="shared" si="9"/>
        <v>1105000</v>
      </c>
      <c r="I54" s="11">
        <f t="shared" si="2"/>
        <v>2210000</v>
      </c>
      <c r="J54" s="11">
        <f t="shared" si="10"/>
        <v>16147573</v>
      </c>
      <c r="K54" s="11">
        <f t="shared" si="3"/>
        <v>3734855</v>
      </c>
      <c r="L54" s="11">
        <f t="shared" si="4"/>
        <v>9809017.667</v>
      </c>
      <c r="M54" s="11">
        <f t="shared" si="11"/>
        <v>-7941590.167</v>
      </c>
      <c r="N54" s="11">
        <f t="shared" si="12"/>
        <v>24119162.83</v>
      </c>
      <c r="O54" s="11">
        <f t="shared" si="7"/>
        <v>4966000</v>
      </c>
    </row>
    <row r="55">
      <c r="A55" s="1" t="s">
        <v>642</v>
      </c>
      <c r="B55" s="8">
        <v>46088.0</v>
      </c>
      <c r="C55" s="1" t="s">
        <v>6</v>
      </c>
      <c r="D55" s="10">
        <v>170000.0</v>
      </c>
      <c r="E55" s="12"/>
      <c r="F55" s="1" t="s">
        <v>643</v>
      </c>
      <c r="G55" s="11">
        <f t="shared" si="1"/>
        <v>7219855</v>
      </c>
      <c r="H55" s="11">
        <f t="shared" si="9"/>
        <v>1105000</v>
      </c>
      <c r="I55" s="11">
        <f t="shared" si="2"/>
        <v>2210000</v>
      </c>
      <c r="J55" s="11">
        <f t="shared" si="10"/>
        <v>16317573</v>
      </c>
      <c r="K55" s="11">
        <f t="shared" si="3"/>
        <v>3904855</v>
      </c>
      <c r="L55" s="11">
        <f t="shared" si="4"/>
        <v>9809017.667</v>
      </c>
      <c r="M55" s="11">
        <f t="shared" si="11"/>
        <v>-7856590.167</v>
      </c>
      <c r="N55" s="11">
        <f t="shared" si="12"/>
        <v>24204162.83</v>
      </c>
      <c r="O55" s="11">
        <f t="shared" si="7"/>
        <v>4966000</v>
      </c>
    </row>
    <row r="56">
      <c r="A56" s="1" t="s">
        <v>644</v>
      </c>
      <c r="B56" s="8">
        <v>46088.0</v>
      </c>
      <c r="C56" s="1" t="s">
        <v>19</v>
      </c>
      <c r="D56" s="12"/>
      <c r="E56" s="10">
        <v>70000.0</v>
      </c>
      <c r="F56" s="1" t="s">
        <v>645</v>
      </c>
      <c r="G56" s="11">
        <f t="shared" si="1"/>
        <v>7219855</v>
      </c>
      <c r="H56" s="11">
        <f t="shared" si="9"/>
        <v>1105000</v>
      </c>
      <c r="I56" s="11">
        <f t="shared" si="2"/>
        <v>2210000</v>
      </c>
      <c r="J56" s="11">
        <f t="shared" si="10"/>
        <v>16247573</v>
      </c>
      <c r="K56" s="11">
        <f t="shared" si="3"/>
        <v>3904855</v>
      </c>
      <c r="L56" s="11">
        <f t="shared" si="4"/>
        <v>9809017.667</v>
      </c>
      <c r="M56" s="11">
        <f t="shared" si="11"/>
        <v>-7856590.167</v>
      </c>
      <c r="N56" s="11">
        <f t="shared" si="12"/>
        <v>24134162.83</v>
      </c>
      <c r="O56" s="11">
        <f t="shared" si="7"/>
        <v>4966000</v>
      </c>
    </row>
    <row r="57">
      <c r="A57" s="1" t="s">
        <v>646</v>
      </c>
      <c r="B57" s="8">
        <v>46089.0</v>
      </c>
      <c r="C57" s="1" t="s">
        <v>6</v>
      </c>
      <c r="D57" s="10">
        <v>700000.0</v>
      </c>
      <c r="E57" s="12"/>
      <c r="F57" s="1" t="s">
        <v>647</v>
      </c>
      <c r="G57" s="11">
        <f t="shared" si="1"/>
        <v>7919855</v>
      </c>
      <c r="H57" s="11">
        <f t="shared" si="9"/>
        <v>1105000</v>
      </c>
      <c r="I57" s="11">
        <f t="shared" si="2"/>
        <v>2210000</v>
      </c>
      <c r="J57" s="11">
        <f t="shared" si="10"/>
        <v>16947573</v>
      </c>
      <c r="K57" s="11">
        <f t="shared" si="3"/>
        <v>4604855</v>
      </c>
      <c r="L57" s="11">
        <f t="shared" si="4"/>
        <v>9809017.667</v>
      </c>
      <c r="M57" s="11">
        <f t="shared" si="11"/>
        <v>-7506590.167</v>
      </c>
      <c r="N57" s="11">
        <f t="shared" si="12"/>
        <v>24484162.83</v>
      </c>
      <c r="O57" s="11">
        <f t="shared" si="7"/>
        <v>4966000</v>
      </c>
    </row>
    <row r="58">
      <c r="A58" s="1" t="s">
        <v>648</v>
      </c>
      <c r="B58" s="8">
        <v>46089.0</v>
      </c>
      <c r="C58" s="1" t="s">
        <v>6</v>
      </c>
      <c r="D58" s="10">
        <v>200000.0</v>
      </c>
      <c r="E58" s="12"/>
      <c r="F58" s="1" t="s">
        <v>649</v>
      </c>
      <c r="G58" s="11">
        <f t="shared" si="1"/>
        <v>8119855</v>
      </c>
      <c r="H58" s="11">
        <f t="shared" si="9"/>
        <v>1105000</v>
      </c>
      <c r="I58" s="11">
        <f t="shared" si="2"/>
        <v>2210000</v>
      </c>
      <c r="J58" s="11">
        <f t="shared" si="10"/>
        <v>17147573</v>
      </c>
      <c r="K58" s="11">
        <f t="shared" si="3"/>
        <v>4804855</v>
      </c>
      <c r="L58" s="11">
        <f t="shared" si="4"/>
        <v>9809017.667</v>
      </c>
      <c r="M58" s="11">
        <f t="shared" si="11"/>
        <v>-7406590.167</v>
      </c>
      <c r="N58" s="11">
        <f t="shared" si="12"/>
        <v>24584162.83</v>
      </c>
      <c r="O58" s="11">
        <f t="shared" si="7"/>
        <v>4966000</v>
      </c>
    </row>
    <row r="59">
      <c r="A59" s="1" t="s">
        <v>650</v>
      </c>
      <c r="B59" s="8">
        <v>46089.0</v>
      </c>
      <c r="C59" s="1" t="s">
        <v>6</v>
      </c>
      <c r="D59" s="10">
        <v>153000.0</v>
      </c>
      <c r="E59" s="12"/>
      <c r="F59" s="1" t="s">
        <v>622</v>
      </c>
      <c r="G59" s="11">
        <f t="shared" si="1"/>
        <v>8272855</v>
      </c>
      <c r="H59" s="11">
        <f t="shared" si="9"/>
        <v>1105000</v>
      </c>
      <c r="I59" s="11">
        <f t="shared" si="2"/>
        <v>2210000</v>
      </c>
      <c r="J59" s="11">
        <f t="shared" si="10"/>
        <v>17300573</v>
      </c>
      <c r="K59" s="11">
        <f t="shared" si="3"/>
        <v>4957855</v>
      </c>
      <c r="L59" s="11">
        <f t="shared" si="4"/>
        <v>9809017.667</v>
      </c>
      <c r="M59" s="11">
        <f t="shared" si="11"/>
        <v>-7330090.167</v>
      </c>
      <c r="N59" s="11">
        <f t="shared" si="12"/>
        <v>24660662.83</v>
      </c>
      <c r="O59" s="11">
        <f t="shared" si="7"/>
        <v>4966000</v>
      </c>
    </row>
    <row r="60">
      <c r="A60" s="1" t="s">
        <v>651</v>
      </c>
      <c r="B60" s="8">
        <v>46089.0</v>
      </c>
      <c r="C60" s="1" t="s">
        <v>6</v>
      </c>
      <c r="D60" s="10">
        <v>127500.0</v>
      </c>
      <c r="E60" s="12"/>
      <c r="F60" s="1" t="s">
        <v>652</v>
      </c>
      <c r="G60" s="11">
        <f t="shared" si="1"/>
        <v>8400355</v>
      </c>
      <c r="H60" s="11">
        <f t="shared" si="9"/>
        <v>1105000</v>
      </c>
      <c r="I60" s="11">
        <f t="shared" si="2"/>
        <v>2210000</v>
      </c>
      <c r="J60" s="11">
        <f t="shared" si="10"/>
        <v>17428073</v>
      </c>
      <c r="K60" s="11">
        <f t="shared" si="3"/>
        <v>5085355</v>
      </c>
      <c r="L60" s="11">
        <f t="shared" si="4"/>
        <v>9809017.667</v>
      </c>
      <c r="M60" s="11">
        <f t="shared" si="11"/>
        <v>-7266340.167</v>
      </c>
      <c r="N60" s="11">
        <f t="shared" si="12"/>
        <v>24724412.83</v>
      </c>
      <c r="O60" s="11">
        <f t="shared" si="7"/>
        <v>4966000</v>
      </c>
    </row>
    <row r="61">
      <c r="A61" s="1" t="s">
        <v>653</v>
      </c>
      <c r="B61" s="8">
        <v>46089.0</v>
      </c>
      <c r="C61" s="1" t="s">
        <v>6</v>
      </c>
      <c r="D61" s="10">
        <v>64000.0</v>
      </c>
      <c r="E61" s="12"/>
      <c r="F61" s="1" t="s">
        <v>654</v>
      </c>
      <c r="G61" s="11">
        <f t="shared" si="1"/>
        <v>8464355</v>
      </c>
      <c r="H61" s="11">
        <f t="shared" si="9"/>
        <v>1105000</v>
      </c>
      <c r="I61" s="11">
        <f t="shared" si="2"/>
        <v>2210000</v>
      </c>
      <c r="J61" s="11">
        <f t="shared" si="10"/>
        <v>17492073</v>
      </c>
      <c r="K61" s="11">
        <f t="shared" si="3"/>
        <v>5149355</v>
      </c>
      <c r="L61" s="11">
        <f t="shared" si="4"/>
        <v>9809017.667</v>
      </c>
      <c r="M61" s="11">
        <f t="shared" si="11"/>
        <v>-7234340.167</v>
      </c>
      <c r="N61" s="11">
        <f t="shared" si="12"/>
        <v>24756412.83</v>
      </c>
      <c r="O61" s="11">
        <f t="shared" si="7"/>
        <v>4966000</v>
      </c>
    </row>
    <row r="62">
      <c r="A62" s="1" t="s">
        <v>655</v>
      </c>
      <c r="B62" s="8">
        <v>46089.0</v>
      </c>
      <c r="C62" s="1" t="s">
        <v>6</v>
      </c>
      <c r="D62" s="10">
        <v>236000.0</v>
      </c>
      <c r="E62" s="12"/>
      <c r="F62" s="1" t="s">
        <v>613</v>
      </c>
      <c r="G62" s="11">
        <f t="shared" si="1"/>
        <v>8700355</v>
      </c>
      <c r="H62" s="11">
        <f t="shared" si="9"/>
        <v>1105000</v>
      </c>
      <c r="I62" s="11">
        <f t="shared" si="2"/>
        <v>2210000</v>
      </c>
      <c r="J62" s="11">
        <f t="shared" si="10"/>
        <v>17728073</v>
      </c>
      <c r="K62" s="11">
        <f t="shared" si="3"/>
        <v>5385355</v>
      </c>
      <c r="L62" s="11">
        <f t="shared" si="4"/>
        <v>9809017.667</v>
      </c>
      <c r="M62" s="11">
        <f t="shared" si="11"/>
        <v>-7116340.167</v>
      </c>
      <c r="N62" s="11">
        <f t="shared" si="12"/>
        <v>24874412.83</v>
      </c>
      <c r="O62" s="11">
        <f t="shared" si="7"/>
        <v>4966000</v>
      </c>
    </row>
    <row r="63">
      <c r="A63" s="1" t="s">
        <v>656</v>
      </c>
      <c r="B63" s="8">
        <v>46089.0</v>
      </c>
      <c r="C63" s="1" t="s">
        <v>6</v>
      </c>
      <c r="D63" s="10">
        <v>102000.0</v>
      </c>
      <c r="E63" s="12"/>
      <c r="F63" s="1" t="s">
        <v>657</v>
      </c>
      <c r="G63" s="11">
        <f t="shared" si="1"/>
        <v>8802355</v>
      </c>
      <c r="H63" s="11">
        <f t="shared" si="9"/>
        <v>1105000</v>
      </c>
      <c r="I63" s="11">
        <f t="shared" si="2"/>
        <v>2210000</v>
      </c>
      <c r="J63" s="11">
        <f t="shared" si="10"/>
        <v>17830073</v>
      </c>
      <c r="K63" s="11">
        <f t="shared" si="3"/>
        <v>5487355</v>
      </c>
      <c r="L63" s="11">
        <f t="shared" si="4"/>
        <v>9809017.667</v>
      </c>
      <c r="M63" s="11">
        <f t="shared" si="11"/>
        <v>-7065340.167</v>
      </c>
      <c r="N63" s="11">
        <f t="shared" si="12"/>
        <v>24925412.83</v>
      </c>
      <c r="O63" s="11">
        <f t="shared" si="7"/>
        <v>4966000</v>
      </c>
    </row>
    <row r="64">
      <c r="A64" s="1" t="s">
        <v>658</v>
      </c>
      <c r="B64" s="8">
        <v>46089.0</v>
      </c>
      <c r="C64" s="1" t="s">
        <v>34</v>
      </c>
      <c r="D64" s="12"/>
      <c r="E64" s="10">
        <v>141000.0</v>
      </c>
      <c r="F64" s="1" t="s">
        <v>62</v>
      </c>
      <c r="G64" s="11">
        <f t="shared" si="1"/>
        <v>8802355</v>
      </c>
      <c r="H64" s="11">
        <f t="shared" si="9"/>
        <v>1105000</v>
      </c>
      <c r="I64" s="11">
        <f t="shared" si="2"/>
        <v>2351000</v>
      </c>
      <c r="J64" s="11">
        <f t="shared" si="10"/>
        <v>17689073</v>
      </c>
      <c r="K64" s="11">
        <f t="shared" si="3"/>
        <v>5346355</v>
      </c>
      <c r="L64" s="11">
        <f t="shared" si="4"/>
        <v>9809017.667</v>
      </c>
      <c r="M64" s="11">
        <f t="shared" si="11"/>
        <v>-7135840.167</v>
      </c>
      <c r="N64" s="11">
        <f t="shared" si="12"/>
        <v>24854912.83</v>
      </c>
      <c r="O64" s="11">
        <f t="shared" si="7"/>
        <v>4966000</v>
      </c>
    </row>
    <row r="65">
      <c r="A65" s="1" t="s">
        <v>659</v>
      </c>
      <c r="B65" s="8">
        <v>46091.0</v>
      </c>
      <c r="C65" s="1" t="s">
        <v>34</v>
      </c>
      <c r="D65" s="12"/>
      <c r="E65" s="10">
        <v>55000.0</v>
      </c>
      <c r="F65" s="1" t="s">
        <v>660</v>
      </c>
      <c r="G65" s="11">
        <f t="shared" si="1"/>
        <v>8802355</v>
      </c>
      <c r="H65" s="11">
        <f t="shared" si="9"/>
        <v>1105000</v>
      </c>
      <c r="I65" s="11">
        <f t="shared" si="2"/>
        <v>2406000</v>
      </c>
      <c r="J65" s="11">
        <f t="shared" si="10"/>
        <v>17634073</v>
      </c>
      <c r="K65" s="11">
        <f t="shared" si="3"/>
        <v>5291355</v>
      </c>
      <c r="L65" s="11">
        <f t="shared" si="4"/>
        <v>9809017.667</v>
      </c>
      <c r="M65" s="11">
        <f t="shared" si="11"/>
        <v>-7163340.167</v>
      </c>
      <c r="N65" s="11">
        <f t="shared" si="12"/>
        <v>24827412.83</v>
      </c>
      <c r="O65" s="11">
        <f t="shared" si="7"/>
        <v>4966000</v>
      </c>
    </row>
    <row r="66">
      <c r="A66" s="1" t="s">
        <v>661</v>
      </c>
      <c r="B66" s="8">
        <v>46091.0</v>
      </c>
      <c r="C66" s="1" t="s">
        <v>34</v>
      </c>
      <c r="D66" s="12"/>
      <c r="E66" s="10">
        <v>170000.0</v>
      </c>
      <c r="F66" s="1" t="s">
        <v>62</v>
      </c>
      <c r="G66" s="11">
        <f t="shared" si="1"/>
        <v>8802355</v>
      </c>
      <c r="H66" s="11">
        <f t="shared" si="9"/>
        <v>1105000</v>
      </c>
      <c r="I66" s="11">
        <f t="shared" si="2"/>
        <v>2576000</v>
      </c>
      <c r="J66" s="11">
        <f t="shared" si="10"/>
        <v>17464073</v>
      </c>
      <c r="K66" s="11">
        <f t="shared" si="3"/>
        <v>5121355</v>
      </c>
      <c r="L66" s="11">
        <f t="shared" si="4"/>
        <v>9809017.667</v>
      </c>
      <c r="M66" s="11">
        <f t="shared" si="11"/>
        <v>-7248340.167</v>
      </c>
      <c r="N66" s="11">
        <f t="shared" si="12"/>
        <v>24742412.83</v>
      </c>
      <c r="O66" s="11">
        <f t="shared" si="7"/>
        <v>4966000</v>
      </c>
    </row>
    <row r="67">
      <c r="A67" s="1" t="s">
        <v>662</v>
      </c>
      <c r="B67" s="8">
        <v>46091.0</v>
      </c>
      <c r="C67" s="1" t="s">
        <v>34</v>
      </c>
      <c r="D67" s="12"/>
      <c r="E67" s="10">
        <v>225000.0</v>
      </c>
      <c r="F67" s="1" t="s">
        <v>663</v>
      </c>
      <c r="G67" s="11">
        <f t="shared" si="1"/>
        <v>8802355</v>
      </c>
      <c r="H67" s="11">
        <f t="shared" si="9"/>
        <v>1105000</v>
      </c>
      <c r="I67" s="11">
        <f t="shared" si="2"/>
        <v>2801000</v>
      </c>
      <c r="J67" s="11">
        <f t="shared" si="10"/>
        <v>17239073</v>
      </c>
      <c r="K67" s="11">
        <f t="shared" si="3"/>
        <v>4896355</v>
      </c>
      <c r="L67" s="11">
        <f t="shared" si="4"/>
        <v>9809017.667</v>
      </c>
      <c r="M67" s="11">
        <f t="shared" si="11"/>
        <v>-7360840.167</v>
      </c>
      <c r="N67" s="11">
        <f t="shared" si="12"/>
        <v>24629912.83</v>
      </c>
      <c r="O67" s="11">
        <f t="shared" si="7"/>
        <v>4966000</v>
      </c>
    </row>
    <row r="68">
      <c r="A68" s="1" t="s">
        <v>664</v>
      </c>
      <c r="B68" s="8">
        <v>46091.0</v>
      </c>
      <c r="C68" s="1" t="s">
        <v>25</v>
      </c>
      <c r="D68" s="12"/>
      <c r="E68" s="10">
        <v>274000.0</v>
      </c>
      <c r="F68" s="1" t="s">
        <v>313</v>
      </c>
      <c r="G68" s="11">
        <f t="shared" si="1"/>
        <v>8802355</v>
      </c>
      <c r="H68" s="11">
        <f t="shared" si="9"/>
        <v>1379000</v>
      </c>
      <c r="I68" s="11">
        <f t="shared" si="2"/>
        <v>2801000</v>
      </c>
      <c r="J68" s="11">
        <f t="shared" si="10"/>
        <v>16965073</v>
      </c>
      <c r="K68" s="11">
        <f t="shared" si="3"/>
        <v>4622355</v>
      </c>
      <c r="L68" s="11">
        <f t="shared" si="4"/>
        <v>9809017.667</v>
      </c>
      <c r="M68" s="11">
        <f t="shared" si="11"/>
        <v>-7497840.167</v>
      </c>
      <c r="N68" s="11">
        <f t="shared" si="12"/>
        <v>24492912.83</v>
      </c>
      <c r="O68" s="11">
        <f t="shared" si="7"/>
        <v>4966000</v>
      </c>
    </row>
    <row r="69">
      <c r="A69" s="1" t="s">
        <v>665</v>
      </c>
      <c r="B69" s="8">
        <v>46091.0</v>
      </c>
      <c r="C69" s="1" t="s">
        <v>25</v>
      </c>
      <c r="D69" s="12"/>
      <c r="E69" s="10">
        <v>155000.0</v>
      </c>
      <c r="F69" s="1" t="s">
        <v>666</v>
      </c>
      <c r="G69" s="11">
        <f t="shared" si="1"/>
        <v>8802355</v>
      </c>
      <c r="H69" s="11">
        <f t="shared" si="9"/>
        <v>1534000</v>
      </c>
      <c r="I69" s="11">
        <f t="shared" si="2"/>
        <v>2801000</v>
      </c>
      <c r="J69" s="11">
        <f t="shared" si="10"/>
        <v>16810073</v>
      </c>
      <c r="K69" s="11">
        <f t="shared" si="3"/>
        <v>4467355</v>
      </c>
      <c r="L69" s="11">
        <f t="shared" si="4"/>
        <v>9809017.667</v>
      </c>
      <c r="M69" s="11">
        <f t="shared" si="11"/>
        <v>-7575340.167</v>
      </c>
      <c r="N69" s="11">
        <f t="shared" si="12"/>
        <v>24415412.83</v>
      </c>
      <c r="O69" s="11">
        <f t="shared" si="7"/>
        <v>4966000</v>
      </c>
    </row>
    <row r="70">
      <c r="A70" s="1" t="s">
        <v>667</v>
      </c>
      <c r="B70" s="8">
        <v>46091.0</v>
      </c>
      <c r="C70" s="1" t="s">
        <v>668</v>
      </c>
      <c r="D70" s="10"/>
      <c r="E70" s="10">
        <v>3500000.0</v>
      </c>
      <c r="F70" s="1" t="s">
        <v>669</v>
      </c>
      <c r="G70" s="11">
        <f t="shared" si="1"/>
        <v>8802355</v>
      </c>
      <c r="H70" s="11">
        <f t="shared" si="9"/>
        <v>1534000</v>
      </c>
      <c r="I70" s="11">
        <f t="shared" si="2"/>
        <v>2801000</v>
      </c>
      <c r="J70" s="9">
        <v>1.6810073E7</v>
      </c>
      <c r="K70" s="11">
        <f t="shared" si="3"/>
        <v>4467355</v>
      </c>
      <c r="L70" s="11">
        <f t="shared" si="4"/>
        <v>9809017.667</v>
      </c>
      <c r="M70" s="11">
        <f t="shared" si="11"/>
        <v>-7575340.167</v>
      </c>
      <c r="N70" s="11">
        <f t="shared" si="12"/>
        <v>24415412.83</v>
      </c>
      <c r="O70" s="9">
        <v>1466000.0</v>
      </c>
    </row>
    <row r="71">
      <c r="A71" s="1" t="s">
        <v>670</v>
      </c>
      <c r="B71" s="8">
        <v>46091.0</v>
      </c>
      <c r="C71" s="1" t="s">
        <v>6</v>
      </c>
      <c r="D71" s="10">
        <v>184000.0</v>
      </c>
      <c r="E71" s="12"/>
      <c r="F71" s="1" t="s">
        <v>671</v>
      </c>
      <c r="G71" s="11">
        <f t="shared" si="1"/>
        <v>8986355</v>
      </c>
      <c r="H71" s="11">
        <f t="shared" si="9"/>
        <v>1534000</v>
      </c>
      <c r="I71" s="11">
        <f t="shared" si="2"/>
        <v>2801000</v>
      </c>
      <c r="J71" s="11">
        <f t="shared" ref="J71:J427" si="13"> IF(ROW()=2, D71 - E71, J70 + D71 - E71)</f>
        <v>16994073</v>
      </c>
      <c r="K71" s="11">
        <f t="shared" si="3"/>
        <v>4651355</v>
      </c>
      <c r="L71" s="11">
        <f t="shared" si="4"/>
        <v>9809017.667</v>
      </c>
      <c r="M71" s="11">
        <f t="shared" si="11"/>
        <v>-7483340.167</v>
      </c>
      <c r="N71" s="11">
        <f t="shared" si="12"/>
        <v>24507412.83</v>
      </c>
      <c r="O71" s="11">
        <f t="shared" ref="O71:O427" si="14">IF(AND(NOT(ISERROR(SEARCH("Cahaya", F71))), OR(C71="INVESTOR", C71="BIAYA")), IF(ROW()=2, IF(D71, -D71, E71), IF(D71, O70-D71, O70+E71)), IF(ROW()=2, 0, O70))</f>
        <v>1466000</v>
      </c>
    </row>
    <row r="72">
      <c r="A72" s="1" t="s">
        <v>672</v>
      </c>
      <c r="B72" s="8">
        <v>46091.0</v>
      </c>
      <c r="C72" s="1" t="s">
        <v>19</v>
      </c>
      <c r="D72" s="12"/>
      <c r="E72" s="10">
        <v>90000.0</v>
      </c>
      <c r="F72" s="1" t="s">
        <v>673</v>
      </c>
      <c r="G72" s="11">
        <f t="shared" si="1"/>
        <v>8986355</v>
      </c>
      <c r="H72" s="11">
        <f t="shared" si="9"/>
        <v>1534000</v>
      </c>
      <c r="I72" s="11">
        <f t="shared" si="2"/>
        <v>2801000</v>
      </c>
      <c r="J72" s="11">
        <f t="shared" si="13"/>
        <v>16904073</v>
      </c>
      <c r="K72" s="11">
        <f t="shared" si="3"/>
        <v>4651355</v>
      </c>
      <c r="L72" s="11">
        <f t="shared" si="4"/>
        <v>9809017.667</v>
      </c>
      <c r="M72" s="11">
        <f t="shared" si="11"/>
        <v>-7483340.167</v>
      </c>
      <c r="N72" s="11">
        <f t="shared" si="12"/>
        <v>24417412.83</v>
      </c>
      <c r="O72" s="11">
        <f t="shared" si="14"/>
        <v>1466000</v>
      </c>
    </row>
    <row r="73">
      <c r="A73" s="1" t="s">
        <v>674</v>
      </c>
      <c r="B73" s="8">
        <v>46091.0</v>
      </c>
      <c r="C73" s="1" t="s">
        <v>6</v>
      </c>
      <c r="D73" s="10">
        <v>60000.0</v>
      </c>
      <c r="E73" s="12"/>
      <c r="F73" s="1" t="s">
        <v>675</v>
      </c>
      <c r="G73" s="11">
        <f t="shared" si="1"/>
        <v>9046355</v>
      </c>
      <c r="H73" s="11">
        <f t="shared" si="9"/>
        <v>1534000</v>
      </c>
      <c r="I73" s="11">
        <f t="shared" si="2"/>
        <v>2801000</v>
      </c>
      <c r="J73" s="11">
        <f t="shared" si="13"/>
        <v>16964073</v>
      </c>
      <c r="K73" s="11">
        <f t="shared" si="3"/>
        <v>4711355</v>
      </c>
      <c r="L73" s="11">
        <f t="shared" si="4"/>
        <v>9809017.667</v>
      </c>
      <c r="M73" s="11">
        <f t="shared" si="11"/>
        <v>-7453340.167</v>
      </c>
      <c r="N73" s="11">
        <f t="shared" si="12"/>
        <v>24447412.83</v>
      </c>
      <c r="O73" s="11">
        <f t="shared" si="14"/>
        <v>1466000</v>
      </c>
    </row>
    <row r="74">
      <c r="A74" s="1" t="s">
        <v>676</v>
      </c>
      <c r="B74" s="8">
        <v>46091.0</v>
      </c>
      <c r="C74" s="1" t="s">
        <v>6</v>
      </c>
      <c r="D74" s="10">
        <v>160000.0</v>
      </c>
      <c r="E74" s="12"/>
      <c r="F74" s="1" t="s">
        <v>677</v>
      </c>
      <c r="G74" s="11">
        <f t="shared" si="1"/>
        <v>9206355</v>
      </c>
      <c r="H74" s="11">
        <f t="shared" si="9"/>
        <v>1534000</v>
      </c>
      <c r="I74" s="11">
        <f t="shared" si="2"/>
        <v>2801000</v>
      </c>
      <c r="J74" s="11">
        <f t="shared" si="13"/>
        <v>17124073</v>
      </c>
      <c r="K74" s="11">
        <f t="shared" si="3"/>
        <v>4871355</v>
      </c>
      <c r="L74" s="11">
        <f t="shared" si="4"/>
        <v>9809017.667</v>
      </c>
      <c r="M74" s="11">
        <f t="shared" si="11"/>
        <v>-7373340.167</v>
      </c>
      <c r="N74" s="11">
        <f t="shared" si="12"/>
        <v>24527412.83</v>
      </c>
      <c r="O74" s="11">
        <f t="shared" si="14"/>
        <v>1466000</v>
      </c>
    </row>
    <row r="75">
      <c r="A75" s="1" t="s">
        <v>678</v>
      </c>
      <c r="B75" s="8">
        <v>46091.0</v>
      </c>
      <c r="C75" s="1" t="s">
        <v>6</v>
      </c>
      <c r="D75" s="10">
        <v>34000.0</v>
      </c>
      <c r="E75" s="12"/>
      <c r="F75" s="1" t="s">
        <v>679</v>
      </c>
      <c r="G75" s="11">
        <f t="shared" si="1"/>
        <v>9240355</v>
      </c>
      <c r="H75" s="11">
        <f t="shared" si="9"/>
        <v>1534000</v>
      </c>
      <c r="I75" s="11">
        <f t="shared" si="2"/>
        <v>2801000</v>
      </c>
      <c r="J75" s="11">
        <f t="shared" si="13"/>
        <v>17158073</v>
      </c>
      <c r="K75" s="11">
        <f t="shared" si="3"/>
        <v>4905355</v>
      </c>
      <c r="L75" s="11">
        <f t="shared" si="4"/>
        <v>9809017.667</v>
      </c>
      <c r="M75" s="11">
        <f t="shared" si="11"/>
        <v>-7356340.167</v>
      </c>
      <c r="N75" s="11">
        <f t="shared" si="12"/>
        <v>24544412.83</v>
      </c>
      <c r="O75" s="11">
        <f t="shared" si="14"/>
        <v>1466000</v>
      </c>
    </row>
    <row r="76">
      <c r="A76" s="1" t="s">
        <v>680</v>
      </c>
      <c r="B76" s="8">
        <v>46091.0</v>
      </c>
      <c r="C76" s="1" t="s">
        <v>6</v>
      </c>
      <c r="D76" s="10">
        <v>330000.0</v>
      </c>
      <c r="E76" s="12"/>
      <c r="F76" s="1" t="s">
        <v>681</v>
      </c>
      <c r="G76" s="11">
        <f t="shared" si="1"/>
        <v>9570355</v>
      </c>
      <c r="H76" s="11">
        <f t="shared" si="9"/>
        <v>1534000</v>
      </c>
      <c r="I76" s="11">
        <f t="shared" si="2"/>
        <v>2801000</v>
      </c>
      <c r="J76" s="11">
        <f t="shared" si="13"/>
        <v>17488073</v>
      </c>
      <c r="K76" s="11">
        <f t="shared" si="3"/>
        <v>5235355</v>
      </c>
      <c r="L76" s="11">
        <f t="shared" si="4"/>
        <v>9809017.667</v>
      </c>
      <c r="M76" s="11">
        <f t="shared" si="11"/>
        <v>-7191340.167</v>
      </c>
      <c r="N76" s="11">
        <f t="shared" si="12"/>
        <v>24709412.83</v>
      </c>
      <c r="O76" s="11">
        <f t="shared" si="14"/>
        <v>1466000</v>
      </c>
    </row>
    <row r="77">
      <c r="A77" s="14" t="s">
        <v>682</v>
      </c>
      <c r="B77" s="8">
        <v>46091.0</v>
      </c>
      <c r="C77" s="1" t="s">
        <v>6</v>
      </c>
      <c r="D77" s="10">
        <v>189000.0</v>
      </c>
      <c r="E77" s="12"/>
      <c r="F77" s="1" t="s">
        <v>683</v>
      </c>
      <c r="G77" s="11">
        <f t="shared" si="1"/>
        <v>9759355</v>
      </c>
      <c r="H77" s="11">
        <f t="shared" si="9"/>
        <v>1534000</v>
      </c>
      <c r="I77" s="11">
        <f t="shared" si="2"/>
        <v>2801000</v>
      </c>
      <c r="J77" s="11">
        <f t="shared" si="13"/>
        <v>17677073</v>
      </c>
      <c r="K77" s="11">
        <f t="shared" si="3"/>
        <v>5424355</v>
      </c>
      <c r="L77" s="11">
        <f t="shared" si="4"/>
        <v>9809017.667</v>
      </c>
      <c r="M77" s="11">
        <f t="shared" si="11"/>
        <v>-7096840.167</v>
      </c>
      <c r="N77" s="11">
        <f t="shared" si="12"/>
        <v>24803912.83</v>
      </c>
      <c r="O77" s="11">
        <f t="shared" si="14"/>
        <v>1466000</v>
      </c>
    </row>
    <row r="78">
      <c r="A78" s="1" t="s">
        <v>684</v>
      </c>
      <c r="B78" s="8">
        <v>46092.0</v>
      </c>
      <c r="C78" s="1" t="s">
        <v>25</v>
      </c>
      <c r="D78" s="12"/>
      <c r="E78" s="10">
        <v>300000.0</v>
      </c>
      <c r="F78" s="1" t="s">
        <v>53</v>
      </c>
      <c r="G78" s="11">
        <f t="shared" si="1"/>
        <v>9759355</v>
      </c>
      <c r="H78" s="11">
        <f t="shared" si="9"/>
        <v>1834000</v>
      </c>
      <c r="I78" s="11">
        <f t="shared" si="2"/>
        <v>2801000</v>
      </c>
      <c r="J78" s="11">
        <f t="shared" si="13"/>
        <v>17377073</v>
      </c>
      <c r="K78" s="11">
        <f t="shared" si="3"/>
        <v>5124355</v>
      </c>
      <c r="L78" s="11">
        <f t="shared" si="4"/>
        <v>9809017.667</v>
      </c>
      <c r="M78" s="11">
        <f t="shared" si="11"/>
        <v>-7246840.167</v>
      </c>
      <c r="N78" s="11">
        <f t="shared" si="12"/>
        <v>24653912.83</v>
      </c>
      <c r="O78" s="11">
        <f t="shared" si="14"/>
        <v>1766000</v>
      </c>
    </row>
    <row r="79">
      <c r="A79" s="1" t="s">
        <v>685</v>
      </c>
      <c r="B79" s="8">
        <v>46093.0</v>
      </c>
      <c r="C79" s="1" t="s">
        <v>25</v>
      </c>
      <c r="D79" s="12"/>
      <c r="E79" s="10">
        <v>1734000.0</v>
      </c>
      <c r="F79" s="1" t="s">
        <v>53</v>
      </c>
      <c r="G79" s="11">
        <f t="shared" si="1"/>
        <v>9759355</v>
      </c>
      <c r="H79" s="11">
        <f t="shared" si="9"/>
        <v>3568000</v>
      </c>
      <c r="I79" s="11">
        <f t="shared" si="2"/>
        <v>2801000</v>
      </c>
      <c r="J79" s="11">
        <f t="shared" si="13"/>
        <v>15643073</v>
      </c>
      <c r="K79" s="11">
        <f t="shared" si="3"/>
        <v>3390355</v>
      </c>
      <c r="L79" s="11">
        <f t="shared" si="4"/>
        <v>9809017.667</v>
      </c>
      <c r="M79" s="11">
        <f t="shared" si="11"/>
        <v>-8113840.167</v>
      </c>
      <c r="N79" s="11">
        <f t="shared" si="12"/>
        <v>23786912.83</v>
      </c>
      <c r="O79" s="11">
        <f t="shared" si="14"/>
        <v>3500000</v>
      </c>
    </row>
    <row r="80">
      <c r="A80" s="1" t="s">
        <v>686</v>
      </c>
      <c r="B80" s="8">
        <v>46093.0</v>
      </c>
      <c r="C80" s="1" t="s">
        <v>25</v>
      </c>
      <c r="D80" s="12"/>
      <c r="E80" s="10">
        <v>20000.0</v>
      </c>
      <c r="F80" s="1" t="s">
        <v>307</v>
      </c>
      <c r="G80" s="11">
        <f t="shared" si="1"/>
        <v>9759355</v>
      </c>
      <c r="H80" s="11">
        <f t="shared" si="9"/>
        <v>3588000</v>
      </c>
      <c r="I80" s="11">
        <f t="shared" si="2"/>
        <v>2801000</v>
      </c>
      <c r="J80" s="11">
        <f t="shared" si="13"/>
        <v>15623073</v>
      </c>
      <c r="K80" s="11">
        <f t="shared" si="3"/>
        <v>3370355</v>
      </c>
      <c r="L80" s="11">
        <f t="shared" si="4"/>
        <v>9809017.667</v>
      </c>
      <c r="M80" s="11">
        <f t="shared" si="11"/>
        <v>-8123840.167</v>
      </c>
      <c r="N80" s="11">
        <f t="shared" si="12"/>
        <v>23776912.83</v>
      </c>
      <c r="O80" s="11">
        <f t="shared" si="14"/>
        <v>3500000</v>
      </c>
    </row>
    <row r="81">
      <c r="A81" s="1" t="s">
        <v>687</v>
      </c>
      <c r="B81" s="8">
        <v>46093.0</v>
      </c>
      <c r="C81" s="1" t="s">
        <v>34</v>
      </c>
      <c r="D81" s="10">
        <v>30000.0</v>
      </c>
      <c r="E81" s="12"/>
      <c r="F81" s="1" t="s">
        <v>49</v>
      </c>
      <c r="G81" s="11">
        <f t="shared" si="1"/>
        <v>9759355</v>
      </c>
      <c r="H81" s="11">
        <f t="shared" si="9"/>
        <v>3588000</v>
      </c>
      <c r="I81" s="11">
        <f t="shared" si="2"/>
        <v>2801000</v>
      </c>
      <c r="J81" s="11">
        <f t="shared" si="13"/>
        <v>15653073</v>
      </c>
      <c r="K81" s="11">
        <f t="shared" si="3"/>
        <v>3370355</v>
      </c>
      <c r="L81" s="11">
        <f t="shared" si="4"/>
        <v>9809017.667</v>
      </c>
      <c r="M81" s="11">
        <f t="shared" si="11"/>
        <v>-8123840.167</v>
      </c>
      <c r="N81" s="11">
        <f t="shared" si="12"/>
        <v>23776912.83</v>
      </c>
      <c r="O81" s="11">
        <f t="shared" si="14"/>
        <v>3500000</v>
      </c>
    </row>
    <row r="82">
      <c r="A82" s="1" t="s">
        <v>688</v>
      </c>
      <c r="B82" s="8">
        <v>46093.0</v>
      </c>
      <c r="C82" s="1" t="s">
        <v>6</v>
      </c>
      <c r="D82" s="10">
        <v>236000.0</v>
      </c>
      <c r="E82" s="12"/>
      <c r="F82" s="1" t="s">
        <v>689</v>
      </c>
      <c r="G82" s="11">
        <f t="shared" si="1"/>
        <v>9995355</v>
      </c>
      <c r="H82" s="11">
        <f t="shared" si="9"/>
        <v>3588000</v>
      </c>
      <c r="I82" s="11">
        <f t="shared" si="2"/>
        <v>2801000</v>
      </c>
      <c r="J82" s="11">
        <f t="shared" si="13"/>
        <v>15889073</v>
      </c>
      <c r="K82" s="11">
        <f t="shared" si="3"/>
        <v>3606355</v>
      </c>
      <c r="L82" s="11">
        <f t="shared" si="4"/>
        <v>9809017.667</v>
      </c>
      <c r="M82" s="11">
        <f t="shared" si="11"/>
        <v>-8005840.167</v>
      </c>
      <c r="N82" s="11">
        <f t="shared" si="12"/>
        <v>23894912.83</v>
      </c>
      <c r="O82" s="11">
        <f t="shared" si="14"/>
        <v>3500000</v>
      </c>
    </row>
    <row r="83">
      <c r="A83" s="1" t="s">
        <v>690</v>
      </c>
      <c r="B83" s="8">
        <v>46093.0</v>
      </c>
      <c r="C83" s="1" t="s">
        <v>6</v>
      </c>
      <c r="D83" s="10">
        <v>372000.0</v>
      </c>
      <c r="E83" s="12"/>
      <c r="F83" s="1" t="s">
        <v>691</v>
      </c>
      <c r="G83" s="11">
        <f t="shared" si="1"/>
        <v>10367355</v>
      </c>
      <c r="H83" s="11">
        <f t="shared" si="9"/>
        <v>3588000</v>
      </c>
      <c r="I83" s="11">
        <f t="shared" si="2"/>
        <v>2801000</v>
      </c>
      <c r="J83" s="11">
        <f t="shared" si="13"/>
        <v>16261073</v>
      </c>
      <c r="K83" s="11">
        <f t="shared" si="3"/>
        <v>3978355</v>
      </c>
      <c r="L83" s="11">
        <f t="shared" si="4"/>
        <v>9809017.667</v>
      </c>
      <c r="M83" s="11">
        <f t="shared" si="11"/>
        <v>-7819840.167</v>
      </c>
      <c r="N83" s="11">
        <f t="shared" si="12"/>
        <v>24080912.83</v>
      </c>
      <c r="O83" s="11">
        <f t="shared" si="14"/>
        <v>3500000</v>
      </c>
    </row>
    <row r="84">
      <c r="A84" s="1" t="s">
        <v>692</v>
      </c>
      <c r="B84" s="8">
        <v>46093.0</v>
      </c>
      <c r="C84" s="1" t="s">
        <v>6</v>
      </c>
      <c r="D84" s="10">
        <v>44500.0</v>
      </c>
      <c r="E84" s="12"/>
      <c r="F84" s="1" t="s">
        <v>693</v>
      </c>
      <c r="G84" s="11">
        <f t="shared" si="1"/>
        <v>10411855</v>
      </c>
      <c r="H84" s="11">
        <f t="shared" si="9"/>
        <v>3588000</v>
      </c>
      <c r="I84" s="11">
        <f t="shared" si="2"/>
        <v>2801000</v>
      </c>
      <c r="J84" s="11">
        <f t="shared" si="13"/>
        <v>16305573</v>
      </c>
      <c r="K84" s="11">
        <f t="shared" si="3"/>
        <v>4022855</v>
      </c>
      <c r="L84" s="11">
        <f t="shared" si="4"/>
        <v>9809017.667</v>
      </c>
      <c r="M84" s="11">
        <f t="shared" si="11"/>
        <v>-7797590.167</v>
      </c>
      <c r="N84" s="11">
        <f t="shared" si="12"/>
        <v>24103162.83</v>
      </c>
      <c r="O84" s="11">
        <f t="shared" si="14"/>
        <v>3500000</v>
      </c>
    </row>
    <row r="85">
      <c r="A85" s="1" t="s">
        <v>694</v>
      </c>
      <c r="B85" s="8">
        <v>46093.0</v>
      </c>
      <c r="C85" s="1" t="s">
        <v>6</v>
      </c>
      <c r="D85" s="10">
        <v>290500.0</v>
      </c>
      <c r="E85" s="12"/>
      <c r="F85" s="1" t="s">
        <v>632</v>
      </c>
      <c r="G85" s="11">
        <f t="shared" si="1"/>
        <v>10702355</v>
      </c>
      <c r="H85" s="11">
        <f t="shared" si="9"/>
        <v>3588000</v>
      </c>
      <c r="I85" s="11">
        <f t="shared" si="2"/>
        <v>2801000</v>
      </c>
      <c r="J85" s="11">
        <f t="shared" si="13"/>
        <v>16596073</v>
      </c>
      <c r="K85" s="11">
        <f t="shared" si="3"/>
        <v>4313355</v>
      </c>
      <c r="L85" s="11">
        <f t="shared" si="4"/>
        <v>9809017.667</v>
      </c>
      <c r="M85" s="11">
        <f t="shared" si="11"/>
        <v>-7652340.167</v>
      </c>
      <c r="N85" s="11">
        <f t="shared" si="12"/>
        <v>24248412.83</v>
      </c>
      <c r="O85" s="11">
        <f t="shared" si="14"/>
        <v>3500000</v>
      </c>
    </row>
    <row r="86">
      <c r="A86" s="1" t="s">
        <v>695</v>
      </c>
      <c r="B86" s="8">
        <v>46093.0</v>
      </c>
      <c r="C86" s="1" t="s">
        <v>6</v>
      </c>
      <c r="D86" s="10">
        <v>172500.0</v>
      </c>
      <c r="E86" s="12"/>
      <c r="F86" s="1" t="s">
        <v>696</v>
      </c>
      <c r="G86" s="11">
        <f t="shared" si="1"/>
        <v>10874855</v>
      </c>
      <c r="H86" s="11">
        <f t="shared" si="9"/>
        <v>3588000</v>
      </c>
      <c r="I86" s="11">
        <f t="shared" si="2"/>
        <v>2801000</v>
      </c>
      <c r="J86" s="11">
        <f t="shared" si="13"/>
        <v>16768573</v>
      </c>
      <c r="K86" s="11">
        <f t="shared" si="3"/>
        <v>4485855</v>
      </c>
      <c r="L86" s="11">
        <f t="shared" si="4"/>
        <v>9809017.667</v>
      </c>
      <c r="M86" s="11">
        <f t="shared" si="11"/>
        <v>-7566090.167</v>
      </c>
      <c r="N86" s="11">
        <f t="shared" si="12"/>
        <v>24334662.83</v>
      </c>
      <c r="O86" s="11">
        <f t="shared" si="14"/>
        <v>3500000</v>
      </c>
    </row>
    <row r="87">
      <c r="A87" s="1" t="s">
        <v>697</v>
      </c>
      <c r="B87" s="8">
        <v>46093.0</v>
      </c>
      <c r="C87" s="1" t="s">
        <v>6</v>
      </c>
      <c r="D87" s="10">
        <v>65000.0</v>
      </c>
      <c r="E87" s="12"/>
      <c r="F87" s="1" t="s">
        <v>698</v>
      </c>
      <c r="G87" s="11">
        <f t="shared" si="1"/>
        <v>10939855</v>
      </c>
      <c r="H87" s="11">
        <f t="shared" si="9"/>
        <v>3588000</v>
      </c>
      <c r="I87" s="11">
        <f t="shared" si="2"/>
        <v>2801000</v>
      </c>
      <c r="J87" s="11">
        <f t="shared" si="13"/>
        <v>16833573</v>
      </c>
      <c r="K87" s="11">
        <f t="shared" si="3"/>
        <v>4550855</v>
      </c>
      <c r="L87" s="11">
        <f t="shared" si="4"/>
        <v>9809017.667</v>
      </c>
      <c r="M87" s="11">
        <f t="shared" si="11"/>
        <v>-7533590.167</v>
      </c>
      <c r="N87" s="11">
        <f t="shared" si="12"/>
        <v>24367162.83</v>
      </c>
      <c r="O87" s="11">
        <f t="shared" si="14"/>
        <v>3500000</v>
      </c>
    </row>
    <row r="88">
      <c r="A88" s="1" t="s">
        <v>699</v>
      </c>
      <c r="B88" s="8">
        <v>46093.0</v>
      </c>
      <c r="C88" s="1" t="s">
        <v>6</v>
      </c>
      <c r="D88" s="10">
        <v>96000.0</v>
      </c>
      <c r="E88" s="12"/>
      <c r="F88" s="1" t="s">
        <v>700</v>
      </c>
      <c r="G88" s="11">
        <f t="shared" si="1"/>
        <v>11035855</v>
      </c>
      <c r="H88" s="11">
        <f t="shared" si="9"/>
        <v>3588000</v>
      </c>
      <c r="I88" s="11">
        <f t="shared" si="2"/>
        <v>2801000</v>
      </c>
      <c r="J88" s="11">
        <f t="shared" si="13"/>
        <v>16929573</v>
      </c>
      <c r="K88" s="11">
        <f t="shared" si="3"/>
        <v>4646855</v>
      </c>
      <c r="L88" s="11">
        <f t="shared" si="4"/>
        <v>9809017.667</v>
      </c>
      <c r="M88" s="11">
        <f t="shared" si="11"/>
        <v>-7485590.167</v>
      </c>
      <c r="N88" s="11">
        <f t="shared" si="12"/>
        <v>24415162.83</v>
      </c>
      <c r="O88" s="11">
        <f t="shared" si="14"/>
        <v>3500000</v>
      </c>
    </row>
    <row r="89">
      <c r="A89" s="1" t="s">
        <v>701</v>
      </c>
      <c r="B89" s="8">
        <v>46093.0</v>
      </c>
      <c r="C89" s="1" t="s">
        <v>6</v>
      </c>
      <c r="D89" s="10">
        <v>187500.0</v>
      </c>
      <c r="E89" s="12"/>
      <c r="F89" s="1" t="s">
        <v>702</v>
      </c>
      <c r="G89" s="11">
        <f t="shared" si="1"/>
        <v>11223355</v>
      </c>
      <c r="H89" s="11">
        <f t="shared" si="9"/>
        <v>3588000</v>
      </c>
      <c r="I89" s="11">
        <f t="shared" si="2"/>
        <v>2801000</v>
      </c>
      <c r="J89" s="11">
        <f t="shared" si="13"/>
        <v>17117073</v>
      </c>
      <c r="K89" s="11">
        <f t="shared" si="3"/>
        <v>4834355</v>
      </c>
      <c r="L89" s="11">
        <f t="shared" si="4"/>
        <v>9809017.667</v>
      </c>
      <c r="M89" s="11">
        <f t="shared" si="11"/>
        <v>-7391840.167</v>
      </c>
      <c r="N89" s="11">
        <f t="shared" si="12"/>
        <v>24508912.83</v>
      </c>
      <c r="O89" s="11">
        <f t="shared" si="14"/>
        <v>3500000</v>
      </c>
    </row>
    <row r="90">
      <c r="A90" s="1" t="s">
        <v>703</v>
      </c>
      <c r="B90" s="8">
        <v>46093.0</v>
      </c>
      <c r="C90" s="1" t="s">
        <v>6</v>
      </c>
      <c r="D90" s="10">
        <v>36000.0</v>
      </c>
      <c r="E90" s="12"/>
      <c r="F90" s="1" t="s">
        <v>615</v>
      </c>
      <c r="G90" s="11">
        <f t="shared" si="1"/>
        <v>11259355</v>
      </c>
      <c r="H90" s="11">
        <f t="shared" si="9"/>
        <v>3588000</v>
      </c>
      <c r="I90" s="11">
        <f t="shared" si="2"/>
        <v>2801000</v>
      </c>
      <c r="J90" s="11">
        <f t="shared" si="13"/>
        <v>17153073</v>
      </c>
      <c r="K90" s="11">
        <f t="shared" si="3"/>
        <v>4870355</v>
      </c>
      <c r="L90" s="11">
        <f t="shared" si="4"/>
        <v>9809017.667</v>
      </c>
      <c r="M90" s="11">
        <f t="shared" si="11"/>
        <v>-7373840.167</v>
      </c>
      <c r="N90" s="11">
        <f t="shared" si="12"/>
        <v>24526912.83</v>
      </c>
      <c r="O90" s="11">
        <f t="shared" si="14"/>
        <v>3500000</v>
      </c>
    </row>
    <row r="91">
      <c r="A91" s="1" t="s">
        <v>704</v>
      </c>
      <c r="B91" s="8">
        <v>46093.0</v>
      </c>
      <c r="C91" s="1" t="s">
        <v>6</v>
      </c>
      <c r="D91" s="10">
        <v>51000.0</v>
      </c>
      <c r="E91" s="12"/>
      <c r="F91" s="1" t="s">
        <v>622</v>
      </c>
      <c r="G91" s="11">
        <f t="shared" si="1"/>
        <v>11310355</v>
      </c>
      <c r="H91" s="11">
        <f t="shared" si="9"/>
        <v>3588000</v>
      </c>
      <c r="I91" s="11">
        <f t="shared" si="2"/>
        <v>2801000</v>
      </c>
      <c r="J91" s="11">
        <f t="shared" si="13"/>
        <v>17204073</v>
      </c>
      <c r="K91" s="11">
        <f t="shared" si="3"/>
        <v>4921355</v>
      </c>
      <c r="L91" s="11">
        <f t="shared" si="4"/>
        <v>9809017.667</v>
      </c>
      <c r="M91" s="11">
        <f t="shared" si="11"/>
        <v>-7348340.167</v>
      </c>
      <c r="N91" s="11">
        <f t="shared" si="12"/>
        <v>24552412.83</v>
      </c>
      <c r="O91" s="11">
        <f t="shared" si="14"/>
        <v>3500000</v>
      </c>
    </row>
    <row r="92">
      <c r="A92" s="1" t="s">
        <v>705</v>
      </c>
      <c r="B92" s="8">
        <v>46093.0</v>
      </c>
      <c r="C92" s="1" t="s">
        <v>6</v>
      </c>
      <c r="D92" s="10">
        <v>80000.0</v>
      </c>
      <c r="E92" s="12"/>
      <c r="F92" s="1" t="s">
        <v>706</v>
      </c>
      <c r="G92" s="11">
        <f t="shared" si="1"/>
        <v>11390355</v>
      </c>
      <c r="H92" s="11">
        <f t="shared" si="9"/>
        <v>3588000</v>
      </c>
      <c r="I92" s="11">
        <f t="shared" si="2"/>
        <v>2801000</v>
      </c>
      <c r="J92" s="11">
        <f t="shared" si="13"/>
        <v>17284073</v>
      </c>
      <c r="K92" s="11">
        <f t="shared" si="3"/>
        <v>5001355</v>
      </c>
      <c r="L92" s="11">
        <f t="shared" si="4"/>
        <v>9809017.667</v>
      </c>
      <c r="M92" s="11">
        <f t="shared" si="11"/>
        <v>-7308340.167</v>
      </c>
      <c r="N92" s="11">
        <f t="shared" si="12"/>
        <v>24592412.83</v>
      </c>
      <c r="O92" s="11">
        <f t="shared" si="14"/>
        <v>3500000</v>
      </c>
    </row>
    <row r="93">
      <c r="A93" s="1" t="s">
        <v>707</v>
      </c>
      <c r="B93" s="8">
        <v>46095.0</v>
      </c>
      <c r="C93" s="1" t="s">
        <v>34</v>
      </c>
      <c r="D93" s="12"/>
      <c r="E93" s="10">
        <v>1885000.0</v>
      </c>
      <c r="F93" s="1" t="s">
        <v>708</v>
      </c>
      <c r="G93" s="11">
        <f t="shared" si="1"/>
        <v>11390355</v>
      </c>
      <c r="H93" s="11">
        <f t="shared" si="9"/>
        <v>3588000</v>
      </c>
      <c r="I93" s="11">
        <f t="shared" si="2"/>
        <v>4686000</v>
      </c>
      <c r="J93" s="11">
        <f t="shared" si="13"/>
        <v>15399073</v>
      </c>
      <c r="K93" s="11">
        <f t="shared" si="3"/>
        <v>3116355</v>
      </c>
      <c r="L93" s="11">
        <f t="shared" si="4"/>
        <v>9809017.667</v>
      </c>
      <c r="M93" s="11">
        <f t="shared" si="11"/>
        <v>-8250840.167</v>
      </c>
      <c r="N93" s="11">
        <f t="shared" si="12"/>
        <v>23649912.83</v>
      </c>
      <c r="O93" s="11">
        <f t="shared" si="14"/>
        <v>3500000</v>
      </c>
    </row>
    <row r="94">
      <c r="A94" s="1" t="s">
        <v>709</v>
      </c>
      <c r="B94" s="8">
        <v>46095.0</v>
      </c>
      <c r="C94" s="1" t="s">
        <v>6</v>
      </c>
      <c r="D94" s="10">
        <v>260000.0</v>
      </c>
      <c r="E94" s="12"/>
      <c r="F94" s="1" t="s">
        <v>710</v>
      </c>
      <c r="G94" s="11">
        <f t="shared" si="1"/>
        <v>11650355</v>
      </c>
      <c r="H94" s="11">
        <f t="shared" si="9"/>
        <v>3588000</v>
      </c>
      <c r="I94" s="11">
        <f t="shared" si="2"/>
        <v>4686000</v>
      </c>
      <c r="J94" s="11">
        <f t="shared" si="13"/>
        <v>15659073</v>
      </c>
      <c r="K94" s="11">
        <f t="shared" si="3"/>
        <v>3376355</v>
      </c>
      <c r="L94" s="11">
        <f t="shared" si="4"/>
        <v>9809017.667</v>
      </c>
      <c r="M94" s="11">
        <f t="shared" si="11"/>
        <v>-8120840.167</v>
      </c>
      <c r="N94" s="11">
        <f t="shared" si="12"/>
        <v>23779912.83</v>
      </c>
      <c r="O94" s="11">
        <f t="shared" si="14"/>
        <v>3500000</v>
      </c>
    </row>
    <row r="95">
      <c r="A95" s="1" t="s">
        <v>711</v>
      </c>
      <c r="B95" s="8">
        <v>46095.0</v>
      </c>
      <c r="C95" s="1" t="s">
        <v>6</v>
      </c>
      <c r="D95" s="10">
        <v>388000.0</v>
      </c>
      <c r="E95" s="12"/>
      <c r="F95" s="1" t="s">
        <v>712</v>
      </c>
      <c r="G95" s="11">
        <f t="shared" si="1"/>
        <v>12038355</v>
      </c>
      <c r="H95" s="11">
        <f t="shared" si="9"/>
        <v>3588000</v>
      </c>
      <c r="I95" s="11">
        <f t="shared" si="2"/>
        <v>4686000</v>
      </c>
      <c r="J95" s="11">
        <f t="shared" si="13"/>
        <v>16047073</v>
      </c>
      <c r="K95" s="11">
        <f t="shared" si="3"/>
        <v>3764355</v>
      </c>
      <c r="L95" s="11">
        <f t="shared" si="4"/>
        <v>9809017.667</v>
      </c>
      <c r="M95" s="11">
        <f t="shared" si="11"/>
        <v>-7926840.167</v>
      </c>
      <c r="N95" s="11">
        <f t="shared" si="12"/>
        <v>23973912.83</v>
      </c>
      <c r="O95" s="11">
        <f t="shared" si="14"/>
        <v>3500000</v>
      </c>
    </row>
    <row r="96">
      <c r="A96" s="1" t="s">
        <v>713</v>
      </c>
      <c r="B96" s="8">
        <v>46095.0</v>
      </c>
      <c r="C96" s="1" t="s">
        <v>6</v>
      </c>
      <c r="D96" s="10">
        <v>55200.0</v>
      </c>
      <c r="E96" s="12"/>
      <c r="F96" s="1" t="s">
        <v>714</v>
      </c>
      <c r="G96" s="11">
        <f t="shared" si="1"/>
        <v>12093555</v>
      </c>
      <c r="H96" s="11">
        <f t="shared" si="9"/>
        <v>3588000</v>
      </c>
      <c r="I96" s="11">
        <f t="shared" si="2"/>
        <v>4686000</v>
      </c>
      <c r="J96" s="11">
        <f t="shared" si="13"/>
        <v>16102273</v>
      </c>
      <c r="K96" s="11">
        <f t="shared" si="3"/>
        <v>3819555</v>
      </c>
      <c r="L96" s="11">
        <f t="shared" si="4"/>
        <v>9809017.667</v>
      </c>
      <c r="M96" s="11">
        <f t="shared" si="11"/>
        <v>-7899240.167</v>
      </c>
      <c r="N96" s="11">
        <f t="shared" si="12"/>
        <v>24001512.83</v>
      </c>
      <c r="O96" s="11">
        <f t="shared" si="14"/>
        <v>3500000</v>
      </c>
    </row>
    <row r="97">
      <c r="A97" s="1" t="s">
        <v>715</v>
      </c>
      <c r="B97" s="8">
        <v>46095.0</v>
      </c>
      <c r="C97" s="1" t="s">
        <v>6</v>
      </c>
      <c r="D97" s="10">
        <v>61200.0</v>
      </c>
      <c r="E97" s="12"/>
      <c r="F97" s="1" t="s">
        <v>716</v>
      </c>
      <c r="G97" s="11">
        <f t="shared" si="1"/>
        <v>12154755</v>
      </c>
      <c r="H97" s="11">
        <f t="shared" si="9"/>
        <v>3588000</v>
      </c>
      <c r="I97" s="11">
        <f t="shared" si="2"/>
        <v>4686000</v>
      </c>
      <c r="J97" s="11">
        <f t="shared" si="13"/>
        <v>16163473</v>
      </c>
      <c r="K97" s="11">
        <f t="shared" si="3"/>
        <v>3880755</v>
      </c>
      <c r="L97" s="11">
        <f t="shared" si="4"/>
        <v>9809017.667</v>
      </c>
      <c r="M97" s="11">
        <f t="shared" si="11"/>
        <v>-7868640.167</v>
      </c>
      <c r="N97" s="11">
        <f t="shared" si="12"/>
        <v>24032112.83</v>
      </c>
      <c r="O97" s="11">
        <f t="shared" si="14"/>
        <v>3500000</v>
      </c>
    </row>
    <row r="98">
      <c r="A98" s="1" t="s">
        <v>717</v>
      </c>
      <c r="B98" s="8">
        <v>46095.0</v>
      </c>
      <c r="C98" s="1" t="s">
        <v>6</v>
      </c>
      <c r="D98" s="10">
        <v>45000.0</v>
      </c>
      <c r="E98" s="12"/>
      <c r="F98" s="1" t="s">
        <v>718</v>
      </c>
      <c r="G98" s="11">
        <f t="shared" si="1"/>
        <v>12199755</v>
      </c>
      <c r="H98" s="11">
        <f t="shared" si="9"/>
        <v>3588000</v>
      </c>
      <c r="I98" s="11">
        <f t="shared" si="2"/>
        <v>4686000</v>
      </c>
      <c r="J98" s="11">
        <f t="shared" si="13"/>
        <v>16208473</v>
      </c>
      <c r="K98" s="11">
        <f t="shared" si="3"/>
        <v>3925755</v>
      </c>
      <c r="L98" s="11">
        <f t="shared" si="4"/>
        <v>9809017.667</v>
      </c>
      <c r="M98" s="11">
        <f t="shared" si="11"/>
        <v>-7846140.167</v>
      </c>
      <c r="N98" s="11">
        <f t="shared" si="12"/>
        <v>24054612.83</v>
      </c>
      <c r="O98" s="11">
        <f t="shared" si="14"/>
        <v>3500000</v>
      </c>
    </row>
    <row r="99">
      <c r="A99" s="1" t="s">
        <v>719</v>
      </c>
      <c r="B99" s="8">
        <v>46095.0</v>
      </c>
      <c r="C99" s="1" t="s">
        <v>6</v>
      </c>
      <c r="D99" s="10">
        <v>60000.0</v>
      </c>
      <c r="E99" s="12"/>
      <c r="F99" s="1" t="s">
        <v>720</v>
      </c>
      <c r="G99" s="11">
        <f t="shared" si="1"/>
        <v>12259755</v>
      </c>
      <c r="H99" s="11">
        <f t="shared" si="9"/>
        <v>3588000</v>
      </c>
      <c r="I99" s="11">
        <f t="shared" si="2"/>
        <v>4686000</v>
      </c>
      <c r="J99" s="11">
        <f t="shared" si="13"/>
        <v>16268473</v>
      </c>
      <c r="K99" s="11">
        <f t="shared" si="3"/>
        <v>3985755</v>
      </c>
      <c r="L99" s="11">
        <f t="shared" si="4"/>
        <v>9809017.667</v>
      </c>
      <c r="M99" s="11">
        <f t="shared" si="11"/>
        <v>-7816140.167</v>
      </c>
      <c r="N99" s="11">
        <f t="shared" si="12"/>
        <v>24084612.83</v>
      </c>
      <c r="O99" s="11">
        <f t="shared" si="14"/>
        <v>3500000</v>
      </c>
    </row>
    <row r="100">
      <c r="A100" s="1" t="s">
        <v>721</v>
      </c>
      <c r="B100" s="8">
        <v>46095.0</v>
      </c>
      <c r="C100" s="1" t="s">
        <v>6</v>
      </c>
      <c r="D100" s="10">
        <v>41400.0</v>
      </c>
      <c r="E100" s="12"/>
      <c r="F100" s="1" t="s">
        <v>722</v>
      </c>
      <c r="G100" s="11">
        <f t="shared" si="1"/>
        <v>12301155</v>
      </c>
      <c r="H100" s="11">
        <f t="shared" si="9"/>
        <v>3588000</v>
      </c>
      <c r="I100" s="11">
        <f t="shared" si="2"/>
        <v>4686000</v>
      </c>
      <c r="J100" s="11">
        <f t="shared" si="13"/>
        <v>16309873</v>
      </c>
      <c r="K100" s="11">
        <f t="shared" si="3"/>
        <v>4027155</v>
      </c>
      <c r="L100" s="11">
        <f t="shared" si="4"/>
        <v>9809017.667</v>
      </c>
      <c r="M100" s="11">
        <f t="shared" si="11"/>
        <v>-7795440.167</v>
      </c>
      <c r="N100" s="11">
        <f t="shared" si="12"/>
        <v>24105312.83</v>
      </c>
      <c r="O100" s="11">
        <f t="shared" si="14"/>
        <v>3500000</v>
      </c>
    </row>
    <row r="101">
      <c r="A101" s="1" t="s">
        <v>723</v>
      </c>
      <c r="B101" s="8">
        <v>46095.0</v>
      </c>
      <c r="C101" s="1" t="s">
        <v>6</v>
      </c>
      <c r="D101" s="10">
        <v>33000.0</v>
      </c>
      <c r="E101" s="12"/>
      <c r="F101" s="1" t="s">
        <v>724</v>
      </c>
      <c r="G101" s="11">
        <f t="shared" si="1"/>
        <v>12334155</v>
      </c>
      <c r="H101" s="11">
        <f t="shared" si="9"/>
        <v>3588000</v>
      </c>
      <c r="I101" s="11">
        <f t="shared" si="2"/>
        <v>4686000</v>
      </c>
      <c r="J101" s="11">
        <f t="shared" si="13"/>
        <v>16342873</v>
      </c>
      <c r="K101" s="11">
        <f t="shared" si="3"/>
        <v>4060155</v>
      </c>
      <c r="L101" s="11">
        <f t="shared" si="4"/>
        <v>9809017.667</v>
      </c>
      <c r="M101" s="11">
        <f t="shared" si="11"/>
        <v>-7778940.167</v>
      </c>
      <c r="N101" s="11">
        <f t="shared" si="12"/>
        <v>24121812.83</v>
      </c>
      <c r="O101" s="11">
        <f t="shared" si="14"/>
        <v>3500000</v>
      </c>
    </row>
    <row r="102">
      <c r="A102" s="1" t="s">
        <v>725</v>
      </c>
      <c r="B102" s="8">
        <v>46095.0</v>
      </c>
      <c r="C102" s="1" t="s">
        <v>6</v>
      </c>
      <c r="D102" s="10">
        <v>521000.0</v>
      </c>
      <c r="E102" s="12"/>
      <c r="F102" s="1" t="s">
        <v>726</v>
      </c>
      <c r="G102" s="11">
        <f t="shared" si="1"/>
        <v>12855155</v>
      </c>
      <c r="H102" s="11">
        <f t="shared" si="9"/>
        <v>3588000</v>
      </c>
      <c r="I102" s="11">
        <f t="shared" si="2"/>
        <v>4686000</v>
      </c>
      <c r="J102" s="11">
        <f t="shared" si="13"/>
        <v>16863873</v>
      </c>
      <c r="K102" s="11">
        <f t="shared" si="3"/>
        <v>4581155</v>
      </c>
      <c r="L102" s="11">
        <f t="shared" si="4"/>
        <v>9809017.667</v>
      </c>
      <c r="M102" s="11">
        <f t="shared" si="11"/>
        <v>-7518440.167</v>
      </c>
      <c r="N102" s="11">
        <f t="shared" si="12"/>
        <v>24382312.83</v>
      </c>
      <c r="O102" s="11">
        <f t="shared" si="14"/>
        <v>3500000</v>
      </c>
    </row>
    <row r="103">
      <c r="A103" s="1" t="s">
        <v>727</v>
      </c>
      <c r="B103" s="8">
        <v>46095.0</v>
      </c>
      <c r="C103" s="1" t="s">
        <v>6</v>
      </c>
      <c r="D103" s="10">
        <v>23000.0</v>
      </c>
      <c r="E103" s="12"/>
      <c r="F103" s="1" t="s">
        <v>728</v>
      </c>
      <c r="G103" s="11">
        <f t="shared" si="1"/>
        <v>12878155</v>
      </c>
      <c r="H103" s="11">
        <f t="shared" si="9"/>
        <v>3588000</v>
      </c>
      <c r="I103" s="11">
        <f t="shared" si="2"/>
        <v>4686000</v>
      </c>
      <c r="J103" s="11">
        <f t="shared" si="13"/>
        <v>16886873</v>
      </c>
      <c r="K103" s="11">
        <f t="shared" si="3"/>
        <v>4604155</v>
      </c>
      <c r="L103" s="11">
        <f t="shared" si="4"/>
        <v>9809017.667</v>
      </c>
      <c r="M103" s="11">
        <f t="shared" si="11"/>
        <v>-7506940.167</v>
      </c>
      <c r="N103" s="11">
        <f t="shared" si="12"/>
        <v>24393812.83</v>
      </c>
      <c r="O103" s="11">
        <f t="shared" si="14"/>
        <v>3500000</v>
      </c>
    </row>
    <row r="104">
      <c r="A104" s="1" t="s">
        <v>729</v>
      </c>
      <c r="B104" s="8">
        <v>46095.0</v>
      </c>
      <c r="C104" s="1" t="s">
        <v>6</v>
      </c>
      <c r="D104" s="10">
        <v>102000.0</v>
      </c>
      <c r="E104" s="12"/>
      <c r="F104" s="1" t="s">
        <v>652</v>
      </c>
      <c r="G104" s="11">
        <f t="shared" si="1"/>
        <v>12980155</v>
      </c>
      <c r="H104" s="11">
        <f t="shared" si="9"/>
        <v>3588000</v>
      </c>
      <c r="I104" s="11">
        <f t="shared" si="2"/>
        <v>4686000</v>
      </c>
      <c r="J104" s="11">
        <f t="shared" si="13"/>
        <v>16988873</v>
      </c>
      <c r="K104" s="11">
        <f t="shared" si="3"/>
        <v>4706155</v>
      </c>
      <c r="L104" s="11">
        <f t="shared" si="4"/>
        <v>9809017.667</v>
      </c>
      <c r="M104" s="11">
        <f t="shared" si="11"/>
        <v>-7455940.167</v>
      </c>
      <c r="N104" s="11">
        <f t="shared" si="12"/>
        <v>24444812.83</v>
      </c>
      <c r="O104" s="11">
        <f t="shared" si="14"/>
        <v>3500000</v>
      </c>
    </row>
    <row r="105">
      <c r="A105" s="1" t="s">
        <v>730</v>
      </c>
      <c r="B105" s="8">
        <v>46095.0</v>
      </c>
      <c r="C105" s="1" t="s">
        <v>6</v>
      </c>
      <c r="D105" s="10">
        <v>120000.0</v>
      </c>
      <c r="E105" s="12"/>
      <c r="F105" s="1" t="s">
        <v>599</v>
      </c>
      <c r="G105" s="11">
        <f t="shared" si="1"/>
        <v>13100155</v>
      </c>
      <c r="H105" s="11">
        <f t="shared" si="9"/>
        <v>3588000</v>
      </c>
      <c r="I105" s="11">
        <f t="shared" si="2"/>
        <v>4686000</v>
      </c>
      <c r="J105" s="11">
        <f t="shared" si="13"/>
        <v>17108873</v>
      </c>
      <c r="K105" s="11">
        <f t="shared" si="3"/>
        <v>4826155</v>
      </c>
      <c r="L105" s="11">
        <f t="shared" si="4"/>
        <v>9809017.667</v>
      </c>
      <c r="M105" s="11">
        <f t="shared" si="11"/>
        <v>-7395940.167</v>
      </c>
      <c r="N105" s="11">
        <f t="shared" si="12"/>
        <v>24504812.83</v>
      </c>
      <c r="O105" s="11">
        <f t="shared" si="14"/>
        <v>3500000</v>
      </c>
    </row>
    <row r="106">
      <c r="A106" s="1" t="s">
        <v>731</v>
      </c>
      <c r="B106" s="8">
        <v>46095.0</v>
      </c>
      <c r="C106" s="1" t="s">
        <v>6</v>
      </c>
      <c r="D106" s="10">
        <v>50000.0</v>
      </c>
      <c r="E106" s="12"/>
      <c r="F106" s="1" t="s">
        <v>632</v>
      </c>
      <c r="G106" s="11">
        <f t="shared" si="1"/>
        <v>13150155</v>
      </c>
      <c r="H106" s="11">
        <f t="shared" si="9"/>
        <v>3588000</v>
      </c>
      <c r="I106" s="11">
        <f t="shared" si="2"/>
        <v>4686000</v>
      </c>
      <c r="J106" s="11">
        <f t="shared" si="13"/>
        <v>17158873</v>
      </c>
      <c r="K106" s="11">
        <f t="shared" si="3"/>
        <v>4876155</v>
      </c>
      <c r="L106" s="11">
        <f t="shared" si="4"/>
        <v>9809017.667</v>
      </c>
      <c r="M106" s="11">
        <f t="shared" si="11"/>
        <v>-7370940.167</v>
      </c>
      <c r="N106" s="11">
        <f t="shared" si="12"/>
        <v>24529812.83</v>
      </c>
      <c r="O106" s="11">
        <f t="shared" si="14"/>
        <v>3500000</v>
      </c>
    </row>
    <row r="107">
      <c r="A107" s="1" t="s">
        <v>732</v>
      </c>
      <c r="B107" s="8">
        <v>46095.0</v>
      </c>
      <c r="C107" s="1" t="s">
        <v>6</v>
      </c>
      <c r="D107" s="10">
        <v>428400.0</v>
      </c>
      <c r="E107" s="12"/>
      <c r="F107" s="1" t="s">
        <v>683</v>
      </c>
      <c r="G107" s="11">
        <f t="shared" si="1"/>
        <v>13578555</v>
      </c>
      <c r="H107" s="11">
        <f t="shared" si="9"/>
        <v>3588000</v>
      </c>
      <c r="I107" s="11">
        <f t="shared" si="2"/>
        <v>4686000</v>
      </c>
      <c r="J107" s="11">
        <f t="shared" si="13"/>
        <v>17587273</v>
      </c>
      <c r="K107" s="11">
        <f t="shared" si="3"/>
        <v>5304555</v>
      </c>
      <c r="L107" s="11">
        <f t="shared" si="4"/>
        <v>9809017.667</v>
      </c>
      <c r="M107" s="11">
        <f t="shared" si="11"/>
        <v>-7156740.167</v>
      </c>
      <c r="N107" s="11">
        <f t="shared" si="12"/>
        <v>24744012.83</v>
      </c>
      <c r="O107" s="11">
        <f t="shared" si="14"/>
        <v>3500000</v>
      </c>
    </row>
    <row r="108">
      <c r="A108" s="1" t="s">
        <v>733</v>
      </c>
      <c r="B108" s="8">
        <v>46095.0</v>
      </c>
      <c r="C108" s="1" t="s">
        <v>22</v>
      </c>
      <c r="D108" s="12"/>
      <c r="E108" s="10">
        <v>400000.0</v>
      </c>
      <c r="F108" s="1" t="s">
        <v>30</v>
      </c>
      <c r="G108" s="11">
        <f t="shared" si="1"/>
        <v>13578555</v>
      </c>
      <c r="H108" s="11">
        <f t="shared" si="9"/>
        <v>3588000</v>
      </c>
      <c r="I108" s="11">
        <f t="shared" si="2"/>
        <v>4686000</v>
      </c>
      <c r="J108" s="11">
        <f t="shared" si="13"/>
        <v>17187273</v>
      </c>
      <c r="K108" s="11">
        <f t="shared" si="3"/>
        <v>5304555</v>
      </c>
      <c r="L108" s="11">
        <f t="shared" si="4"/>
        <v>10209017.67</v>
      </c>
      <c r="M108" s="11">
        <f t="shared" si="11"/>
        <v>-7556740.167</v>
      </c>
      <c r="N108" s="11">
        <f t="shared" si="12"/>
        <v>24744012.83</v>
      </c>
      <c r="O108" s="11">
        <f t="shared" si="14"/>
        <v>3500000</v>
      </c>
    </row>
    <row r="109">
      <c r="A109" s="1" t="s">
        <v>734</v>
      </c>
      <c r="B109" s="8">
        <v>46097.0</v>
      </c>
      <c r="C109" s="1" t="s">
        <v>34</v>
      </c>
      <c r="D109" s="12"/>
      <c r="E109" s="10">
        <v>40000.0</v>
      </c>
      <c r="F109" s="1" t="s">
        <v>39</v>
      </c>
      <c r="G109" s="11">
        <f t="shared" si="1"/>
        <v>13578555</v>
      </c>
      <c r="H109" s="11">
        <f t="shared" si="9"/>
        <v>3588000</v>
      </c>
      <c r="I109" s="11">
        <f t="shared" si="2"/>
        <v>4726000</v>
      </c>
      <c r="J109" s="11">
        <f t="shared" si="13"/>
        <v>17147273</v>
      </c>
      <c r="K109" s="11">
        <f t="shared" si="3"/>
        <v>5264555</v>
      </c>
      <c r="L109" s="11">
        <f t="shared" si="4"/>
        <v>10209017.67</v>
      </c>
      <c r="M109" s="11">
        <f t="shared" si="11"/>
        <v>-7576740.167</v>
      </c>
      <c r="N109" s="11">
        <f t="shared" si="12"/>
        <v>24724012.83</v>
      </c>
      <c r="O109" s="11">
        <f t="shared" si="14"/>
        <v>3500000</v>
      </c>
    </row>
    <row r="110">
      <c r="A110" s="1" t="s">
        <v>735</v>
      </c>
      <c r="B110" s="8">
        <v>46097.0</v>
      </c>
      <c r="C110" s="1" t="s">
        <v>34</v>
      </c>
      <c r="D110" s="12"/>
      <c r="E110" s="10">
        <v>56000.0</v>
      </c>
      <c r="F110" s="1" t="s">
        <v>37</v>
      </c>
      <c r="G110" s="11">
        <f t="shared" si="1"/>
        <v>13578555</v>
      </c>
      <c r="H110" s="11">
        <f t="shared" si="9"/>
        <v>3588000</v>
      </c>
      <c r="I110" s="11">
        <f t="shared" si="2"/>
        <v>4782000</v>
      </c>
      <c r="J110" s="11">
        <f t="shared" si="13"/>
        <v>17091273</v>
      </c>
      <c r="K110" s="11">
        <f t="shared" si="3"/>
        <v>5208555</v>
      </c>
      <c r="L110" s="11">
        <f t="shared" si="4"/>
        <v>10209017.67</v>
      </c>
      <c r="M110" s="11">
        <f t="shared" si="11"/>
        <v>-7604740.167</v>
      </c>
      <c r="N110" s="11">
        <f t="shared" si="12"/>
        <v>24696012.83</v>
      </c>
      <c r="O110" s="11">
        <f t="shared" si="14"/>
        <v>3500000</v>
      </c>
    </row>
    <row r="111">
      <c r="A111" s="1" t="s">
        <v>736</v>
      </c>
      <c r="B111" s="8">
        <v>46097.0</v>
      </c>
      <c r="C111" s="1" t="s">
        <v>34</v>
      </c>
      <c r="D111" s="12"/>
      <c r="E111" s="10">
        <v>138000.0</v>
      </c>
      <c r="F111" s="1" t="s">
        <v>62</v>
      </c>
      <c r="G111" s="11">
        <f t="shared" si="1"/>
        <v>13578555</v>
      </c>
      <c r="H111" s="11">
        <f t="shared" si="9"/>
        <v>3588000</v>
      </c>
      <c r="I111" s="11">
        <f t="shared" si="2"/>
        <v>4920000</v>
      </c>
      <c r="J111" s="11">
        <f t="shared" si="13"/>
        <v>16953273</v>
      </c>
      <c r="K111" s="11">
        <f t="shared" si="3"/>
        <v>5070555</v>
      </c>
      <c r="L111" s="11">
        <f t="shared" si="4"/>
        <v>10209017.67</v>
      </c>
      <c r="M111" s="11">
        <f t="shared" si="11"/>
        <v>-7673740.167</v>
      </c>
      <c r="N111" s="11">
        <f t="shared" si="12"/>
        <v>24627012.83</v>
      </c>
      <c r="O111" s="11">
        <f t="shared" si="14"/>
        <v>3500000</v>
      </c>
    </row>
    <row r="112">
      <c r="A112" s="1" t="s">
        <v>737</v>
      </c>
      <c r="B112" s="8">
        <v>46097.0</v>
      </c>
      <c r="C112" s="1" t="s">
        <v>34</v>
      </c>
      <c r="D112" s="12"/>
      <c r="E112" s="10">
        <v>232700.0</v>
      </c>
      <c r="F112" s="1" t="s">
        <v>62</v>
      </c>
      <c r="G112" s="11">
        <f t="shared" si="1"/>
        <v>13578555</v>
      </c>
      <c r="H112" s="11">
        <f t="shared" si="9"/>
        <v>3588000</v>
      </c>
      <c r="I112" s="11">
        <f t="shared" si="2"/>
        <v>5152700</v>
      </c>
      <c r="J112" s="11">
        <f t="shared" si="13"/>
        <v>16720573</v>
      </c>
      <c r="K112" s="11">
        <f t="shared" si="3"/>
        <v>4837855</v>
      </c>
      <c r="L112" s="11">
        <f t="shared" si="4"/>
        <v>10209017.67</v>
      </c>
      <c r="M112" s="11">
        <f t="shared" si="11"/>
        <v>-7790090.167</v>
      </c>
      <c r="N112" s="11">
        <f t="shared" si="12"/>
        <v>24510662.83</v>
      </c>
      <c r="O112" s="11">
        <f t="shared" si="14"/>
        <v>3500000</v>
      </c>
    </row>
    <row r="113">
      <c r="A113" s="1" t="s">
        <v>738</v>
      </c>
      <c r="B113" s="8">
        <v>46098.0</v>
      </c>
      <c r="C113" s="1" t="s">
        <v>25</v>
      </c>
      <c r="D113" s="12"/>
      <c r="E113" s="10">
        <v>503000.0</v>
      </c>
      <c r="F113" s="1" t="s">
        <v>433</v>
      </c>
      <c r="G113" s="11">
        <f t="shared" si="1"/>
        <v>13578555</v>
      </c>
      <c r="H113" s="11">
        <f t="shared" si="9"/>
        <v>4091000</v>
      </c>
      <c r="I113" s="11">
        <f t="shared" si="2"/>
        <v>5152700</v>
      </c>
      <c r="J113" s="11">
        <f t="shared" si="13"/>
        <v>16217573</v>
      </c>
      <c r="K113" s="11">
        <f t="shared" si="3"/>
        <v>4334855</v>
      </c>
      <c r="L113" s="11">
        <f t="shared" si="4"/>
        <v>10209017.67</v>
      </c>
      <c r="M113" s="11">
        <f t="shared" si="11"/>
        <v>-8041590.167</v>
      </c>
      <c r="N113" s="11">
        <f t="shared" si="12"/>
        <v>24259162.83</v>
      </c>
      <c r="O113" s="11">
        <f t="shared" si="14"/>
        <v>3500000</v>
      </c>
    </row>
    <row r="114">
      <c r="A114" s="1" t="s">
        <v>739</v>
      </c>
      <c r="B114" s="8">
        <v>46098.0</v>
      </c>
      <c r="C114" s="1" t="s">
        <v>6</v>
      </c>
      <c r="D114" s="10">
        <v>305000.0</v>
      </c>
      <c r="E114" s="12"/>
      <c r="F114" s="1" t="s">
        <v>740</v>
      </c>
      <c r="G114" s="11">
        <f t="shared" si="1"/>
        <v>13883555</v>
      </c>
      <c r="H114" s="11">
        <f t="shared" si="9"/>
        <v>4091000</v>
      </c>
      <c r="I114" s="11">
        <f t="shared" si="2"/>
        <v>5152700</v>
      </c>
      <c r="J114" s="11">
        <f t="shared" si="13"/>
        <v>16522573</v>
      </c>
      <c r="K114" s="11">
        <f t="shared" si="3"/>
        <v>4639855</v>
      </c>
      <c r="L114" s="11">
        <f t="shared" si="4"/>
        <v>10209017.67</v>
      </c>
      <c r="M114" s="11">
        <f t="shared" si="11"/>
        <v>-7889090.167</v>
      </c>
      <c r="N114" s="11">
        <f t="shared" si="12"/>
        <v>24411662.83</v>
      </c>
      <c r="O114" s="11">
        <f t="shared" si="14"/>
        <v>3500000</v>
      </c>
    </row>
    <row r="115">
      <c r="A115" s="1" t="s">
        <v>741</v>
      </c>
      <c r="B115" s="8">
        <v>46098.0</v>
      </c>
      <c r="C115" s="1" t="s">
        <v>6</v>
      </c>
      <c r="D115" s="10">
        <v>423000.0</v>
      </c>
      <c r="E115" s="12"/>
      <c r="F115" s="1" t="s">
        <v>742</v>
      </c>
      <c r="G115" s="11">
        <f t="shared" si="1"/>
        <v>14306555</v>
      </c>
      <c r="H115" s="11">
        <f t="shared" si="9"/>
        <v>4091000</v>
      </c>
      <c r="I115" s="11">
        <f t="shared" si="2"/>
        <v>5152700</v>
      </c>
      <c r="J115" s="11">
        <f t="shared" si="13"/>
        <v>16945573</v>
      </c>
      <c r="K115" s="11">
        <f t="shared" si="3"/>
        <v>5062855</v>
      </c>
      <c r="L115" s="11">
        <f t="shared" si="4"/>
        <v>10209017.67</v>
      </c>
      <c r="M115" s="11">
        <f t="shared" si="11"/>
        <v>-7677590.167</v>
      </c>
      <c r="N115" s="11">
        <f t="shared" si="12"/>
        <v>24623162.83</v>
      </c>
      <c r="O115" s="11">
        <f t="shared" si="14"/>
        <v>3500000</v>
      </c>
    </row>
    <row r="116">
      <c r="A116" s="1" t="s">
        <v>743</v>
      </c>
      <c r="B116" s="8">
        <v>46098.0</v>
      </c>
      <c r="C116" s="1" t="s">
        <v>6</v>
      </c>
      <c r="D116" s="10">
        <v>306000.0</v>
      </c>
      <c r="E116" s="12"/>
      <c r="F116" s="1" t="s">
        <v>654</v>
      </c>
      <c r="G116" s="11">
        <f t="shared" si="1"/>
        <v>14612555</v>
      </c>
      <c r="H116" s="11">
        <f t="shared" si="9"/>
        <v>4091000</v>
      </c>
      <c r="I116" s="11">
        <f t="shared" si="2"/>
        <v>5152700</v>
      </c>
      <c r="J116" s="11">
        <f t="shared" si="13"/>
        <v>17251573</v>
      </c>
      <c r="K116" s="11">
        <f t="shared" si="3"/>
        <v>5368855</v>
      </c>
      <c r="L116" s="11">
        <f t="shared" si="4"/>
        <v>10209017.67</v>
      </c>
      <c r="M116" s="11">
        <f t="shared" si="11"/>
        <v>-7524590.167</v>
      </c>
      <c r="N116" s="11">
        <f t="shared" si="12"/>
        <v>24776162.83</v>
      </c>
      <c r="O116" s="11">
        <f t="shared" si="14"/>
        <v>3500000</v>
      </c>
    </row>
    <row r="117">
      <c r="A117" s="1" t="s">
        <v>744</v>
      </c>
      <c r="B117" s="8">
        <v>46098.0</v>
      </c>
      <c r="C117" s="1" t="s">
        <v>6</v>
      </c>
      <c r="D117" s="10">
        <v>15000.0</v>
      </c>
      <c r="E117" s="12"/>
      <c r="F117" s="1" t="s">
        <v>745</v>
      </c>
      <c r="G117" s="11">
        <f t="shared" si="1"/>
        <v>14627555</v>
      </c>
      <c r="H117" s="11">
        <f t="shared" si="9"/>
        <v>4091000</v>
      </c>
      <c r="I117" s="11">
        <f t="shared" si="2"/>
        <v>5152700</v>
      </c>
      <c r="J117" s="11">
        <f t="shared" si="13"/>
        <v>17266573</v>
      </c>
      <c r="K117" s="11">
        <f t="shared" si="3"/>
        <v>5383855</v>
      </c>
      <c r="L117" s="11">
        <f t="shared" si="4"/>
        <v>10209017.67</v>
      </c>
      <c r="M117" s="11">
        <f t="shared" si="11"/>
        <v>-7517090.167</v>
      </c>
      <c r="N117" s="11">
        <f t="shared" si="12"/>
        <v>24783662.83</v>
      </c>
      <c r="O117" s="11">
        <f t="shared" si="14"/>
        <v>3500000</v>
      </c>
    </row>
    <row r="118">
      <c r="A118" s="1" t="s">
        <v>746</v>
      </c>
      <c r="B118" s="8">
        <v>46098.0</v>
      </c>
      <c r="C118" s="1" t="s">
        <v>6</v>
      </c>
      <c r="D118" s="10">
        <v>1000000.0</v>
      </c>
      <c r="E118" s="12"/>
      <c r="F118" s="1" t="s">
        <v>747</v>
      </c>
      <c r="G118" s="11">
        <f t="shared" si="1"/>
        <v>15627555</v>
      </c>
      <c r="H118" s="11">
        <f t="shared" si="9"/>
        <v>4091000</v>
      </c>
      <c r="I118" s="11">
        <f t="shared" si="2"/>
        <v>5152700</v>
      </c>
      <c r="J118" s="11">
        <f t="shared" si="13"/>
        <v>18266573</v>
      </c>
      <c r="K118" s="11">
        <f t="shared" si="3"/>
        <v>6383855</v>
      </c>
      <c r="L118" s="11">
        <f t="shared" si="4"/>
        <v>10209017.67</v>
      </c>
      <c r="M118" s="11">
        <f t="shared" si="11"/>
        <v>-7017090.167</v>
      </c>
      <c r="N118" s="11">
        <f t="shared" si="12"/>
        <v>25283662.83</v>
      </c>
      <c r="O118" s="11">
        <f t="shared" si="14"/>
        <v>3500000</v>
      </c>
    </row>
    <row r="119">
      <c r="A119" s="1" t="s">
        <v>748</v>
      </c>
      <c r="B119" s="8">
        <v>46098.0</v>
      </c>
      <c r="C119" s="1" t="s">
        <v>6</v>
      </c>
      <c r="D119" s="10">
        <v>258400.0</v>
      </c>
      <c r="E119" s="12"/>
      <c r="F119" s="1" t="s">
        <v>749</v>
      </c>
      <c r="G119" s="11">
        <f t="shared" si="1"/>
        <v>15885955</v>
      </c>
      <c r="H119" s="11">
        <f t="shared" si="9"/>
        <v>4091000</v>
      </c>
      <c r="I119" s="11">
        <f t="shared" si="2"/>
        <v>5152700</v>
      </c>
      <c r="J119" s="11">
        <f t="shared" si="13"/>
        <v>18524973</v>
      </c>
      <c r="K119" s="11">
        <f t="shared" si="3"/>
        <v>6642255</v>
      </c>
      <c r="L119" s="11">
        <f t="shared" si="4"/>
        <v>10209017.67</v>
      </c>
      <c r="M119" s="11">
        <f t="shared" si="11"/>
        <v>-6887890.167</v>
      </c>
      <c r="N119" s="11">
        <f t="shared" si="12"/>
        <v>25412862.83</v>
      </c>
      <c r="O119" s="11">
        <f t="shared" si="14"/>
        <v>3500000</v>
      </c>
    </row>
    <row r="120">
      <c r="A120" s="1" t="s">
        <v>750</v>
      </c>
      <c r="B120" s="8">
        <v>46098.0</v>
      </c>
      <c r="C120" s="1" t="s">
        <v>6</v>
      </c>
      <c r="D120" s="10">
        <v>606000.0</v>
      </c>
      <c r="E120" s="12"/>
      <c r="F120" s="1" t="s">
        <v>747</v>
      </c>
      <c r="G120" s="11">
        <f t="shared" si="1"/>
        <v>16491955</v>
      </c>
      <c r="H120" s="11">
        <f t="shared" si="9"/>
        <v>4091000</v>
      </c>
      <c r="I120" s="11">
        <f t="shared" si="2"/>
        <v>5152700</v>
      </c>
      <c r="J120" s="11">
        <f t="shared" si="13"/>
        <v>19130973</v>
      </c>
      <c r="K120" s="11">
        <f t="shared" si="3"/>
        <v>7248255</v>
      </c>
      <c r="L120" s="11">
        <f t="shared" si="4"/>
        <v>10209017.67</v>
      </c>
      <c r="M120" s="11">
        <f t="shared" si="11"/>
        <v>-6584890.167</v>
      </c>
      <c r="N120" s="11">
        <f t="shared" si="12"/>
        <v>25715862.83</v>
      </c>
      <c r="O120" s="11">
        <f t="shared" si="14"/>
        <v>3500000</v>
      </c>
    </row>
    <row r="121">
      <c r="A121" s="1" t="s">
        <v>751</v>
      </c>
      <c r="B121" s="8">
        <v>46098.0</v>
      </c>
      <c r="C121" s="1" t="s">
        <v>6</v>
      </c>
      <c r="D121" s="10">
        <v>60000.0</v>
      </c>
      <c r="E121" s="12"/>
      <c r="F121" s="1" t="s">
        <v>752</v>
      </c>
      <c r="G121" s="11">
        <f t="shared" si="1"/>
        <v>16551955</v>
      </c>
      <c r="H121" s="11">
        <f t="shared" si="9"/>
        <v>4091000</v>
      </c>
      <c r="I121" s="11">
        <f t="shared" si="2"/>
        <v>5152700</v>
      </c>
      <c r="J121" s="11">
        <f t="shared" si="13"/>
        <v>19190973</v>
      </c>
      <c r="K121" s="11">
        <f t="shared" si="3"/>
        <v>7308255</v>
      </c>
      <c r="L121" s="11">
        <f t="shared" si="4"/>
        <v>10209017.67</v>
      </c>
      <c r="M121" s="11">
        <f t="shared" si="11"/>
        <v>-6554890.167</v>
      </c>
      <c r="N121" s="11">
        <f t="shared" si="12"/>
        <v>25745862.83</v>
      </c>
      <c r="O121" s="11">
        <f t="shared" si="14"/>
        <v>3500000</v>
      </c>
    </row>
    <row r="122">
      <c r="A122" s="1" t="s">
        <v>753</v>
      </c>
      <c r="B122" s="8">
        <v>46098.0</v>
      </c>
      <c r="C122" s="1" t="s">
        <v>6</v>
      </c>
      <c r="D122" s="10">
        <v>1399000.0</v>
      </c>
      <c r="E122" s="12"/>
      <c r="F122" s="1" t="s">
        <v>628</v>
      </c>
      <c r="G122" s="11">
        <f t="shared" si="1"/>
        <v>17950955</v>
      </c>
      <c r="H122" s="11">
        <f t="shared" si="9"/>
        <v>4091000</v>
      </c>
      <c r="I122" s="11">
        <f t="shared" si="2"/>
        <v>5152700</v>
      </c>
      <c r="J122" s="11">
        <f t="shared" si="13"/>
        <v>20589973</v>
      </c>
      <c r="K122" s="11">
        <f t="shared" si="3"/>
        <v>8707255</v>
      </c>
      <c r="L122" s="11">
        <f t="shared" si="4"/>
        <v>10209017.67</v>
      </c>
      <c r="M122" s="11">
        <f t="shared" si="11"/>
        <v>-5855390.167</v>
      </c>
      <c r="N122" s="11">
        <f t="shared" si="12"/>
        <v>26445362.83</v>
      </c>
      <c r="O122" s="11">
        <f t="shared" si="14"/>
        <v>3500000</v>
      </c>
    </row>
    <row r="123">
      <c r="A123" s="1" t="s">
        <v>754</v>
      </c>
      <c r="B123" s="8">
        <v>46098.0</v>
      </c>
      <c r="C123" s="1" t="s">
        <v>6</v>
      </c>
      <c r="D123" s="10">
        <v>180000.0</v>
      </c>
      <c r="E123" s="12"/>
      <c r="F123" s="1" t="s">
        <v>755</v>
      </c>
      <c r="G123" s="11">
        <f t="shared" si="1"/>
        <v>18130955</v>
      </c>
      <c r="H123" s="11">
        <f t="shared" si="9"/>
        <v>4091000</v>
      </c>
      <c r="I123" s="11">
        <f t="shared" si="2"/>
        <v>5152700</v>
      </c>
      <c r="J123" s="11">
        <f t="shared" si="13"/>
        <v>20769973</v>
      </c>
      <c r="K123" s="11">
        <f t="shared" si="3"/>
        <v>8887255</v>
      </c>
      <c r="L123" s="11">
        <f t="shared" si="4"/>
        <v>10209017.67</v>
      </c>
      <c r="M123" s="11">
        <f t="shared" si="11"/>
        <v>-5765390.167</v>
      </c>
      <c r="N123" s="11">
        <f t="shared" si="12"/>
        <v>26535362.83</v>
      </c>
      <c r="O123" s="11">
        <f t="shared" si="14"/>
        <v>3500000</v>
      </c>
    </row>
    <row r="124">
      <c r="A124" s="1" t="s">
        <v>756</v>
      </c>
      <c r="B124" s="8">
        <v>46098.0</v>
      </c>
      <c r="C124" s="1" t="s">
        <v>6</v>
      </c>
      <c r="D124" s="10">
        <v>547000.0</v>
      </c>
      <c r="E124" s="12"/>
      <c r="F124" s="1" t="s">
        <v>757</v>
      </c>
      <c r="G124" s="11">
        <f t="shared" si="1"/>
        <v>18677955</v>
      </c>
      <c r="H124" s="11">
        <f t="shared" si="9"/>
        <v>4091000</v>
      </c>
      <c r="I124" s="11">
        <f t="shared" si="2"/>
        <v>5152700</v>
      </c>
      <c r="J124" s="11">
        <f t="shared" si="13"/>
        <v>21316973</v>
      </c>
      <c r="K124" s="11">
        <f t="shared" si="3"/>
        <v>9434255</v>
      </c>
      <c r="L124" s="11">
        <f t="shared" si="4"/>
        <v>10209017.67</v>
      </c>
      <c r="M124" s="11">
        <f t="shared" si="11"/>
        <v>-5491890.167</v>
      </c>
      <c r="N124" s="11">
        <f t="shared" si="12"/>
        <v>26808862.83</v>
      </c>
      <c r="O124" s="11">
        <f t="shared" si="14"/>
        <v>3500000</v>
      </c>
    </row>
    <row r="125">
      <c r="A125" s="1" t="s">
        <v>758</v>
      </c>
      <c r="B125" s="8">
        <v>46098.0</v>
      </c>
      <c r="C125" s="1" t="s">
        <v>6</v>
      </c>
      <c r="D125" s="10">
        <v>147500.0</v>
      </c>
      <c r="E125" s="12"/>
      <c r="F125" s="1" t="s">
        <v>683</v>
      </c>
      <c r="G125" s="11">
        <f t="shared" si="1"/>
        <v>18825455</v>
      </c>
      <c r="H125" s="11">
        <f t="shared" si="9"/>
        <v>4091000</v>
      </c>
      <c r="I125" s="11">
        <f t="shared" si="2"/>
        <v>5152700</v>
      </c>
      <c r="J125" s="11">
        <f t="shared" si="13"/>
        <v>21464473</v>
      </c>
      <c r="K125" s="11">
        <f t="shared" si="3"/>
        <v>9581755</v>
      </c>
      <c r="L125" s="11">
        <f t="shared" si="4"/>
        <v>10209017.67</v>
      </c>
      <c r="M125" s="11">
        <f t="shared" si="11"/>
        <v>-5418140.167</v>
      </c>
      <c r="N125" s="11">
        <f t="shared" si="12"/>
        <v>26882612.83</v>
      </c>
      <c r="O125" s="11">
        <f t="shared" si="14"/>
        <v>3500000</v>
      </c>
    </row>
    <row r="126">
      <c r="A126" s="1" t="s">
        <v>759</v>
      </c>
      <c r="B126" s="8">
        <v>46099.0</v>
      </c>
      <c r="C126" s="1" t="s">
        <v>34</v>
      </c>
      <c r="D126" s="12"/>
      <c r="E126" s="10">
        <v>250000.0</v>
      </c>
      <c r="F126" s="1" t="s">
        <v>760</v>
      </c>
      <c r="G126" s="11">
        <f t="shared" si="1"/>
        <v>18825455</v>
      </c>
      <c r="H126" s="11">
        <f t="shared" si="9"/>
        <v>4091000</v>
      </c>
      <c r="I126" s="11">
        <f t="shared" si="2"/>
        <v>5402700</v>
      </c>
      <c r="J126" s="11">
        <f t="shared" si="13"/>
        <v>21214473</v>
      </c>
      <c r="K126" s="11">
        <f t="shared" si="3"/>
        <v>9331755</v>
      </c>
      <c r="L126" s="11">
        <f t="shared" si="4"/>
        <v>10209017.67</v>
      </c>
      <c r="M126" s="11">
        <f t="shared" si="11"/>
        <v>-5543140.167</v>
      </c>
      <c r="N126" s="11">
        <f t="shared" si="12"/>
        <v>26757612.83</v>
      </c>
      <c r="O126" s="11">
        <f t="shared" si="14"/>
        <v>3500000</v>
      </c>
    </row>
    <row r="127">
      <c r="A127" s="1" t="s">
        <v>761</v>
      </c>
      <c r="B127" s="8">
        <v>46099.0</v>
      </c>
      <c r="C127" s="1" t="s">
        <v>25</v>
      </c>
      <c r="D127" s="12"/>
      <c r="E127" s="10">
        <v>300000.0</v>
      </c>
      <c r="F127" s="1" t="s">
        <v>53</v>
      </c>
      <c r="G127" s="11">
        <f t="shared" si="1"/>
        <v>18825455</v>
      </c>
      <c r="H127" s="11">
        <f t="shared" si="9"/>
        <v>4391000</v>
      </c>
      <c r="I127" s="11">
        <f t="shared" si="2"/>
        <v>5402700</v>
      </c>
      <c r="J127" s="11">
        <f t="shared" si="13"/>
        <v>20914473</v>
      </c>
      <c r="K127" s="11">
        <f t="shared" si="3"/>
        <v>9031755</v>
      </c>
      <c r="L127" s="11">
        <f t="shared" si="4"/>
        <v>10209017.67</v>
      </c>
      <c r="M127" s="11">
        <f t="shared" si="11"/>
        <v>-5693140.167</v>
      </c>
      <c r="N127" s="11">
        <f t="shared" si="12"/>
        <v>26607612.83</v>
      </c>
      <c r="O127" s="11">
        <f t="shared" si="14"/>
        <v>3800000</v>
      </c>
    </row>
    <row r="128">
      <c r="A128" s="1" t="s">
        <v>762</v>
      </c>
      <c r="B128" s="8">
        <v>46099.0</v>
      </c>
      <c r="C128" s="1" t="s">
        <v>25</v>
      </c>
      <c r="D128" s="12"/>
      <c r="E128" s="10">
        <v>70500.0</v>
      </c>
      <c r="F128" s="1" t="s">
        <v>763</v>
      </c>
      <c r="G128" s="11">
        <f t="shared" si="1"/>
        <v>18825455</v>
      </c>
      <c r="H128" s="11">
        <f t="shared" si="9"/>
        <v>4461500</v>
      </c>
      <c r="I128" s="11">
        <f t="shared" si="2"/>
        <v>5402700</v>
      </c>
      <c r="J128" s="11">
        <f t="shared" si="13"/>
        <v>20843973</v>
      </c>
      <c r="K128" s="11">
        <f t="shared" si="3"/>
        <v>8961255</v>
      </c>
      <c r="L128" s="11">
        <f t="shared" si="4"/>
        <v>10209017.67</v>
      </c>
      <c r="M128" s="11">
        <f t="shared" si="11"/>
        <v>-5728390.167</v>
      </c>
      <c r="N128" s="11">
        <f t="shared" si="12"/>
        <v>26572362.83</v>
      </c>
      <c r="O128" s="11">
        <f t="shared" si="14"/>
        <v>3800000</v>
      </c>
    </row>
    <row r="129">
      <c r="A129" s="1" t="s">
        <v>764</v>
      </c>
      <c r="B129" s="8">
        <v>46099.0</v>
      </c>
      <c r="C129" s="1" t="s">
        <v>25</v>
      </c>
      <c r="D129" s="12"/>
      <c r="E129" s="10">
        <v>15000.0</v>
      </c>
      <c r="F129" s="1" t="s">
        <v>47</v>
      </c>
      <c r="G129" s="11">
        <f t="shared" si="1"/>
        <v>18825455</v>
      </c>
      <c r="H129" s="11">
        <f t="shared" si="9"/>
        <v>4476500</v>
      </c>
      <c r="I129" s="11">
        <f t="shared" si="2"/>
        <v>5402700</v>
      </c>
      <c r="J129" s="11">
        <f t="shared" si="13"/>
        <v>20828973</v>
      </c>
      <c r="K129" s="11">
        <f t="shared" si="3"/>
        <v>8946255</v>
      </c>
      <c r="L129" s="11">
        <f t="shared" si="4"/>
        <v>10209017.67</v>
      </c>
      <c r="M129" s="11">
        <f t="shared" si="11"/>
        <v>-5735890.167</v>
      </c>
      <c r="N129" s="11">
        <f t="shared" si="12"/>
        <v>26564862.83</v>
      </c>
      <c r="O129" s="11">
        <f t="shared" si="14"/>
        <v>3800000</v>
      </c>
    </row>
    <row r="130">
      <c r="A130" s="1" t="s">
        <v>765</v>
      </c>
      <c r="B130" s="8">
        <v>46099.0</v>
      </c>
      <c r="C130" s="1" t="s">
        <v>6</v>
      </c>
      <c r="D130" s="10">
        <v>385000.0</v>
      </c>
      <c r="E130" s="12"/>
      <c r="F130" s="1" t="s">
        <v>766</v>
      </c>
      <c r="G130" s="11">
        <f t="shared" si="1"/>
        <v>19210455</v>
      </c>
      <c r="H130" s="11">
        <f t="shared" si="9"/>
        <v>4476500</v>
      </c>
      <c r="I130" s="11">
        <f t="shared" si="2"/>
        <v>5402700</v>
      </c>
      <c r="J130" s="11">
        <f t="shared" si="13"/>
        <v>21213973</v>
      </c>
      <c r="K130" s="11">
        <f t="shared" si="3"/>
        <v>9331255</v>
      </c>
      <c r="L130" s="11">
        <f t="shared" si="4"/>
        <v>10209017.67</v>
      </c>
      <c r="M130" s="11">
        <f t="shared" si="11"/>
        <v>-5543390.167</v>
      </c>
      <c r="N130" s="11">
        <f t="shared" si="12"/>
        <v>26757362.83</v>
      </c>
      <c r="O130" s="11">
        <f t="shared" si="14"/>
        <v>3800000</v>
      </c>
    </row>
    <row r="131">
      <c r="A131" s="1" t="s">
        <v>767</v>
      </c>
      <c r="B131" s="8">
        <v>46099.0</v>
      </c>
      <c r="C131" s="1" t="s">
        <v>6</v>
      </c>
      <c r="D131" s="10">
        <v>27000.0</v>
      </c>
      <c r="E131" s="12"/>
      <c r="F131" s="1" t="s">
        <v>590</v>
      </c>
      <c r="G131" s="11">
        <f t="shared" si="1"/>
        <v>19237455</v>
      </c>
      <c r="H131" s="11">
        <f t="shared" si="9"/>
        <v>4476500</v>
      </c>
      <c r="I131" s="11">
        <f t="shared" si="2"/>
        <v>5402700</v>
      </c>
      <c r="J131" s="11">
        <f t="shared" si="13"/>
        <v>21240973</v>
      </c>
      <c r="K131" s="11">
        <f t="shared" si="3"/>
        <v>9358255</v>
      </c>
      <c r="L131" s="11">
        <f t="shared" si="4"/>
        <v>10209017.67</v>
      </c>
      <c r="M131" s="11">
        <f t="shared" si="11"/>
        <v>-5529890.167</v>
      </c>
      <c r="N131" s="11">
        <f t="shared" si="12"/>
        <v>26770862.83</v>
      </c>
      <c r="O131" s="11">
        <f t="shared" si="14"/>
        <v>3800000</v>
      </c>
    </row>
    <row r="132">
      <c r="A132" s="1" t="s">
        <v>768</v>
      </c>
      <c r="B132" s="8">
        <v>46099.0</v>
      </c>
      <c r="C132" s="1" t="s">
        <v>6</v>
      </c>
      <c r="D132" s="10">
        <v>187500.0</v>
      </c>
      <c r="E132" s="12"/>
      <c r="F132" s="1" t="s">
        <v>702</v>
      </c>
      <c r="G132" s="11">
        <f t="shared" si="1"/>
        <v>19424955</v>
      </c>
      <c r="H132" s="11">
        <f t="shared" si="9"/>
        <v>4476500</v>
      </c>
      <c r="I132" s="11">
        <f t="shared" si="2"/>
        <v>5402700</v>
      </c>
      <c r="J132" s="11">
        <f t="shared" si="13"/>
        <v>21428473</v>
      </c>
      <c r="K132" s="11">
        <f t="shared" si="3"/>
        <v>9545755</v>
      </c>
      <c r="L132" s="11">
        <f t="shared" si="4"/>
        <v>10209017.67</v>
      </c>
      <c r="M132" s="11">
        <f t="shared" si="11"/>
        <v>-5436140.167</v>
      </c>
      <c r="N132" s="11">
        <f t="shared" si="12"/>
        <v>26864612.83</v>
      </c>
      <c r="O132" s="11">
        <f t="shared" si="14"/>
        <v>3800000</v>
      </c>
    </row>
    <row r="133">
      <c r="A133" s="1" t="s">
        <v>769</v>
      </c>
      <c r="B133" s="8">
        <v>46099.0</v>
      </c>
      <c r="C133" s="1" t="s">
        <v>6</v>
      </c>
      <c r="D133" s="10">
        <v>220000.0</v>
      </c>
      <c r="E133" s="12"/>
      <c r="F133" s="1" t="s">
        <v>770</v>
      </c>
      <c r="G133" s="11">
        <f t="shared" si="1"/>
        <v>19644955</v>
      </c>
      <c r="H133" s="11">
        <f t="shared" si="9"/>
        <v>4476500</v>
      </c>
      <c r="I133" s="11">
        <f t="shared" si="2"/>
        <v>5402700</v>
      </c>
      <c r="J133" s="11">
        <f t="shared" si="13"/>
        <v>21648473</v>
      </c>
      <c r="K133" s="11">
        <f t="shared" si="3"/>
        <v>9765755</v>
      </c>
      <c r="L133" s="11">
        <f t="shared" si="4"/>
        <v>10209017.67</v>
      </c>
      <c r="M133" s="11">
        <f t="shared" si="11"/>
        <v>-5326140.167</v>
      </c>
      <c r="N133" s="11">
        <f t="shared" si="12"/>
        <v>26974612.83</v>
      </c>
      <c r="O133" s="11">
        <f t="shared" si="14"/>
        <v>3800000</v>
      </c>
    </row>
    <row r="134">
      <c r="A134" s="1" t="s">
        <v>771</v>
      </c>
      <c r="B134" s="8">
        <v>46101.0</v>
      </c>
      <c r="C134" s="1" t="s">
        <v>19</v>
      </c>
      <c r="D134" s="12"/>
      <c r="E134" s="10">
        <v>2000000.0</v>
      </c>
      <c r="F134" s="1" t="s">
        <v>772</v>
      </c>
      <c r="G134" s="11">
        <f t="shared" si="1"/>
        <v>19644955</v>
      </c>
      <c r="H134" s="11">
        <f t="shared" si="9"/>
        <v>4476500</v>
      </c>
      <c r="I134" s="11">
        <f t="shared" si="2"/>
        <v>5402700</v>
      </c>
      <c r="J134" s="11">
        <f t="shared" si="13"/>
        <v>19648473</v>
      </c>
      <c r="K134" s="11">
        <f t="shared" si="3"/>
        <v>9765755</v>
      </c>
      <c r="L134" s="11">
        <f t="shared" si="4"/>
        <v>10209017.67</v>
      </c>
      <c r="M134" s="11">
        <f t="shared" si="11"/>
        <v>-5326140.167</v>
      </c>
      <c r="N134" s="11">
        <f t="shared" si="12"/>
        <v>24974612.83</v>
      </c>
      <c r="O134" s="11">
        <f t="shared" si="14"/>
        <v>3800000</v>
      </c>
    </row>
    <row r="135">
      <c r="A135" s="1" t="s">
        <v>773</v>
      </c>
      <c r="B135" s="8">
        <v>46101.0</v>
      </c>
      <c r="C135" s="1" t="s">
        <v>22</v>
      </c>
      <c r="D135" s="12"/>
      <c r="E135" s="10">
        <v>1000000.0</v>
      </c>
      <c r="F135" s="1" t="s">
        <v>30</v>
      </c>
      <c r="G135" s="11">
        <f t="shared" si="1"/>
        <v>19644955</v>
      </c>
      <c r="H135" s="11">
        <f t="shared" si="9"/>
        <v>4476500</v>
      </c>
      <c r="I135" s="11">
        <f t="shared" si="2"/>
        <v>5402700</v>
      </c>
      <c r="J135" s="11">
        <f t="shared" si="13"/>
        <v>18648473</v>
      </c>
      <c r="K135" s="11">
        <f t="shared" si="3"/>
        <v>9765755</v>
      </c>
      <c r="L135" s="11">
        <f t="shared" si="4"/>
        <v>11209017.67</v>
      </c>
      <c r="M135" s="11">
        <f t="shared" si="11"/>
        <v>-6326140.167</v>
      </c>
      <c r="N135" s="11">
        <f t="shared" si="12"/>
        <v>24974612.83</v>
      </c>
      <c r="O135" s="11">
        <f t="shared" si="14"/>
        <v>3800000</v>
      </c>
    </row>
    <row r="136">
      <c r="A136" s="1" t="s">
        <v>774</v>
      </c>
      <c r="B136" s="8">
        <v>46101.0</v>
      </c>
      <c r="C136" s="1" t="s">
        <v>25</v>
      </c>
      <c r="D136" s="12"/>
      <c r="E136" s="10">
        <v>100000.0</v>
      </c>
      <c r="F136" s="1" t="s">
        <v>775</v>
      </c>
      <c r="G136" s="11">
        <f t="shared" si="1"/>
        <v>19644955</v>
      </c>
      <c r="H136" s="11">
        <f t="shared" si="9"/>
        <v>4576500</v>
      </c>
      <c r="I136" s="11">
        <f t="shared" si="2"/>
        <v>5402700</v>
      </c>
      <c r="J136" s="11">
        <f t="shared" si="13"/>
        <v>18548473</v>
      </c>
      <c r="K136" s="11">
        <f t="shared" si="3"/>
        <v>9665755</v>
      </c>
      <c r="L136" s="11">
        <f t="shared" si="4"/>
        <v>11209017.67</v>
      </c>
      <c r="M136" s="11">
        <f t="shared" si="11"/>
        <v>-6376140.167</v>
      </c>
      <c r="N136" s="11">
        <f t="shared" si="12"/>
        <v>24924612.83</v>
      </c>
      <c r="O136" s="11">
        <f t="shared" si="14"/>
        <v>3800000</v>
      </c>
    </row>
    <row r="137">
      <c r="A137" s="1" t="s">
        <v>776</v>
      </c>
      <c r="B137" s="8">
        <v>46106.0</v>
      </c>
      <c r="C137" s="1" t="s">
        <v>25</v>
      </c>
      <c r="D137" s="12"/>
      <c r="E137" s="10">
        <v>200000.0</v>
      </c>
      <c r="F137" s="1" t="s">
        <v>53</v>
      </c>
      <c r="G137" s="11">
        <f t="shared" si="1"/>
        <v>19644955</v>
      </c>
      <c r="H137" s="11">
        <f t="shared" si="9"/>
        <v>4776500</v>
      </c>
      <c r="I137" s="11">
        <f t="shared" si="2"/>
        <v>5402700</v>
      </c>
      <c r="J137" s="11">
        <f t="shared" si="13"/>
        <v>18348473</v>
      </c>
      <c r="K137" s="11">
        <f t="shared" si="3"/>
        <v>9465755</v>
      </c>
      <c r="L137" s="11">
        <f t="shared" si="4"/>
        <v>11209017.67</v>
      </c>
      <c r="M137" s="11">
        <f t="shared" si="11"/>
        <v>-6476140.167</v>
      </c>
      <c r="N137" s="11">
        <f t="shared" si="12"/>
        <v>24824612.83</v>
      </c>
      <c r="O137" s="11">
        <f t="shared" si="14"/>
        <v>4000000</v>
      </c>
    </row>
    <row r="138">
      <c r="A138" s="1" t="s">
        <v>777</v>
      </c>
      <c r="B138" s="8">
        <v>46106.0</v>
      </c>
      <c r="C138" s="1" t="s">
        <v>34</v>
      </c>
      <c r="D138" s="12"/>
      <c r="E138" s="10">
        <v>603000.0</v>
      </c>
      <c r="F138" s="1" t="s">
        <v>778</v>
      </c>
      <c r="G138" s="11">
        <f t="shared" si="1"/>
        <v>19644955</v>
      </c>
      <c r="H138" s="11">
        <f t="shared" si="9"/>
        <v>4776500</v>
      </c>
      <c r="I138" s="11">
        <f t="shared" si="2"/>
        <v>6005700</v>
      </c>
      <c r="J138" s="11">
        <f t="shared" si="13"/>
        <v>17745473</v>
      </c>
      <c r="K138" s="11">
        <f t="shared" si="3"/>
        <v>8862755</v>
      </c>
      <c r="L138" s="11">
        <f t="shared" si="4"/>
        <v>11209017.67</v>
      </c>
      <c r="M138" s="11">
        <f t="shared" si="11"/>
        <v>-6777640.167</v>
      </c>
      <c r="N138" s="11">
        <f t="shared" si="12"/>
        <v>24523112.83</v>
      </c>
      <c r="O138" s="11">
        <f t="shared" si="14"/>
        <v>4000000</v>
      </c>
    </row>
    <row r="139">
      <c r="A139" s="1" t="s">
        <v>779</v>
      </c>
      <c r="B139" s="8">
        <v>46113.0</v>
      </c>
      <c r="C139" s="1" t="s">
        <v>25</v>
      </c>
      <c r="D139" s="12"/>
      <c r="E139" s="10">
        <v>600000.0</v>
      </c>
      <c r="F139" s="1" t="s">
        <v>53</v>
      </c>
      <c r="G139" s="11">
        <f t="shared" si="1"/>
        <v>19644955</v>
      </c>
      <c r="H139" s="11">
        <f t="shared" si="9"/>
        <v>5376500</v>
      </c>
      <c r="I139" s="11">
        <f t="shared" si="2"/>
        <v>6005700</v>
      </c>
      <c r="J139" s="11">
        <f t="shared" si="13"/>
        <v>17145473</v>
      </c>
      <c r="K139" s="11">
        <f t="shared" si="3"/>
        <v>8262755</v>
      </c>
      <c r="L139" s="11">
        <f t="shared" si="4"/>
        <v>11209017.67</v>
      </c>
      <c r="M139" s="11">
        <f t="shared" si="11"/>
        <v>-7077640.167</v>
      </c>
      <c r="N139" s="11">
        <f t="shared" si="12"/>
        <v>24223112.83</v>
      </c>
      <c r="O139" s="11">
        <f t="shared" si="14"/>
        <v>4600000</v>
      </c>
    </row>
    <row r="140">
      <c r="A140" s="1" t="s">
        <v>780</v>
      </c>
      <c r="B140" s="8">
        <v>46114.0</v>
      </c>
      <c r="C140" s="1" t="s">
        <v>34</v>
      </c>
      <c r="D140" s="12"/>
      <c r="E140" s="10">
        <v>494000.0</v>
      </c>
      <c r="F140" s="1" t="s">
        <v>781</v>
      </c>
      <c r="G140" s="11">
        <f t="shared" si="1"/>
        <v>19644955</v>
      </c>
      <c r="H140" s="11">
        <f t="shared" si="9"/>
        <v>5376500</v>
      </c>
      <c r="I140" s="11">
        <f t="shared" si="2"/>
        <v>6499700</v>
      </c>
      <c r="J140" s="11">
        <f t="shared" si="13"/>
        <v>16651473</v>
      </c>
      <c r="K140" s="11">
        <f t="shared" si="3"/>
        <v>7768755</v>
      </c>
      <c r="L140" s="11">
        <f t="shared" si="4"/>
        <v>11209017.67</v>
      </c>
      <c r="M140" s="11">
        <f t="shared" si="11"/>
        <v>-7324640.167</v>
      </c>
      <c r="N140" s="11">
        <f t="shared" si="12"/>
        <v>23976112.83</v>
      </c>
      <c r="O140" s="11">
        <f t="shared" si="14"/>
        <v>4600000</v>
      </c>
    </row>
    <row r="141">
      <c r="A141" s="1" t="s">
        <v>782</v>
      </c>
      <c r="B141" s="8">
        <v>46114.0</v>
      </c>
      <c r="C141" s="1" t="s">
        <v>6</v>
      </c>
      <c r="D141" s="10">
        <v>676000.0</v>
      </c>
      <c r="E141" s="12"/>
      <c r="F141" s="1" t="s">
        <v>783</v>
      </c>
      <c r="G141" s="11">
        <f t="shared" si="1"/>
        <v>20320955</v>
      </c>
      <c r="H141" s="11">
        <f t="shared" si="9"/>
        <v>5376500</v>
      </c>
      <c r="I141" s="11">
        <f t="shared" si="2"/>
        <v>6499700</v>
      </c>
      <c r="J141" s="11">
        <f t="shared" si="13"/>
        <v>17327473</v>
      </c>
      <c r="K141" s="11">
        <f t="shared" si="3"/>
        <v>8444755</v>
      </c>
      <c r="L141" s="11">
        <f t="shared" si="4"/>
        <v>11209017.67</v>
      </c>
      <c r="M141" s="11">
        <f t="shared" si="11"/>
        <v>-6986640.167</v>
      </c>
      <c r="N141" s="11">
        <f t="shared" si="12"/>
        <v>24314112.83</v>
      </c>
      <c r="O141" s="11">
        <f t="shared" si="14"/>
        <v>4600000</v>
      </c>
    </row>
    <row r="142">
      <c r="A142" s="1" t="s">
        <v>784</v>
      </c>
      <c r="B142" s="8">
        <v>46114.0</v>
      </c>
      <c r="C142" s="1" t="s">
        <v>6</v>
      </c>
      <c r="D142" s="10">
        <v>27600.0</v>
      </c>
      <c r="E142" s="12"/>
      <c r="F142" s="1" t="s">
        <v>785</v>
      </c>
      <c r="G142" s="11">
        <f t="shared" si="1"/>
        <v>20348555</v>
      </c>
      <c r="H142" s="11">
        <f t="shared" si="9"/>
        <v>5376500</v>
      </c>
      <c r="I142" s="11">
        <f t="shared" si="2"/>
        <v>6499700</v>
      </c>
      <c r="J142" s="11">
        <f t="shared" si="13"/>
        <v>17355073</v>
      </c>
      <c r="K142" s="11">
        <f t="shared" si="3"/>
        <v>8472355</v>
      </c>
      <c r="L142" s="11">
        <f t="shared" si="4"/>
        <v>11209017.67</v>
      </c>
      <c r="M142" s="11">
        <f t="shared" si="11"/>
        <v>-6972840.167</v>
      </c>
      <c r="N142" s="11">
        <f t="shared" si="12"/>
        <v>24327912.83</v>
      </c>
      <c r="O142" s="11">
        <f t="shared" si="14"/>
        <v>4600000</v>
      </c>
    </row>
    <row r="143">
      <c r="A143" s="1" t="s">
        <v>786</v>
      </c>
      <c r="B143" s="8">
        <v>46114.0</v>
      </c>
      <c r="C143" s="1" t="s">
        <v>6</v>
      </c>
      <c r="D143" s="10">
        <v>500000.0</v>
      </c>
      <c r="E143" s="12"/>
      <c r="F143" s="1" t="s">
        <v>787</v>
      </c>
      <c r="G143" s="11">
        <f t="shared" si="1"/>
        <v>20848555</v>
      </c>
      <c r="H143" s="11">
        <f t="shared" si="9"/>
        <v>5376500</v>
      </c>
      <c r="I143" s="11">
        <f t="shared" si="2"/>
        <v>6499700</v>
      </c>
      <c r="J143" s="11">
        <f t="shared" si="13"/>
        <v>17855073</v>
      </c>
      <c r="K143" s="11">
        <f t="shared" si="3"/>
        <v>8972355</v>
      </c>
      <c r="L143" s="11">
        <f t="shared" si="4"/>
        <v>11209017.67</v>
      </c>
      <c r="M143" s="11">
        <f t="shared" si="11"/>
        <v>-6722840.167</v>
      </c>
      <c r="N143" s="11">
        <f t="shared" si="12"/>
        <v>24577912.83</v>
      </c>
      <c r="O143" s="11">
        <f t="shared" si="14"/>
        <v>4600000</v>
      </c>
    </row>
    <row r="144">
      <c r="A144" s="1" t="s">
        <v>788</v>
      </c>
      <c r="B144" s="8">
        <v>46114.0</v>
      </c>
      <c r="C144" s="1" t="s">
        <v>6</v>
      </c>
      <c r="D144" s="10">
        <v>100000.0</v>
      </c>
      <c r="E144" s="12"/>
      <c r="F144" s="1" t="s">
        <v>789</v>
      </c>
      <c r="G144" s="11">
        <f t="shared" si="1"/>
        <v>20948555</v>
      </c>
      <c r="H144" s="11">
        <f t="shared" si="9"/>
        <v>5376500</v>
      </c>
      <c r="I144" s="11">
        <f t="shared" si="2"/>
        <v>6499700</v>
      </c>
      <c r="J144" s="11">
        <f t="shared" si="13"/>
        <v>17955073</v>
      </c>
      <c r="K144" s="11">
        <f t="shared" si="3"/>
        <v>9072355</v>
      </c>
      <c r="L144" s="11">
        <f t="shared" si="4"/>
        <v>11209017.67</v>
      </c>
      <c r="M144" s="11">
        <f t="shared" si="11"/>
        <v>-6672840.167</v>
      </c>
      <c r="N144" s="11">
        <f t="shared" si="12"/>
        <v>24627912.83</v>
      </c>
      <c r="O144" s="11">
        <f t="shared" si="14"/>
        <v>4600000</v>
      </c>
    </row>
    <row r="145">
      <c r="A145" s="1" t="s">
        <v>790</v>
      </c>
      <c r="B145" s="8">
        <v>46114.0</v>
      </c>
      <c r="C145" s="1" t="s">
        <v>6</v>
      </c>
      <c r="D145" s="10">
        <v>69500.0</v>
      </c>
      <c r="E145" s="12"/>
      <c r="F145" s="1" t="s">
        <v>791</v>
      </c>
      <c r="G145" s="11">
        <f t="shared" si="1"/>
        <v>21018055</v>
      </c>
      <c r="H145" s="11">
        <f t="shared" si="9"/>
        <v>5376500</v>
      </c>
      <c r="I145" s="11">
        <f t="shared" si="2"/>
        <v>6499700</v>
      </c>
      <c r="J145" s="11">
        <f t="shared" si="13"/>
        <v>18024573</v>
      </c>
      <c r="K145" s="11">
        <f t="shared" si="3"/>
        <v>9141855</v>
      </c>
      <c r="L145" s="11">
        <f t="shared" si="4"/>
        <v>11209017.67</v>
      </c>
      <c r="M145" s="11">
        <f t="shared" si="11"/>
        <v>-6638090.167</v>
      </c>
      <c r="N145" s="11">
        <f t="shared" si="12"/>
        <v>24662662.83</v>
      </c>
      <c r="O145" s="11">
        <f t="shared" si="14"/>
        <v>4600000</v>
      </c>
    </row>
    <row r="146">
      <c r="A146" s="1" t="s">
        <v>792</v>
      </c>
      <c r="B146" s="8">
        <v>46114.0</v>
      </c>
      <c r="C146" s="1" t="s">
        <v>6</v>
      </c>
      <c r="D146" s="10">
        <v>201700.0</v>
      </c>
      <c r="E146" s="12"/>
      <c r="F146" s="1" t="s">
        <v>793</v>
      </c>
      <c r="G146" s="11">
        <f t="shared" si="1"/>
        <v>21219755</v>
      </c>
      <c r="H146" s="11">
        <f t="shared" si="9"/>
        <v>5376500</v>
      </c>
      <c r="I146" s="11">
        <f t="shared" si="2"/>
        <v>6499700</v>
      </c>
      <c r="J146" s="11">
        <f t="shared" si="13"/>
        <v>18226273</v>
      </c>
      <c r="K146" s="11">
        <f t="shared" si="3"/>
        <v>9343555</v>
      </c>
      <c r="L146" s="11">
        <f t="shared" si="4"/>
        <v>11209017.67</v>
      </c>
      <c r="M146" s="11">
        <f t="shared" si="11"/>
        <v>-6537240.167</v>
      </c>
      <c r="N146" s="11">
        <f t="shared" si="12"/>
        <v>24763512.83</v>
      </c>
      <c r="O146" s="11">
        <f t="shared" si="14"/>
        <v>4600000</v>
      </c>
    </row>
    <row r="147">
      <c r="A147" s="1" t="s">
        <v>794</v>
      </c>
      <c r="B147" s="8">
        <v>46114.0</v>
      </c>
      <c r="C147" s="1" t="s">
        <v>6</v>
      </c>
      <c r="D147" s="10">
        <v>1721000.0</v>
      </c>
      <c r="E147" s="12"/>
      <c r="F147" s="1" t="s">
        <v>787</v>
      </c>
      <c r="G147" s="11">
        <f t="shared" si="1"/>
        <v>22940755</v>
      </c>
      <c r="H147" s="11">
        <f t="shared" si="9"/>
        <v>5376500</v>
      </c>
      <c r="I147" s="11">
        <f t="shared" si="2"/>
        <v>6499700</v>
      </c>
      <c r="J147" s="11">
        <f t="shared" si="13"/>
        <v>19947273</v>
      </c>
      <c r="K147" s="11">
        <f t="shared" si="3"/>
        <v>11064555</v>
      </c>
      <c r="L147" s="11">
        <f t="shared" si="4"/>
        <v>11209017.67</v>
      </c>
      <c r="M147" s="11">
        <f t="shared" si="11"/>
        <v>-5676740.167</v>
      </c>
      <c r="N147" s="11">
        <f t="shared" si="12"/>
        <v>25624012.83</v>
      </c>
      <c r="O147" s="11">
        <f t="shared" si="14"/>
        <v>4600000</v>
      </c>
    </row>
    <row r="148">
      <c r="A148" s="1" t="s">
        <v>795</v>
      </c>
      <c r="B148" s="8">
        <v>46114.0</v>
      </c>
      <c r="C148" s="1" t="s">
        <v>6</v>
      </c>
      <c r="D148" s="10">
        <v>23000.0</v>
      </c>
      <c r="E148" s="12"/>
      <c r="F148" s="1" t="s">
        <v>796</v>
      </c>
      <c r="G148" s="11">
        <f t="shared" si="1"/>
        <v>22963755</v>
      </c>
      <c r="H148" s="11">
        <f t="shared" si="9"/>
        <v>5376500</v>
      </c>
      <c r="I148" s="11">
        <f t="shared" si="2"/>
        <v>6499700</v>
      </c>
      <c r="J148" s="11">
        <f t="shared" si="13"/>
        <v>19970273</v>
      </c>
      <c r="K148" s="11">
        <f t="shared" si="3"/>
        <v>11087555</v>
      </c>
      <c r="L148" s="11">
        <f t="shared" si="4"/>
        <v>11209017.67</v>
      </c>
      <c r="M148" s="11">
        <f t="shared" si="11"/>
        <v>-5665240.167</v>
      </c>
      <c r="N148" s="11">
        <f t="shared" si="12"/>
        <v>25635512.83</v>
      </c>
      <c r="O148" s="11">
        <f t="shared" si="14"/>
        <v>4600000</v>
      </c>
    </row>
    <row r="149">
      <c r="A149" s="1" t="s">
        <v>797</v>
      </c>
      <c r="B149" s="8">
        <v>46114.0</v>
      </c>
      <c r="C149" s="1" t="s">
        <v>6</v>
      </c>
      <c r="D149" s="10">
        <v>375000.0</v>
      </c>
      <c r="E149" s="12"/>
      <c r="F149" s="1" t="s">
        <v>798</v>
      </c>
      <c r="G149" s="11">
        <f t="shared" si="1"/>
        <v>23338755</v>
      </c>
      <c r="H149" s="11">
        <f t="shared" si="9"/>
        <v>5376500</v>
      </c>
      <c r="I149" s="11">
        <f t="shared" si="2"/>
        <v>6499700</v>
      </c>
      <c r="J149" s="11">
        <f t="shared" si="13"/>
        <v>20345273</v>
      </c>
      <c r="K149" s="11">
        <f t="shared" si="3"/>
        <v>11462555</v>
      </c>
      <c r="L149" s="11">
        <f t="shared" si="4"/>
        <v>11209017.67</v>
      </c>
      <c r="M149" s="11">
        <f t="shared" si="11"/>
        <v>-5477740.167</v>
      </c>
      <c r="N149" s="11">
        <f t="shared" si="12"/>
        <v>25823012.83</v>
      </c>
      <c r="O149" s="11">
        <f t="shared" si="14"/>
        <v>4600000</v>
      </c>
    </row>
    <row r="150">
      <c r="A150" s="1" t="s">
        <v>799</v>
      </c>
      <c r="B150" s="8">
        <v>46114.0</v>
      </c>
      <c r="C150" s="1" t="s">
        <v>6</v>
      </c>
      <c r="D150" s="10">
        <v>60000.0</v>
      </c>
      <c r="E150" s="12"/>
      <c r="F150" s="1" t="s">
        <v>800</v>
      </c>
      <c r="G150" s="11">
        <f t="shared" si="1"/>
        <v>23398755</v>
      </c>
      <c r="H150" s="11">
        <f t="shared" si="9"/>
        <v>5376500</v>
      </c>
      <c r="I150" s="11">
        <f t="shared" si="2"/>
        <v>6499700</v>
      </c>
      <c r="J150" s="11">
        <f t="shared" si="13"/>
        <v>20405273</v>
      </c>
      <c r="K150" s="11">
        <f t="shared" si="3"/>
        <v>11522555</v>
      </c>
      <c r="L150" s="11">
        <f t="shared" si="4"/>
        <v>11209017.67</v>
      </c>
      <c r="M150" s="11">
        <f t="shared" si="11"/>
        <v>-5447740.167</v>
      </c>
      <c r="N150" s="11">
        <f t="shared" si="12"/>
        <v>25853012.83</v>
      </c>
      <c r="O150" s="11">
        <f t="shared" si="14"/>
        <v>4600000</v>
      </c>
    </row>
    <row r="151">
      <c r="A151" s="1" t="s">
        <v>801</v>
      </c>
      <c r="B151" s="8">
        <v>46114.0</v>
      </c>
      <c r="C151" s="1" t="s">
        <v>6</v>
      </c>
      <c r="D151" s="10">
        <v>221300.0</v>
      </c>
      <c r="E151" s="12"/>
      <c r="F151" s="1" t="s">
        <v>789</v>
      </c>
      <c r="G151" s="11">
        <f t="shared" si="1"/>
        <v>23620055</v>
      </c>
      <c r="H151" s="11">
        <f t="shared" si="9"/>
        <v>5376500</v>
      </c>
      <c r="I151" s="11">
        <f t="shared" si="2"/>
        <v>6499700</v>
      </c>
      <c r="J151" s="11">
        <f t="shared" si="13"/>
        <v>20626573</v>
      </c>
      <c r="K151" s="11">
        <f t="shared" si="3"/>
        <v>11743855</v>
      </c>
      <c r="L151" s="11">
        <f t="shared" si="4"/>
        <v>11209017.67</v>
      </c>
      <c r="M151" s="11">
        <f t="shared" si="11"/>
        <v>-5337090.167</v>
      </c>
      <c r="N151" s="11">
        <f t="shared" si="12"/>
        <v>25963662.83</v>
      </c>
      <c r="O151" s="11">
        <f t="shared" si="14"/>
        <v>4600000</v>
      </c>
    </row>
    <row r="152">
      <c r="A152" s="1" t="s">
        <v>802</v>
      </c>
      <c r="B152" s="8">
        <v>46114.0</v>
      </c>
      <c r="C152" s="1" t="s">
        <v>6</v>
      </c>
      <c r="D152" s="10">
        <v>131100.0</v>
      </c>
      <c r="E152" s="12"/>
      <c r="F152" s="1" t="s">
        <v>135</v>
      </c>
      <c r="G152" s="11">
        <f t="shared" si="1"/>
        <v>23751155</v>
      </c>
      <c r="H152" s="11">
        <f t="shared" si="9"/>
        <v>5376500</v>
      </c>
      <c r="I152" s="11">
        <f t="shared" si="2"/>
        <v>6499700</v>
      </c>
      <c r="J152" s="11">
        <f t="shared" si="13"/>
        <v>20757673</v>
      </c>
      <c r="K152" s="11">
        <f t="shared" si="3"/>
        <v>11874955</v>
      </c>
      <c r="L152" s="11">
        <f t="shared" si="4"/>
        <v>11209017.67</v>
      </c>
      <c r="M152" s="11">
        <f t="shared" si="11"/>
        <v>-5271540.167</v>
      </c>
      <c r="N152" s="11">
        <f t="shared" si="12"/>
        <v>26029212.83</v>
      </c>
      <c r="O152" s="11">
        <f t="shared" si="14"/>
        <v>4600000</v>
      </c>
    </row>
    <row r="153">
      <c r="A153" s="1" t="s">
        <v>803</v>
      </c>
      <c r="B153" s="8">
        <v>46114.0</v>
      </c>
      <c r="C153" s="1" t="s">
        <v>6</v>
      </c>
      <c r="D153" s="10">
        <v>136000.0</v>
      </c>
      <c r="E153" s="12"/>
      <c r="F153" s="1" t="s">
        <v>804</v>
      </c>
      <c r="G153" s="11">
        <f t="shared" si="1"/>
        <v>23887155</v>
      </c>
      <c r="H153" s="11">
        <f t="shared" si="9"/>
        <v>5376500</v>
      </c>
      <c r="I153" s="11">
        <f t="shared" si="2"/>
        <v>6499700</v>
      </c>
      <c r="J153" s="11">
        <f t="shared" si="13"/>
        <v>20893673</v>
      </c>
      <c r="K153" s="11">
        <f t="shared" si="3"/>
        <v>12010955</v>
      </c>
      <c r="L153" s="11">
        <f t="shared" si="4"/>
        <v>11209017.67</v>
      </c>
      <c r="M153" s="11">
        <f t="shared" si="11"/>
        <v>-5203540.167</v>
      </c>
      <c r="N153" s="11">
        <f t="shared" si="12"/>
        <v>26097212.83</v>
      </c>
      <c r="O153" s="11">
        <f t="shared" si="14"/>
        <v>4600000</v>
      </c>
    </row>
    <row r="154">
      <c r="A154" s="1" t="s">
        <v>805</v>
      </c>
      <c r="B154" s="8">
        <v>46114.0</v>
      </c>
      <c r="C154" s="1" t="s">
        <v>6</v>
      </c>
      <c r="D154" s="10">
        <v>76500.0</v>
      </c>
      <c r="E154" s="12"/>
      <c r="F154" s="1" t="s">
        <v>657</v>
      </c>
      <c r="G154" s="11">
        <f t="shared" si="1"/>
        <v>23963655</v>
      </c>
      <c r="H154" s="11">
        <f t="shared" si="9"/>
        <v>5376500</v>
      </c>
      <c r="I154" s="11">
        <f t="shared" si="2"/>
        <v>6499700</v>
      </c>
      <c r="J154" s="11">
        <f t="shared" si="13"/>
        <v>20970173</v>
      </c>
      <c r="K154" s="11">
        <f t="shared" si="3"/>
        <v>12087455</v>
      </c>
      <c r="L154" s="11">
        <f t="shared" si="4"/>
        <v>11209017.67</v>
      </c>
      <c r="M154" s="11">
        <f t="shared" si="11"/>
        <v>-5165290.167</v>
      </c>
      <c r="N154" s="11">
        <f t="shared" si="12"/>
        <v>26135462.83</v>
      </c>
      <c r="O154" s="11">
        <f t="shared" si="14"/>
        <v>4600000</v>
      </c>
    </row>
    <row r="155">
      <c r="A155" s="1" t="s">
        <v>806</v>
      </c>
      <c r="B155" s="8">
        <v>46114.0</v>
      </c>
      <c r="C155" s="1" t="s">
        <v>6</v>
      </c>
      <c r="D155" s="10">
        <v>100000.0</v>
      </c>
      <c r="E155" s="12"/>
      <c r="F155" s="1" t="s">
        <v>807</v>
      </c>
      <c r="G155" s="11">
        <f t="shared" si="1"/>
        <v>24063655</v>
      </c>
      <c r="H155" s="11">
        <f t="shared" si="9"/>
        <v>5376500</v>
      </c>
      <c r="I155" s="11">
        <f t="shared" si="2"/>
        <v>6499700</v>
      </c>
      <c r="J155" s="11">
        <f t="shared" si="13"/>
        <v>21070173</v>
      </c>
      <c r="K155" s="11">
        <f t="shared" si="3"/>
        <v>12187455</v>
      </c>
      <c r="L155" s="11">
        <f t="shared" si="4"/>
        <v>11209017.67</v>
      </c>
      <c r="M155" s="11">
        <f t="shared" si="11"/>
        <v>-5115290.167</v>
      </c>
      <c r="N155" s="11">
        <f t="shared" si="12"/>
        <v>26185462.83</v>
      </c>
      <c r="O155" s="11">
        <f t="shared" si="14"/>
        <v>4600000</v>
      </c>
    </row>
    <row r="156">
      <c r="A156" s="1" t="s">
        <v>808</v>
      </c>
      <c r="B156" s="8">
        <v>46114.0</v>
      </c>
      <c r="C156" s="1" t="s">
        <v>6</v>
      </c>
      <c r="D156" s="10">
        <v>51000.0</v>
      </c>
      <c r="E156" s="12"/>
      <c r="F156" s="1" t="s">
        <v>235</v>
      </c>
      <c r="G156" s="11">
        <f t="shared" si="1"/>
        <v>24114655</v>
      </c>
      <c r="H156" s="11">
        <f t="shared" si="9"/>
        <v>5376500</v>
      </c>
      <c r="I156" s="11">
        <f t="shared" si="2"/>
        <v>6499700</v>
      </c>
      <c r="J156" s="11">
        <f t="shared" si="13"/>
        <v>21121173</v>
      </c>
      <c r="K156" s="11">
        <f t="shared" si="3"/>
        <v>12238455</v>
      </c>
      <c r="L156" s="11">
        <f t="shared" si="4"/>
        <v>11209017.67</v>
      </c>
      <c r="M156" s="11">
        <f t="shared" si="11"/>
        <v>-5089790.167</v>
      </c>
      <c r="N156" s="11">
        <f t="shared" si="12"/>
        <v>26210962.83</v>
      </c>
      <c r="O156" s="11">
        <f t="shared" si="14"/>
        <v>4600000</v>
      </c>
    </row>
    <row r="157">
      <c r="A157" s="1" t="s">
        <v>809</v>
      </c>
      <c r="B157" s="8">
        <v>46114.0</v>
      </c>
      <c r="C157" s="1" t="s">
        <v>6</v>
      </c>
      <c r="D157" s="10">
        <v>56800.0</v>
      </c>
      <c r="E157" s="12"/>
      <c r="F157" s="1" t="s">
        <v>810</v>
      </c>
      <c r="G157" s="11">
        <f t="shared" si="1"/>
        <v>24171455</v>
      </c>
      <c r="H157" s="11">
        <f t="shared" si="9"/>
        <v>5376500</v>
      </c>
      <c r="I157" s="11">
        <f t="shared" si="2"/>
        <v>6499700</v>
      </c>
      <c r="J157" s="11">
        <f t="shared" si="13"/>
        <v>21177973</v>
      </c>
      <c r="K157" s="11">
        <f t="shared" si="3"/>
        <v>12295255</v>
      </c>
      <c r="L157" s="11">
        <f t="shared" si="4"/>
        <v>11209017.67</v>
      </c>
      <c r="M157" s="11">
        <f t="shared" si="11"/>
        <v>-5061390.167</v>
      </c>
      <c r="N157" s="11">
        <f t="shared" si="12"/>
        <v>26239362.83</v>
      </c>
      <c r="O157" s="11">
        <f t="shared" si="14"/>
        <v>4600000</v>
      </c>
    </row>
    <row r="158">
      <c r="A158" s="1" t="s">
        <v>811</v>
      </c>
      <c r="B158" s="8">
        <v>46114.0</v>
      </c>
      <c r="C158" s="1" t="s">
        <v>6</v>
      </c>
      <c r="D158" s="10">
        <v>500000.0</v>
      </c>
      <c r="E158" s="12"/>
      <c r="F158" s="1" t="s">
        <v>812</v>
      </c>
      <c r="G158" s="11">
        <f t="shared" si="1"/>
        <v>24671455</v>
      </c>
      <c r="H158" s="11">
        <f t="shared" si="9"/>
        <v>5376500</v>
      </c>
      <c r="I158" s="11">
        <f t="shared" si="2"/>
        <v>6499700</v>
      </c>
      <c r="J158" s="11">
        <f t="shared" si="13"/>
        <v>21677973</v>
      </c>
      <c r="K158" s="11">
        <f t="shared" si="3"/>
        <v>12795255</v>
      </c>
      <c r="L158" s="11">
        <f t="shared" si="4"/>
        <v>11209017.67</v>
      </c>
      <c r="M158" s="11">
        <f t="shared" si="11"/>
        <v>-4811390.167</v>
      </c>
      <c r="N158" s="11">
        <f t="shared" si="12"/>
        <v>26489362.83</v>
      </c>
      <c r="O158" s="11">
        <f t="shared" si="14"/>
        <v>4600000</v>
      </c>
    </row>
    <row r="159">
      <c r="A159" s="1" t="s">
        <v>813</v>
      </c>
      <c r="B159" s="8">
        <v>46114.0</v>
      </c>
      <c r="C159" s="1" t="s">
        <v>6</v>
      </c>
      <c r="D159" s="10">
        <v>168000.0</v>
      </c>
      <c r="E159" s="12"/>
      <c r="F159" s="1" t="s">
        <v>472</v>
      </c>
      <c r="G159" s="11">
        <f t="shared" si="1"/>
        <v>24839455</v>
      </c>
      <c r="H159" s="11">
        <f t="shared" si="9"/>
        <v>5376500</v>
      </c>
      <c r="I159" s="11">
        <f t="shared" si="2"/>
        <v>6499700</v>
      </c>
      <c r="J159" s="11">
        <f t="shared" si="13"/>
        <v>21845973</v>
      </c>
      <c r="K159" s="11">
        <f t="shared" si="3"/>
        <v>12963255</v>
      </c>
      <c r="L159" s="11">
        <f t="shared" si="4"/>
        <v>11209017.67</v>
      </c>
      <c r="M159" s="11">
        <f t="shared" si="11"/>
        <v>-4727390.167</v>
      </c>
      <c r="N159" s="11">
        <f t="shared" si="12"/>
        <v>26573362.83</v>
      </c>
      <c r="O159" s="11">
        <f t="shared" si="14"/>
        <v>4600000</v>
      </c>
    </row>
    <row r="160">
      <c r="A160" s="1" t="s">
        <v>814</v>
      </c>
      <c r="B160" s="8">
        <v>46114.0</v>
      </c>
      <c r="C160" s="1" t="s">
        <v>6</v>
      </c>
      <c r="D160" s="10">
        <v>898000.0</v>
      </c>
      <c r="E160" s="12"/>
      <c r="F160" s="1" t="s">
        <v>787</v>
      </c>
      <c r="G160" s="11">
        <f t="shared" si="1"/>
        <v>25737455</v>
      </c>
      <c r="H160" s="11">
        <f t="shared" si="9"/>
        <v>5376500</v>
      </c>
      <c r="I160" s="11">
        <f t="shared" si="2"/>
        <v>6499700</v>
      </c>
      <c r="J160" s="11">
        <f t="shared" si="13"/>
        <v>22743973</v>
      </c>
      <c r="K160" s="11">
        <f t="shared" si="3"/>
        <v>13861255</v>
      </c>
      <c r="L160" s="11">
        <f t="shared" si="4"/>
        <v>11209017.67</v>
      </c>
      <c r="M160" s="11">
        <f t="shared" si="11"/>
        <v>-4278390.167</v>
      </c>
      <c r="N160" s="11">
        <f t="shared" si="12"/>
        <v>27022362.83</v>
      </c>
      <c r="O160" s="11">
        <f t="shared" si="14"/>
        <v>4600000</v>
      </c>
    </row>
    <row r="161">
      <c r="A161" s="1" t="s">
        <v>815</v>
      </c>
      <c r="B161" s="8">
        <v>46114.0</v>
      </c>
      <c r="C161" s="1" t="s">
        <v>6</v>
      </c>
      <c r="D161" s="10">
        <v>540000.0</v>
      </c>
      <c r="E161" s="12"/>
      <c r="F161" s="1" t="s">
        <v>816</v>
      </c>
      <c r="G161" s="11">
        <f t="shared" si="1"/>
        <v>26277455</v>
      </c>
      <c r="H161" s="11">
        <f t="shared" si="9"/>
        <v>5376500</v>
      </c>
      <c r="I161" s="11">
        <f t="shared" si="2"/>
        <v>6499700</v>
      </c>
      <c r="J161" s="11">
        <f t="shared" si="13"/>
        <v>23283973</v>
      </c>
      <c r="K161" s="11">
        <f t="shared" si="3"/>
        <v>14401255</v>
      </c>
      <c r="L161" s="11">
        <f t="shared" si="4"/>
        <v>11209017.67</v>
      </c>
      <c r="M161" s="11">
        <f t="shared" si="11"/>
        <v>-4008390.167</v>
      </c>
      <c r="N161" s="11">
        <f t="shared" si="12"/>
        <v>27292362.83</v>
      </c>
      <c r="O161" s="11">
        <f t="shared" si="14"/>
        <v>4600000</v>
      </c>
    </row>
    <row r="162">
      <c r="A162" s="1" t="s">
        <v>817</v>
      </c>
      <c r="B162" s="8">
        <v>46114.0</v>
      </c>
      <c r="C162" s="1" t="s">
        <v>6</v>
      </c>
      <c r="D162" s="10">
        <v>118000.0</v>
      </c>
      <c r="E162" s="12"/>
      <c r="F162" s="1" t="s">
        <v>807</v>
      </c>
      <c r="G162" s="11">
        <f t="shared" si="1"/>
        <v>26395455</v>
      </c>
      <c r="H162" s="11">
        <f t="shared" si="9"/>
        <v>5376500</v>
      </c>
      <c r="I162" s="11">
        <f t="shared" si="2"/>
        <v>6499700</v>
      </c>
      <c r="J162" s="11">
        <f t="shared" si="13"/>
        <v>23401973</v>
      </c>
      <c r="K162" s="11">
        <f t="shared" si="3"/>
        <v>14519255</v>
      </c>
      <c r="L162" s="11">
        <f t="shared" si="4"/>
        <v>11209017.67</v>
      </c>
      <c r="M162" s="11">
        <f t="shared" si="11"/>
        <v>-3949390.167</v>
      </c>
      <c r="N162" s="11">
        <f t="shared" si="12"/>
        <v>27351362.83</v>
      </c>
      <c r="O162" s="11">
        <f t="shared" si="14"/>
        <v>4600000</v>
      </c>
    </row>
    <row r="163">
      <c r="A163" s="1" t="s">
        <v>818</v>
      </c>
      <c r="B163" s="8">
        <v>46114.0</v>
      </c>
      <c r="C163" s="1" t="s">
        <v>6</v>
      </c>
      <c r="D163" s="10">
        <v>215000.0</v>
      </c>
      <c r="E163" s="12"/>
      <c r="F163" s="1" t="s">
        <v>168</v>
      </c>
      <c r="G163" s="11">
        <f t="shared" si="1"/>
        <v>26610455</v>
      </c>
      <c r="H163" s="11">
        <f t="shared" si="9"/>
        <v>5376500</v>
      </c>
      <c r="I163" s="11">
        <f t="shared" si="2"/>
        <v>6499700</v>
      </c>
      <c r="J163" s="11">
        <f t="shared" si="13"/>
        <v>23616973</v>
      </c>
      <c r="K163" s="11">
        <f t="shared" si="3"/>
        <v>14734255</v>
      </c>
      <c r="L163" s="11">
        <f t="shared" si="4"/>
        <v>11209017.67</v>
      </c>
      <c r="M163" s="11">
        <f t="shared" si="11"/>
        <v>-3841890.167</v>
      </c>
      <c r="N163" s="11">
        <f t="shared" si="12"/>
        <v>27458862.83</v>
      </c>
      <c r="O163" s="11">
        <f t="shared" si="14"/>
        <v>4600000</v>
      </c>
    </row>
    <row r="164">
      <c r="A164" s="1" t="s">
        <v>819</v>
      </c>
      <c r="B164" s="8">
        <v>46114.0</v>
      </c>
      <c r="C164" s="1" t="s">
        <v>6</v>
      </c>
      <c r="D164" s="10">
        <v>57800.0</v>
      </c>
      <c r="E164" s="12"/>
      <c r="F164" s="1" t="s">
        <v>235</v>
      </c>
      <c r="G164" s="11">
        <f t="shared" si="1"/>
        <v>26668255</v>
      </c>
      <c r="H164" s="11">
        <f t="shared" si="9"/>
        <v>5376500</v>
      </c>
      <c r="I164" s="11">
        <f t="shared" si="2"/>
        <v>6499700</v>
      </c>
      <c r="J164" s="11">
        <f t="shared" si="13"/>
        <v>23674773</v>
      </c>
      <c r="K164" s="11">
        <f t="shared" si="3"/>
        <v>14792055</v>
      </c>
      <c r="L164" s="11">
        <f t="shared" si="4"/>
        <v>11209017.67</v>
      </c>
      <c r="M164" s="11">
        <f t="shared" si="11"/>
        <v>-3812990.167</v>
      </c>
      <c r="N164" s="11">
        <f t="shared" si="12"/>
        <v>27487762.83</v>
      </c>
      <c r="O164" s="11">
        <f t="shared" si="14"/>
        <v>4600000</v>
      </c>
    </row>
    <row r="165">
      <c r="A165" s="1" t="s">
        <v>820</v>
      </c>
      <c r="B165" s="8">
        <v>46114.0</v>
      </c>
      <c r="C165" s="1" t="s">
        <v>6</v>
      </c>
      <c r="D165" s="10">
        <v>545000.0</v>
      </c>
      <c r="E165" s="12"/>
      <c r="F165" s="1" t="s">
        <v>787</v>
      </c>
      <c r="G165" s="11">
        <f t="shared" si="1"/>
        <v>27213255</v>
      </c>
      <c r="H165" s="11">
        <f t="shared" si="9"/>
        <v>5376500</v>
      </c>
      <c r="I165" s="11">
        <f t="shared" si="2"/>
        <v>6499700</v>
      </c>
      <c r="J165" s="11">
        <f t="shared" si="13"/>
        <v>24219773</v>
      </c>
      <c r="K165" s="11">
        <f t="shared" si="3"/>
        <v>15337055</v>
      </c>
      <c r="L165" s="11">
        <f t="shared" si="4"/>
        <v>11209017.67</v>
      </c>
      <c r="M165" s="11">
        <f t="shared" si="11"/>
        <v>-3540490.167</v>
      </c>
      <c r="N165" s="11">
        <f t="shared" si="12"/>
        <v>27760262.83</v>
      </c>
      <c r="O165" s="11">
        <f t="shared" si="14"/>
        <v>4600000</v>
      </c>
    </row>
    <row r="166">
      <c r="A166" s="1" t="s">
        <v>821</v>
      </c>
      <c r="B166" s="8">
        <v>46114.0</v>
      </c>
      <c r="C166" s="1" t="s">
        <v>6</v>
      </c>
      <c r="D166" s="10">
        <v>588000.0</v>
      </c>
      <c r="E166" s="12"/>
      <c r="F166" s="1" t="s">
        <v>472</v>
      </c>
      <c r="G166" s="11">
        <f t="shared" si="1"/>
        <v>27801255</v>
      </c>
      <c r="H166" s="11">
        <f t="shared" si="9"/>
        <v>5376500</v>
      </c>
      <c r="I166" s="11">
        <f t="shared" si="2"/>
        <v>6499700</v>
      </c>
      <c r="J166" s="11">
        <f t="shared" si="13"/>
        <v>24807773</v>
      </c>
      <c r="K166" s="11">
        <f t="shared" si="3"/>
        <v>15925055</v>
      </c>
      <c r="L166" s="11">
        <f t="shared" si="4"/>
        <v>11209017.67</v>
      </c>
      <c r="M166" s="11">
        <f t="shared" si="11"/>
        <v>-3246490.167</v>
      </c>
      <c r="N166" s="11">
        <f t="shared" si="12"/>
        <v>28054262.83</v>
      </c>
      <c r="O166" s="11">
        <f t="shared" si="14"/>
        <v>4600000</v>
      </c>
    </row>
    <row r="167">
      <c r="A167" s="1" t="s">
        <v>822</v>
      </c>
      <c r="B167" s="8">
        <v>46114.0</v>
      </c>
      <c r="C167" s="1" t="s">
        <v>6</v>
      </c>
      <c r="D167" s="10">
        <v>75000.0</v>
      </c>
      <c r="E167" s="12"/>
      <c r="F167" s="1" t="s">
        <v>823</v>
      </c>
      <c r="G167" s="11">
        <f t="shared" si="1"/>
        <v>27876255</v>
      </c>
      <c r="H167" s="11">
        <f t="shared" si="9"/>
        <v>5376500</v>
      </c>
      <c r="I167" s="11">
        <f t="shared" si="2"/>
        <v>6499700</v>
      </c>
      <c r="J167" s="11">
        <f t="shared" si="13"/>
        <v>24882773</v>
      </c>
      <c r="K167" s="11">
        <f t="shared" si="3"/>
        <v>16000055</v>
      </c>
      <c r="L167" s="11">
        <f t="shared" si="4"/>
        <v>11209017.67</v>
      </c>
      <c r="M167" s="11">
        <f t="shared" si="11"/>
        <v>-3208990.167</v>
      </c>
      <c r="N167" s="11">
        <f t="shared" si="12"/>
        <v>28091762.83</v>
      </c>
      <c r="O167" s="11">
        <f t="shared" si="14"/>
        <v>4600000</v>
      </c>
    </row>
    <row r="168">
      <c r="A168" s="1" t="s">
        <v>824</v>
      </c>
      <c r="B168" s="8">
        <v>46114.0</v>
      </c>
      <c r="C168" s="1" t="s">
        <v>25</v>
      </c>
      <c r="D168" s="12"/>
      <c r="E168" s="10">
        <v>30000.0</v>
      </c>
      <c r="F168" s="1" t="s">
        <v>825</v>
      </c>
      <c r="G168" s="11">
        <f t="shared" si="1"/>
        <v>27876255</v>
      </c>
      <c r="H168" s="11">
        <f t="shared" si="9"/>
        <v>5406500</v>
      </c>
      <c r="I168" s="11">
        <f t="shared" si="2"/>
        <v>6499700</v>
      </c>
      <c r="J168" s="11">
        <f t="shared" si="13"/>
        <v>24852773</v>
      </c>
      <c r="K168" s="11">
        <f t="shared" si="3"/>
        <v>15970055</v>
      </c>
      <c r="L168" s="11">
        <f t="shared" si="4"/>
        <v>11209017.67</v>
      </c>
      <c r="M168" s="11">
        <f t="shared" si="11"/>
        <v>-3223990.167</v>
      </c>
      <c r="N168" s="11">
        <f t="shared" si="12"/>
        <v>28076762.83</v>
      </c>
      <c r="O168" s="11">
        <f t="shared" si="14"/>
        <v>4600000</v>
      </c>
    </row>
    <row r="169">
      <c r="A169" s="1" t="s">
        <v>826</v>
      </c>
      <c r="B169" s="8">
        <v>46114.0</v>
      </c>
      <c r="C169" s="1" t="s">
        <v>6</v>
      </c>
      <c r="D169" s="10">
        <v>240000.0</v>
      </c>
      <c r="E169" s="12"/>
      <c r="F169" s="1" t="s">
        <v>827</v>
      </c>
      <c r="G169" s="11">
        <f t="shared" si="1"/>
        <v>28116255</v>
      </c>
      <c r="H169" s="11">
        <f t="shared" si="9"/>
        <v>5406500</v>
      </c>
      <c r="I169" s="11">
        <f t="shared" si="2"/>
        <v>6499700</v>
      </c>
      <c r="J169" s="11">
        <f t="shared" si="13"/>
        <v>25092773</v>
      </c>
      <c r="K169" s="11">
        <f t="shared" si="3"/>
        <v>16210055</v>
      </c>
      <c r="L169" s="11">
        <f t="shared" si="4"/>
        <v>11209017.67</v>
      </c>
      <c r="M169" s="11">
        <f t="shared" si="11"/>
        <v>-3103990.167</v>
      </c>
      <c r="N169" s="11">
        <f t="shared" si="12"/>
        <v>28196762.83</v>
      </c>
      <c r="O169" s="11">
        <f t="shared" si="14"/>
        <v>4600000</v>
      </c>
    </row>
    <row r="170">
      <c r="A170" s="1" t="s">
        <v>828</v>
      </c>
      <c r="B170" s="8">
        <v>46114.0</v>
      </c>
      <c r="C170" s="1" t="s">
        <v>6</v>
      </c>
      <c r="D170" s="10">
        <v>184000.0</v>
      </c>
      <c r="E170" s="12"/>
      <c r="F170" s="1" t="s">
        <v>829</v>
      </c>
      <c r="G170" s="11">
        <f t="shared" si="1"/>
        <v>28300255</v>
      </c>
      <c r="H170" s="11">
        <f t="shared" si="9"/>
        <v>5406500</v>
      </c>
      <c r="I170" s="11">
        <f t="shared" si="2"/>
        <v>6499700</v>
      </c>
      <c r="J170" s="11">
        <f t="shared" si="13"/>
        <v>25276773</v>
      </c>
      <c r="K170" s="11">
        <f t="shared" si="3"/>
        <v>16394055</v>
      </c>
      <c r="L170" s="11">
        <f t="shared" si="4"/>
        <v>11209017.67</v>
      </c>
      <c r="M170" s="11">
        <f t="shared" si="11"/>
        <v>-3011990.167</v>
      </c>
      <c r="N170" s="11">
        <f t="shared" si="12"/>
        <v>28288762.83</v>
      </c>
      <c r="O170" s="11">
        <f t="shared" si="14"/>
        <v>4600000</v>
      </c>
    </row>
    <row r="171">
      <c r="A171" s="1" t="s">
        <v>830</v>
      </c>
      <c r="B171" s="8">
        <v>46114.0</v>
      </c>
      <c r="C171" s="1" t="s">
        <v>6</v>
      </c>
      <c r="D171" s="10">
        <v>120000.0</v>
      </c>
      <c r="E171" s="12"/>
      <c r="F171" s="1" t="s">
        <v>831</v>
      </c>
      <c r="G171" s="11">
        <f t="shared" si="1"/>
        <v>28420255</v>
      </c>
      <c r="H171" s="11">
        <f t="shared" si="9"/>
        <v>5406500</v>
      </c>
      <c r="I171" s="11">
        <f t="shared" si="2"/>
        <v>6499700</v>
      </c>
      <c r="J171" s="11">
        <f t="shared" si="13"/>
        <v>25396773</v>
      </c>
      <c r="K171" s="11">
        <f t="shared" si="3"/>
        <v>16514055</v>
      </c>
      <c r="L171" s="11">
        <f t="shared" si="4"/>
        <v>11209017.67</v>
      </c>
      <c r="M171" s="11">
        <f t="shared" si="11"/>
        <v>-2951990.167</v>
      </c>
      <c r="N171" s="11">
        <f t="shared" si="12"/>
        <v>28348762.83</v>
      </c>
      <c r="O171" s="11">
        <f t="shared" si="14"/>
        <v>4600000</v>
      </c>
    </row>
    <row r="172">
      <c r="A172" s="1" t="s">
        <v>832</v>
      </c>
      <c r="B172" s="8">
        <v>46114.0</v>
      </c>
      <c r="C172" s="1" t="s">
        <v>6</v>
      </c>
      <c r="D172" s="10">
        <v>36000.0</v>
      </c>
      <c r="E172" s="12"/>
      <c r="F172" s="1" t="s">
        <v>833</v>
      </c>
      <c r="G172" s="11">
        <f t="shared" si="1"/>
        <v>28456255</v>
      </c>
      <c r="H172" s="11">
        <f t="shared" si="9"/>
        <v>5406500</v>
      </c>
      <c r="I172" s="11">
        <f t="shared" si="2"/>
        <v>6499700</v>
      </c>
      <c r="J172" s="11">
        <f t="shared" si="13"/>
        <v>25432773</v>
      </c>
      <c r="K172" s="11">
        <f t="shared" si="3"/>
        <v>16550055</v>
      </c>
      <c r="L172" s="11">
        <f t="shared" si="4"/>
        <v>11209017.67</v>
      </c>
      <c r="M172" s="11">
        <f t="shared" si="11"/>
        <v>-2933990.167</v>
      </c>
      <c r="N172" s="11">
        <f t="shared" si="12"/>
        <v>28366762.83</v>
      </c>
      <c r="O172" s="11">
        <f t="shared" si="14"/>
        <v>4600000</v>
      </c>
    </row>
    <row r="173">
      <c r="A173" s="1" t="s">
        <v>834</v>
      </c>
      <c r="B173" s="8">
        <v>46114.0</v>
      </c>
      <c r="C173" s="1" t="s">
        <v>6</v>
      </c>
      <c r="D173" s="10">
        <v>37500.0</v>
      </c>
      <c r="E173" s="12"/>
      <c r="F173" s="1" t="s">
        <v>143</v>
      </c>
      <c r="G173" s="11">
        <f t="shared" si="1"/>
        <v>28493755</v>
      </c>
      <c r="H173" s="11">
        <f t="shared" si="9"/>
        <v>5406500</v>
      </c>
      <c r="I173" s="11">
        <f t="shared" si="2"/>
        <v>6499700</v>
      </c>
      <c r="J173" s="11">
        <f t="shared" si="13"/>
        <v>25470273</v>
      </c>
      <c r="K173" s="11">
        <f t="shared" si="3"/>
        <v>16587555</v>
      </c>
      <c r="L173" s="11">
        <f t="shared" si="4"/>
        <v>11209017.67</v>
      </c>
      <c r="M173" s="11">
        <f t="shared" si="11"/>
        <v>-2915240.167</v>
      </c>
      <c r="N173" s="11">
        <f t="shared" si="12"/>
        <v>28385512.83</v>
      </c>
      <c r="O173" s="11">
        <f t="shared" si="14"/>
        <v>4600000</v>
      </c>
    </row>
    <row r="174">
      <c r="A174" s="1" t="s">
        <v>835</v>
      </c>
      <c r="B174" s="8">
        <v>46114.0</v>
      </c>
      <c r="C174" s="1" t="s">
        <v>6</v>
      </c>
      <c r="D174" s="10">
        <v>37500.0</v>
      </c>
      <c r="E174" s="12"/>
      <c r="F174" s="1" t="s">
        <v>836</v>
      </c>
      <c r="G174" s="11">
        <f t="shared" si="1"/>
        <v>28531255</v>
      </c>
      <c r="H174" s="11">
        <f t="shared" si="9"/>
        <v>5406500</v>
      </c>
      <c r="I174" s="11">
        <f t="shared" si="2"/>
        <v>6499700</v>
      </c>
      <c r="J174" s="11">
        <f t="shared" si="13"/>
        <v>25507773</v>
      </c>
      <c r="K174" s="11">
        <f t="shared" si="3"/>
        <v>16625055</v>
      </c>
      <c r="L174" s="11">
        <f t="shared" si="4"/>
        <v>11209017.67</v>
      </c>
      <c r="M174" s="11">
        <f t="shared" si="11"/>
        <v>-2896490.167</v>
      </c>
      <c r="N174" s="11">
        <f t="shared" si="12"/>
        <v>28404262.83</v>
      </c>
      <c r="O174" s="11">
        <f t="shared" si="14"/>
        <v>4600000</v>
      </c>
    </row>
    <row r="175">
      <c r="A175" s="1" t="s">
        <v>837</v>
      </c>
      <c r="B175" s="8">
        <v>46114.0</v>
      </c>
      <c r="C175" s="1" t="s">
        <v>6</v>
      </c>
      <c r="D175" s="10">
        <v>17000.0</v>
      </c>
      <c r="E175" s="12"/>
      <c r="F175" s="1" t="s">
        <v>197</v>
      </c>
      <c r="G175" s="11">
        <f t="shared" si="1"/>
        <v>28548255</v>
      </c>
      <c r="H175" s="11">
        <f t="shared" si="9"/>
        <v>5406500</v>
      </c>
      <c r="I175" s="11">
        <f t="shared" si="2"/>
        <v>6499700</v>
      </c>
      <c r="J175" s="11">
        <f t="shared" si="13"/>
        <v>25524773</v>
      </c>
      <c r="K175" s="11">
        <f t="shared" si="3"/>
        <v>16642055</v>
      </c>
      <c r="L175" s="11">
        <f t="shared" si="4"/>
        <v>11209017.67</v>
      </c>
      <c r="M175" s="11">
        <f t="shared" si="11"/>
        <v>-2887990.167</v>
      </c>
      <c r="N175" s="11">
        <f t="shared" si="12"/>
        <v>28412762.83</v>
      </c>
      <c r="O175" s="11">
        <f t="shared" si="14"/>
        <v>4600000</v>
      </c>
    </row>
    <row r="176">
      <c r="A176" s="1" t="s">
        <v>838</v>
      </c>
      <c r="B176" s="8">
        <v>46114.0</v>
      </c>
      <c r="C176" s="1" t="s">
        <v>6</v>
      </c>
      <c r="D176" s="10">
        <v>60000.0</v>
      </c>
      <c r="E176" s="12"/>
      <c r="F176" s="1" t="s">
        <v>168</v>
      </c>
      <c r="G176" s="11">
        <f t="shared" si="1"/>
        <v>28608255</v>
      </c>
      <c r="H176" s="11">
        <f t="shared" si="9"/>
        <v>5406500</v>
      </c>
      <c r="I176" s="11">
        <f t="shared" si="2"/>
        <v>6499700</v>
      </c>
      <c r="J176" s="11">
        <f t="shared" si="13"/>
        <v>25584773</v>
      </c>
      <c r="K176" s="11">
        <f t="shared" si="3"/>
        <v>16702055</v>
      </c>
      <c r="L176" s="11">
        <f t="shared" si="4"/>
        <v>11209017.67</v>
      </c>
      <c r="M176" s="11">
        <f t="shared" si="11"/>
        <v>-2857990.167</v>
      </c>
      <c r="N176" s="11">
        <f t="shared" si="12"/>
        <v>28442762.83</v>
      </c>
      <c r="O176" s="11">
        <f t="shared" si="14"/>
        <v>4600000</v>
      </c>
    </row>
    <row r="177">
      <c r="A177" s="1" t="s">
        <v>839</v>
      </c>
      <c r="B177" s="8">
        <v>46114.0</v>
      </c>
      <c r="C177" s="1" t="s">
        <v>6</v>
      </c>
      <c r="D177" s="10">
        <v>7988000.0</v>
      </c>
      <c r="E177" s="12"/>
      <c r="F177" s="1" t="s">
        <v>840</v>
      </c>
      <c r="G177" s="11">
        <f t="shared" si="1"/>
        <v>36596255</v>
      </c>
      <c r="H177" s="11">
        <f t="shared" si="9"/>
        <v>5406500</v>
      </c>
      <c r="I177" s="11">
        <f t="shared" si="2"/>
        <v>6499700</v>
      </c>
      <c r="J177" s="11">
        <f t="shared" si="13"/>
        <v>33572773</v>
      </c>
      <c r="K177" s="11">
        <f t="shared" si="3"/>
        <v>24690055</v>
      </c>
      <c r="L177" s="11">
        <f t="shared" si="4"/>
        <v>11209017.67</v>
      </c>
      <c r="M177" s="11">
        <f t="shared" si="11"/>
        <v>1136009.833</v>
      </c>
      <c r="N177" s="11">
        <f t="shared" si="12"/>
        <v>32436762.83</v>
      </c>
      <c r="O177" s="11">
        <f t="shared" si="14"/>
        <v>4600000</v>
      </c>
    </row>
    <row r="178">
      <c r="A178" s="1" t="s">
        <v>841</v>
      </c>
      <c r="B178" s="8">
        <v>46114.0</v>
      </c>
      <c r="C178" s="1" t="s">
        <v>6</v>
      </c>
      <c r="D178" s="10">
        <v>127500.0</v>
      </c>
      <c r="E178" s="12"/>
      <c r="F178" s="1" t="s">
        <v>842</v>
      </c>
      <c r="G178" s="11">
        <f t="shared" si="1"/>
        <v>36723755</v>
      </c>
      <c r="H178" s="11">
        <f t="shared" si="9"/>
        <v>5406500</v>
      </c>
      <c r="I178" s="11">
        <f t="shared" si="2"/>
        <v>6499700</v>
      </c>
      <c r="J178" s="11">
        <f t="shared" si="13"/>
        <v>33700273</v>
      </c>
      <c r="K178" s="11">
        <f t="shared" si="3"/>
        <v>24817555</v>
      </c>
      <c r="L178" s="11">
        <f t="shared" si="4"/>
        <v>11209017.67</v>
      </c>
      <c r="M178" s="11">
        <f t="shared" si="11"/>
        <v>1199759.833</v>
      </c>
      <c r="N178" s="11">
        <f t="shared" si="12"/>
        <v>32500512.83</v>
      </c>
      <c r="O178" s="11">
        <f t="shared" si="14"/>
        <v>4600000</v>
      </c>
    </row>
    <row r="179">
      <c r="A179" s="1" t="s">
        <v>843</v>
      </c>
      <c r="B179" s="8">
        <v>46114.0</v>
      </c>
      <c r="C179" s="1" t="s">
        <v>6</v>
      </c>
      <c r="D179" s="10">
        <v>120000.0</v>
      </c>
      <c r="E179" s="12"/>
      <c r="F179" s="1" t="s">
        <v>844</v>
      </c>
      <c r="G179" s="11">
        <f t="shared" si="1"/>
        <v>36843755</v>
      </c>
      <c r="H179" s="11">
        <f t="shared" si="9"/>
        <v>5406500</v>
      </c>
      <c r="I179" s="11">
        <f t="shared" si="2"/>
        <v>6499700</v>
      </c>
      <c r="J179" s="11">
        <f t="shared" si="13"/>
        <v>33820273</v>
      </c>
      <c r="K179" s="11">
        <f t="shared" si="3"/>
        <v>24937555</v>
      </c>
      <c r="L179" s="11">
        <f t="shared" si="4"/>
        <v>11209017.67</v>
      </c>
      <c r="M179" s="11">
        <f t="shared" si="11"/>
        <v>1259759.833</v>
      </c>
      <c r="N179" s="11">
        <f t="shared" si="12"/>
        <v>32560512.83</v>
      </c>
      <c r="O179" s="11">
        <f t="shared" si="14"/>
        <v>4600000</v>
      </c>
    </row>
    <row r="180">
      <c r="A180" s="1" t="s">
        <v>845</v>
      </c>
      <c r="B180" s="8">
        <v>46114.0</v>
      </c>
      <c r="C180" s="1" t="s">
        <v>34</v>
      </c>
      <c r="D180" s="12"/>
      <c r="E180" s="10">
        <v>520000.0</v>
      </c>
      <c r="F180" s="1" t="s">
        <v>37</v>
      </c>
      <c r="G180" s="11">
        <f t="shared" si="1"/>
        <v>36843755</v>
      </c>
      <c r="H180" s="11">
        <f t="shared" si="9"/>
        <v>5406500</v>
      </c>
      <c r="I180" s="11">
        <f t="shared" si="2"/>
        <v>7019700</v>
      </c>
      <c r="J180" s="11">
        <f t="shared" si="13"/>
        <v>33300273</v>
      </c>
      <c r="K180" s="11">
        <f t="shared" si="3"/>
        <v>24417555</v>
      </c>
      <c r="L180" s="11">
        <f t="shared" si="4"/>
        <v>11209017.67</v>
      </c>
      <c r="M180" s="11">
        <f t="shared" si="11"/>
        <v>999759.8333</v>
      </c>
      <c r="N180" s="11">
        <f t="shared" si="12"/>
        <v>32300512.83</v>
      </c>
      <c r="O180" s="11">
        <f t="shared" si="14"/>
        <v>4600000</v>
      </c>
    </row>
    <row r="181">
      <c r="A181" s="1" t="s">
        <v>846</v>
      </c>
      <c r="B181" s="8">
        <v>46114.0</v>
      </c>
      <c r="C181" s="1" t="s">
        <v>34</v>
      </c>
      <c r="D181" s="12"/>
      <c r="E181" s="10">
        <v>310500.0</v>
      </c>
      <c r="F181" s="1" t="s">
        <v>62</v>
      </c>
      <c r="G181" s="11">
        <f t="shared" si="1"/>
        <v>36843755</v>
      </c>
      <c r="H181" s="11">
        <f t="shared" si="9"/>
        <v>5406500</v>
      </c>
      <c r="I181" s="11">
        <f t="shared" si="2"/>
        <v>7330200</v>
      </c>
      <c r="J181" s="11">
        <f t="shared" si="13"/>
        <v>32989773</v>
      </c>
      <c r="K181" s="11">
        <f t="shared" si="3"/>
        <v>24107055</v>
      </c>
      <c r="L181" s="11">
        <f t="shared" si="4"/>
        <v>11209017.67</v>
      </c>
      <c r="M181" s="11">
        <f t="shared" si="11"/>
        <v>844509.8333</v>
      </c>
      <c r="N181" s="11">
        <f t="shared" si="12"/>
        <v>32145262.83</v>
      </c>
      <c r="O181" s="11">
        <f t="shared" si="14"/>
        <v>4600000</v>
      </c>
    </row>
    <row r="182">
      <c r="A182" s="1" t="s">
        <v>847</v>
      </c>
      <c r="B182" s="8">
        <v>46115.0</v>
      </c>
      <c r="C182" s="1" t="s">
        <v>25</v>
      </c>
      <c r="D182" s="12"/>
      <c r="E182" s="10">
        <v>503000.0</v>
      </c>
      <c r="F182" s="1" t="s">
        <v>433</v>
      </c>
      <c r="G182" s="11">
        <f t="shared" si="1"/>
        <v>36843755</v>
      </c>
      <c r="H182" s="11">
        <f t="shared" si="9"/>
        <v>5909500</v>
      </c>
      <c r="I182" s="11">
        <f t="shared" si="2"/>
        <v>7330200</v>
      </c>
      <c r="J182" s="11">
        <f t="shared" si="13"/>
        <v>32486773</v>
      </c>
      <c r="K182" s="11">
        <f t="shared" si="3"/>
        <v>23604055</v>
      </c>
      <c r="L182" s="11">
        <f t="shared" si="4"/>
        <v>11209017.67</v>
      </c>
      <c r="M182" s="11">
        <f t="shared" si="11"/>
        <v>593009.8333</v>
      </c>
      <c r="N182" s="11">
        <f t="shared" si="12"/>
        <v>31893762.83</v>
      </c>
      <c r="O182" s="11">
        <f t="shared" si="14"/>
        <v>4600000</v>
      </c>
    </row>
    <row r="183">
      <c r="A183" s="1" t="s">
        <v>848</v>
      </c>
      <c r="B183" s="8">
        <v>46115.0</v>
      </c>
      <c r="C183" s="1" t="s">
        <v>34</v>
      </c>
      <c r="D183" s="12"/>
      <c r="E183" s="10">
        <v>85000.0</v>
      </c>
      <c r="F183" s="1" t="s">
        <v>62</v>
      </c>
      <c r="G183" s="11">
        <f t="shared" si="1"/>
        <v>36843755</v>
      </c>
      <c r="H183" s="11">
        <f t="shared" si="9"/>
        <v>5909500</v>
      </c>
      <c r="I183" s="11">
        <f t="shared" si="2"/>
        <v>7415200</v>
      </c>
      <c r="J183" s="11">
        <f t="shared" si="13"/>
        <v>32401773</v>
      </c>
      <c r="K183" s="11">
        <f t="shared" si="3"/>
        <v>23519055</v>
      </c>
      <c r="L183" s="11">
        <f t="shared" si="4"/>
        <v>11209017.67</v>
      </c>
      <c r="M183" s="11">
        <f t="shared" si="11"/>
        <v>550509.8333</v>
      </c>
      <c r="N183" s="11">
        <f t="shared" si="12"/>
        <v>31851262.83</v>
      </c>
      <c r="O183" s="11">
        <f t="shared" si="14"/>
        <v>4600000</v>
      </c>
    </row>
    <row r="184">
      <c r="A184" s="1" t="s">
        <v>849</v>
      </c>
      <c r="B184" s="8">
        <v>46115.0</v>
      </c>
      <c r="C184" s="1" t="s">
        <v>34</v>
      </c>
      <c r="D184" s="12"/>
      <c r="E184" s="10">
        <v>1962360.0</v>
      </c>
      <c r="F184" s="1" t="s">
        <v>850</v>
      </c>
      <c r="G184" s="11">
        <f t="shared" si="1"/>
        <v>36843755</v>
      </c>
      <c r="H184" s="11">
        <f t="shared" si="9"/>
        <v>5909500</v>
      </c>
      <c r="I184" s="11">
        <f t="shared" si="2"/>
        <v>9377560</v>
      </c>
      <c r="J184" s="11">
        <f t="shared" si="13"/>
        <v>30439413</v>
      </c>
      <c r="K184" s="11">
        <f t="shared" si="3"/>
        <v>21556695</v>
      </c>
      <c r="L184" s="11">
        <f t="shared" si="4"/>
        <v>11209017.67</v>
      </c>
      <c r="M184" s="11">
        <f t="shared" si="11"/>
        <v>-430670.1667</v>
      </c>
      <c r="N184" s="11">
        <f t="shared" si="12"/>
        <v>30870082.83</v>
      </c>
      <c r="O184" s="11">
        <f t="shared" si="14"/>
        <v>4600000</v>
      </c>
    </row>
    <row r="185">
      <c r="A185" s="1" t="s">
        <v>851</v>
      </c>
      <c r="B185" s="8">
        <v>46115.0</v>
      </c>
      <c r="C185" s="1" t="s">
        <v>25</v>
      </c>
      <c r="D185" s="12"/>
      <c r="E185" s="10">
        <v>345000.0</v>
      </c>
      <c r="F185" s="1" t="s">
        <v>53</v>
      </c>
      <c r="G185" s="11">
        <f t="shared" si="1"/>
        <v>36843755</v>
      </c>
      <c r="H185" s="11">
        <f t="shared" si="9"/>
        <v>6254500</v>
      </c>
      <c r="I185" s="11">
        <f t="shared" si="2"/>
        <v>9377560</v>
      </c>
      <c r="J185" s="11">
        <f t="shared" si="13"/>
        <v>30094413</v>
      </c>
      <c r="K185" s="11">
        <f t="shared" si="3"/>
        <v>21211695</v>
      </c>
      <c r="L185" s="11">
        <f t="shared" si="4"/>
        <v>11209017.67</v>
      </c>
      <c r="M185" s="11">
        <f t="shared" si="11"/>
        <v>-603170.1667</v>
      </c>
      <c r="N185" s="11">
        <f t="shared" si="12"/>
        <v>30697582.83</v>
      </c>
      <c r="O185" s="11">
        <f t="shared" si="14"/>
        <v>4945000</v>
      </c>
    </row>
    <row r="186">
      <c r="A186" s="1" t="s">
        <v>852</v>
      </c>
      <c r="B186" s="8">
        <v>46115.0</v>
      </c>
      <c r="C186" s="1" t="s">
        <v>25</v>
      </c>
      <c r="D186" s="12"/>
      <c r="E186" s="10">
        <v>210000.0</v>
      </c>
      <c r="F186" s="1" t="s">
        <v>853</v>
      </c>
      <c r="G186" s="11">
        <f t="shared" si="1"/>
        <v>36843755</v>
      </c>
      <c r="H186" s="11">
        <f t="shared" si="9"/>
        <v>6464500</v>
      </c>
      <c r="I186" s="11">
        <f t="shared" si="2"/>
        <v>9377560</v>
      </c>
      <c r="J186" s="11">
        <f t="shared" si="13"/>
        <v>29884413</v>
      </c>
      <c r="K186" s="11">
        <f t="shared" si="3"/>
        <v>21001695</v>
      </c>
      <c r="L186" s="11">
        <f t="shared" si="4"/>
        <v>11209017.67</v>
      </c>
      <c r="M186" s="11">
        <f t="shared" si="11"/>
        <v>-708170.1667</v>
      </c>
      <c r="N186" s="11">
        <f t="shared" si="12"/>
        <v>30592582.83</v>
      </c>
      <c r="O186" s="11">
        <f t="shared" si="14"/>
        <v>5155000</v>
      </c>
    </row>
    <row r="187">
      <c r="A187" s="1" t="s">
        <v>854</v>
      </c>
      <c r="B187" s="8">
        <v>46115.0</v>
      </c>
      <c r="C187" s="1" t="s">
        <v>34</v>
      </c>
      <c r="D187" s="12"/>
      <c r="E187" s="10">
        <v>50000.0</v>
      </c>
      <c r="F187" s="1" t="s">
        <v>39</v>
      </c>
      <c r="G187" s="11">
        <f t="shared" si="1"/>
        <v>36843755</v>
      </c>
      <c r="H187" s="11">
        <f t="shared" si="9"/>
        <v>6464500</v>
      </c>
      <c r="I187" s="11">
        <f t="shared" si="2"/>
        <v>9427560</v>
      </c>
      <c r="J187" s="11">
        <f t="shared" si="13"/>
        <v>29834413</v>
      </c>
      <c r="K187" s="11">
        <f t="shared" si="3"/>
        <v>20951695</v>
      </c>
      <c r="L187" s="11">
        <f t="shared" si="4"/>
        <v>11209017.67</v>
      </c>
      <c r="M187" s="11">
        <f t="shared" si="11"/>
        <v>-733170.1667</v>
      </c>
      <c r="N187" s="11">
        <f t="shared" si="12"/>
        <v>30567582.83</v>
      </c>
      <c r="O187" s="11">
        <f t="shared" si="14"/>
        <v>5155000</v>
      </c>
    </row>
    <row r="188">
      <c r="A188" s="1" t="s">
        <v>855</v>
      </c>
      <c r="B188" s="8">
        <v>46115.0</v>
      </c>
      <c r="C188" s="1" t="s">
        <v>25</v>
      </c>
      <c r="D188" s="12"/>
      <c r="E188" s="10">
        <v>20000.0</v>
      </c>
      <c r="F188" s="1" t="s">
        <v>276</v>
      </c>
      <c r="G188" s="11">
        <f t="shared" si="1"/>
        <v>36843755</v>
      </c>
      <c r="H188" s="11">
        <f t="shared" si="9"/>
        <v>6484500</v>
      </c>
      <c r="I188" s="11">
        <f t="shared" si="2"/>
        <v>9427560</v>
      </c>
      <c r="J188" s="11">
        <f t="shared" si="13"/>
        <v>29814413</v>
      </c>
      <c r="K188" s="11">
        <f t="shared" si="3"/>
        <v>20931695</v>
      </c>
      <c r="L188" s="11">
        <f t="shared" si="4"/>
        <v>11209017.67</v>
      </c>
      <c r="M188" s="11">
        <f t="shared" si="11"/>
        <v>-743170.1667</v>
      </c>
      <c r="N188" s="11">
        <f t="shared" si="12"/>
        <v>30557582.83</v>
      </c>
      <c r="O188" s="11">
        <f t="shared" si="14"/>
        <v>5155000</v>
      </c>
    </row>
    <row r="189">
      <c r="A189" s="1" t="s">
        <v>856</v>
      </c>
      <c r="B189" s="8">
        <v>46115.0</v>
      </c>
      <c r="C189" s="1" t="s">
        <v>25</v>
      </c>
      <c r="D189" s="12"/>
      <c r="E189" s="10">
        <v>20000.0</v>
      </c>
      <c r="F189" s="1" t="s">
        <v>307</v>
      </c>
      <c r="G189" s="11">
        <f t="shared" si="1"/>
        <v>36843755</v>
      </c>
      <c r="H189" s="11">
        <f t="shared" si="9"/>
        <v>6504500</v>
      </c>
      <c r="I189" s="11">
        <f t="shared" si="2"/>
        <v>9427560</v>
      </c>
      <c r="J189" s="11">
        <f t="shared" si="13"/>
        <v>29794413</v>
      </c>
      <c r="K189" s="11">
        <f t="shared" si="3"/>
        <v>20911695</v>
      </c>
      <c r="L189" s="11">
        <f t="shared" si="4"/>
        <v>11209017.67</v>
      </c>
      <c r="M189" s="11">
        <f t="shared" si="11"/>
        <v>-753170.1667</v>
      </c>
      <c r="N189" s="11">
        <f t="shared" si="12"/>
        <v>30547582.83</v>
      </c>
      <c r="O189" s="11">
        <f t="shared" si="14"/>
        <v>5155000</v>
      </c>
    </row>
    <row r="190">
      <c r="A190" s="1" t="s">
        <v>857</v>
      </c>
      <c r="B190" s="8">
        <v>46116.0</v>
      </c>
      <c r="C190" s="1" t="s">
        <v>34</v>
      </c>
      <c r="D190" s="12"/>
      <c r="E190" s="10">
        <v>100000.0</v>
      </c>
      <c r="F190" s="1" t="s">
        <v>858</v>
      </c>
      <c r="G190" s="11">
        <f t="shared" si="1"/>
        <v>36843755</v>
      </c>
      <c r="H190" s="11">
        <f t="shared" si="9"/>
        <v>6504500</v>
      </c>
      <c r="I190" s="11">
        <f t="shared" si="2"/>
        <v>9527560</v>
      </c>
      <c r="J190" s="11">
        <f t="shared" si="13"/>
        <v>29694413</v>
      </c>
      <c r="K190" s="11">
        <f t="shared" si="3"/>
        <v>20811695</v>
      </c>
      <c r="L190" s="11">
        <f t="shared" si="4"/>
        <v>11209017.67</v>
      </c>
      <c r="M190" s="11">
        <f t="shared" si="11"/>
        <v>-803170.1667</v>
      </c>
      <c r="N190" s="11">
        <f t="shared" si="12"/>
        <v>30497582.83</v>
      </c>
      <c r="O190" s="11">
        <f t="shared" si="14"/>
        <v>5155000</v>
      </c>
    </row>
    <row r="191">
      <c r="A191" s="1" t="s">
        <v>859</v>
      </c>
      <c r="B191" s="8">
        <v>46116.0</v>
      </c>
      <c r="C191" s="1" t="s">
        <v>34</v>
      </c>
      <c r="D191" s="12"/>
      <c r="E191" s="10">
        <v>60000.0</v>
      </c>
      <c r="F191" s="1" t="s">
        <v>860</v>
      </c>
      <c r="G191" s="11">
        <f t="shared" si="1"/>
        <v>36843755</v>
      </c>
      <c r="H191" s="11">
        <f t="shared" si="9"/>
        <v>6504500</v>
      </c>
      <c r="I191" s="11">
        <f t="shared" si="2"/>
        <v>9587560</v>
      </c>
      <c r="J191" s="11">
        <f t="shared" si="13"/>
        <v>29634413</v>
      </c>
      <c r="K191" s="11">
        <f t="shared" si="3"/>
        <v>20751695</v>
      </c>
      <c r="L191" s="11">
        <f t="shared" si="4"/>
        <v>11209017.67</v>
      </c>
      <c r="M191" s="11">
        <f t="shared" si="11"/>
        <v>-833170.1667</v>
      </c>
      <c r="N191" s="11">
        <f t="shared" si="12"/>
        <v>30467582.83</v>
      </c>
      <c r="O191" s="11">
        <f t="shared" si="14"/>
        <v>5155000</v>
      </c>
    </row>
    <row r="192">
      <c r="A192" s="1" t="s">
        <v>861</v>
      </c>
      <c r="B192" s="8">
        <v>46118.0</v>
      </c>
      <c r="C192" s="1" t="s">
        <v>25</v>
      </c>
      <c r="D192" s="12"/>
      <c r="E192" s="10">
        <v>272000.0</v>
      </c>
      <c r="F192" s="1" t="s">
        <v>313</v>
      </c>
      <c r="G192" s="11">
        <f t="shared" si="1"/>
        <v>36843755</v>
      </c>
      <c r="H192" s="11">
        <f t="shared" si="9"/>
        <v>6776500</v>
      </c>
      <c r="I192" s="11">
        <f t="shared" si="2"/>
        <v>9587560</v>
      </c>
      <c r="J192" s="11">
        <f t="shared" si="13"/>
        <v>29362413</v>
      </c>
      <c r="K192" s="11">
        <f t="shared" si="3"/>
        <v>20479695</v>
      </c>
      <c r="L192" s="11">
        <f t="shared" si="4"/>
        <v>11209017.67</v>
      </c>
      <c r="M192" s="11">
        <f t="shared" si="11"/>
        <v>-969170.1667</v>
      </c>
      <c r="N192" s="11">
        <f t="shared" si="12"/>
        <v>30331582.83</v>
      </c>
      <c r="O192" s="11">
        <f t="shared" si="14"/>
        <v>5155000</v>
      </c>
    </row>
    <row r="193">
      <c r="A193" s="1" t="s">
        <v>862</v>
      </c>
      <c r="B193" s="8">
        <v>46118.0</v>
      </c>
      <c r="C193" s="1" t="s">
        <v>25</v>
      </c>
      <c r="D193" s="12"/>
      <c r="E193" s="10">
        <v>50000.0</v>
      </c>
      <c r="F193" s="1" t="s">
        <v>863</v>
      </c>
      <c r="G193" s="11">
        <f t="shared" si="1"/>
        <v>36843755</v>
      </c>
      <c r="H193" s="11">
        <f t="shared" si="9"/>
        <v>6826500</v>
      </c>
      <c r="I193" s="11">
        <f t="shared" si="2"/>
        <v>9587560</v>
      </c>
      <c r="J193" s="11">
        <f t="shared" si="13"/>
        <v>29312413</v>
      </c>
      <c r="K193" s="11">
        <f t="shared" si="3"/>
        <v>20429695</v>
      </c>
      <c r="L193" s="11">
        <f t="shared" si="4"/>
        <v>11209017.67</v>
      </c>
      <c r="M193" s="11">
        <f t="shared" si="11"/>
        <v>-994170.1667</v>
      </c>
      <c r="N193" s="11">
        <f t="shared" si="12"/>
        <v>30306582.83</v>
      </c>
      <c r="O193" s="11">
        <f t="shared" si="14"/>
        <v>5155000</v>
      </c>
    </row>
    <row r="194">
      <c r="A194" s="1" t="s">
        <v>864</v>
      </c>
      <c r="B194" s="8">
        <v>46118.0</v>
      </c>
      <c r="C194" s="1" t="s">
        <v>34</v>
      </c>
      <c r="D194" s="12"/>
      <c r="E194" s="10">
        <v>80000.0</v>
      </c>
      <c r="F194" s="1" t="s">
        <v>39</v>
      </c>
      <c r="G194" s="11">
        <f t="shared" si="1"/>
        <v>36843755</v>
      </c>
      <c r="H194" s="11">
        <f t="shared" si="9"/>
        <v>6826500</v>
      </c>
      <c r="I194" s="11">
        <f t="shared" si="2"/>
        <v>9667560</v>
      </c>
      <c r="J194" s="11">
        <f t="shared" si="13"/>
        <v>29232413</v>
      </c>
      <c r="K194" s="11">
        <f t="shared" si="3"/>
        <v>20349695</v>
      </c>
      <c r="L194" s="11">
        <f t="shared" si="4"/>
        <v>11209017.67</v>
      </c>
      <c r="M194" s="11">
        <f t="shared" si="11"/>
        <v>-1034170.167</v>
      </c>
      <c r="N194" s="11">
        <f t="shared" si="12"/>
        <v>30266582.83</v>
      </c>
      <c r="O194" s="11">
        <f t="shared" si="14"/>
        <v>5155000</v>
      </c>
    </row>
    <row r="195">
      <c r="A195" s="1" t="s">
        <v>865</v>
      </c>
      <c r="B195" s="8">
        <v>46118.0</v>
      </c>
      <c r="C195" s="1" t="s">
        <v>25</v>
      </c>
      <c r="D195" s="12"/>
      <c r="E195" s="10">
        <v>800000.0</v>
      </c>
      <c r="F195" s="1" t="s">
        <v>571</v>
      </c>
      <c r="G195" s="11">
        <f t="shared" si="1"/>
        <v>36843755</v>
      </c>
      <c r="H195" s="11">
        <f t="shared" si="9"/>
        <v>7626500</v>
      </c>
      <c r="I195" s="11">
        <f t="shared" si="2"/>
        <v>9667560</v>
      </c>
      <c r="J195" s="11">
        <f t="shared" si="13"/>
        <v>28432413</v>
      </c>
      <c r="K195" s="11">
        <f t="shared" si="3"/>
        <v>19549695</v>
      </c>
      <c r="L195" s="11">
        <f t="shared" si="4"/>
        <v>11209017.67</v>
      </c>
      <c r="M195" s="11">
        <f t="shared" si="11"/>
        <v>-1434170.167</v>
      </c>
      <c r="N195" s="11">
        <f t="shared" si="12"/>
        <v>29866582.83</v>
      </c>
      <c r="O195" s="11">
        <f t="shared" si="14"/>
        <v>5155000</v>
      </c>
    </row>
    <row r="196">
      <c r="A196" s="1" t="s">
        <v>866</v>
      </c>
      <c r="B196" s="8">
        <v>46118.0</v>
      </c>
      <c r="C196" s="1" t="s">
        <v>34</v>
      </c>
      <c r="D196" s="12"/>
      <c r="E196" s="10">
        <v>826000.0</v>
      </c>
      <c r="F196" s="1" t="s">
        <v>64</v>
      </c>
      <c r="G196" s="11">
        <f t="shared" si="1"/>
        <v>36843755</v>
      </c>
      <c r="H196" s="11">
        <f t="shared" si="9"/>
        <v>7626500</v>
      </c>
      <c r="I196" s="11">
        <f t="shared" si="2"/>
        <v>10493560</v>
      </c>
      <c r="J196" s="11">
        <f t="shared" si="13"/>
        <v>27606413</v>
      </c>
      <c r="K196" s="11">
        <f t="shared" si="3"/>
        <v>18723695</v>
      </c>
      <c r="L196" s="11">
        <f t="shared" si="4"/>
        <v>11209017.67</v>
      </c>
      <c r="M196" s="11">
        <f t="shared" si="11"/>
        <v>-1847170.167</v>
      </c>
      <c r="N196" s="11">
        <f t="shared" si="12"/>
        <v>29453582.83</v>
      </c>
      <c r="O196" s="11">
        <f t="shared" si="14"/>
        <v>5155000</v>
      </c>
    </row>
    <row r="197">
      <c r="A197" s="1" t="s">
        <v>867</v>
      </c>
      <c r="B197" s="8">
        <v>46118.0</v>
      </c>
      <c r="C197" s="1" t="s">
        <v>25</v>
      </c>
      <c r="D197" s="12"/>
      <c r="E197" s="10">
        <v>141000.0</v>
      </c>
      <c r="F197" s="1" t="s">
        <v>868</v>
      </c>
      <c r="G197" s="11">
        <f t="shared" si="1"/>
        <v>36843755</v>
      </c>
      <c r="H197" s="11">
        <f t="shared" si="9"/>
        <v>7767500</v>
      </c>
      <c r="I197" s="11">
        <f t="shared" si="2"/>
        <v>10493560</v>
      </c>
      <c r="J197" s="11">
        <f t="shared" si="13"/>
        <v>27465413</v>
      </c>
      <c r="K197" s="11">
        <f t="shared" si="3"/>
        <v>18582695</v>
      </c>
      <c r="L197" s="11">
        <f t="shared" si="4"/>
        <v>11209017.67</v>
      </c>
      <c r="M197" s="11">
        <f t="shared" si="11"/>
        <v>-1917670.167</v>
      </c>
      <c r="N197" s="11">
        <f t="shared" si="12"/>
        <v>29383082.83</v>
      </c>
      <c r="O197" s="11">
        <f t="shared" si="14"/>
        <v>5155000</v>
      </c>
    </row>
    <row r="198">
      <c r="A198" s="1" t="s">
        <v>869</v>
      </c>
      <c r="B198" s="8">
        <v>46118.0</v>
      </c>
      <c r="C198" s="1" t="s">
        <v>6</v>
      </c>
      <c r="D198" s="10">
        <v>2250000.0</v>
      </c>
      <c r="E198" s="12"/>
      <c r="F198" s="1" t="s">
        <v>870</v>
      </c>
      <c r="G198" s="11">
        <f t="shared" si="1"/>
        <v>39093755</v>
      </c>
      <c r="H198" s="11">
        <f t="shared" si="9"/>
        <v>7767500</v>
      </c>
      <c r="I198" s="11">
        <f t="shared" si="2"/>
        <v>10493560</v>
      </c>
      <c r="J198" s="11">
        <f t="shared" si="13"/>
        <v>29715413</v>
      </c>
      <c r="K198" s="11">
        <f t="shared" si="3"/>
        <v>20832695</v>
      </c>
      <c r="L198" s="11">
        <f t="shared" si="4"/>
        <v>11209017.67</v>
      </c>
      <c r="M198" s="11">
        <f t="shared" si="11"/>
        <v>-792670.1667</v>
      </c>
      <c r="N198" s="11">
        <f t="shared" si="12"/>
        <v>30508082.83</v>
      </c>
      <c r="O198" s="11">
        <f t="shared" si="14"/>
        <v>5155000</v>
      </c>
    </row>
    <row r="199">
      <c r="A199" s="1" t="s">
        <v>871</v>
      </c>
      <c r="B199" s="8">
        <v>46118.0</v>
      </c>
      <c r="C199" s="1" t="s">
        <v>22</v>
      </c>
      <c r="D199" s="12"/>
      <c r="E199" s="10">
        <v>715000.0</v>
      </c>
      <c r="F199" s="1" t="s">
        <v>30</v>
      </c>
      <c r="G199" s="11">
        <f t="shared" si="1"/>
        <v>39093755</v>
      </c>
      <c r="H199" s="11">
        <f t="shared" si="9"/>
        <v>7767500</v>
      </c>
      <c r="I199" s="11">
        <f t="shared" si="2"/>
        <v>10493560</v>
      </c>
      <c r="J199" s="11">
        <f t="shared" si="13"/>
        <v>29000413</v>
      </c>
      <c r="K199" s="11">
        <f t="shared" si="3"/>
        <v>20832695</v>
      </c>
      <c r="L199" s="11">
        <f t="shared" si="4"/>
        <v>11924017.67</v>
      </c>
      <c r="M199" s="11">
        <f t="shared" si="11"/>
        <v>-1507670.167</v>
      </c>
      <c r="N199" s="11">
        <f t="shared" si="12"/>
        <v>30508082.83</v>
      </c>
      <c r="O199" s="11">
        <f t="shared" si="14"/>
        <v>5155000</v>
      </c>
    </row>
    <row r="200">
      <c r="A200" s="1" t="s">
        <v>872</v>
      </c>
      <c r="B200" s="8">
        <v>46119.0</v>
      </c>
      <c r="C200" s="1" t="s">
        <v>34</v>
      </c>
      <c r="D200" s="12"/>
      <c r="E200" s="10">
        <v>130000.0</v>
      </c>
      <c r="F200" s="1" t="s">
        <v>873</v>
      </c>
      <c r="G200" s="11">
        <f t="shared" si="1"/>
        <v>39093755</v>
      </c>
      <c r="H200" s="11">
        <f t="shared" si="9"/>
        <v>7767500</v>
      </c>
      <c r="I200" s="11">
        <f t="shared" si="2"/>
        <v>10623560</v>
      </c>
      <c r="J200" s="11">
        <f t="shared" si="13"/>
        <v>28870413</v>
      </c>
      <c r="K200" s="11">
        <f t="shared" si="3"/>
        <v>20702695</v>
      </c>
      <c r="L200" s="11">
        <f t="shared" si="4"/>
        <v>11924017.67</v>
      </c>
      <c r="M200" s="11">
        <f t="shared" si="11"/>
        <v>-1572670.167</v>
      </c>
      <c r="N200" s="11">
        <f t="shared" si="12"/>
        <v>30443082.83</v>
      </c>
      <c r="O200" s="11">
        <f t="shared" si="14"/>
        <v>5155000</v>
      </c>
    </row>
    <row r="201">
      <c r="A201" s="1" t="s">
        <v>874</v>
      </c>
      <c r="B201" s="8">
        <v>46119.0</v>
      </c>
      <c r="C201" s="1" t="s">
        <v>34</v>
      </c>
      <c r="D201" s="12"/>
      <c r="E201" s="10">
        <v>82000.0</v>
      </c>
      <c r="F201" s="1" t="s">
        <v>62</v>
      </c>
      <c r="G201" s="11">
        <f t="shared" si="1"/>
        <v>39093755</v>
      </c>
      <c r="H201" s="11">
        <f t="shared" si="9"/>
        <v>7767500</v>
      </c>
      <c r="I201" s="11">
        <f t="shared" si="2"/>
        <v>10705560</v>
      </c>
      <c r="J201" s="11">
        <f t="shared" si="13"/>
        <v>28788413</v>
      </c>
      <c r="K201" s="11">
        <f t="shared" si="3"/>
        <v>20620695</v>
      </c>
      <c r="L201" s="11">
        <f t="shared" si="4"/>
        <v>11924017.67</v>
      </c>
      <c r="M201" s="11">
        <f t="shared" si="11"/>
        <v>-1613670.167</v>
      </c>
      <c r="N201" s="11">
        <f t="shared" si="12"/>
        <v>30402082.83</v>
      </c>
      <c r="O201" s="11">
        <f t="shared" si="14"/>
        <v>5155000</v>
      </c>
    </row>
    <row r="202">
      <c r="A202" s="1" t="s">
        <v>875</v>
      </c>
      <c r="B202" s="8">
        <v>46119.0</v>
      </c>
      <c r="C202" s="1" t="s">
        <v>34</v>
      </c>
      <c r="D202" s="12"/>
      <c r="E202" s="10">
        <v>274500.0</v>
      </c>
      <c r="F202" s="1" t="s">
        <v>515</v>
      </c>
      <c r="G202" s="11">
        <f t="shared" si="1"/>
        <v>39093755</v>
      </c>
      <c r="H202" s="11">
        <f t="shared" si="9"/>
        <v>7767500</v>
      </c>
      <c r="I202" s="11">
        <f t="shared" si="2"/>
        <v>10980060</v>
      </c>
      <c r="J202" s="11">
        <f t="shared" si="13"/>
        <v>28513913</v>
      </c>
      <c r="K202" s="11">
        <f t="shared" si="3"/>
        <v>20346195</v>
      </c>
      <c r="L202" s="11">
        <f t="shared" si="4"/>
        <v>11924017.67</v>
      </c>
      <c r="M202" s="11">
        <f t="shared" si="11"/>
        <v>-1750920.167</v>
      </c>
      <c r="N202" s="11">
        <f t="shared" si="12"/>
        <v>30264832.83</v>
      </c>
      <c r="O202" s="11">
        <f t="shared" si="14"/>
        <v>5155000</v>
      </c>
    </row>
    <row r="203">
      <c r="A203" s="1" t="s">
        <v>876</v>
      </c>
      <c r="B203" s="8">
        <v>46119.0</v>
      </c>
      <c r="C203" s="1" t="s">
        <v>25</v>
      </c>
      <c r="D203" s="12"/>
      <c r="E203" s="10">
        <v>200000.0</v>
      </c>
      <c r="F203" s="1" t="s">
        <v>53</v>
      </c>
      <c r="G203" s="11">
        <f t="shared" si="1"/>
        <v>39093755</v>
      </c>
      <c r="H203" s="11">
        <f t="shared" si="9"/>
        <v>7967500</v>
      </c>
      <c r="I203" s="11">
        <f t="shared" si="2"/>
        <v>10980060</v>
      </c>
      <c r="J203" s="11">
        <f t="shared" si="13"/>
        <v>28313913</v>
      </c>
      <c r="K203" s="11">
        <f t="shared" si="3"/>
        <v>20146195</v>
      </c>
      <c r="L203" s="11">
        <f t="shared" si="4"/>
        <v>11924017.67</v>
      </c>
      <c r="M203" s="11">
        <f t="shared" si="11"/>
        <v>-1850920.167</v>
      </c>
      <c r="N203" s="11">
        <f t="shared" si="12"/>
        <v>30164832.83</v>
      </c>
      <c r="O203" s="11">
        <f t="shared" si="14"/>
        <v>5355000</v>
      </c>
    </row>
    <row r="204">
      <c r="A204" s="1" t="s">
        <v>877</v>
      </c>
      <c r="B204" s="8">
        <v>46119.0</v>
      </c>
      <c r="C204" s="1" t="s">
        <v>34</v>
      </c>
      <c r="D204" s="12"/>
      <c r="E204" s="10">
        <v>35000.0</v>
      </c>
      <c r="F204" s="1" t="s">
        <v>39</v>
      </c>
      <c r="G204" s="11">
        <f t="shared" si="1"/>
        <v>39093755</v>
      </c>
      <c r="H204" s="11">
        <f t="shared" si="9"/>
        <v>7967500</v>
      </c>
      <c r="I204" s="11">
        <f t="shared" si="2"/>
        <v>11015060</v>
      </c>
      <c r="J204" s="11">
        <f t="shared" si="13"/>
        <v>28278913</v>
      </c>
      <c r="K204" s="11">
        <f t="shared" si="3"/>
        <v>20111195</v>
      </c>
      <c r="L204" s="11">
        <f t="shared" si="4"/>
        <v>11924017.67</v>
      </c>
      <c r="M204" s="11">
        <f t="shared" si="11"/>
        <v>-1868420.167</v>
      </c>
      <c r="N204" s="11">
        <f t="shared" si="12"/>
        <v>30147332.83</v>
      </c>
      <c r="O204" s="11">
        <f t="shared" si="14"/>
        <v>5355000</v>
      </c>
    </row>
    <row r="205">
      <c r="A205" s="1" t="s">
        <v>878</v>
      </c>
      <c r="B205" s="8">
        <v>46120.0</v>
      </c>
      <c r="C205" s="1" t="s">
        <v>6</v>
      </c>
      <c r="D205" s="10">
        <v>420000.0</v>
      </c>
      <c r="E205" s="12"/>
      <c r="F205" s="1" t="s">
        <v>879</v>
      </c>
      <c r="G205" s="11">
        <f t="shared" si="1"/>
        <v>39513755</v>
      </c>
      <c r="H205" s="11">
        <f t="shared" si="9"/>
        <v>7967500</v>
      </c>
      <c r="I205" s="11">
        <f t="shared" si="2"/>
        <v>11015060</v>
      </c>
      <c r="J205" s="11">
        <f t="shared" si="13"/>
        <v>28698913</v>
      </c>
      <c r="K205" s="11">
        <f t="shared" si="3"/>
        <v>20531195</v>
      </c>
      <c r="L205" s="11">
        <f t="shared" si="4"/>
        <v>11924017.67</v>
      </c>
      <c r="M205" s="11">
        <f t="shared" si="11"/>
        <v>-1658420.167</v>
      </c>
      <c r="N205" s="11">
        <f t="shared" si="12"/>
        <v>30357332.83</v>
      </c>
      <c r="O205" s="11">
        <f t="shared" si="14"/>
        <v>5355000</v>
      </c>
    </row>
    <row r="206">
      <c r="A206" s="1" t="s">
        <v>880</v>
      </c>
      <c r="B206" s="8">
        <v>46120.0</v>
      </c>
      <c r="C206" s="1" t="s">
        <v>19</v>
      </c>
      <c r="D206" s="12"/>
      <c r="E206" s="10">
        <v>198000.0</v>
      </c>
      <c r="F206" s="1" t="s">
        <v>881</v>
      </c>
      <c r="G206" s="11">
        <f t="shared" si="1"/>
        <v>39513755</v>
      </c>
      <c r="H206" s="11">
        <f t="shared" si="9"/>
        <v>7967500</v>
      </c>
      <c r="I206" s="11">
        <f t="shared" si="2"/>
        <v>11015060</v>
      </c>
      <c r="J206" s="11">
        <f t="shared" si="13"/>
        <v>28500913</v>
      </c>
      <c r="K206" s="11">
        <f t="shared" si="3"/>
        <v>20531195</v>
      </c>
      <c r="L206" s="11">
        <f t="shared" si="4"/>
        <v>11924017.67</v>
      </c>
      <c r="M206" s="11">
        <f t="shared" si="11"/>
        <v>-1658420.167</v>
      </c>
      <c r="N206" s="11">
        <f t="shared" si="12"/>
        <v>30159332.83</v>
      </c>
      <c r="O206" s="11">
        <f t="shared" si="14"/>
        <v>5355000</v>
      </c>
    </row>
    <row r="207">
      <c r="A207" s="1" t="s">
        <v>882</v>
      </c>
      <c r="B207" s="8">
        <v>46120.0</v>
      </c>
      <c r="C207" s="1" t="s">
        <v>34</v>
      </c>
      <c r="D207" s="12"/>
      <c r="E207" s="10">
        <v>1.26128E7</v>
      </c>
      <c r="F207" s="1" t="s">
        <v>457</v>
      </c>
      <c r="G207" s="11">
        <f t="shared" si="1"/>
        <v>39513755</v>
      </c>
      <c r="H207" s="11">
        <f t="shared" si="9"/>
        <v>7967500</v>
      </c>
      <c r="I207" s="11">
        <f t="shared" si="2"/>
        <v>23627860</v>
      </c>
      <c r="J207" s="11">
        <f t="shared" si="13"/>
        <v>15888113</v>
      </c>
      <c r="K207" s="11">
        <f t="shared" si="3"/>
        <v>7918395</v>
      </c>
      <c r="L207" s="11">
        <f t="shared" si="4"/>
        <v>11924017.67</v>
      </c>
      <c r="M207" s="11">
        <f t="shared" si="11"/>
        <v>-7964820.167</v>
      </c>
      <c r="N207" s="11">
        <f t="shared" si="12"/>
        <v>23852932.83</v>
      </c>
      <c r="O207" s="11">
        <f t="shared" si="14"/>
        <v>5355000</v>
      </c>
    </row>
    <row r="208">
      <c r="A208" s="1" t="s">
        <v>883</v>
      </c>
      <c r="B208" s="8">
        <v>46121.0</v>
      </c>
      <c r="C208" s="1" t="s">
        <v>6</v>
      </c>
      <c r="D208" s="10">
        <v>350000.0</v>
      </c>
      <c r="E208" s="12"/>
      <c r="F208" s="1" t="s">
        <v>884</v>
      </c>
      <c r="G208" s="11">
        <f t="shared" si="1"/>
        <v>39863755</v>
      </c>
      <c r="H208" s="11">
        <f t="shared" si="9"/>
        <v>7967500</v>
      </c>
      <c r="I208" s="11">
        <f t="shared" si="2"/>
        <v>23627860</v>
      </c>
      <c r="J208" s="11">
        <f t="shared" si="13"/>
        <v>16238113</v>
      </c>
      <c r="K208" s="11">
        <f t="shared" si="3"/>
        <v>8268395</v>
      </c>
      <c r="L208" s="11">
        <f t="shared" si="4"/>
        <v>11924017.67</v>
      </c>
      <c r="M208" s="11">
        <f t="shared" si="11"/>
        <v>-7789820.167</v>
      </c>
      <c r="N208" s="11">
        <f t="shared" si="12"/>
        <v>24027932.83</v>
      </c>
      <c r="O208" s="11">
        <f t="shared" si="14"/>
        <v>5355000</v>
      </c>
    </row>
    <row r="209">
      <c r="A209" s="1" t="s">
        <v>885</v>
      </c>
      <c r="B209" s="8">
        <v>46121.0</v>
      </c>
      <c r="C209" s="1" t="s">
        <v>25</v>
      </c>
      <c r="D209" s="12"/>
      <c r="E209" s="10">
        <v>25000.0</v>
      </c>
      <c r="F209" s="1" t="s">
        <v>47</v>
      </c>
      <c r="G209" s="11">
        <f t="shared" si="1"/>
        <v>39863755</v>
      </c>
      <c r="H209" s="11">
        <f t="shared" si="9"/>
        <v>7992500</v>
      </c>
      <c r="I209" s="11">
        <f t="shared" si="2"/>
        <v>23627860</v>
      </c>
      <c r="J209" s="11">
        <f t="shared" si="13"/>
        <v>16213113</v>
      </c>
      <c r="K209" s="11">
        <f t="shared" si="3"/>
        <v>8243395</v>
      </c>
      <c r="L209" s="11">
        <f t="shared" si="4"/>
        <v>11924017.67</v>
      </c>
      <c r="M209" s="11">
        <f t="shared" si="11"/>
        <v>-7802320.167</v>
      </c>
      <c r="N209" s="11">
        <f t="shared" si="12"/>
        <v>24015432.83</v>
      </c>
      <c r="O209" s="11">
        <f t="shared" si="14"/>
        <v>5355000</v>
      </c>
    </row>
    <row r="210">
      <c r="A210" s="1" t="s">
        <v>886</v>
      </c>
      <c r="B210" s="8">
        <v>46122.0</v>
      </c>
      <c r="C210" s="1" t="s">
        <v>25</v>
      </c>
      <c r="D210" s="12"/>
      <c r="E210" s="10">
        <v>200000.0</v>
      </c>
      <c r="F210" s="1" t="s">
        <v>53</v>
      </c>
      <c r="G210" s="11">
        <f t="shared" si="1"/>
        <v>39863755</v>
      </c>
      <c r="H210" s="11">
        <f t="shared" si="9"/>
        <v>8192500</v>
      </c>
      <c r="I210" s="11">
        <f t="shared" si="2"/>
        <v>23627860</v>
      </c>
      <c r="J210" s="11">
        <f t="shared" si="13"/>
        <v>16013113</v>
      </c>
      <c r="K210" s="11">
        <f t="shared" si="3"/>
        <v>8043395</v>
      </c>
      <c r="L210" s="11">
        <f t="shared" si="4"/>
        <v>11924017.67</v>
      </c>
      <c r="M210" s="11">
        <f t="shared" si="11"/>
        <v>-7902320.167</v>
      </c>
      <c r="N210" s="11">
        <f t="shared" si="12"/>
        <v>23915432.83</v>
      </c>
      <c r="O210" s="11">
        <f t="shared" si="14"/>
        <v>5555000</v>
      </c>
    </row>
    <row r="211">
      <c r="A211" s="1" t="s">
        <v>887</v>
      </c>
      <c r="B211" s="8">
        <v>46122.0</v>
      </c>
      <c r="C211" s="1" t="s">
        <v>34</v>
      </c>
      <c r="D211" s="12"/>
      <c r="E211" s="10">
        <v>195000.0</v>
      </c>
      <c r="F211" s="1" t="s">
        <v>37</v>
      </c>
      <c r="G211" s="11">
        <f t="shared" si="1"/>
        <v>39863755</v>
      </c>
      <c r="H211" s="11">
        <f t="shared" si="9"/>
        <v>8192500</v>
      </c>
      <c r="I211" s="11">
        <f t="shared" si="2"/>
        <v>23822860</v>
      </c>
      <c r="J211" s="11">
        <f t="shared" si="13"/>
        <v>15818113</v>
      </c>
      <c r="K211" s="11">
        <f t="shared" si="3"/>
        <v>7848395</v>
      </c>
      <c r="L211" s="11">
        <f t="shared" si="4"/>
        <v>11924017.67</v>
      </c>
      <c r="M211" s="11">
        <f t="shared" si="11"/>
        <v>-7999820.167</v>
      </c>
      <c r="N211" s="11">
        <f t="shared" si="12"/>
        <v>23817932.83</v>
      </c>
      <c r="O211" s="11">
        <f t="shared" si="14"/>
        <v>5555000</v>
      </c>
    </row>
    <row r="212">
      <c r="A212" s="1" t="s">
        <v>888</v>
      </c>
      <c r="B212" s="8">
        <v>46122.0</v>
      </c>
      <c r="C212" s="1" t="s">
        <v>34</v>
      </c>
      <c r="D212" s="12"/>
      <c r="E212" s="10">
        <v>60000.0</v>
      </c>
      <c r="F212" s="1" t="s">
        <v>889</v>
      </c>
      <c r="G212" s="11">
        <f t="shared" si="1"/>
        <v>39863755</v>
      </c>
      <c r="H212" s="11">
        <f t="shared" si="9"/>
        <v>8192500</v>
      </c>
      <c r="I212" s="11">
        <f t="shared" si="2"/>
        <v>23882860</v>
      </c>
      <c r="J212" s="11">
        <f t="shared" si="13"/>
        <v>15758113</v>
      </c>
      <c r="K212" s="11">
        <f t="shared" si="3"/>
        <v>7788395</v>
      </c>
      <c r="L212" s="11">
        <f t="shared" si="4"/>
        <v>11924017.67</v>
      </c>
      <c r="M212" s="11">
        <f t="shared" si="11"/>
        <v>-8029820.167</v>
      </c>
      <c r="N212" s="11">
        <f t="shared" si="12"/>
        <v>23787932.83</v>
      </c>
      <c r="O212" s="11">
        <f t="shared" si="14"/>
        <v>5555000</v>
      </c>
    </row>
    <row r="213">
      <c r="A213" s="1" t="s">
        <v>890</v>
      </c>
      <c r="B213" s="8">
        <v>46123.0</v>
      </c>
      <c r="C213" s="1" t="s">
        <v>25</v>
      </c>
      <c r="D213" s="12"/>
      <c r="E213" s="10">
        <v>35000.0</v>
      </c>
      <c r="F213" s="1" t="s">
        <v>891</v>
      </c>
      <c r="G213" s="11">
        <f t="shared" si="1"/>
        <v>39863755</v>
      </c>
      <c r="H213" s="11">
        <f t="shared" si="9"/>
        <v>8227500</v>
      </c>
      <c r="I213" s="11">
        <f t="shared" si="2"/>
        <v>23882860</v>
      </c>
      <c r="J213" s="11">
        <f t="shared" si="13"/>
        <v>15723113</v>
      </c>
      <c r="K213" s="11">
        <f t="shared" si="3"/>
        <v>7753395</v>
      </c>
      <c r="L213" s="11">
        <f t="shared" si="4"/>
        <v>11924017.67</v>
      </c>
      <c r="M213" s="11">
        <f t="shared" si="11"/>
        <v>-8047320.167</v>
      </c>
      <c r="N213" s="11">
        <f t="shared" si="12"/>
        <v>23770432.83</v>
      </c>
      <c r="O213" s="11">
        <f t="shared" si="14"/>
        <v>5555000</v>
      </c>
    </row>
    <row r="214">
      <c r="A214" s="1" t="s">
        <v>892</v>
      </c>
      <c r="B214" s="8">
        <v>46123.0</v>
      </c>
      <c r="C214" s="1" t="s">
        <v>25</v>
      </c>
      <c r="D214" s="12"/>
      <c r="E214" s="10">
        <v>300000.0</v>
      </c>
      <c r="F214" s="1" t="s">
        <v>53</v>
      </c>
      <c r="G214" s="11">
        <f t="shared" si="1"/>
        <v>39863755</v>
      </c>
      <c r="H214" s="11">
        <f t="shared" si="9"/>
        <v>8527500</v>
      </c>
      <c r="I214" s="11">
        <f t="shared" si="2"/>
        <v>23882860</v>
      </c>
      <c r="J214" s="11">
        <f t="shared" si="13"/>
        <v>15423113</v>
      </c>
      <c r="K214" s="11">
        <f t="shared" si="3"/>
        <v>7453395</v>
      </c>
      <c r="L214" s="11">
        <f t="shared" si="4"/>
        <v>11924017.67</v>
      </c>
      <c r="M214" s="11">
        <f t="shared" si="11"/>
        <v>-8197320.167</v>
      </c>
      <c r="N214" s="11">
        <f t="shared" si="12"/>
        <v>23620432.83</v>
      </c>
      <c r="O214" s="11">
        <f t="shared" si="14"/>
        <v>5855000</v>
      </c>
    </row>
    <row r="215">
      <c r="A215" s="1" t="s">
        <v>893</v>
      </c>
      <c r="B215" s="8">
        <v>46123.0</v>
      </c>
      <c r="C215" s="1" t="s">
        <v>34</v>
      </c>
      <c r="D215" s="12"/>
      <c r="E215" s="10">
        <v>405000.0</v>
      </c>
      <c r="F215" s="1" t="s">
        <v>62</v>
      </c>
      <c r="G215" s="11">
        <f t="shared" si="1"/>
        <v>39863755</v>
      </c>
      <c r="H215" s="11">
        <f t="shared" si="9"/>
        <v>8527500</v>
      </c>
      <c r="I215" s="11">
        <f t="shared" si="2"/>
        <v>24287860</v>
      </c>
      <c r="J215" s="11">
        <f t="shared" si="13"/>
        <v>15018113</v>
      </c>
      <c r="K215" s="11">
        <f t="shared" si="3"/>
        <v>7048395</v>
      </c>
      <c r="L215" s="11">
        <f t="shared" si="4"/>
        <v>11924017.67</v>
      </c>
      <c r="M215" s="11">
        <f t="shared" si="11"/>
        <v>-8399820.167</v>
      </c>
      <c r="N215" s="11">
        <f t="shared" si="12"/>
        <v>23417932.83</v>
      </c>
      <c r="O215" s="11">
        <f t="shared" si="14"/>
        <v>5855000</v>
      </c>
    </row>
    <row r="216">
      <c r="A216" s="1" t="s">
        <v>894</v>
      </c>
      <c r="B216" s="8">
        <v>46123.0</v>
      </c>
      <c r="C216" s="1" t="s">
        <v>6</v>
      </c>
      <c r="D216" s="10">
        <v>132600.0</v>
      </c>
      <c r="E216" s="12"/>
      <c r="F216" s="1" t="s">
        <v>657</v>
      </c>
      <c r="G216" s="11">
        <f t="shared" si="1"/>
        <v>39996355</v>
      </c>
      <c r="H216" s="11">
        <f t="shared" si="9"/>
        <v>8527500</v>
      </c>
      <c r="I216" s="11">
        <f t="shared" si="2"/>
        <v>24287860</v>
      </c>
      <c r="J216" s="11">
        <f t="shared" si="13"/>
        <v>15150713</v>
      </c>
      <c r="K216" s="11">
        <f t="shared" si="3"/>
        <v>7180995</v>
      </c>
      <c r="L216" s="11">
        <f t="shared" si="4"/>
        <v>11924017.67</v>
      </c>
      <c r="M216" s="11">
        <f t="shared" si="11"/>
        <v>-8333520.167</v>
      </c>
      <c r="N216" s="11">
        <f t="shared" si="12"/>
        <v>23484232.83</v>
      </c>
      <c r="O216" s="11">
        <f t="shared" si="14"/>
        <v>5855000</v>
      </c>
    </row>
    <row r="217">
      <c r="A217" s="1" t="s">
        <v>895</v>
      </c>
      <c r="B217" s="8">
        <v>46123.0</v>
      </c>
      <c r="C217" s="1" t="s">
        <v>6</v>
      </c>
      <c r="D217" s="10">
        <v>92000.0</v>
      </c>
      <c r="E217" s="12"/>
      <c r="F217" s="1" t="s">
        <v>896</v>
      </c>
      <c r="G217" s="11">
        <f t="shared" si="1"/>
        <v>40088355</v>
      </c>
      <c r="H217" s="11">
        <f t="shared" si="9"/>
        <v>8527500</v>
      </c>
      <c r="I217" s="11">
        <f t="shared" si="2"/>
        <v>24287860</v>
      </c>
      <c r="J217" s="11">
        <f t="shared" si="13"/>
        <v>15242713</v>
      </c>
      <c r="K217" s="11">
        <f t="shared" si="3"/>
        <v>7272995</v>
      </c>
      <c r="L217" s="11">
        <f t="shared" si="4"/>
        <v>11924017.67</v>
      </c>
      <c r="M217" s="11">
        <f t="shared" si="11"/>
        <v>-8287520.167</v>
      </c>
      <c r="N217" s="11">
        <f t="shared" si="12"/>
        <v>23530232.83</v>
      </c>
      <c r="O217" s="11">
        <f t="shared" si="14"/>
        <v>5855000</v>
      </c>
    </row>
    <row r="218">
      <c r="A218" s="1" t="s">
        <v>897</v>
      </c>
      <c r="B218" s="8">
        <v>46123.0</v>
      </c>
      <c r="C218" s="1" t="s">
        <v>6</v>
      </c>
      <c r="D218" s="10">
        <v>40000.0</v>
      </c>
      <c r="E218" s="12"/>
      <c r="F218" s="1" t="s">
        <v>898</v>
      </c>
      <c r="G218" s="11">
        <f t="shared" si="1"/>
        <v>40128355</v>
      </c>
      <c r="H218" s="11">
        <f t="shared" si="9"/>
        <v>8527500</v>
      </c>
      <c r="I218" s="11">
        <f t="shared" si="2"/>
        <v>24287860</v>
      </c>
      <c r="J218" s="11">
        <f t="shared" si="13"/>
        <v>15282713</v>
      </c>
      <c r="K218" s="11">
        <f t="shared" si="3"/>
        <v>7312995</v>
      </c>
      <c r="L218" s="11">
        <f t="shared" si="4"/>
        <v>11924017.67</v>
      </c>
      <c r="M218" s="11">
        <f t="shared" si="11"/>
        <v>-8267520.167</v>
      </c>
      <c r="N218" s="11">
        <f t="shared" si="12"/>
        <v>23550232.83</v>
      </c>
      <c r="O218" s="11">
        <f t="shared" si="14"/>
        <v>5855000</v>
      </c>
    </row>
    <row r="219">
      <c r="A219" s="1" t="s">
        <v>899</v>
      </c>
      <c r="B219" s="8">
        <v>46123.0</v>
      </c>
      <c r="C219" s="1" t="s">
        <v>6</v>
      </c>
      <c r="D219" s="10">
        <v>194500.0</v>
      </c>
      <c r="E219" s="12"/>
      <c r="F219" s="1" t="s">
        <v>168</v>
      </c>
      <c r="G219" s="11">
        <f t="shared" si="1"/>
        <v>40322855</v>
      </c>
      <c r="H219" s="11">
        <f t="shared" si="9"/>
        <v>8527500</v>
      </c>
      <c r="I219" s="11">
        <f t="shared" si="2"/>
        <v>24287860</v>
      </c>
      <c r="J219" s="11">
        <f t="shared" si="13"/>
        <v>15477213</v>
      </c>
      <c r="K219" s="11">
        <f t="shared" si="3"/>
        <v>7507495</v>
      </c>
      <c r="L219" s="11">
        <f t="shared" si="4"/>
        <v>11924017.67</v>
      </c>
      <c r="M219" s="11">
        <f t="shared" si="11"/>
        <v>-8170270.167</v>
      </c>
      <c r="N219" s="11">
        <f t="shared" si="12"/>
        <v>23647482.83</v>
      </c>
      <c r="O219" s="11">
        <f t="shared" si="14"/>
        <v>5855000</v>
      </c>
    </row>
    <row r="220">
      <c r="A220" s="1" t="s">
        <v>900</v>
      </c>
      <c r="B220" s="8">
        <v>46123.0</v>
      </c>
      <c r="C220" s="1" t="s">
        <v>6</v>
      </c>
      <c r="D220" s="10">
        <v>23000.0</v>
      </c>
      <c r="E220" s="12"/>
      <c r="F220" s="1" t="s">
        <v>901</v>
      </c>
      <c r="G220" s="11">
        <f t="shared" si="1"/>
        <v>40345855</v>
      </c>
      <c r="H220" s="11">
        <f t="shared" si="9"/>
        <v>8527500</v>
      </c>
      <c r="I220" s="11">
        <f t="shared" si="2"/>
        <v>24287860</v>
      </c>
      <c r="J220" s="11">
        <f t="shared" si="13"/>
        <v>15500213</v>
      </c>
      <c r="K220" s="11">
        <f t="shared" si="3"/>
        <v>7530495</v>
      </c>
      <c r="L220" s="11">
        <f t="shared" si="4"/>
        <v>11924017.67</v>
      </c>
      <c r="M220" s="11">
        <f t="shared" si="11"/>
        <v>-8158770.167</v>
      </c>
      <c r="N220" s="11">
        <f t="shared" si="12"/>
        <v>23658982.83</v>
      </c>
      <c r="O220" s="11">
        <f t="shared" si="14"/>
        <v>5855000</v>
      </c>
    </row>
    <row r="221">
      <c r="A221" s="1" t="s">
        <v>902</v>
      </c>
      <c r="B221" s="8">
        <v>46123.0</v>
      </c>
      <c r="C221" s="1" t="s">
        <v>6</v>
      </c>
      <c r="D221" s="10">
        <v>76500.0</v>
      </c>
      <c r="E221" s="12"/>
      <c r="F221" s="1" t="s">
        <v>903</v>
      </c>
      <c r="G221" s="11">
        <f t="shared" si="1"/>
        <v>40422355</v>
      </c>
      <c r="H221" s="11">
        <f t="shared" si="9"/>
        <v>8527500</v>
      </c>
      <c r="I221" s="11">
        <f t="shared" si="2"/>
        <v>24287860</v>
      </c>
      <c r="J221" s="11">
        <f t="shared" si="13"/>
        <v>15576713</v>
      </c>
      <c r="K221" s="11">
        <f t="shared" si="3"/>
        <v>7606995</v>
      </c>
      <c r="L221" s="11">
        <f t="shared" si="4"/>
        <v>11924017.67</v>
      </c>
      <c r="M221" s="11">
        <f t="shared" si="11"/>
        <v>-8120520.167</v>
      </c>
      <c r="N221" s="11">
        <f t="shared" si="12"/>
        <v>23697232.83</v>
      </c>
      <c r="O221" s="11">
        <f t="shared" si="14"/>
        <v>5855000</v>
      </c>
    </row>
    <row r="222">
      <c r="A222" s="1" t="s">
        <v>904</v>
      </c>
      <c r="B222" s="8">
        <v>46123.0</v>
      </c>
      <c r="C222" s="1" t="s">
        <v>6</v>
      </c>
      <c r="D222" s="10">
        <v>180000.0</v>
      </c>
      <c r="E222" s="12"/>
      <c r="F222" s="1" t="s">
        <v>905</v>
      </c>
      <c r="G222" s="11">
        <f t="shared" si="1"/>
        <v>40602355</v>
      </c>
      <c r="H222" s="11">
        <f t="shared" si="9"/>
        <v>8527500</v>
      </c>
      <c r="I222" s="11">
        <f t="shared" si="2"/>
        <v>24287860</v>
      </c>
      <c r="J222" s="11">
        <f t="shared" si="13"/>
        <v>15756713</v>
      </c>
      <c r="K222" s="11">
        <f t="shared" si="3"/>
        <v>7786995</v>
      </c>
      <c r="L222" s="11">
        <f t="shared" si="4"/>
        <v>11924017.67</v>
      </c>
      <c r="M222" s="11">
        <f t="shared" si="11"/>
        <v>-8030520.167</v>
      </c>
      <c r="N222" s="11">
        <f t="shared" si="12"/>
        <v>23787232.83</v>
      </c>
      <c r="O222" s="11">
        <f t="shared" si="14"/>
        <v>5855000</v>
      </c>
    </row>
    <row r="223">
      <c r="A223" s="1" t="s">
        <v>906</v>
      </c>
      <c r="B223" s="8">
        <v>46123.0</v>
      </c>
      <c r="C223" s="1" t="s">
        <v>6</v>
      </c>
      <c r="D223" s="10">
        <v>117000.0</v>
      </c>
      <c r="E223" s="12"/>
      <c r="F223" s="1" t="s">
        <v>907</v>
      </c>
      <c r="G223" s="11">
        <f t="shared" si="1"/>
        <v>40719355</v>
      </c>
      <c r="H223" s="11">
        <f t="shared" si="9"/>
        <v>8527500</v>
      </c>
      <c r="I223" s="11">
        <f t="shared" si="2"/>
        <v>24287860</v>
      </c>
      <c r="J223" s="11">
        <f t="shared" si="13"/>
        <v>15873713</v>
      </c>
      <c r="K223" s="11">
        <f t="shared" si="3"/>
        <v>7903995</v>
      </c>
      <c r="L223" s="11">
        <f t="shared" si="4"/>
        <v>11924017.67</v>
      </c>
      <c r="M223" s="11">
        <f t="shared" si="11"/>
        <v>-7972020.167</v>
      </c>
      <c r="N223" s="11">
        <f t="shared" si="12"/>
        <v>23845732.83</v>
      </c>
      <c r="O223" s="11">
        <f t="shared" si="14"/>
        <v>5855000</v>
      </c>
    </row>
    <row r="224">
      <c r="A224" s="1" t="s">
        <v>908</v>
      </c>
      <c r="B224" s="8">
        <v>46123.0</v>
      </c>
      <c r="C224" s="1" t="s">
        <v>6</v>
      </c>
      <c r="D224" s="10">
        <v>64000.0</v>
      </c>
      <c r="E224" s="12"/>
      <c r="F224" s="1" t="s">
        <v>409</v>
      </c>
      <c r="G224" s="11">
        <f t="shared" si="1"/>
        <v>40783355</v>
      </c>
      <c r="H224" s="11">
        <f t="shared" si="9"/>
        <v>8527500</v>
      </c>
      <c r="I224" s="11">
        <f t="shared" si="2"/>
        <v>24287860</v>
      </c>
      <c r="J224" s="11">
        <f t="shared" si="13"/>
        <v>15937713</v>
      </c>
      <c r="K224" s="11">
        <f t="shared" si="3"/>
        <v>7967995</v>
      </c>
      <c r="L224" s="11">
        <f t="shared" si="4"/>
        <v>11924017.67</v>
      </c>
      <c r="M224" s="11">
        <f t="shared" si="11"/>
        <v>-7940020.167</v>
      </c>
      <c r="N224" s="11">
        <f t="shared" si="12"/>
        <v>23877732.83</v>
      </c>
      <c r="O224" s="11">
        <f t="shared" si="14"/>
        <v>5855000</v>
      </c>
    </row>
    <row r="225">
      <c r="A225" s="1" t="s">
        <v>909</v>
      </c>
      <c r="B225" s="8">
        <v>46123.0</v>
      </c>
      <c r="C225" s="1" t="s">
        <v>6</v>
      </c>
      <c r="D225" s="10">
        <v>46000.0</v>
      </c>
      <c r="E225" s="12"/>
      <c r="F225" s="1" t="s">
        <v>235</v>
      </c>
      <c r="G225" s="11">
        <f t="shared" si="1"/>
        <v>40829355</v>
      </c>
      <c r="H225" s="11">
        <f t="shared" si="9"/>
        <v>8527500</v>
      </c>
      <c r="I225" s="11">
        <f t="shared" si="2"/>
        <v>24287860</v>
      </c>
      <c r="J225" s="11">
        <f t="shared" si="13"/>
        <v>15983713</v>
      </c>
      <c r="K225" s="11">
        <f t="shared" si="3"/>
        <v>8013995</v>
      </c>
      <c r="L225" s="11">
        <f t="shared" si="4"/>
        <v>11924017.67</v>
      </c>
      <c r="M225" s="11">
        <f t="shared" si="11"/>
        <v>-7917020.167</v>
      </c>
      <c r="N225" s="11">
        <f t="shared" si="12"/>
        <v>23900732.83</v>
      </c>
      <c r="O225" s="11">
        <f t="shared" si="14"/>
        <v>5855000</v>
      </c>
    </row>
    <row r="226">
      <c r="A226" s="1" t="s">
        <v>910</v>
      </c>
      <c r="B226" s="8">
        <v>46123.0</v>
      </c>
      <c r="C226" s="1" t="s">
        <v>6</v>
      </c>
      <c r="D226" s="10">
        <v>34000.0</v>
      </c>
      <c r="E226" s="12"/>
      <c r="F226" s="1" t="s">
        <v>237</v>
      </c>
      <c r="G226" s="11">
        <f t="shared" si="1"/>
        <v>40863355</v>
      </c>
      <c r="H226" s="11">
        <f t="shared" si="9"/>
        <v>8527500</v>
      </c>
      <c r="I226" s="11">
        <f t="shared" si="2"/>
        <v>24287860</v>
      </c>
      <c r="J226" s="11">
        <f t="shared" si="13"/>
        <v>16017713</v>
      </c>
      <c r="K226" s="11">
        <f t="shared" si="3"/>
        <v>8047995</v>
      </c>
      <c r="L226" s="11">
        <f t="shared" si="4"/>
        <v>11924017.67</v>
      </c>
      <c r="M226" s="11">
        <f t="shared" si="11"/>
        <v>-7900020.167</v>
      </c>
      <c r="N226" s="11">
        <f t="shared" si="12"/>
        <v>23917732.83</v>
      </c>
      <c r="O226" s="11">
        <f t="shared" si="14"/>
        <v>5855000</v>
      </c>
    </row>
    <row r="227">
      <c r="A227" s="1" t="s">
        <v>911</v>
      </c>
      <c r="B227" s="8">
        <v>46123.0</v>
      </c>
      <c r="C227" s="1" t="s">
        <v>6</v>
      </c>
      <c r="D227" s="10">
        <v>207000.0</v>
      </c>
      <c r="E227" s="12"/>
      <c r="F227" s="1" t="s">
        <v>912</v>
      </c>
      <c r="G227" s="11">
        <f t="shared" si="1"/>
        <v>41070355</v>
      </c>
      <c r="H227" s="11">
        <f t="shared" si="9"/>
        <v>8527500</v>
      </c>
      <c r="I227" s="11">
        <f t="shared" si="2"/>
        <v>24287860</v>
      </c>
      <c r="J227" s="11">
        <f t="shared" si="13"/>
        <v>16224713</v>
      </c>
      <c r="K227" s="11">
        <f t="shared" si="3"/>
        <v>8254995</v>
      </c>
      <c r="L227" s="11">
        <f t="shared" si="4"/>
        <v>11924017.67</v>
      </c>
      <c r="M227" s="11">
        <f t="shared" si="11"/>
        <v>-7796520.167</v>
      </c>
      <c r="N227" s="11">
        <f t="shared" si="12"/>
        <v>24021232.83</v>
      </c>
      <c r="O227" s="11">
        <f t="shared" si="14"/>
        <v>5855000</v>
      </c>
    </row>
    <row r="228">
      <c r="A228" s="1" t="s">
        <v>913</v>
      </c>
      <c r="B228" s="8">
        <v>46123.0</v>
      </c>
      <c r="C228" s="1" t="s">
        <v>6</v>
      </c>
      <c r="D228" s="10">
        <v>102000.0</v>
      </c>
      <c r="E228" s="12"/>
      <c r="F228" s="1" t="s">
        <v>472</v>
      </c>
      <c r="G228" s="11">
        <f t="shared" si="1"/>
        <v>41172355</v>
      </c>
      <c r="H228" s="11">
        <f t="shared" si="9"/>
        <v>8527500</v>
      </c>
      <c r="I228" s="11">
        <f t="shared" si="2"/>
        <v>24287860</v>
      </c>
      <c r="J228" s="11">
        <f t="shared" si="13"/>
        <v>16326713</v>
      </c>
      <c r="K228" s="11">
        <f t="shared" si="3"/>
        <v>8356995</v>
      </c>
      <c r="L228" s="11">
        <f t="shared" si="4"/>
        <v>11924017.67</v>
      </c>
      <c r="M228" s="11">
        <f t="shared" si="11"/>
        <v>-7745520.167</v>
      </c>
      <c r="N228" s="11">
        <f t="shared" si="12"/>
        <v>24072232.83</v>
      </c>
      <c r="O228" s="11">
        <f t="shared" si="14"/>
        <v>5855000</v>
      </c>
    </row>
    <row r="229">
      <c r="A229" s="1" t="s">
        <v>914</v>
      </c>
      <c r="B229" s="8">
        <v>46123.0</v>
      </c>
      <c r="C229" s="1" t="s">
        <v>6</v>
      </c>
      <c r="D229" s="10">
        <v>60000.0</v>
      </c>
      <c r="E229" s="12"/>
      <c r="F229" s="1" t="s">
        <v>356</v>
      </c>
      <c r="G229" s="11">
        <f t="shared" si="1"/>
        <v>41232355</v>
      </c>
      <c r="H229" s="11">
        <f t="shared" si="9"/>
        <v>8527500</v>
      </c>
      <c r="I229" s="11">
        <f t="shared" si="2"/>
        <v>24287860</v>
      </c>
      <c r="J229" s="11">
        <f t="shared" si="13"/>
        <v>16386713</v>
      </c>
      <c r="K229" s="11">
        <f t="shared" si="3"/>
        <v>8416995</v>
      </c>
      <c r="L229" s="11">
        <f t="shared" si="4"/>
        <v>11924017.67</v>
      </c>
      <c r="M229" s="11">
        <f t="shared" si="11"/>
        <v>-7715520.167</v>
      </c>
      <c r="N229" s="11">
        <f t="shared" si="12"/>
        <v>24102232.83</v>
      </c>
      <c r="O229" s="11">
        <f t="shared" si="14"/>
        <v>5855000</v>
      </c>
    </row>
    <row r="230">
      <c r="A230" s="1" t="s">
        <v>915</v>
      </c>
      <c r="B230" s="8">
        <v>46123.0</v>
      </c>
      <c r="C230" s="1" t="s">
        <v>6</v>
      </c>
      <c r="D230" s="10">
        <v>68000.0</v>
      </c>
      <c r="E230" s="12"/>
      <c r="F230" s="1" t="s">
        <v>197</v>
      </c>
      <c r="G230" s="11">
        <f t="shared" si="1"/>
        <v>41300355</v>
      </c>
      <c r="H230" s="11">
        <f t="shared" si="9"/>
        <v>8527500</v>
      </c>
      <c r="I230" s="11">
        <f t="shared" si="2"/>
        <v>24287860</v>
      </c>
      <c r="J230" s="11">
        <f t="shared" si="13"/>
        <v>16454713</v>
      </c>
      <c r="K230" s="11">
        <f t="shared" si="3"/>
        <v>8484995</v>
      </c>
      <c r="L230" s="11">
        <f t="shared" si="4"/>
        <v>11924017.67</v>
      </c>
      <c r="M230" s="11">
        <f t="shared" si="11"/>
        <v>-7681520.167</v>
      </c>
      <c r="N230" s="11">
        <f t="shared" si="12"/>
        <v>24136232.83</v>
      </c>
      <c r="O230" s="11">
        <f t="shared" si="14"/>
        <v>5855000</v>
      </c>
    </row>
    <row r="231">
      <c r="A231" s="1" t="s">
        <v>916</v>
      </c>
      <c r="B231" s="8">
        <v>46123.0</v>
      </c>
      <c r="C231" s="1" t="s">
        <v>6</v>
      </c>
      <c r="D231" s="10">
        <v>36000.0</v>
      </c>
      <c r="E231" s="12"/>
      <c r="F231" s="1" t="s">
        <v>390</v>
      </c>
      <c r="G231" s="11">
        <f t="shared" si="1"/>
        <v>41336355</v>
      </c>
      <c r="H231" s="11">
        <f t="shared" si="9"/>
        <v>8527500</v>
      </c>
      <c r="I231" s="11">
        <f t="shared" si="2"/>
        <v>24287860</v>
      </c>
      <c r="J231" s="11">
        <f t="shared" si="13"/>
        <v>16490713</v>
      </c>
      <c r="K231" s="11">
        <f t="shared" si="3"/>
        <v>8520995</v>
      </c>
      <c r="L231" s="11">
        <f t="shared" si="4"/>
        <v>11924017.67</v>
      </c>
      <c r="M231" s="11">
        <f t="shared" si="11"/>
        <v>-7663520.167</v>
      </c>
      <c r="N231" s="11">
        <f t="shared" si="12"/>
        <v>24154232.83</v>
      </c>
      <c r="O231" s="11">
        <f t="shared" si="14"/>
        <v>5855000</v>
      </c>
    </row>
    <row r="232">
      <c r="A232" s="1" t="s">
        <v>917</v>
      </c>
      <c r="B232" s="8">
        <v>46123.0</v>
      </c>
      <c r="C232" s="1" t="s">
        <v>6</v>
      </c>
      <c r="D232" s="10">
        <v>102000.0</v>
      </c>
      <c r="E232" s="12"/>
      <c r="F232" s="1" t="s">
        <v>918</v>
      </c>
      <c r="G232" s="11">
        <f t="shared" si="1"/>
        <v>41438355</v>
      </c>
      <c r="H232" s="11">
        <f t="shared" si="9"/>
        <v>8527500</v>
      </c>
      <c r="I232" s="11">
        <f t="shared" si="2"/>
        <v>24287860</v>
      </c>
      <c r="J232" s="11">
        <f t="shared" si="13"/>
        <v>16592713</v>
      </c>
      <c r="K232" s="11">
        <f t="shared" si="3"/>
        <v>8622995</v>
      </c>
      <c r="L232" s="11">
        <f t="shared" si="4"/>
        <v>11924017.67</v>
      </c>
      <c r="M232" s="11">
        <f t="shared" si="11"/>
        <v>-7612520.167</v>
      </c>
      <c r="N232" s="11">
        <f t="shared" si="12"/>
        <v>24205232.83</v>
      </c>
      <c r="O232" s="11">
        <f t="shared" si="14"/>
        <v>5855000</v>
      </c>
    </row>
    <row r="233">
      <c r="A233" s="1" t="s">
        <v>919</v>
      </c>
      <c r="B233" s="8">
        <v>46123.0</v>
      </c>
      <c r="C233" s="1" t="s">
        <v>6</v>
      </c>
      <c r="D233" s="10">
        <v>27200.0</v>
      </c>
      <c r="E233" s="12"/>
      <c r="F233" s="1" t="s">
        <v>197</v>
      </c>
      <c r="G233" s="11">
        <f t="shared" si="1"/>
        <v>41465555</v>
      </c>
      <c r="H233" s="11">
        <f t="shared" si="9"/>
        <v>8527500</v>
      </c>
      <c r="I233" s="11">
        <f t="shared" si="2"/>
        <v>24287860</v>
      </c>
      <c r="J233" s="11">
        <f t="shared" si="13"/>
        <v>16619913</v>
      </c>
      <c r="K233" s="11">
        <f t="shared" si="3"/>
        <v>8650195</v>
      </c>
      <c r="L233" s="11">
        <f t="shared" si="4"/>
        <v>11924017.67</v>
      </c>
      <c r="M233" s="11">
        <f t="shared" si="11"/>
        <v>-7598920.167</v>
      </c>
      <c r="N233" s="11">
        <f t="shared" si="12"/>
        <v>24218832.83</v>
      </c>
      <c r="O233" s="11">
        <f t="shared" si="14"/>
        <v>5855000</v>
      </c>
    </row>
    <row r="234">
      <c r="A234" s="1" t="s">
        <v>920</v>
      </c>
      <c r="B234" s="8">
        <v>46123.0</v>
      </c>
      <c r="C234" s="1" t="s">
        <v>6</v>
      </c>
      <c r="D234" s="10">
        <v>79000.0</v>
      </c>
      <c r="E234" s="12"/>
      <c r="F234" s="1" t="s">
        <v>325</v>
      </c>
      <c r="G234" s="11">
        <f t="shared" si="1"/>
        <v>41544555</v>
      </c>
      <c r="H234" s="11">
        <f t="shared" si="9"/>
        <v>8527500</v>
      </c>
      <c r="I234" s="11">
        <f t="shared" si="2"/>
        <v>24287860</v>
      </c>
      <c r="J234" s="11">
        <f t="shared" si="13"/>
        <v>16698913</v>
      </c>
      <c r="K234" s="11">
        <f t="shared" si="3"/>
        <v>8729195</v>
      </c>
      <c r="L234" s="11">
        <f t="shared" si="4"/>
        <v>11924017.67</v>
      </c>
      <c r="M234" s="11">
        <f t="shared" si="11"/>
        <v>-7559420.167</v>
      </c>
      <c r="N234" s="11">
        <f t="shared" si="12"/>
        <v>24258332.83</v>
      </c>
      <c r="O234" s="11">
        <f t="shared" si="14"/>
        <v>5855000</v>
      </c>
    </row>
    <row r="235">
      <c r="A235" s="1" t="s">
        <v>921</v>
      </c>
      <c r="B235" s="8">
        <v>46123.0</v>
      </c>
      <c r="C235" s="1" t="s">
        <v>6</v>
      </c>
      <c r="D235" s="10">
        <v>391000.0</v>
      </c>
      <c r="E235" s="12"/>
      <c r="F235" s="1" t="s">
        <v>804</v>
      </c>
      <c r="G235" s="11">
        <f t="shared" si="1"/>
        <v>41935555</v>
      </c>
      <c r="H235" s="11">
        <f t="shared" si="9"/>
        <v>8527500</v>
      </c>
      <c r="I235" s="11">
        <f t="shared" si="2"/>
        <v>24287860</v>
      </c>
      <c r="J235" s="11">
        <f t="shared" si="13"/>
        <v>17089913</v>
      </c>
      <c r="K235" s="11">
        <f t="shared" si="3"/>
        <v>9120195</v>
      </c>
      <c r="L235" s="11">
        <f t="shared" si="4"/>
        <v>11924017.67</v>
      </c>
      <c r="M235" s="11">
        <f t="shared" si="11"/>
        <v>-7363920.167</v>
      </c>
      <c r="N235" s="11">
        <f t="shared" si="12"/>
        <v>24453832.83</v>
      </c>
      <c r="O235" s="11">
        <f t="shared" si="14"/>
        <v>5855000</v>
      </c>
    </row>
    <row r="236">
      <c r="A236" s="1" t="s">
        <v>922</v>
      </c>
      <c r="B236" s="8">
        <v>46123.0</v>
      </c>
      <c r="C236" s="1" t="s">
        <v>6</v>
      </c>
      <c r="D236" s="10">
        <v>73000.0</v>
      </c>
      <c r="E236" s="12"/>
      <c r="F236" s="1" t="s">
        <v>139</v>
      </c>
      <c r="G236" s="11">
        <f t="shared" si="1"/>
        <v>42008555</v>
      </c>
      <c r="H236" s="11">
        <f t="shared" si="9"/>
        <v>8527500</v>
      </c>
      <c r="I236" s="11">
        <f t="shared" si="2"/>
        <v>24287860</v>
      </c>
      <c r="J236" s="11">
        <f t="shared" si="13"/>
        <v>17162913</v>
      </c>
      <c r="K236" s="11">
        <f t="shared" si="3"/>
        <v>9193195</v>
      </c>
      <c r="L236" s="11">
        <f t="shared" si="4"/>
        <v>11924017.67</v>
      </c>
      <c r="M236" s="11">
        <f t="shared" si="11"/>
        <v>-7327420.167</v>
      </c>
      <c r="N236" s="11">
        <f t="shared" si="12"/>
        <v>24490332.83</v>
      </c>
      <c r="O236" s="11">
        <f t="shared" si="14"/>
        <v>5855000</v>
      </c>
    </row>
    <row r="237">
      <c r="A237" s="1" t="s">
        <v>923</v>
      </c>
      <c r="B237" s="8">
        <v>46123.0</v>
      </c>
      <c r="C237" s="1" t="s">
        <v>6</v>
      </c>
      <c r="D237" s="10">
        <v>86000.0</v>
      </c>
      <c r="E237" s="12"/>
      <c r="F237" s="1" t="s">
        <v>924</v>
      </c>
      <c r="G237" s="11">
        <f t="shared" si="1"/>
        <v>42094555</v>
      </c>
      <c r="H237" s="11">
        <f t="shared" si="9"/>
        <v>8527500</v>
      </c>
      <c r="I237" s="11">
        <f t="shared" si="2"/>
        <v>24287860</v>
      </c>
      <c r="J237" s="11">
        <f t="shared" si="13"/>
        <v>17248913</v>
      </c>
      <c r="K237" s="11">
        <f t="shared" si="3"/>
        <v>9279195</v>
      </c>
      <c r="L237" s="11">
        <f t="shared" si="4"/>
        <v>11924017.67</v>
      </c>
      <c r="M237" s="11">
        <f t="shared" si="11"/>
        <v>-7284420.167</v>
      </c>
      <c r="N237" s="11">
        <f t="shared" si="12"/>
        <v>24533332.83</v>
      </c>
      <c r="O237" s="11">
        <f t="shared" si="14"/>
        <v>5855000</v>
      </c>
    </row>
    <row r="238">
      <c r="A238" s="1" t="s">
        <v>925</v>
      </c>
      <c r="B238" s="8">
        <v>46123.0</v>
      </c>
      <c r="C238" s="1" t="s">
        <v>6</v>
      </c>
      <c r="D238" s="10">
        <v>580000.0</v>
      </c>
      <c r="E238" s="12"/>
      <c r="F238" s="1" t="s">
        <v>215</v>
      </c>
      <c r="G238" s="11">
        <f t="shared" si="1"/>
        <v>42674555</v>
      </c>
      <c r="H238" s="11">
        <f t="shared" si="9"/>
        <v>8527500</v>
      </c>
      <c r="I238" s="11">
        <f t="shared" si="2"/>
        <v>24287860</v>
      </c>
      <c r="J238" s="11">
        <f t="shared" si="13"/>
        <v>17828913</v>
      </c>
      <c r="K238" s="11">
        <f t="shared" si="3"/>
        <v>9859195</v>
      </c>
      <c r="L238" s="11">
        <f t="shared" si="4"/>
        <v>11924017.67</v>
      </c>
      <c r="M238" s="11">
        <f t="shared" si="11"/>
        <v>-6994420.167</v>
      </c>
      <c r="N238" s="11">
        <f t="shared" si="12"/>
        <v>24823332.83</v>
      </c>
      <c r="O238" s="11">
        <f t="shared" si="14"/>
        <v>5855000</v>
      </c>
    </row>
    <row r="239">
      <c r="A239" s="1" t="s">
        <v>926</v>
      </c>
      <c r="B239" s="8">
        <v>46123.0</v>
      </c>
      <c r="C239" s="1" t="s">
        <v>6</v>
      </c>
      <c r="D239" s="10">
        <v>85000.0</v>
      </c>
      <c r="E239" s="12"/>
      <c r="F239" s="1" t="s">
        <v>143</v>
      </c>
      <c r="G239" s="11">
        <f t="shared" si="1"/>
        <v>42759555</v>
      </c>
      <c r="H239" s="11">
        <f t="shared" si="9"/>
        <v>8527500</v>
      </c>
      <c r="I239" s="11">
        <f t="shared" si="2"/>
        <v>24287860</v>
      </c>
      <c r="J239" s="11">
        <f t="shared" si="13"/>
        <v>17913913</v>
      </c>
      <c r="K239" s="11">
        <f t="shared" si="3"/>
        <v>9944195</v>
      </c>
      <c r="L239" s="11">
        <f t="shared" si="4"/>
        <v>11924017.67</v>
      </c>
      <c r="M239" s="11">
        <f t="shared" si="11"/>
        <v>-6951920.167</v>
      </c>
      <c r="N239" s="11">
        <f t="shared" si="12"/>
        <v>24865832.83</v>
      </c>
      <c r="O239" s="11">
        <f t="shared" si="14"/>
        <v>5855000</v>
      </c>
    </row>
    <row r="240">
      <c r="A240" s="1" t="s">
        <v>927</v>
      </c>
      <c r="B240" s="8">
        <v>46123.0</v>
      </c>
      <c r="C240" s="1" t="s">
        <v>6</v>
      </c>
      <c r="D240" s="10">
        <v>296000.0</v>
      </c>
      <c r="E240" s="12"/>
      <c r="F240" s="1" t="s">
        <v>928</v>
      </c>
      <c r="G240" s="11">
        <f t="shared" si="1"/>
        <v>43055555</v>
      </c>
      <c r="H240" s="11">
        <f t="shared" si="9"/>
        <v>8527500</v>
      </c>
      <c r="I240" s="11">
        <f t="shared" si="2"/>
        <v>24287860</v>
      </c>
      <c r="J240" s="11">
        <f t="shared" si="13"/>
        <v>18209913</v>
      </c>
      <c r="K240" s="11">
        <f t="shared" si="3"/>
        <v>10240195</v>
      </c>
      <c r="L240" s="11">
        <f t="shared" si="4"/>
        <v>11924017.67</v>
      </c>
      <c r="M240" s="11">
        <f t="shared" si="11"/>
        <v>-6803920.167</v>
      </c>
      <c r="N240" s="11">
        <f t="shared" si="12"/>
        <v>25013832.83</v>
      </c>
      <c r="O240" s="11">
        <f t="shared" si="14"/>
        <v>5855000</v>
      </c>
    </row>
    <row r="241">
      <c r="A241" s="1" t="s">
        <v>929</v>
      </c>
      <c r="B241" s="8">
        <v>46123.0</v>
      </c>
      <c r="C241" s="1" t="s">
        <v>6</v>
      </c>
      <c r="D241" s="10">
        <v>80000.0</v>
      </c>
      <c r="E241" s="12"/>
      <c r="F241" s="1" t="s">
        <v>930</v>
      </c>
      <c r="G241" s="11">
        <f t="shared" si="1"/>
        <v>43135555</v>
      </c>
      <c r="H241" s="11">
        <f t="shared" si="9"/>
        <v>8527500</v>
      </c>
      <c r="I241" s="11">
        <f t="shared" si="2"/>
        <v>24287860</v>
      </c>
      <c r="J241" s="11">
        <f t="shared" si="13"/>
        <v>18289913</v>
      </c>
      <c r="K241" s="11">
        <f t="shared" si="3"/>
        <v>10320195</v>
      </c>
      <c r="L241" s="11">
        <f t="shared" si="4"/>
        <v>11924017.67</v>
      </c>
      <c r="M241" s="11">
        <f t="shared" si="11"/>
        <v>-6763920.167</v>
      </c>
      <c r="N241" s="11">
        <f t="shared" si="12"/>
        <v>25053832.83</v>
      </c>
      <c r="O241" s="11">
        <f t="shared" si="14"/>
        <v>5855000</v>
      </c>
    </row>
    <row r="242">
      <c r="A242" s="1" t="s">
        <v>931</v>
      </c>
      <c r="B242" s="8">
        <v>46123.0</v>
      </c>
      <c r="C242" s="1" t="s">
        <v>6</v>
      </c>
      <c r="D242" s="10">
        <v>46000.0</v>
      </c>
      <c r="E242" s="12"/>
      <c r="F242" s="1" t="s">
        <v>932</v>
      </c>
      <c r="G242" s="11">
        <f t="shared" si="1"/>
        <v>43181555</v>
      </c>
      <c r="H242" s="11">
        <f t="shared" si="9"/>
        <v>8527500</v>
      </c>
      <c r="I242" s="11">
        <f t="shared" si="2"/>
        <v>24287860</v>
      </c>
      <c r="J242" s="11">
        <f t="shared" si="13"/>
        <v>18335913</v>
      </c>
      <c r="K242" s="11">
        <f t="shared" si="3"/>
        <v>10366195</v>
      </c>
      <c r="L242" s="11">
        <f t="shared" si="4"/>
        <v>11924017.67</v>
      </c>
      <c r="M242" s="11">
        <f t="shared" si="11"/>
        <v>-6740920.167</v>
      </c>
      <c r="N242" s="11">
        <f t="shared" si="12"/>
        <v>25076832.83</v>
      </c>
      <c r="O242" s="11">
        <f t="shared" si="14"/>
        <v>5855000</v>
      </c>
    </row>
    <row r="243">
      <c r="A243" s="1" t="s">
        <v>933</v>
      </c>
      <c r="B243" s="8">
        <v>46123.0</v>
      </c>
      <c r="C243" s="1" t="s">
        <v>6</v>
      </c>
      <c r="D243" s="10">
        <v>350000.0</v>
      </c>
      <c r="E243" s="12"/>
      <c r="F243" s="1" t="s">
        <v>934</v>
      </c>
      <c r="G243" s="11">
        <f t="shared" si="1"/>
        <v>43531555</v>
      </c>
      <c r="H243" s="11">
        <f t="shared" si="9"/>
        <v>8527500</v>
      </c>
      <c r="I243" s="11">
        <f t="shared" si="2"/>
        <v>24287860</v>
      </c>
      <c r="J243" s="11">
        <f t="shared" si="13"/>
        <v>18685913</v>
      </c>
      <c r="K243" s="11">
        <f t="shared" si="3"/>
        <v>10716195</v>
      </c>
      <c r="L243" s="11">
        <f t="shared" si="4"/>
        <v>11924017.67</v>
      </c>
      <c r="M243" s="11">
        <f t="shared" si="11"/>
        <v>-6565920.167</v>
      </c>
      <c r="N243" s="11">
        <f t="shared" si="12"/>
        <v>25251832.83</v>
      </c>
      <c r="O243" s="11">
        <f t="shared" si="14"/>
        <v>5855000</v>
      </c>
    </row>
    <row r="244">
      <c r="A244" s="1" t="s">
        <v>935</v>
      </c>
      <c r="B244" s="8">
        <v>46123.0</v>
      </c>
      <c r="C244" s="1" t="s">
        <v>6</v>
      </c>
      <c r="D244" s="10">
        <v>62000.0</v>
      </c>
      <c r="E244" s="12"/>
      <c r="F244" s="1" t="s">
        <v>143</v>
      </c>
      <c r="G244" s="11">
        <f t="shared" si="1"/>
        <v>43593555</v>
      </c>
      <c r="H244" s="11">
        <f t="shared" si="9"/>
        <v>8527500</v>
      </c>
      <c r="I244" s="11">
        <f t="shared" si="2"/>
        <v>24287860</v>
      </c>
      <c r="J244" s="11">
        <f t="shared" si="13"/>
        <v>18747913</v>
      </c>
      <c r="K244" s="11">
        <f t="shared" si="3"/>
        <v>10778195</v>
      </c>
      <c r="L244" s="11">
        <f t="shared" si="4"/>
        <v>11924017.67</v>
      </c>
      <c r="M244" s="11">
        <f t="shared" si="11"/>
        <v>-6534920.167</v>
      </c>
      <c r="N244" s="11">
        <f t="shared" si="12"/>
        <v>25282832.83</v>
      </c>
      <c r="O244" s="11">
        <f t="shared" si="14"/>
        <v>5855000</v>
      </c>
    </row>
    <row r="245">
      <c r="A245" s="1" t="s">
        <v>936</v>
      </c>
      <c r="B245" s="8">
        <v>46123.0</v>
      </c>
      <c r="C245" s="1" t="s">
        <v>6</v>
      </c>
      <c r="D245" s="10">
        <v>69000.0</v>
      </c>
      <c r="E245" s="12"/>
      <c r="F245" s="1" t="s">
        <v>131</v>
      </c>
      <c r="G245" s="11">
        <f t="shared" si="1"/>
        <v>43662555</v>
      </c>
      <c r="H245" s="11">
        <f t="shared" si="9"/>
        <v>8527500</v>
      </c>
      <c r="I245" s="11">
        <f t="shared" si="2"/>
        <v>24287860</v>
      </c>
      <c r="J245" s="11">
        <f t="shared" si="13"/>
        <v>18816913</v>
      </c>
      <c r="K245" s="11">
        <f t="shared" si="3"/>
        <v>10847195</v>
      </c>
      <c r="L245" s="11">
        <f t="shared" si="4"/>
        <v>11924017.67</v>
      </c>
      <c r="M245" s="11">
        <f t="shared" si="11"/>
        <v>-6500420.167</v>
      </c>
      <c r="N245" s="11">
        <f t="shared" si="12"/>
        <v>25317332.83</v>
      </c>
      <c r="O245" s="11">
        <f t="shared" si="14"/>
        <v>5855000</v>
      </c>
    </row>
    <row r="246">
      <c r="A246" s="1" t="s">
        <v>937</v>
      </c>
      <c r="B246" s="8">
        <v>46123.0</v>
      </c>
      <c r="C246" s="1" t="s">
        <v>6</v>
      </c>
      <c r="D246" s="10">
        <v>69000.0</v>
      </c>
      <c r="E246" s="12"/>
      <c r="F246" s="1" t="s">
        <v>938</v>
      </c>
      <c r="G246" s="11">
        <f t="shared" si="1"/>
        <v>43731555</v>
      </c>
      <c r="H246" s="11">
        <f t="shared" si="9"/>
        <v>8527500</v>
      </c>
      <c r="I246" s="11">
        <f t="shared" si="2"/>
        <v>24287860</v>
      </c>
      <c r="J246" s="11">
        <f t="shared" si="13"/>
        <v>18885913</v>
      </c>
      <c r="K246" s="11">
        <f t="shared" si="3"/>
        <v>10916195</v>
      </c>
      <c r="L246" s="11">
        <f t="shared" si="4"/>
        <v>11924017.67</v>
      </c>
      <c r="M246" s="11">
        <f t="shared" si="11"/>
        <v>-6465920.167</v>
      </c>
      <c r="N246" s="11">
        <f t="shared" si="12"/>
        <v>25351832.83</v>
      </c>
      <c r="O246" s="11">
        <f t="shared" si="14"/>
        <v>5855000</v>
      </c>
    </row>
    <row r="247">
      <c r="A247" s="1" t="s">
        <v>939</v>
      </c>
      <c r="B247" s="8">
        <v>46123.0</v>
      </c>
      <c r="C247" s="1" t="s">
        <v>6</v>
      </c>
      <c r="D247" s="10">
        <v>255000.0</v>
      </c>
      <c r="E247" s="12"/>
      <c r="F247" s="1" t="s">
        <v>171</v>
      </c>
      <c r="G247" s="11">
        <f t="shared" si="1"/>
        <v>43986555</v>
      </c>
      <c r="H247" s="11">
        <f t="shared" si="9"/>
        <v>8527500</v>
      </c>
      <c r="I247" s="11">
        <f t="shared" si="2"/>
        <v>24287860</v>
      </c>
      <c r="J247" s="11">
        <f t="shared" si="13"/>
        <v>19140913</v>
      </c>
      <c r="K247" s="11">
        <f t="shared" si="3"/>
        <v>11171195</v>
      </c>
      <c r="L247" s="11">
        <f t="shared" si="4"/>
        <v>11924017.67</v>
      </c>
      <c r="M247" s="11">
        <f t="shared" si="11"/>
        <v>-6338420.167</v>
      </c>
      <c r="N247" s="11">
        <f t="shared" si="12"/>
        <v>25479332.83</v>
      </c>
      <c r="O247" s="11">
        <f t="shared" si="14"/>
        <v>5855000</v>
      </c>
    </row>
    <row r="248">
      <c r="A248" s="1" t="s">
        <v>940</v>
      </c>
      <c r="B248" s="8">
        <v>46123.0</v>
      </c>
      <c r="C248" s="1" t="s">
        <v>6</v>
      </c>
      <c r="D248" s="10">
        <v>29000.0</v>
      </c>
      <c r="E248" s="12"/>
      <c r="F248" s="1" t="s">
        <v>143</v>
      </c>
      <c r="G248" s="11">
        <f t="shared" si="1"/>
        <v>44015555</v>
      </c>
      <c r="H248" s="11">
        <f t="shared" si="9"/>
        <v>8527500</v>
      </c>
      <c r="I248" s="11">
        <f t="shared" si="2"/>
        <v>24287860</v>
      </c>
      <c r="J248" s="11">
        <f t="shared" si="13"/>
        <v>19169913</v>
      </c>
      <c r="K248" s="11">
        <f t="shared" si="3"/>
        <v>11200195</v>
      </c>
      <c r="L248" s="11">
        <f t="shared" si="4"/>
        <v>11924017.67</v>
      </c>
      <c r="M248" s="11">
        <f t="shared" si="11"/>
        <v>-6323920.167</v>
      </c>
      <c r="N248" s="11">
        <f t="shared" si="12"/>
        <v>25493832.83</v>
      </c>
      <c r="O248" s="11">
        <f t="shared" si="14"/>
        <v>5855000</v>
      </c>
    </row>
    <row r="249">
      <c r="A249" s="1" t="s">
        <v>941</v>
      </c>
      <c r="B249" s="8">
        <v>46123.0</v>
      </c>
      <c r="C249" s="1" t="s">
        <v>6</v>
      </c>
      <c r="D249" s="10">
        <v>120000.0</v>
      </c>
      <c r="E249" s="12"/>
      <c r="F249" s="1" t="s">
        <v>942</v>
      </c>
      <c r="G249" s="11">
        <f t="shared" si="1"/>
        <v>44135555</v>
      </c>
      <c r="H249" s="11">
        <f t="shared" si="9"/>
        <v>8527500</v>
      </c>
      <c r="I249" s="11">
        <f t="shared" si="2"/>
        <v>24287860</v>
      </c>
      <c r="J249" s="11">
        <f t="shared" si="13"/>
        <v>19289913</v>
      </c>
      <c r="K249" s="11">
        <f t="shared" si="3"/>
        <v>11320195</v>
      </c>
      <c r="L249" s="11">
        <f t="shared" si="4"/>
        <v>11924017.67</v>
      </c>
      <c r="M249" s="11">
        <f t="shared" si="11"/>
        <v>-6263920.167</v>
      </c>
      <c r="N249" s="11">
        <f t="shared" si="12"/>
        <v>25553832.83</v>
      </c>
      <c r="O249" s="11">
        <f t="shared" si="14"/>
        <v>5855000</v>
      </c>
    </row>
    <row r="250">
      <c r="A250" s="1" t="s">
        <v>943</v>
      </c>
      <c r="B250" s="8">
        <v>46123.0</v>
      </c>
      <c r="C250" s="1" t="s">
        <v>6</v>
      </c>
      <c r="D250" s="10">
        <v>179000.0</v>
      </c>
      <c r="E250" s="12"/>
      <c r="F250" s="1" t="s">
        <v>944</v>
      </c>
      <c r="G250" s="11">
        <f t="shared" si="1"/>
        <v>44314555</v>
      </c>
      <c r="H250" s="11">
        <f t="shared" si="9"/>
        <v>8527500</v>
      </c>
      <c r="I250" s="11">
        <f t="shared" si="2"/>
        <v>24287860</v>
      </c>
      <c r="J250" s="11">
        <f t="shared" si="13"/>
        <v>19468913</v>
      </c>
      <c r="K250" s="11">
        <f t="shared" si="3"/>
        <v>11499195</v>
      </c>
      <c r="L250" s="11">
        <f t="shared" si="4"/>
        <v>11924017.67</v>
      </c>
      <c r="M250" s="11">
        <f t="shared" si="11"/>
        <v>-6174420.167</v>
      </c>
      <c r="N250" s="11">
        <f t="shared" si="12"/>
        <v>25643332.83</v>
      </c>
      <c r="O250" s="11">
        <f t="shared" si="14"/>
        <v>5855000</v>
      </c>
    </row>
    <row r="251">
      <c r="A251" s="1" t="s">
        <v>945</v>
      </c>
      <c r="B251" s="8">
        <v>46123.0</v>
      </c>
      <c r="C251" s="1" t="s">
        <v>6</v>
      </c>
      <c r="D251" s="10">
        <v>149000.0</v>
      </c>
      <c r="E251" s="12"/>
      <c r="F251" s="1" t="s">
        <v>171</v>
      </c>
      <c r="G251" s="11">
        <f t="shared" si="1"/>
        <v>44463555</v>
      </c>
      <c r="H251" s="11">
        <f t="shared" si="9"/>
        <v>8527500</v>
      </c>
      <c r="I251" s="11">
        <f t="shared" si="2"/>
        <v>24287860</v>
      </c>
      <c r="J251" s="11">
        <f t="shared" si="13"/>
        <v>19617913</v>
      </c>
      <c r="K251" s="11">
        <f t="shared" si="3"/>
        <v>11648195</v>
      </c>
      <c r="L251" s="11">
        <f t="shared" si="4"/>
        <v>11924017.67</v>
      </c>
      <c r="M251" s="11">
        <f t="shared" si="11"/>
        <v>-6099920.167</v>
      </c>
      <c r="N251" s="11">
        <f t="shared" si="12"/>
        <v>25717832.83</v>
      </c>
      <c r="O251" s="11">
        <f t="shared" si="14"/>
        <v>5855000</v>
      </c>
    </row>
    <row r="252">
      <c r="A252" s="1" t="s">
        <v>946</v>
      </c>
      <c r="B252" s="8">
        <v>46123.0</v>
      </c>
      <c r="C252" s="1" t="s">
        <v>6</v>
      </c>
      <c r="D252" s="10">
        <v>66000.0</v>
      </c>
      <c r="E252" s="12"/>
      <c r="F252" s="1" t="s">
        <v>947</v>
      </c>
      <c r="G252" s="11">
        <f t="shared" si="1"/>
        <v>44529555</v>
      </c>
      <c r="H252" s="11">
        <f t="shared" si="9"/>
        <v>8527500</v>
      </c>
      <c r="I252" s="11">
        <f t="shared" si="2"/>
        <v>24287860</v>
      </c>
      <c r="J252" s="11">
        <f t="shared" si="13"/>
        <v>19683913</v>
      </c>
      <c r="K252" s="11">
        <f t="shared" si="3"/>
        <v>11714195</v>
      </c>
      <c r="L252" s="11">
        <f t="shared" si="4"/>
        <v>11924017.67</v>
      </c>
      <c r="M252" s="11">
        <f t="shared" si="11"/>
        <v>-6066920.167</v>
      </c>
      <c r="N252" s="11">
        <f t="shared" si="12"/>
        <v>25750832.83</v>
      </c>
      <c r="O252" s="11">
        <f t="shared" si="14"/>
        <v>5855000</v>
      </c>
    </row>
    <row r="253">
      <c r="A253" s="1" t="s">
        <v>948</v>
      </c>
      <c r="B253" s="8">
        <v>46123.0</v>
      </c>
      <c r="C253" s="1" t="s">
        <v>6</v>
      </c>
      <c r="D253" s="10">
        <v>60000.0</v>
      </c>
      <c r="E253" s="12"/>
      <c r="F253" s="1" t="s">
        <v>949</v>
      </c>
      <c r="G253" s="11">
        <f t="shared" si="1"/>
        <v>44589555</v>
      </c>
      <c r="H253" s="11">
        <f t="shared" si="9"/>
        <v>8527500</v>
      </c>
      <c r="I253" s="11">
        <f t="shared" si="2"/>
        <v>24287860</v>
      </c>
      <c r="J253" s="11">
        <f t="shared" si="13"/>
        <v>19743913</v>
      </c>
      <c r="K253" s="11">
        <f t="shared" si="3"/>
        <v>11774195</v>
      </c>
      <c r="L253" s="11">
        <f t="shared" si="4"/>
        <v>11924017.67</v>
      </c>
      <c r="M253" s="11">
        <f t="shared" si="11"/>
        <v>-6036920.167</v>
      </c>
      <c r="N253" s="11">
        <f t="shared" si="12"/>
        <v>25780832.83</v>
      </c>
      <c r="O253" s="11">
        <f t="shared" si="14"/>
        <v>5855000</v>
      </c>
    </row>
    <row r="254">
      <c r="A254" s="1" t="s">
        <v>950</v>
      </c>
      <c r="B254" s="8">
        <v>46123.0</v>
      </c>
      <c r="C254" s="1" t="s">
        <v>6</v>
      </c>
      <c r="D254" s="10">
        <v>64000.0</v>
      </c>
      <c r="E254" s="12"/>
      <c r="F254" s="1" t="s">
        <v>951</v>
      </c>
      <c r="G254" s="11">
        <f t="shared" si="1"/>
        <v>44653555</v>
      </c>
      <c r="H254" s="11">
        <f t="shared" si="9"/>
        <v>8527500</v>
      </c>
      <c r="I254" s="11">
        <f t="shared" si="2"/>
        <v>24287860</v>
      </c>
      <c r="J254" s="11">
        <f t="shared" si="13"/>
        <v>19807913</v>
      </c>
      <c r="K254" s="11">
        <f t="shared" si="3"/>
        <v>11838195</v>
      </c>
      <c r="L254" s="11">
        <f t="shared" si="4"/>
        <v>11924017.67</v>
      </c>
      <c r="M254" s="11">
        <f t="shared" si="11"/>
        <v>-6004920.167</v>
      </c>
      <c r="N254" s="11">
        <f t="shared" si="12"/>
        <v>25812832.83</v>
      </c>
      <c r="O254" s="11">
        <f t="shared" si="14"/>
        <v>5855000</v>
      </c>
    </row>
    <row r="255">
      <c r="A255" s="1" t="s">
        <v>952</v>
      </c>
      <c r="B255" s="8">
        <v>46123.0</v>
      </c>
      <c r="C255" s="1" t="s">
        <v>6</v>
      </c>
      <c r="D255" s="10">
        <v>100000.0</v>
      </c>
      <c r="E255" s="12"/>
      <c r="F255" s="1" t="s">
        <v>953</v>
      </c>
      <c r="G255" s="11">
        <f t="shared" si="1"/>
        <v>44753555</v>
      </c>
      <c r="H255" s="11">
        <f t="shared" si="9"/>
        <v>8527500</v>
      </c>
      <c r="I255" s="11">
        <f t="shared" si="2"/>
        <v>24287860</v>
      </c>
      <c r="J255" s="11">
        <f t="shared" si="13"/>
        <v>19907913</v>
      </c>
      <c r="K255" s="11">
        <f t="shared" si="3"/>
        <v>11938195</v>
      </c>
      <c r="L255" s="11">
        <f t="shared" si="4"/>
        <v>11924017.67</v>
      </c>
      <c r="M255" s="11">
        <f t="shared" si="11"/>
        <v>-5954920.167</v>
      </c>
      <c r="N255" s="11">
        <f t="shared" si="12"/>
        <v>25862832.83</v>
      </c>
      <c r="O255" s="11">
        <f t="shared" si="14"/>
        <v>5855000</v>
      </c>
    </row>
    <row r="256">
      <c r="A256" s="1" t="s">
        <v>954</v>
      </c>
      <c r="B256" s="8">
        <v>46123.0</v>
      </c>
      <c r="C256" s="1" t="s">
        <v>6</v>
      </c>
      <c r="D256" s="10">
        <v>486000.0</v>
      </c>
      <c r="E256" s="12"/>
      <c r="F256" s="1" t="s">
        <v>955</v>
      </c>
      <c r="G256" s="11">
        <f t="shared" si="1"/>
        <v>45239555</v>
      </c>
      <c r="H256" s="11">
        <f t="shared" si="9"/>
        <v>8527500</v>
      </c>
      <c r="I256" s="11">
        <f t="shared" si="2"/>
        <v>24287860</v>
      </c>
      <c r="J256" s="11">
        <f t="shared" si="13"/>
        <v>20393913</v>
      </c>
      <c r="K256" s="11">
        <f t="shared" si="3"/>
        <v>12424195</v>
      </c>
      <c r="L256" s="11">
        <f t="shared" si="4"/>
        <v>11924017.67</v>
      </c>
      <c r="M256" s="11">
        <f t="shared" si="11"/>
        <v>-5711920.167</v>
      </c>
      <c r="N256" s="11">
        <f t="shared" si="12"/>
        <v>26105832.83</v>
      </c>
      <c r="O256" s="11">
        <f t="shared" si="14"/>
        <v>5855000</v>
      </c>
    </row>
    <row r="257">
      <c r="A257" s="1" t="s">
        <v>956</v>
      </c>
      <c r="B257" s="8">
        <v>46123.0</v>
      </c>
      <c r="C257" s="1" t="s">
        <v>6</v>
      </c>
      <c r="D257" s="10">
        <v>900000.0</v>
      </c>
      <c r="E257" s="12"/>
      <c r="F257" s="1" t="s">
        <v>957</v>
      </c>
      <c r="G257" s="11">
        <f t="shared" si="1"/>
        <v>46139555</v>
      </c>
      <c r="H257" s="11">
        <f t="shared" si="9"/>
        <v>8527500</v>
      </c>
      <c r="I257" s="11">
        <f t="shared" si="2"/>
        <v>24287860</v>
      </c>
      <c r="J257" s="11">
        <f t="shared" si="13"/>
        <v>21293913</v>
      </c>
      <c r="K257" s="11">
        <f t="shared" si="3"/>
        <v>13324195</v>
      </c>
      <c r="L257" s="11">
        <f t="shared" si="4"/>
        <v>11924017.67</v>
      </c>
      <c r="M257" s="11">
        <f t="shared" si="11"/>
        <v>-5261920.167</v>
      </c>
      <c r="N257" s="11">
        <f t="shared" si="12"/>
        <v>26555832.83</v>
      </c>
      <c r="O257" s="11">
        <f t="shared" si="14"/>
        <v>5855000</v>
      </c>
    </row>
    <row r="258">
      <c r="A258" s="1" t="s">
        <v>958</v>
      </c>
      <c r="B258" s="8">
        <v>46123.0</v>
      </c>
      <c r="C258" s="1" t="s">
        <v>6</v>
      </c>
      <c r="D258" s="10">
        <v>63000.0</v>
      </c>
      <c r="E258" s="12"/>
      <c r="F258" s="1" t="s">
        <v>959</v>
      </c>
      <c r="G258" s="11">
        <f t="shared" si="1"/>
        <v>46202555</v>
      </c>
      <c r="H258" s="11">
        <f t="shared" si="9"/>
        <v>8527500</v>
      </c>
      <c r="I258" s="11">
        <f t="shared" si="2"/>
        <v>24287860</v>
      </c>
      <c r="J258" s="11">
        <f t="shared" si="13"/>
        <v>21356913</v>
      </c>
      <c r="K258" s="11">
        <f t="shared" si="3"/>
        <v>13387195</v>
      </c>
      <c r="L258" s="11">
        <f t="shared" si="4"/>
        <v>11924017.67</v>
      </c>
      <c r="M258" s="11">
        <f t="shared" si="11"/>
        <v>-5230420.167</v>
      </c>
      <c r="N258" s="11">
        <f t="shared" si="12"/>
        <v>26587332.83</v>
      </c>
      <c r="O258" s="11">
        <f t="shared" si="14"/>
        <v>5855000</v>
      </c>
    </row>
    <row r="259">
      <c r="A259" s="1" t="s">
        <v>960</v>
      </c>
      <c r="B259" s="8">
        <v>46123.0</v>
      </c>
      <c r="C259" s="1" t="s">
        <v>6</v>
      </c>
      <c r="D259" s="10">
        <v>1100000.0</v>
      </c>
      <c r="E259" s="12"/>
      <c r="F259" s="1" t="s">
        <v>961</v>
      </c>
      <c r="G259" s="11">
        <f t="shared" si="1"/>
        <v>47302555</v>
      </c>
      <c r="H259" s="11">
        <f t="shared" si="9"/>
        <v>8527500</v>
      </c>
      <c r="I259" s="11">
        <f t="shared" si="2"/>
        <v>24287860</v>
      </c>
      <c r="J259" s="11">
        <f t="shared" si="13"/>
        <v>22456913</v>
      </c>
      <c r="K259" s="11">
        <f t="shared" si="3"/>
        <v>14487195</v>
      </c>
      <c r="L259" s="11">
        <f t="shared" si="4"/>
        <v>11924017.67</v>
      </c>
      <c r="M259" s="11">
        <f t="shared" si="11"/>
        <v>-4680420.167</v>
      </c>
      <c r="N259" s="11">
        <f t="shared" si="12"/>
        <v>27137332.83</v>
      </c>
      <c r="O259" s="11">
        <f t="shared" si="14"/>
        <v>5855000</v>
      </c>
    </row>
    <row r="260">
      <c r="A260" s="1" t="s">
        <v>962</v>
      </c>
      <c r="B260" s="8">
        <v>46123.0</v>
      </c>
      <c r="C260" s="1" t="s">
        <v>6</v>
      </c>
      <c r="D260" s="10">
        <v>980000.0</v>
      </c>
      <c r="E260" s="12"/>
      <c r="F260" s="1" t="s">
        <v>963</v>
      </c>
      <c r="G260" s="11">
        <f t="shared" si="1"/>
        <v>48282555</v>
      </c>
      <c r="H260" s="11">
        <f t="shared" si="9"/>
        <v>8527500</v>
      </c>
      <c r="I260" s="11">
        <f t="shared" si="2"/>
        <v>24287860</v>
      </c>
      <c r="J260" s="11">
        <f t="shared" si="13"/>
        <v>23436913</v>
      </c>
      <c r="K260" s="11">
        <f t="shared" si="3"/>
        <v>15467195</v>
      </c>
      <c r="L260" s="11">
        <f t="shared" si="4"/>
        <v>11924017.67</v>
      </c>
      <c r="M260" s="11">
        <f t="shared" si="11"/>
        <v>-4190420.167</v>
      </c>
      <c r="N260" s="11">
        <f t="shared" si="12"/>
        <v>27627332.83</v>
      </c>
      <c r="O260" s="11">
        <f t="shared" si="14"/>
        <v>5855000</v>
      </c>
    </row>
    <row r="261">
      <c r="A261" s="1" t="s">
        <v>964</v>
      </c>
      <c r="B261" s="8">
        <v>46124.0</v>
      </c>
      <c r="C261" s="1" t="s">
        <v>25</v>
      </c>
      <c r="D261" s="12"/>
      <c r="E261" s="10">
        <v>200000.0</v>
      </c>
      <c r="F261" s="1" t="s">
        <v>53</v>
      </c>
      <c r="G261" s="11">
        <f t="shared" si="1"/>
        <v>48282555</v>
      </c>
      <c r="H261" s="11">
        <f t="shared" si="9"/>
        <v>8727500</v>
      </c>
      <c r="I261" s="11">
        <f t="shared" si="2"/>
        <v>24287860</v>
      </c>
      <c r="J261" s="11">
        <f t="shared" si="13"/>
        <v>23236913</v>
      </c>
      <c r="K261" s="11">
        <f t="shared" si="3"/>
        <v>15267195</v>
      </c>
      <c r="L261" s="11">
        <f t="shared" si="4"/>
        <v>11924017.67</v>
      </c>
      <c r="M261" s="11">
        <f t="shared" si="11"/>
        <v>-4290420.167</v>
      </c>
      <c r="N261" s="11">
        <f t="shared" si="12"/>
        <v>27527332.83</v>
      </c>
      <c r="O261" s="11">
        <f t="shared" si="14"/>
        <v>6055000</v>
      </c>
    </row>
    <row r="262">
      <c r="A262" s="1" t="s">
        <v>965</v>
      </c>
      <c r="B262" s="8">
        <v>46126.0</v>
      </c>
      <c r="C262" s="1" t="s">
        <v>6</v>
      </c>
      <c r="D262" s="10">
        <v>160000.0</v>
      </c>
      <c r="E262" s="12"/>
      <c r="F262" s="1" t="s">
        <v>966</v>
      </c>
      <c r="G262" s="11">
        <f t="shared" si="1"/>
        <v>48442555</v>
      </c>
      <c r="H262" s="11">
        <f t="shared" si="9"/>
        <v>8727500</v>
      </c>
      <c r="I262" s="11">
        <f t="shared" si="2"/>
        <v>24287860</v>
      </c>
      <c r="J262" s="11">
        <f t="shared" si="13"/>
        <v>23396913</v>
      </c>
      <c r="K262" s="11">
        <f t="shared" si="3"/>
        <v>15427195</v>
      </c>
      <c r="L262" s="11">
        <f t="shared" si="4"/>
        <v>11924017.67</v>
      </c>
      <c r="M262" s="11">
        <f t="shared" si="11"/>
        <v>-4210420.167</v>
      </c>
      <c r="N262" s="11">
        <f t="shared" si="12"/>
        <v>27607332.83</v>
      </c>
      <c r="O262" s="11">
        <f t="shared" si="14"/>
        <v>6055000</v>
      </c>
    </row>
    <row r="263">
      <c r="A263" s="1" t="s">
        <v>967</v>
      </c>
      <c r="B263" s="8">
        <v>46126.0</v>
      </c>
      <c r="C263" s="1" t="s">
        <v>34</v>
      </c>
      <c r="D263" s="12"/>
      <c r="E263" s="10">
        <v>30000.0</v>
      </c>
      <c r="F263" s="1" t="s">
        <v>39</v>
      </c>
      <c r="G263" s="11">
        <f t="shared" si="1"/>
        <v>48442555</v>
      </c>
      <c r="H263" s="11">
        <f t="shared" si="9"/>
        <v>8727500</v>
      </c>
      <c r="I263" s="11">
        <f t="shared" si="2"/>
        <v>24317860</v>
      </c>
      <c r="J263" s="11">
        <f t="shared" si="13"/>
        <v>23366913</v>
      </c>
      <c r="K263" s="11">
        <f t="shared" si="3"/>
        <v>15397195</v>
      </c>
      <c r="L263" s="11">
        <f t="shared" si="4"/>
        <v>11924017.67</v>
      </c>
      <c r="M263" s="11">
        <f t="shared" si="11"/>
        <v>-4225420.167</v>
      </c>
      <c r="N263" s="11">
        <f t="shared" si="12"/>
        <v>27592332.83</v>
      </c>
      <c r="O263" s="11">
        <f t="shared" si="14"/>
        <v>6055000</v>
      </c>
    </row>
    <row r="264">
      <c r="A264" s="1" t="s">
        <v>968</v>
      </c>
      <c r="B264" s="8">
        <v>46126.0</v>
      </c>
      <c r="C264" s="1" t="s">
        <v>34</v>
      </c>
      <c r="D264" s="12"/>
      <c r="E264" s="10">
        <v>124000.0</v>
      </c>
      <c r="F264" s="1" t="s">
        <v>62</v>
      </c>
      <c r="G264" s="11">
        <f t="shared" si="1"/>
        <v>48442555</v>
      </c>
      <c r="H264" s="11">
        <f t="shared" si="9"/>
        <v>8727500</v>
      </c>
      <c r="I264" s="11">
        <f t="shared" si="2"/>
        <v>24441860</v>
      </c>
      <c r="J264" s="11">
        <f t="shared" si="13"/>
        <v>23242913</v>
      </c>
      <c r="K264" s="11">
        <f t="shared" si="3"/>
        <v>15273195</v>
      </c>
      <c r="L264" s="11">
        <f t="shared" si="4"/>
        <v>11924017.67</v>
      </c>
      <c r="M264" s="11">
        <f t="shared" si="11"/>
        <v>-4287420.167</v>
      </c>
      <c r="N264" s="11">
        <f t="shared" si="12"/>
        <v>27530332.83</v>
      </c>
      <c r="O264" s="11">
        <f t="shared" si="14"/>
        <v>6055000</v>
      </c>
    </row>
    <row r="265">
      <c r="A265" s="1" t="s">
        <v>969</v>
      </c>
      <c r="B265" s="8">
        <v>46126.0</v>
      </c>
      <c r="C265" s="1" t="s">
        <v>34</v>
      </c>
      <c r="D265" s="12"/>
      <c r="E265" s="10">
        <v>34000.0</v>
      </c>
      <c r="F265" s="1" t="s">
        <v>39</v>
      </c>
      <c r="G265" s="11">
        <f t="shared" si="1"/>
        <v>48442555</v>
      </c>
      <c r="H265" s="11">
        <f t="shared" si="9"/>
        <v>8727500</v>
      </c>
      <c r="I265" s="11">
        <f t="shared" si="2"/>
        <v>24475860</v>
      </c>
      <c r="J265" s="11">
        <f t="shared" si="13"/>
        <v>23208913</v>
      </c>
      <c r="K265" s="11">
        <f t="shared" si="3"/>
        <v>15239195</v>
      </c>
      <c r="L265" s="11">
        <f t="shared" si="4"/>
        <v>11924017.67</v>
      </c>
      <c r="M265" s="11">
        <f t="shared" si="11"/>
        <v>-4304420.167</v>
      </c>
      <c r="N265" s="11">
        <f t="shared" si="12"/>
        <v>27513332.83</v>
      </c>
      <c r="O265" s="11">
        <f t="shared" si="14"/>
        <v>6055000</v>
      </c>
    </row>
    <row r="266">
      <c r="A266" s="1" t="s">
        <v>970</v>
      </c>
      <c r="B266" s="8">
        <v>46126.0</v>
      </c>
      <c r="C266" s="1" t="s">
        <v>34</v>
      </c>
      <c r="D266" s="12"/>
      <c r="E266" s="10">
        <v>3250000.0</v>
      </c>
      <c r="F266" s="1" t="s">
        <v>971</v>
      </c>
      <c r="G266" s="11">
        <f t="shared" si="1"/>
        <v>48442555</v>
      </c>
      <c r="H266" s="11">
        <f t="shared" si="9"/>
        <v>8727500</v>
      </c>
      <c r="I266" s="11">
        <f t="shared" si="2"/>
        <v>27725860</v>
      </c>
      <c r="J266" s="11">
        <f t="shared" si="13"/>
        <v>19958913</v>
      </c>
      <c r="K266" s="11">
        <f t="shared" si="3"/>
        <v>11989195</v>
      </c>
      <c r="L266" s="11">
        <f t="shared" si="4"/>
        <v>11924017.67</v>
      </c>
      <c r="M266" s="11">
        <f t="shared" si="11"/>
        <v>-5929420.167</v>
      </c>
      <c r="N266" s="11">
        <f t="shared" si="12"/>
        <v>25888332.83</v>
      </c>
      <c r="O266" s="11">
        <f t="shared" si="14"/>
        <v>6055000</v>
      </c>
    </row>
    <row r="267">
      <c r="A267" s="1" t="s">
        <v>972</v>
      </c>
      <c r="B267" s="8">
        <v>46126.0</v>
      </c>
      <c r="C267" s="1" t="s">
        <v>6</v>
      </c>
      <c r="D267" s="10">
        <v>235000.0</v>
      </c>
      <c r="E267" s="12"/>
      <c r="F267" s="1" t="s">
        <v>973</v>
      </c>
      <c r="G267" s="11">
        <f t="shared" si="1"/>
        <v>48677555</v>
      </c>
      <c r="H267" s="11">
        <f t="shared" si="9"/>
        <v>8727500</v>
      </c>
      <c r="I267" s="11">
        <f t="shared" si="2"/>
        <v>27725860</v>
      </c>
      <c r="J267" s="11">
        <f t="shared" si="13"/>
        <v>20193913</v>
      </c>
      <c r="K267" s="11">
        <f t="shared" si="3"/>
        <v>12224195</v>
      </c>
      <c r="L267" s="11">
        <f t="shared" si="4"/>
        <v>11924017.67</v>
      </c>
      <c r="M267" s="11">
        <f t="shared" si="11"/>
        <v>-5811920.167</v>
      </c>
      <c r="N267" s="11">
        <f t="shared" si="12"/>
        <v>26005832.83</v>
      </c>
      <c r="O267" s="11">
        <f t="shared" si="14"/>
        <v>6055000</v>
      </c>
    </row>
    <row r="268">
      <c r="A268" s="1" t="s">
        <v>974</v>
      </c>
      <c r="B268" s="8">
        <v>46126.0</v>
      </c>
      <c r="C268" s="1" t="s">
        <v>6</v>
      </c>
      <c r="D268" s="10">
        <v>248000.0</v>
      </c>
      <c r="E268" s="12"/>
      <c r="F268" s="1" t="s">
        <v>131</v>
      </c>
      <c r="G268" s="11">
        <f t="shared" si="1"/>
        <v>48925555</v>
      </c>
      <c r="H268" s="11">
        <f t="shared" si="9"/>
        <v>8727500</v>
      </c>
      <c r="I268" s="11">
        <f t="shared" si="2"/>
        <v>27725860</v>
      </c>
      <c r="J268" s="11">
        <f t="shared" si="13"/>
        <v>20441913</v>
      </c>
      <c r="K268" s="11">
        <f t="shared" si="3"/>
        <v>12472195</v>
      </c>
      <c r="L268" s="11">
        <f t="shared" si="4"/>
        <v>11924017.67</v>
      </c>
      <c r="M268" s="11">
        <f t="shared" si="11"/>
        <v>-5687920.167</v>
      </c>
      <c r="N268" s="11">
        <f t="shared" si="12"/>
        <v>26129832.83</v>
      </c>
      <c r="O268" s="11">
        <f t="shared" si="14"/>
        <v>6055000</v>
      </c>
    </row>
    <row r="269">
      <c r="A269" s="1" t="s">
        <v>975</v>
      </c>
      <c r="B269" s="8">
        <v>46126.0</v>
      </c>
      <c r="C269" s="1" t="s">
        <v>6</v>
      </c>
      <c r="D269" s="10">
        <v>300000.0</v>
      </c>
      <c r="E269" s="12"/>
      <c r="F269" s="1" t="s">
        <v>976</v>
      </c>
      <c r="G269" s="11">
        <f t="shared" si="1"/>
        <v>49225555</v>
      </c>
      <c r="H269" s="11">
        <f t="shared" si="9"/>
        <v>8727500</v>
      </c>
      <c r="I269" s="11">
        <f t="shared" si="2"/>
        <v>27725860</v>
      </c>
      <c r="J269" s="11">
        <f t="shared" si="13"/>
        <v>20741913</v>
      </c>
      <c r="K269" s="11">
        <f t="shared" si="3"/>
        <v>12772195</v>
      </c>
      <c r="L269" s="11">
        <f t="shared" si="4"/>
        <v>11924017.67</v>
      </c>
      <c r="M269" s="11">
        <f t="shared" si="11"/>
        <v>-5537920.167</v>
      </c>
      <c r="N269" s="11">
        <f t="shared" si="12"/>
        <v>26279832.83</v>
      </c>
      <c r="O269" s="11">
        <f t="shared" si="14"/>
        <v>6055000</v>
      </c>
    </row>
    <row r="270">
      <c r="A270" s="1" t="s">
        <v>977</v>
      </c>
      <c r="B270" s="8">
        <v>46126.0</v>
      </c>
      <c r="C270" s="1" t="s">
        <v>6</v>
      </c>
      <c r="D270" s="10">
        <v>110500.0</v>
      </c>
      <c r="E270" s="12"/>
      <c r="F270" s="1" t="s">
        <v>237</v>
      </c>
      <c r="G270" s="11">
        <f t="shared" si="1"/>
        <v>49336055</v>
      </c>
      <c r="H270" s="11">
        <f t="shared" si="9"/>
        <v>8727500</v>
      </c>
      <c r="I270" s="11">
        <f t="shared" si="2"/>
        <v>27725860</v>
      </c>
      <c r="J270" s="11">
        <f t="shared" si="13"/>
        <v>20852413</v>
      </c>
      <c r="K270" s="11">
        <f t="shared" si="3"/>
        <v>12882695</v>
      </c>
      <c r="L270" s="11">
        <f t="shared" si="4"/>
        <v>11924017.67</v>
      </c>
      <c r="M270" s="11">
        <f t="shared" si="11"/>
        <v>-5482670.167</v>
      </c>
      <c r="N270" s="11">
        <f t="shared" si="12"/>
        <v>26335082.83</v>
      </c>
      <c r="O270" s="11">
        <f t="shared" si="14"/>
        <v>6055000</v>
      </c>
    </row>
    <row r="271">
      <c r="A271" s="1" t="s">
        <v>978</v>
      </c>
      <c r="B271" s="8">
        <v>46126.0</v>
      </c>
      <c r="C271" s="1" t="s">
        <v>6</v>
      </c>
      <c r="D271" s="10">
        <v>49000.0</v>
      </c>
      <c r="E271" s="12"/>
      <c r="F271" s="1" t="s">
        <v>197</v>
      </c>
      <c r="G271" s="11">
        <f t="shared" si="1"/>
        <v>49385055</v>
      </c>
      <c r="H271" s="11">
        <f t="shared" si="9"/>
        <v>8727500</v>
      </c>
      <c r="I271" s="11">
        <f t="shared" si="2"/>
        <v>27725860</v>
      </c>
      <c r="J271" s="11">
        <f t="shared" si="13"/>
        <v>20901413</v>
      </c>
      <c r="K271" s="11">
        <f t="shared" si="3"/>
        <v>12931695</v>
      </c>
      <c r="L271" s="11">
        <f t="shared" si="4"/>
        <v>11924017.67</v>
      </c>
      <c r="M271" s="11">
        <f t="shared" si="11"/>
        <v>-5458170.167</v>
      </c>
      <c r="N271" s="11">
        <f t="shared" si="12"/>
        <v>26359582.83</v>
      </c>
      <c r="O271" s="11">
        <f t="shared" si="14"/>
        <v>6055000</v>
      </c>
    </row>
    <row r="272">
      <c r="A272" s="1" t="s">
        <v>979</v>
      </c>
      <c r="B272" s="8">
        <v>46126.0</v>
      </c>
      <c r="C272" s="1" t="s">
        <v>6</v>
      </c>
      <c r="D272" s="10">
        <v>120000.0</v>
      </c>
      <c r="E272" s="12"/>
      <c r="F272" s="1" t="s">
        <v>422</v>
      </c>
      <c r="G272" s="11">
        <f t="shared" si="1"/>
        <v>49505055</v>
      </c>
      <c r="H272" s="11">
        <f t="shared" si="9"/>
        <v>8727500</v>
      </c>
      <c r="I272" s="11">
        <f t="shared" si="2"/>
        <v>27725860</v>
      </c>
      <c r="J272" s="11">
        <f t="shared" si="13"/>
        <v>21021413</v>
      </c>
      <c r="K272" s="11">
        <f t="shared" si="3"/>
        <v>13051695</v>
      </c>
      <c r="L272" s="11">
        <f t="shared" si="4"/>
        <v>11924017.67</v>
      </c>
      <c r="M272" s="11">
        <f t="shared" si="11"/>
        <v>-5398170.167</v>
      </c>
      <c r="N272" s="11">
        <f t="shared" si="12"/>
        <v>26419582.83</v>
      </c>
      <c r="O272" s="11">
        <f t="shared" si="14"/>
        <v>6055000</v>
      </c>
    </row>
    <row r="273">
      <c r="A273" s="1" t="s">
        <v>980</v>
      </c>
      <c r="B273" s="8">
        <v>46126.0</v>
      </c>
      <c r="C273" s="1" t="s">
        <v>6</v>
      </c>
      <c r="D273" s="10">
        <v>414000.0</v>
      </c>
      <c r="E273" s="12"/>
      <c r="F273" s="1" t="s">
        <v>356</v>
      </c>
      <c r="G273" s="11">
        <f t="shared" si="1"/>
        <v>49919055</v>
      </c>
      <c r="H273" s="11">
        <f t="shared" si="9"/>
        <v>8727500</v>
      </c>
      <c r="I273" s="11">
        <f t="shared" si="2"/>
        <v>27725860</v>
      </c>
      <c r="J273" s="11">
        <f t="shared" si="13"/>
        <v>21435413</v>
      </c>
      <c r="K273" s="11">
        <f t="shared" si="3"/>
        <v>13465695</v>
      </c>
      <c r="L273" s="11">
        <f t="shared" si="4"/>
        <v>11924017.67</v>
      </c>
      <c r="M273" s="11">
        <f t="shared" si="11"/>
        <v>-5191170.167</v>
      </c>
      <c r="N273" s="11">
        <f t="shared" si="12"/>
        <v>26626582.83</v>
      </c>
      <c r="O273" s="11">
        <f t="shared" si="14"/>
        <v>6055000</v>
      </c>
    </row>
    <row r="274">
      <c r="A274" s="1" t="s">
        <v>981</v>
      </c>
      <c r="B274" s="8">
        <v>46126.0</v>
      </c>
      <c r="C274" s="1" t="s">
        <v>6</v>
      </c>
      <c r="D274" s="10">
        <v>431000.0</v>
      </c>
      <c r="E274" s="12"/>
      <c r="F274" s="1" t="s">
        <v>982</v>
      </c>
      <c r="G274" s="11">
        <f t="shared" si="1"/>
        <v>50350055</v>
      </c>
      <c r="H274" s="11">
        <f t="shared" si="9"/>
        <v>8727500</v>
      </c>
      <c r="I274" s="11">
        <f t="shared" si="2"/>
        <v>27725860</v>
      </c>
      <c r="J274" s="11">
        <f t="shared" si="13"/>
        <v>21866413</v>
      </c>
      <c r="K274" s="11">
        <f t="shared" si="3"/>
        <v>13896695</v>
      </c>
      <c r="L274" s="11">
        <f t="shared" si="4"/>
        <v>11924017.67</v>
      </c>
      <c r="M274" s="11">
        <f t="shared" si="11"/>
        <v>-4975670.167</v>
      </c>
      <c r="N274" s="11">
        <f t="shared" si="12"/>
        <v>26842082.83</v>
      </c>
      <c r="O274" s="11">
        <f t="shared" si="14"/>
        <v>6055000</v>
      </c>
    </row>
    <row r="275">
      <c r="A275" s="1" t="s">
        <v>983</v>
      </c>
      <c r="B275" s="8">
        <v>46126.0</v>
      </c>
      <c r="C275" s="1" t="s">
        <v>6</v>
      </c>
      <c r="D275" s="10">
        <v>71400.0</v>
      </c>
      <c r="E275" s="12"/>
      <c r="F275" s="1" t="s">
        <v>197</v>
      </c>
      <c r="G275" s="11">
        <f t="shared" si="1"/>
        <v>50421455</v>
      </c>
      <c r="H275" s="11">
        <f t="shared" si="9"/>
        <v>8727500</v>
      </c>
      <c r="I275" s="11">
        <f t="shared" si="2"/>
        <v>27725860</v>
      </c>
      <c r="J275" s="11">
        <f t="shared" si="13"/>
        <v>21937813</v>
      </c>
      <c r="K275" s="11">
        <f t="shared" si="3"/>
        <v>13968095</v>
      </c>
      <c r="L275" s="11">
        <f t="shared" si="4"/>
        <v>11924017.67</v>
      </c>
      <c r="M275" s="11">
        <f t="shared" si="11"/>
        <v>-4939970.167</v>
      </c>
      <c r="N275" s="11">
        <f t="shared" si="12"/>
        <v>26877782.83</v>
      </c>
      <c r="O275" s="11">
        <f t="shared" si="14"/>
        <v>6055000</v>
      </c>
    </row>
    <row r="276">
      <c r="A276" s="1" t="s">
        <v>984</v>
      </c>
      <c r="B276" s="8">
        <v>46126.0</v>
      </c>
      <c r="C276" s="1" t="s">
        <v>6</v>
      </c>
      <c r="D276" s="10">
        <v>128000.0</v>
      </c>
      <c r="E276" s="12"/>
      <c r="F276" s="1" t="s">
        <v>796</v>
      </c>
      <c r="G276" s="11">
        <f t="shared" si="1"/>
        <v>50549455</v>
      </c>
      <c r="H276" s="11">
        <f t="shared" si="9"/>
        <v>8727500</v>
      </c>
      <c r="I276" s="11">
        <f t="shared" si="2"/>
        <v>27725860</v>
      </c>
      <c r="J276" s="11">
        <f t="shared" si="13"/>
        <v>22065813</v>
      </c>
      <c r="K276" s="11">
        <f t="shared" si="3"/>
        <v>14096095</v>
      </c>
      <c r="L276" s="11">
        <f t="shared" si="4"/>
        <v>11924017.67</v>
      </c>
      <c r="M276" s="11">
        <f t="shared" si="11"/>
        <v>-4875970.167</v>
      </c>
      <c r="N276" s="11">
        <f t="shared" si="12"/>
        <v>26941782.83</v>
      </c>
      <c r="O276" s="11">
        <f t="shared" si="14"/>
        <v>6055000</v>
      </c>
    </row>
    <row r="277">
      <c r="A277" s="1" t="s">
        <v>985</v>
      </c>
      <c r="B277" s="8">
        <v>46126.0</v>
      </c>
      <c r="C277" s="1" t="s">
        <v>6</v>
      </c>
      <c r="D277" s="10">
        <v>51000.0</v>
      </c>
      <c r="E277" s="12"/>
      <c r="F277" s="1" t="s">
        <v>235</v>
      </c>
      <c r="G277" s="11">
        <f t="shared" si="1"/>
        <v>50600455</v>
      </c>
      <c r="H277" s="11">
        <f t="shared" si="9"/>
        <v>8727500</v>
      </c>
      <c r="I277" s="11">
        <f t="shared" si="2"/>
        <v>27725860</v>
      </c>
      <c r="J277" s="11">
        <f t="shared" si="13"/>
        <v>22116813</v>
      </c>
      <c r="K277" s="11">
        <f t="shared" si="3"/>
        <v>14147095</v>
      </c>
      <c r="L277" s="11">
        <f t="shared" si="4"/>
        <v>11924017.67</v>
      </c>
      <c r="M277" s="11">
        <f t="shared" si="11"/>
        <v>-4850470.167</v>
      </c>
      <c r="N277" s="11">
        <f t="shared" si="12"/>
        <v>26967282.83</v>
      </c>
      <c r="O277" s="11">
        <f t="shared" si="14"/>
        <v>6055000</v>
      </c>
    </row>
    <row r="278">
      <c r="A278" s="1" t="s">
        <v>986</v>
      </c>
      <c r="B278" s="8">
        <v>46127.0</v>
      </c>
      <c r="C278" s="1" t="s">
        <v>34</v>
      </c>
      <c r="D278" s="12"/>
      <c r="E278" s="10">
        <v>18000.0</v>
      </c>
      <c r="F278" s="1" t="s">
        <v>39</v>
      </c>
      <c r="G278" s="11">
        <f t="shared" si="1"/>
        <v>50600455</v>
      </c>
      <c r="H278" s="11">
        <f t="shared" si="9"/>
        <v>8727500</v>
      </c>
      <c r="I278" s="11">
        <f t="shared" si="2"/>
        <v>27743860</v>
      </c>
      <c r="J278" s="11">
        <f t="shared" si="13"/>
        <v>22098813</v>
      </c>
      <c r="K278" s="11">
        <f t="shared" si="3"/>
        <v>14129095</v>
      </c>
      <c r="L278" s="11">
        <f t="shared" si="4"/>
        <v>11924017.67</v>
      </c>
      <c r="M278" s="11">
        <f t="shared" si="11"/>
        <v>-4859470.167</v>
      </c>
      <c r="N278" s="11">
        <f t="shared" si="12"/>
        <v>26958282.83</v>
      </c>
      <c r="O278" s="11">
        <f t="shared" si="14"/>
        <v>6055000</v>
      </c>
    </row>
    <row r="279">
      <c r="A279" s="1" t="s">
        <v>987</v>
      </c>
      <c r="B279" s="8">
        <v>46127.0</v>
      </c>
      <c r="C279" s="1" t="s">
        <v>34</v>
      </c>
      <c r="D279" s="12"/>
      <c r="E279" s="10">
        <v>10000.0</v>
      </c>
      <c r="F279" s="1" t="s">
        <v>988</v>
      </c>
      <c r="G279" s="11">
        <f t="shared" si="1"/>
        <v>50600455</v>
      </c>
      <c r="H279" s="11">
        <f t="shared" si="9"/>
        <v>8727500</v>
      </c>
      <c r="I279" s="11">
        <f t="shared" si="2"/>
        <v>27753860</v>
      </c>
      <c r="J279" s="11">
        <f t="shared" si="13"/>
        <v>22088813</v>
      </c>
      <c r="K279" s="11">
        <f t="shared" si="3"/>
        <v>14119095</v>
      </c>
      <c r="L279" s="11">
        <f t="shared" si="4"/>
        <v>11924017.67</v>
      </c>
      <c r="M279" s="11">
        <f t="shared" si="11"/>
        <v>-4864470.167</v>
      </c>
      <c r="N279" s="11">
        <f t="shared" si="12"/>
        <v>26953282.83</v>
      </c>
      <c r="O279" s="11">
        <f t="shared" si="14"/>
        <v>6055000</v>
      </c>
    </row>
    <row r="280">
      <c r="A280" s="1" t="s">
        <v>989</v>
      </c>
      <c r="B280" s="8">
        <v>46127.0</v>
      </c>
      <c r="C280" s="1" t="s">
        <v>6</v>
      </c>
      <c r="D280" s="10">
        <v>850000.0</v>
      </c>
      <c r="E280" s="12"/>
      <c r="F280" s="1" t="s">
        <v>990</v>
      </c>
      <c r="G280" s="11">
        <f t="shared" si="1"/>
        <v>51450455</v>
      </c>
      <c r="H280" s="11">
        <f t="shared" si="9"/>
        <v>8727500</v>
      </c>
      <c r="I280" s="11">
        <f t="shared" si="2"/>
        <v>27753860</v>
      </c>
      <c r="J280" s="11">
        <f t="shared" si="13"/>
        <v>22938813</v>
      </c>
      <c r="K280" s="11">
        <f t="shared" si="3"/>
        <v>14969095</v>
      </c>
      <c r="L280" s="11">
        <f t="shared" si="4"/>
        <v>11924017.67</v>
      </c>
      <c r="M280" s="11">
        <f t="shared" si="11"/>
        <v>-4439470.167</v>
      </c>
      <c r="N280" s="11">
        <f t="shared" si="12"/>
        <v>27378282.83</v>
      </c>
      <c r="O280" s="11">
        <f t="shared" si="14"/>
        <v>6055000</v>
      </c>
    </row>
    <row r="281">
      <c r="A281" s="1" t="s">
        <v>991</v>
      </c>
      <c r="B281" s="8">
        <v>46127.0</v>
      </c>
      <c r="C281" s="1" t="s">
        <v>34</v>
      </c>
      <c r="D281" s="12"/>
      <c r="E281" s="10">
        <v>628000.0</v>
      </c>
      <c r="F281" s="1" t="s">
        <v>992</v>
      </c>
      <c r="G281" s="11">
        <f t="shared" si="1"/>
        <v>51450455</v>
      </c>
      <c r="H281" s="11">
        <f t="shared" si="9"/>
        <v>8727500</v>
      </c>
      <c r="I281" s="11">
        <f t="shared" si="2"/>
        <v>28381860</v>
      </c>
      <c r="J281" s="11">
        <f t="shared" si="13"/>
        <v>22310813</v>
      </c>
      <c r="K281" s="11">
        <f t="shared" si="3"/>
        <v>14341095</v>
      </c>
      <c r="L281" s="11">
        <f t="shared" si="4"/>
        <v>11924017.67</v>
      </c>
      <c r="M281" s="11">
        <f t="shared" si="11"/>
        <v>-4753470.167</v>
      </c>
      <c r="N281" s="11">
        <f t="shared" si="12"/>
        <v>27064282.83</v>
      </c>
      <c r="O281" s="11">
        <f t="shared" si="14"/>
        <v>6055000</v>
      </c>
    </row>
    <row r="282">
      <c r="A282" s="1" t="s">
        <v>993</v>
      </c>
      <c r="B282" s="8">
        <v>46127.0</v>
      </c>
      <c r="C282" s="1" t="s">
        <v>25</v>
      </c>
      <c r="D282" s="12"/>
      <c r="E282" s="10">
        <v>300000.0</v>
      </c>
      <c r="F282" s="1" t="s">
        <v>53</v>
      </c>
      <c r="G282" s="11">
        <f t="shared" si="1"/>
        <v>51450455</v>
      </c>
      <c r="H282" s="11">
        <f t="shared" si="9"/>
        <v>9027500</v>
      </c>
      <c r="I282" s="11">
        <f t="shared" si="2"/>
        <v>28381860</v>
      </c>
      <c r="J282" s="11">
        <f t="shared" si="13"/>
        <v>22010813</v>
      </c>
      <c r="K282" s="11">
        <f t="shared" si="3"/>
        <v>14041095</v>
      </c>
      <c r="L282" s="11">
        <f t="shared" si="4"/>
        <v>11924017.67</v>
      </c>
      <c r="M282" s="11">
        <f t="shared" si="11"/>
        <v>-4903470.167</v>
      </c>
      <c r="N282" s="11">
        <f t="shared" si="12"/>
        <v>26914282.83</v>
      </c>
      <c r="O282" s="11">
        <f t="shared" si="14"/>
        <v>6355000</v>
      </c>
    </row>
    <row r="283">
      <c r="A283" s="1" t="s">
        <v>994</v>
      </c>
      <c r="B283" s="8">
        <v>46127.0</v>
      </c>
      <c r="C283" s="1" t="s">
        <v>6</v>
      </c>
      <c r="D283" s="10">
        <v>460000.0</v>
      </c>
      <c r="E283" s="12"/>
      <c r="F283" s="1" t="s">
        <v>995</v>
      </c>
      <c r="G283" s="11">
        <f t="shared" si="1"/>
        <v>51910455</v>
      </c>
      <c r="H283" s="11">
        <f t="shared" si="9"/>
        <v>9027500</v>
      </c>
      <c r="I283" s="11">
        <f t="shared" si="2"/>
        <v>28381860</v>
      </c>
      <c r="J283" s="11">
        <f t="shared" si="13"/>
        <v>22470813</v>
      </c>
      <c r="K283" s="11">
        <f t="shared" si="3"/>
        <v>14501095</v>
      </c>
      <c r="L283" s="11">
        <f t="shared" si="4"/>
        <v>11924017.67</v>
      </c>
      <c r="M283" s="11">
        <f t="shared" si="11"/>
        <v>-4673470.167</v>
      </c>
      <c r="N283" s="11">
        <f t="shared" si="12"/>
        <v>27144282.83</v>
      </c>
      <c r="O283" s="11">
        <f t="shared" si="14"/>
        <v>6355000</v>
      </c>
    </row>
    <row r="284">
      <c r="A284" s="1" t="s">
        <v>996</v>
      </c>
      <c r="B284" s="8">
        <v>46129.0</v>
      </c>
      <c r="C284" s="1" t="s">
        <v>6</v>
      </c>
      <c r="D284" s="10">
        <v>790000.0</v>
      </c>
      <c r="E284" s="12"/>
      <c r="F284" s="1" t="s">
        <v>997</v>
      </c>
      <c r="G284" s="11">
        <f t="shared" si="1"/>
        <v>52700455</v>
      </c>
      <c r="H284" s="11">
        <f t="shared" si="9"/>
        <v>9027500</v>
      </c>
      <c r="I284" s="11">
        <f t="shared" si="2"/>
        <v>28381860</v>
      </c>
      <c r="J284" s="11">
        <f t="shared" si="13"/>
        <v>23260813</v>
      </c>
      <c r="K284" s="11">
        <f t="shared" si="3"/>
        <v>15291095</v>
      </c>
      <c r="L284" s="11">
        <f t="shared" si="4"/>
        <v>11924017.67</v>
      </c>
      <c r="M284" s="11">
        <f t="shared" si="11"/>
        <v>-4278470.167</v>
      </c>
      <c r="N284" s="11">
        <f t="shared" si="12"/>
        <v>27539282.83</v>
      </c>
      <c r="O284" s="11">
        <f t="shared" si="14"/>
        <v>6355000</v>
      </c>
    </row>
    <row r="285">
      <c r="A285" s="1" t="s">
        <v>998</v>
      </c>
      <c r="B285" s="8">
        <v>46129.0</v>
      </c>
      <c r="C285" s="1" t="s">
        <v>34</v>
      </c>
      <c r="D285" s="12"/>
      <c r="E285" s="10">
        <v>59000.0</v>
      </c>
      <c r="F285" s="1" t="s">
        <v>999</v>
      </c>
      <c r="G285" s="11">
        <f t="shared" si="1"/>
        <v>52700455</v>
      </c>
      <c r="H285" s="11">
        <f t="shared" si="9"/>
        <v>9027500</v>
      </c>
      <c r="I285" s="11">
        <f t="shared" si="2"/>
        <v>28440860</v>
      </c>
      <c r="J285" s="11">
        <f t="shared" si="13"/>
        <v>23201813</v>
      </c>
      <c r="K285" s="11">
        <f t="shared" si="3"/>
        <v>15232095</v>
      </c>
      <c r="L285" s="11">
        <f t="shared" si="4"/>
        <v>11924017.67</v>
      </c>
      <c r="M285" s="11">
        <f t="shared" si="11"/>
        <v>-4307970.167</v>
      </c>
      <c r="N285" s="11">
        <f t="shared" si="12"/>
        <v>27509782.83</v>
      </c>
      <c r="O285" s="11">
        <f t="shared" si="14"/>
        <v>6355000</v>
      </c>
    </row>
    <row r="286">
      <c r="A286" s="1" t="s">
        <v>1000</v>
      </c>
      <c r="B286" s="8">
        <v>46129.0</v>
      </c>
      <c r="C286" s="1" t="s">
        <v>25</v>
      </c>
      <c r="D286" s="12"/>
      <c r="E286" s="10">
        <v>220000.0</v>
      </c>
      <c r="F286" s="1" t="s">
        <v>1001</v>
      </c>
      <c r="G286" s="11">
        <f t="shared" si="1"/>
        <v>52700455</v>
      </c>
      <c r="H286" s="11">
        <f t="shared" si="9"/>
        <v>9247500</v>
      </c>
      <c r="I286" s="11">
        <f t="shared" si="2"/>
        <v>28440860</v>
      </c>
      <c r="J286" s="11">
        <f t="shared" si="13"/>
        <v>22981813</v>
      </c>
      <c r="K286" s="11">
        <f t="shared" si="3"/>
        <v>15012095</v>
      </c>
      <c r="L286" s="11">
        <f t="shared" si="4"/>
        <v>11924017.67</v>
      </c>
      <c r="M286" s="11">
        <f t="shared" si="11"/>
        <v>-4417970.167</v>
      </c>
      <c r="N286" s="11">
        <f t="shared" si="12"/>
        <v>27399782.83</v>
      </c>
      <c r="O286" s="11">
        <f t="shared" si="14"/>
        <v>6355000</v>
      </c>
    </row>
    <row r="287">
      <c r="A287" s="1" t="s">
        <v>1002</v>
      </c>
      <c r="B287" s="8">
        <v>46129.0</v>
      </c>
      <c r="C287" s="1" t="s">
        <v>34</v>
      </c>
      <c r="D287" s="12"/>
      <c r="E287" s="10">
        <v>32000.0</v>
      </c>
      <c r="F287" s="1" t="s">
        <v>39</v>
      </c>
      <c r="G287" s="11">
        <f t="shared" si="1"/>
        <v>52700455</v>
      </c>
      <c r="H287" s="11">
        <f t="shared" si="9"/>
        <v>9247500</v>
      </c>
      <c r="I287" s="11">
        <f t="shared" si="2"/>
        <v>28472860</v>
      </c>
      <c r="J287" s="11">
        <f t="shared" si="13"/>
        <v>22949813</v>
      </c>
      <c r="K287" s="11">
        <f t="shared" si="3"/>
        <v>14980095</v>
      </c>
      <c r="L287" s="11">
        <f t="shared" si="4"/>
        <v>11924017.67</v>
      </c>
      <c r="M287" s="11">
        <f t="shared" si="11"/>
        <v>-4433970.167</v>
      </c>
      <c r="N287" s="11">
        <f t="shared" si="12"/>
        <v>27383782.83</v>
      </c>
      <c r="O287" s="11">
        <f t="shared" si="14"/>
        <v>6355000</v>
      </c>
    </row>
    <row r="288">
      <c r="A288" s="1" t="s">
        <v>1003</v>
      </c>
      <c r="B288" s="8">
        <v>46129.0</v>
      </c>
      <c r="C288" s="1" t="s">
        <v>6</v>
      </c>
      <c r="D288" s="10">
        <v>720000.0</v>
      </c>
      <c r="E288" s="12"/>
      <c r="F288" s="1" t="s">
        <v>1004</v>
      </c>
      <c r="G288" s="11">
        <f t="shared" si="1"/>
        <v>53420455</v>
      </c>
      <c r="H288" s="11">
        <f t="shared" si="9"/>
        <v>9247500</v>
      </c>
      <c r="I288" s="11">
        <f t="shared" si="2"/>
        <v>28472860</v>
      </c>
      <c r="J288" s="11">
        <f t="shared" si="13"/>
        <v>23669813</v>
      </c>
      <c r="K288" s="11">
        <f t="shared" si="3"/>
        <v>15700095</v>
      </c>
      <c r="L288" s="11">
        <f t="shared" si="4"/>
        <v>11924017.67</v>
      </c>
      <c r="M288" s="11">
        <f t="shared" si="11"/>
        <v>-4073970.167</v>
      </c>
      <c r="N288" s="11">
        <f t="shared" si="12"/>
        <v>27743782.83</v>
      </c>
      <c r="O288" s="11">
        <f t="shared" si="14"/>
        <v>6355000</v>
      </c>
    </row>
    <row r="289">
      <c r="A289" s="1" t="s">
        <v>1005</v>
      </c>
      <c r="B289" s="8">
        <v>46129.0</v>
      </c>
      <c r="C289" s="1" t="s">
        <v>34</v>
      </c>
      <c r="D289" s="12"/>
      <c r="E289" s="10">
        <v>178000.0</v>
      </c>
      <c r="F289" s="1" t="s">
        <v>64</v>
      </c>
      <c r="G289" s="11">
        <f t="shared" si="1"/>
        <v>53420455</v>
      </c>
      <c r="H289" s="11">
        <f t="shared" si="9"/>
        <v>9247500</v>
      </c>
      <c r="I289" s="11">
        <f t="shared" si="2"/>
        <v>28650860</v>
      </c>
      <c r="J289" s="11">
        <f t="shared" si="13"/>
        <v>23491813</v>
      </c>
      <c r="K289" s="11">
        <f t="shared" si="3"/>
        <v>15522095</v>
      </c>
      <c r="L289" s="11">
        <f t="shared" si="4"/>
        <v>11924017.67</v>
      </c>
      <c r="M289" s="11">
        <f t="shared" si="11"/>
        <v>-4162970.167</v>
      </c>
      <c r="N289" s="11">
        <f t="shared" si="12"/>
        <v>27654782.83</v>
      </c>
      <c r="O289" s="11">
        <f t="shared" si="14"/>
        <v>6355000</v>
      </c>
    </row>
    <row r="290">
      <c r="A290" s="1" t="s">
        <v>1006</v>
      </c>
      <c r="B290" s="8">
        <v>46129.0</v>
      </c>
      <c r="C290" s="1" t="s">
        <v>34</v>
      </c>
      <c r="D290" s="12"/>
      <c r="E290" s="10">
        <v>340000.0</v>
      </c>
      <c r="F290" s="1" t="s">
        <v>545</v>
      </c>
      <c r="G290" s="11">
        <f t="shared" si="1"/>
        <v>53420455</v>
      </c>
      <c r="H290" s="11">
        <f t="shared" si="9"/>
        <v>9247500</v>
      </c>
      <c r="I290" s="11">
        <f t="shared" si="2"/>
        <v>28990860</v>
      </c>
      <c r="J290" s="11">
        <f t="shared" si="13"/>
        <v>23151813</v>
      </c>
      <c r="K290" s="11">
        <f t="shared" si="3"/>
        <v>15182095</v>
      </c>
      <c r="L290" s="11">
        <f t="shared" si="4"/>
        <v>11924017.67</v>
      </c>
      <c r="M290" s="11">
        <f t="shared" si="11"/>
        <v>-4332970.167</v>
      </c>
      <c r="N290" s="11">
        <f t="shared" si="12"/>
        <v>27484782.83</v>
      </c>
      <c r="O290" s="11">
        <f t="shared" si="14"/>
        <v>6355000</v>
      </c>
    </row>
    <row r="291">
      <c r="A291" s="1" t="s">
        <v>1007</v>
      </c>
      <c r="B291" s="8">
        <v>46129.0</v>
      </c>
      <c r="C291" s="1" t="s">
        <v>22</v>
      </c>
      <c r="D291" s="12"/>
      <c r="E291" s="10">
        <v>1000000.0</v>
      </c>
      <c r="F291" s="1" t="s">
        <v>30</v>
      </c>
      <c r="G291" s="11">
        <f t="shared" si="1"/>
        <v>53420455</v>
      </c>
      <c r="H291" s="11">
        <f t="shared" si="9"/>
        <v>9247500</v>
      </c>
      <c r="I291" s="11">
        <f t="shared" si="2"/>
        <v>28990860</v>
      </c>
      <c r="J291" s="11">
        <f t="shared" si="13"/>
        <v>22151813</v>
      </c>
      <c r="K291" s="11">
        <f t="shared" si="3"/>
        <v>15182095</v>
      </c>
      <c r="L291" s="11">
        <f t="shared" si="4"/>
        <v>12924017.67</v>
      </c>
      <c r="M291" s="11">
        <f t="shared" si="11"/>
        <v>-5332970.167</v>
      </c>
      <c r="N291" s="11">
        <f t="shared" si="12"/>
        <v>27484782.83</v>
      </c>
      <c r="O291" s="11">
        <f t="shared" si="14"/>
        <v>6355000</v>
      </c>
    </row>
    <row r="292">
      <c r="A292" s="1" t="s">
        <v>1008</v>
      </c>
      <c r="B292" s="8">
        <v>46130.0</v>
      </c>
      <c r="C292" s="1" t="s">
        <v>34</v>
      </c>
      <c r="D292" s="12"/>
      <c r="E292" s="10">
        <v>138400.0</v>
      </c>
      <c r="F292" s="1" t="s">
        <v>58</v>
      </c>
      <c r="G292" s="11">
        <f t="shared" si="1"/>
        <v>53420455</v>
      </c>
      <c r="H292" s="11">
        <f t="shared" si="9"/>
        <v>9247500</v>
      </c>
      <c r="I292" s="11">
        <f t="shared" si="2"/>
        <v>29129260</v>
      </c>
      <c r="J292" s="11">
        <f t="shared" si="13"/>
        <v>22013413</v>
      </c>
      <c r="K292" s="11">
        <f t="shared" si="3"/>
        <v>15043695</v>
      </c>
      <c r="L292" s="11">
        <f t="shared" si="4"/>
        <v>12924017.67</v>
      </c>
      <c r="M292" s="11">
        <f t="shared" si="11"/>
        <v>-5402170.167</v>
      </c>
      <c r="N292" s="11">
        <f t="shared" si="12"/>
        <v>27415582.83</v>
      </c>
      <c r="O292" s="11">
        <f t="shared" si="14"/>
        <v>6355000</v>
      </c>
    </row>
    <row r="293">
      <c r="A293" s="1" t="s">
        <v>1009</v>
      </c>
      <c r="B293" s="8">
        <v>46130.0</v>
      </c>
      <c r="C293" s="1" t="s">
        <v>34</v>
      </c>
      <c r="D293" s="12"/>
      <c r="E293" s="10">
        <v>126000.0</v>
      </c>
      <c r="F293" s="1" t="s">
        <v>62</v>
      </c>
      <c r="G293" s="11">
        <f t="shared" si="1"/>
        <v>53420455</v>
      </c>
      <c r="H293" s="11">
        <f t="shared" si="9"/>
        <v>9247500</v>
      </c>
      <c r="I293" s="11">
        <f t="shared" si="2"/>
        <v>29255260</v>
      </c>
      <c r="J293" s="11">
        <f t="shared" si="13"/>
        <v>21887413</v>
      </c>
      <c r="K293" s="11">
        <f t="shared" si="3"/>
        <v>14917695</v>
      </c>
      <c r="L293" s="11">
        <f t="shared" si="4"/>
        <v>12924017.67</v>
      </c>
      <c r="M293" s="11">
        <f t="shared" si="11"/>
        <v>-5465170.167</v>
      </c>
      <c r="N293" s="11">
        <f t="shared" si="12"/>
        <v>27352582.83</v>
      </c>
      <c r="O293" s="11">
        <f t="shared" si="14"/>
        <v>6355000</v>
      </c>
    </row>
    <row r="294">
      <c r="A294" s="1" t="s">
        <v>1010</v>
      </c>
      <c r="B294" s="8">
        <v>46130.0</v>
      </c>
      <c r="C294" s="1" t="s">
        <v>34</v>
      </c>
      <c r="D294" s="12"/>
      <c r="E294" s="10">
        <v>220000.0</v>
      </c>
      <c r="F294" s="1" t="s">
        <v>515</v>
      </c>
      <c r="G294" s="11">
        <f t="shared" si="1"/>
        <v>53420455</v>
      </c>
      <c r="H294" s="11">
        <f t="shared" si="9"/>
        <v>9247500</v>
      </c>
      <c r="I294" s="11">
        <f t="shared" si="2"/>
        <v>29475260</v>
      </c>
      <c r="J294" s="11">
        <f t="shared" si="13"/>
        <v>21667413</v>
      </c>
      <c r="K294" s="11">
        <f t="shared" si="3"/>
        <v>14697695</v>
      </c>
      <c r="L294" s="11">
        <f t="shared" si="4"/>
        <v>12924017.67</v>
      </c>
      <c r="M294" s="11">
        <f t="shared" si="11"/>
        <v>-5575170.167</v>
      </c>
      <c r="N294" s="11">
        <f t="shared" si="12"/>
        <v>27242582.83</v>
      </c>
      <c r="O294" s="11">
        <f t="shared" si="14"/>
        <v>6355000</v>
      </c>
    </row>
    <row r="295">
      <c r="A295" s="1" t="s">
        <v>1011</v>
      </c>
      <c r="B295" s="8">
        <v>46130.0</v>
      </c>
      <c r="C295" s="1" t="s">
        <v>6</v>
      </c>
      <c r="D295" s="10">
        <v>656000.0</v>
      </c>
      <c r="E295" s="12"/>
      <c r="F295" s="1" t="s">
        <v>1012</v>
      </c>
      <c r="G295" s="11">
        <f t="shared" si="1"/>
        <v>54076455</v>
      </c>
      <c r="H295" s="11">
        <f t="shared" si="9"/>
        <v>9247500</v>
      </c>
      <c r="I295" s="11">
        <f t="shared" si="2"/>
        <v>29475260</v>
      </c>
      <c r="J295" s="11">
        <f t="shared" si="13"/>
        <v>22323413</v>
      </c>
      <c r="K295" s="11">
        <f t="shared" si="3"/>
        <v>15353695</v>
      </c>
      <c r="L295" s="11">
        <f t="shared" si="4"/>
        <v>12924017.67</v>
      </c>
      <c r="M295" s="11">
        <f t="shared" si="11"/>
        <v>-5247170.167</v>
      </c>
      <c r="N295" s="11">
        <f t="shared" si="12"/>
        <v>27570582.83</v>
      </c>
      <c r="O295" s="11">
        <f t="shared" si="14"/>
        <v>6355000</v>
      </c>
    </row>
    <row r="296">
      <c r="A296" s="1" t="s">
        <v>1013</v>
      </c>
      <c r="B296" s="8">
        <v>46130.0</v>
      </c>
      <c r="C296" s="1" t="s">
        <v>6</v>
      </c>
      <c r="D296" s="10">
        <v>34500.0</v>
      </c>
      <c r="E296" s="12"/>
      <c r="F296" s="1" t="s">
        <v>135</v>
      </c>
      <c r="G296" s="11">
        <f t="shared" si="1"/>
        <v>54110955</v>
      </c>
      <c r="H296" s="11">
        <f t="shared" si="9"/>
        <v>9247500</v>
      </c>
      <c r="I296" s="11">
        <f t="shared" si="2"/>
        <v>29475260</v>
      </c>
      <c r="J296" s="11">
        <f t="shared" si="13"/>
        <v>22357913</v>
      </c>
      <c r="K296" s="11">
        <f t="shared" si="3"/>
        <v>15388195</v>
      </c>
      <c r="L296" s="11">
        <f t="shared" si="4"/>
        <v>12924017.67</v>
      </c>
      <c r="M296" s="11">
        <f t="shared" si="11"/>
        <v>-5229920.167</v>
      </c>
      <c r="N296" s="11">
        <f t="shared" si="12"/>
        <v>27587832.83</v>
      </c>
      <c r="O296" s="11">
        <f t="shared" si="14"/>
        <v>6355000</v>
      </c>
    </row>
    <row r="297">
      <c r="A297" s="1" t="s">
        <v>1014</v>
      </c>
      <c r="B297" s="8">
        <v>46130.0</v>
      </c>
      <c r="C297" s="1" t="s">
        <v>6</v>
      </c>
      <c r="D297" s="10">
        <v>15000.0</v>
      </c>
      <c r="E297" s="12"/>
      <c r="F297" s="1" t="s">
        <v>1015</v>
      </c>
      <c r="G297" s="11">
        <f t="shared" si="1"/>
        <v>54125955</v>
      </c>
      <c r="H297" s="11">
        <f t="shared" si="9"/>
        <v>9247500</v>
      </c>
      <c r="I297" s="11">
        <f t="shared" si="2"/>
        <v>29475260</v>
      </c>
      <c r="J297" s="11">
        <f t="shared" si="13"/>
        <v>22372913</v>
      </c>
      <c r="K297" s="11">
        <f t="shared" si="3"/>
        <v>15403195</v>
      </c>
      <c r="L297" s="11">
        <f t="shared" si="4"/>
        <v>12924017.67</v>
      </c>
      <c r="M297" s="11">
        <f t="shared" si="11"/>
        <v>-5222420.167</v>
      </c>
      <c r="N297" s="11">
        <f t="shared" si="12"/>
        <v>27595332.83</v>
      </c>
      <c r="O297" s="11">
        <f t="shared" si="14"/>
        <v>6355000</v>
      </c>
    </row>
    <row r="298">
      <c r="A298" s="1" t="s">
        <v>1016</v>
      </c>
      <c r="B298" s="8">
        <v>46130.0</v>
      </c>
      <c r="C298" s="1" t="s">
        <v>6</v>
      </c>
      <c r="D298" s="10">
        <v>224000.0</v>
      </c>
      <c r="E298" s="12"/>
      <c r="F298" s="1" t="s">
        <v>1017</v>
      </c>
      <c r="G298" s="11">
        <f t="shared" si="1"/>
        <v>54349955</v>
      </c>
      <c r="H298" s="11">
        <f t="shared" si="9"/>
        <v>9247500</v>
      </c>
      <c r="I298" s="11">
        <f t="shared" si="2"/>
        <v>29475260</v>
      </c>
      <c r="J298" s="11">
        <f t="shared" si="13"/>
        <v>22596913</v>
      </c>
      <c r="K298" s="11">
        <f t="shared" si="3"/>
        <v>15627195</v>
      </c>
      <c r="L298" s="11">
        <f t="shared" si="4"/>
        <v>12924017.67</v>
      </c>
      <c r="M298" s="11">
        <f t="shared" si="11"/>
        <v>-5110420.167</v>
      </c>
      <c r="N298" s="11">
        <f t="shared" si="12"/>
        <v>27707332.83</v>
      </c>
      <c r="O298" s="11">
        <f t="shared" si="14"/>
        <v>6355000</v>
      </c>
    </row>
    <row r="299">
      <c r="A299" s="1" t="s">
        <v>1018</v>
      </c>
      <c r="B299" s="8">
        <v>46130.0</v>
      </c>
      <c r="C299" s="1" t="s">
        <v>6</v>
      </c>
      <c r="D299" s="10">
        <v>36000.0</v>
      </c>
      <c r="E299" s="12"/>
      <c r="F299" s="1" t="s">
        <v>1019</v>
      </c>
      <c r="G299" s="11">
        <f t="shared" si="1"/>
        <v>54385955</v>
      </c>
      <c r="H299" s="11">
        <f t="shared" si="9"/>
        <v>9247500</v>
      </c>
      <c r="I299" s="11">
        <f t="shared" si="2"/>
        <v>29475260</v>
      </c>
      <c r="J299" s="11">
        <f t="shared" si="13"/>
        <v>22632913</v>
      </c>
      <c r="K299" s="11">
        <f t="shared" si="3"/>
        <v>15663195</v>
      </c>
      <c r="L299" s="11">
        <f t="shared" si="4"/>
        <v>12924017.67</v>
      </c>
      <c r="M299" s="11">
        <f t="shared" si="11"/>
        <v>-5092420.167</v>
      </c>
      <c r="N299" s="11">
        <f t="shared" si="12"/>
        <v>27725332.83</v>
      </c>
      <c r="O299" s="11">
        <f t="shared" si="14"/>
        <v>6355000</v>
      </c>
    </row>
    <row r="300">
      <c r="A300" s="1" t="s">
        <v>1020</v>
      </c>
      <c r="B300" s="8">
        <v>46130.0</v>
      </c>
      <c r="C300" s="1" t="s">
        <v>6</v>
      </c>
      <c r="D300" s="10">
        <v>104000.0</v>
      </c>
      <c r="E300" s="12"/>
      <c r="F300" s="1" t="s">
        <v>168</v>
      </c>
      <c r="G300" s="11">
        <f t="shared" si="1"/>
        <v>54489955</v>
      </c>
      <c r="H300" s="11">
        <f t="shared" si="9"/>
        <v>9247500</v>
      </c>
      <c r="I300" s="11">
        <f t="shared" si="2"/>
        <v>29475260</v>
      </c>
      <c r="J300" s="11">
        <f t="shared" si="13"/>
        <v>22736913</v>
      </c>
      <c r="K300" s="11">
        <f t="shared" si="3"/>
        <v>15767195</v>
      </c>
      <c r="L300" s="11">
        <f t="shared" si="4"/>
        <v>12924017.67</v>
      </c>
      <c r="M300" s="11">
        <f t="shared" si="11"/>
        <v>-5040420.167</v>
      </c>
      <c r="N300" s="11">
        <f t="shared" si="12"/>
        <v>27777332.83</v>
      </c>
      <c r="O300" s="11">
        <f t="shared" si="14"/>
        <v>6355000</v>
      </c>
    </row>
    <row r="301">
      <c r="A301" s="1" t="s">
        <v>1021</v>
      </c>
      <c r="B301" s="8">
        <v>46130.0</v>
      </c>
      <c r="C301" s="1" t="s">
        <v>6</v>
      </c>
      <c r="D301" s="10">
        <v>504000.0</v>
      </c>
      <c r="E301" s="12"/>
      <c r="F301" s="1" t="s">
        <v>485</v>
      </c>
      <c r="G301" s="11">
        <f t="shared" si="1"/>
        <v>54993955</v>
      </c>
      <c r="H301" s="11">
        <f t="shared" si="9"/>
        <v>9247500</v>
      </c>
      <c r="I301" s="11">
        <f t="shared" si="2"/>
        <v>29475260</v>
      </c>
      <c r="J301" s="11">
        <f t="shared" si="13"/>
        <v>23240913</v>
      </c>
      <c r="K301" s="11">
        <f t="shared" si="3"/>
        <v>16271195</v>
      </c>
      <c r="L301" s="11">
        <f t="shared" si="4"/>
        <v>12924017.67</v>
      </c>
      <c r="M301" s="11">
        <f t="shared" si="11"/>
        <v>-4788420.167</v>
      </c>
      <c r="N301" s="11">
        <f t="shared" si="12"/>
        <v>28029332.83</v>
      </c>
      <c r="O301" s="11">
        <f t="shared" si="14"/>
        <v>6355000</v>
      </c>
    </row>
    <row r="302">
      <c r="A302" s="1" t="s">
        <v>1022</v>
      </c>
      <c r="B302" s="8">
        <v>46130.0</v>
      </c>
      <c r="C302" s="1" t="s">
        <v>6</v>
      </c>
      <c r="D302" s="10">
        <v>420000.0</v>
      </c>
      <c r="E302" s="12"/>
      <c r="F302" s="1" t="s">
        <v>472</v>
      </c>
      <c r="G302" s="11">
        <f t="shared" si="1"/>
        <v>55413955</v>
      </c>
      <c r="H302" s="11">
        <f t="shared" si="9"/>
        <v>9247500</v>
      </c>
      <c r="I302" s="11">
        <f t="shared" si="2"/>
        <v>29475260</v>
      </c>
      <c r="J302" s="11">
        <f t="shared" si="13"/>
        <v>23660913</v>
      </c>
      <c r="K302" s="11">
        <f t="shared" si="3"/>
        <v>16691195</v>
      </c>
      <c r="L302" s="11">
        <f t="shared" si="4"/>
        <v>12924017.67</v>
      </c>
      <c r="M302" s="11">
        <f t="shared" si="11"/>
        <v>-4578420.167</v>
      </c>
      <c r="N302" s="11">
        <f t="shared" si="12"/>
        <v>28239332.83</v>
      </c>
      <c r="O302" s="11">
        <f t="shared" si="14"/>
        <v>6355000</v>
      </c>
    </row>
    <row r="303">
      <c r="A303" s="14" t="s">
        <v>1023</v>
      </c>
      <c r="B303" s="8">
        <v>46130.0</v>
      </c>
      <c r="C303" s="1" t="s">
        <v>6</v>
      </c>
      <c r="D303" s="10">
        <v>245000.0</v>
      </c>
      <c r="E303" s="12"/>
      <c r="F303" s="1" t="s">
        <v>1024</v>
      </c>
      <c r="G303" s="11">
        <f t="shared" si="1"/>
        <v>55658955</v>
      </c>
      <c r="H303" s="11">
        <f t="shared" si="9"/>
        <v>9247500</v>
      </c>
      <c r="I303" s="11">
        <f t="shared" si="2"/>
        <v>29475260</v>
      </c>
      <c r="J303" s="11">
        <f t="shared" si="13"/>
        <v>23905913</v>
      </c>
      <c r="K303" s="11">
        <f t="shared" si="3"/>
        <v>16936195</v>
      </c>
      <c r="L303" s="11">
        <f t="shared" si="4"/>
        <v>12924017.67</v>
      </c>
      <c r="M303" s="11">
        <f t="shared" si="11"/>
        <v>-4455920.167</v>
      </c>
      <c r="N303" s="11">
        <f t="shared" si="12"/>
        <v>28361832.83</v>
      </c>
      <c r="O303" s="11">
        <f t="shared" si="14"/>
        <v>6355000</v>
      </c>
    </row>
    <row r="304">
      <c r="A304" s="1" t="s">
        <v>1025</v>
      </c>
      <c r="B304" s="8">
        <v>46130.0</v>
      </c>
      <c r="C304" s="1" t="s">
        <v>6</v>
      </c>
      <c r="D304" s="10">
        <v>175000.0</v>
      </c>
      <c r="E304" s="12"/>
      <c r="F304" s="1" t="s">
        <v>418</v>
      </c>
      <c r="G304" s="11">
        <f t="shared" si="1"/>
        <v>55833955</v>
      </c>
      <c r="H304" s="11">
        <f t="shared" si="9"/>
        <v>9247500</v>
      </c>
      <c r="I304" s="11">
        <f t="shared" si="2"/>
        <v>29475260</v>
      </c>
      <c r="J304" s="11">
        <f t="shared" si="13"/>
        <v>24080913</v>
      </c>
      <c r="K304" s="11">
        <f t="shared" si="3"/>
        <v>17111195</v>
      </c>
      <c r="L304" s="11">
        <f t="shared" si="4"/>
        <v>12924017.67</v>
      </c>
      <c r="M304" s="11">
        <f t="shared" si="11"/>
        <v>-4368420.167</v>
      </c>
      <c r="N304" s="11">
        <f t="shared" si="12"/>
        <v>28449332.83</v>
      </c>
      <c r="O304" s="11">
        <f t="shared" si="14"/>
        <v>6355000</v>
      </c>
    </row>
    <row r="305">
      <c r="A305" s="1" t="s">
        <v>1026</v>
      </c>
      <c r="B305" s="8">
        <v>46130.0</v>
      </c>
      <c r="C305" s="1" t="s">
        <v>6</v>
      </c>
      <c r="D305" s="10">
        <v>180000.0</v>
      </c>
      <c r="E305" s="12"/>
      <c r="F305" s="1" t="s">
        <v>1027</v>
      </c>
      <c r="G305" s="11">
        <f t="shared" si="1"/>
        <v>56013955</v>
      </c>
      <c r="H305" s="11">
        <f t="shared" si="9"/>
        <v>9247500</v>
      </c>
      <c r="I305" s="11">
        <f t="shared" si="2"/>
        <v>29475260</v>
      </c>
      <c r="J305" s="11">
        <f t="shared" si="13"/>
        <v>24260913</v>
      </c>
      <c r="K305" s="11">
        <f t="shared" si="3"/>
        <v>17291195</v>
      </c>
      <c r="L305" s="11">
        <f t="shared" si="4"/>
        <v>12924017.67</v>
      </c>
      <c r="M305" s="11">
        <f t="shared" si="11"/>
        <v>-4278420.167</v>
      </c>
      <c r="N305" s="11">
        <f t="shared" si="12"/>
        <v>28539332.83</v>
      </c>
      <c r="O305" s="11">
        <f t="shared" si="14"/>
        <v>6355000</v>
      </c>
    </row>
    <row r="306">
      <c r="A306" s="1" t="s">
        <v>1028</v>
      </c>
      <c r="B306" s="8">
        <v>46130.0</v>
      </c>
      <c r="C306" s="1" t="s">
        <v>6</v>
      </c>
      <c r="D306" s="10">
        <v>300000.0</v>
      </c>
      <c r="E306" s="12"/>
      <c r="F306" s="1" t="s">
        <v>1029</v>
      </c>
      <c r="G306" s="11">
        <f t="shared" si="1"/>
        <v>56313955</v>
      </c>
      <c r="H306" s="11">
        <f t="shared" si="9"/>
        <v>9247500</v>
      </c>
      <c r="I306" s="11">
        <f t="shared" si="2"/>
        <v>29475260</v>
      </c>
      <c r="J306" s="11">
        <f t="shared" si="13"/>
        <v>24560913</v>
      </c>
      <c r="K306" s="11">
        <f t="shared" si="3"/>
        <v>17591195</v>
      </c>
      <c r="L306" s="11">
        <f t="shared" si="4"/>
        <v>12924017.67</v>
      </c>
      <c r="M306" s="11">
        <f t="shared" si="11"/>
        <v>-4128420.167</v>
      </c>
      <c r="N306" s="11">
        <f t="shared" si="12"/>
        <v>28689332.83</v>
      </c>
      <c r="O306" s="11">
        <f t="shared" si="14"/>
        <v>6355000</v>
      </c>
    </row>
    <row r="307">
      <c r="A307" s="1" t="s">
        <v>1030</v>
      </c>
      <c r="B307" s="8">
        <v>46130.0</v>
      </c>
      <c r="C307" s="1" t="s">
        <v>6</v>
      </c>
      <c r="D307" s="10">
        <v>23000.0</v>
      </c>
      <c r="E307" s="12"/>
      <c r="F307" s="1" t="s">
        <v>1031</v>
      </c>
      <c r="G307" s="11">
        <f t="shared" si="1"/>
        <v>56336955</v>
      </c>
      <c r="H307" s="11">
        <f t="shared" si="9"/>
        <v>9247500</v>
      </c>
      <c r="I307" s="11">
        <f t="shared" si="2"/>
        <v>29475260</v>
      </c>
      <c r="J307" s="11">
        <f t="shared" si="13"/>
        <v>24583913</v>
      </c>
      <c r="K307" s="11">
        <f t="shared" si="3"/>
        <v>17614195</v>
      </c>
      <c r="L307" s="11">
        <f t="shared" si="4"/>
        <v>12924017.67</v>
      </c>
      <c r="M307" s="11">
        <f t="shared" si="11"/>
        <v>-4116920.167</v>
      </c>
      <c r="N307" s="11">
        <f t="shared" si="12"/>
        <v>28700832.83</v>
      </c>
      <c r="O307" s="11">
        <f t="shared" si="14"/>
        <v>6355000</v>
      </c>
    </row>
    <row r="308">
      <c r="A308" s="1" t="s">
        <v>1032</v>
      </c>
      <c r="B308" s="8">
        <v>46130.0</v>
      </c>
      <c r="C308" s="1" t="s">
        <v>6</v>
      </c>
      <c r="D308" s="10">
        <v>76000.0</v>
      </c>
      <c r="E308" s="12"/>
      <c r="F308" s="1" t="s">
        <v>1033</v>
      </c>
      <c r="G308" s="11">
        <f t="shared" si="1"/>
        <v>56412955</v>
      </c>
      <c r="H308" s="11">
        <f t="shared" si="9"/>
        <v>9247500</v>
      </c>
      <c r="I308" s="11">
        <f t="shared" si="2"/>
        <v>29475260</v>
      </c>
      <c r="J308" s="11">
        <f t="shared" si="13"/>
        <v>24659913</v>
      </c>
      <c r="K308" s="11">
        <f t="shared" si="3"/>
        <v>17690195</v>
      </c>
      <c r="L308" s="11">
        <f t="shared" si="4"/>
        <v>12924017.67</v>
      </c>
      <c r="M308" s="11">
        <f t="shared" si="11"/>
        <v>-4078920.167</v>
      </c>
      <c r="N308" s="11">
        <f t="shared" si="12"/>
        <v>28738832.83</v>
      </c>
      <c r="O308" s="11">
        <f t="shared" si="14"/>
        <v>6355000</v>
      </c>
    </row>
    <row r="309">
      <c r="A309" s="1" t="s">
        <v>1034</v>
      </c>
      <c r="B309" s="8">
        <v>46130.0</v>
      </c>
      <c r="C309" s="1" t="s">
        <v>6</v>
      </c>
      <c r="D309" s="10">
        <v>570000.0</v>
      </c>
      <c r="E309" s="12"/>
      <c r="F309" s="1" t="s">
        <v>1035</v>
      </c>
      <c r="G309" s="11">
        <f t="shared" si="1"/>
        <v>56982955</v>
      </c>
      <c r="H309" s="11">
        <f t="shared" si="9"/>
        <v>9247500</v>
      </c>
      <c r="I309" s="11">
        <f t="shared" si="2"/>
        <v>29475260</v>
      </c>
      <c r="J309" s="11">
        <f t="shared" si="13"/>
        <v>25229913</v>
      </c>
      <c r="K309" s="11">
        <f t="shared" si="3"/>
        <v>18260195</v>
      </c>
      <c r="L309" s="11">
        <f t="shared" si="4"/>
        <v>12924017.67</v>
      </c>
      <c r="M309" s="11">
        <f t="shared" si="11"/>
        <v>-3793920.167</v>
      </c>
      <c r="N309" s="11">
        <f t="shared" si="12"/>
        <v>29023832.83</v>
      </c>
      <c r="O309" s="11">
        <f t="shared" si="14"/>
        <v>6355000</v>
      </c>
    </row>
    <row r="310">
      <c r="A310" s="1" t="s">
        <v>1036</v>
      </c>
      <c r="B310" s="8">
        <v>46130.0</v>
      </c>
      <c r="C310" s="1" t="s">
        <v>6</v>
      </c>
      <c r="D310" s="10">
        <v>260000.0</v>
      </c>
      <c r="E310" s="12"/>
      <c r="F310" s="1" t="s">
        <v>1037</v>
      </c>
      <c r="G310" s="11">
        <f t="shared" si="1"/>
        <v>57242955</v>
      </c>
      <c r="H310" s="11">
        <f t="shared" si="9"/>
        <v>9247500</v>
      </c>
      <c r="I310" s="11">
        <f t="shared" si="2"/>
        <v>29475260</v>
      </c>
      <c r="J310" s="11">
        <f t="shared" si="13"/>
        <v>25489913</v>
      </c>
      <c r="K310" s="11">
        <f t="shared" si="3"/>
        <v>18520195</v>
      </c>
      <c r="L310" s="11">
        <f t="shared" si="4"/>
        <v>12924017.67</v>
      </c>
      <c r="M310" s="11">
        <f t="shared" si="11"/>
        <v>-3663920.167</v>
      </c>
      <c r="N310" s="11">
        <f t="shared" si="12"/>
        <v>29153832.83</v>
      </c>
      <c r="O310" s="11">
        <f t="shared" si="14"/>
        <v>6355000</v>
      </c>
    </row>
    <row r="311">
      <c r="A311" s="1" t="s">
        <v>1038</v>
      </c>
      <c r="B311" s="8">
        <v>46130.0</v>
      </c>
      <c r="C311" s="1" t="s">
        <v>6</v>
      </c>
      <c r="D311" s="10">
        <v>60000.0</v>
      </c>
      <c r="E311" s="12"/>
      <c r="F311" s="1" t="s">
        <v>1039</v>
      </c>
      <c r="G311" s="11">
        <f t="shared" si="1"/>
        <v>57302955</v>
      </c>
      <c r="H311" s="11">
        <f t="shared" si="9"/>
        <v>9247500</v>
      </c>
      <c r="I311" s="11">
        <f t="shared" si="2"/>
        <v>29475260</v>
      </c>
      <c r="J311" s="11">
        <f t="shared" si="13"/>
        <v>25549913</v>
      </c>
      <c r="K311" s="11">
        <f t="shared" si="3"/>
        <v>18580195</v>
      </c>
      <c r="L311" s="11">
        <f t="shared" si="4"/>
        <v>12924017.67</v>
      </c>
      <c r="M311" s="11">
        <f t="shared" si="11"/>
        <v>-3633920.167</v>
      </c>
      <c r="N311" s="11">
        <f t="shared" si="12"/>
        <v>29183832.83</v>
      </c>
      <c r="O311" s="11">
        <f t="shared" si="14"/>
        <v>6355000</v>
      </c>
    </row>
    <row r="312">
      <c r="A312" s="1" t="s">
        <v>1040</v>
      </c>
      <c r="B312" s="8">
        <v>46130.0</v>
      </c>
      <c r="C312" s="1" t="s">
        <v>6</v>
      </c>
      <c r="D312" s="10">
        <v>200000.0</v>
      </c>
      <c r="E312" s="12"/>
      <c r="F312" s="1" t="s">
        <v>1041</v>
      </c>
      <c r="G312" s="11">
        <f t="shared" si="1"/>
        <v>57502955</v>
      </c>
      <c r="H312" s="11">
        <f t="shared" si="9"/>
        <v>9247500</v>
      </c>
      <c r="I312" s="11">
        <f t="shared" si="2"/>
        <v>29475260</v>
      </c>
      <c r="J312" s="11">
        <f t="shared" si="13"/>
        <v>25749913</v>
      </c>
      <c r="K312" s="11">
        <f t="shared" si="3"/>
        <v>18780195</v>
      </c>
      <c r="L312" s="11">
        <f t="shared" si="4"/>
        <v>12924017.67</v>
      </c>
      <c r="M312" s="11">
        <f t="shared" si="11"/>
        <v>-3533920.167</v>
      </c>
      <c r="N312" s="11">
        <f t="shared" si="12"/>
        <v>29283832.83</v>
      </c>
      <c r="O312" s="11">
        <f t="shared" si="14"/>
        <v>6355000</v>
      </c>
    </row>
    <row r="313">
      <c r="A313" s="1" t="s">
        <v>1042</v>
      </c>
      <c r="B313" s="8">
        <v>46130.0</v>
      </c>
      <c r="C313" s="1" t="s">
        <v>6</v>
      </c>
      <c r="D313" s="10">
        <v>248000.0</v>
      </c>
      <c r="E313" s="12"/>
      <c r="F313" s="1" t="s">
        <v>1043</v>
      </c>
      <c r="G313" s="11">
        <f t="shared" si="1"/>
        <v>57750955</v>
      </c>
      <c r="H313" s="11">
        <f t="shared" si="9"/>
        <v>9247500</v>
      </c>
      <c r="I313" s="11">
        <f t="shared" si="2"/>
        <v>29475260</v>
      </c>
      <c r="J313" s="11">
        <f t="shared" si="13"/>
        <v>25997913</v>
      </c>
      <c r="K313" s="11">
        <f t="shared" si="3"/>
        <v>19028195</v>
      </c>
      <c r="L313" s="11">
        <f t="shared" si="4"/>
        <v>12924017.67</v>
      </c>
      <c r="M313" s="11">
        <f t="shared" si="11"/>
        <v>-3409920.167</v>
      </c>
      <c r="N313" s="11">
        <f t="shared" si="12"/>
        <v>29407832.83</v>
      </c>
      <c r="O313" s="11">
        <f t="shared" si="14"/>
        <v>6355000</v>
      </c>
    </row>
    <row r="314">
      <c r="A314" s="1" t="s">
        <v>1044</v>
      </c>
      <c r="B314" s="8">
        <v>46130.0</v>
      </c>
      <c r="C314" s="1" t="s">
        <v>6</v>
      </c>
      <c r="D314" s="10">
        <v>61000.0</v>
      </c>
      <c r="E314" s="12"/>
      <c r="F314" s="1" t="s">
        <v>1045</v>
      </c>
      <c r="G314" s="11">
        <f t="shared" si="1"/>
        <v>57811955</v>
      </c>
      <c r="H314" s="11">
        <f t="shared" si="9"/>
        <v>9247500</v>
      </c>
      <c r="I314" s="11">
        <f t="shared" si="2"/>
        <v>29475260</v>
      </c>
      <c r="J314" s="11">
        <f t="shared" si="13"/>
        <v>26058913</v>
      </c>
      <c r="K314" s="11">
        <f t="shared" si="3"/>
        <v>19089195</v>
      </c>
      <c r="L314" s="11">
        <f t="shared" si="4"/>
        <v>12924017.67</v>
      </c>
      <c r="M314" s="11">
        <f t="shared" si="11"/>
        <v>-3379420.167</v>
      </c>
      <c r="N314" s="11">
        <f t="shared" si="12"/>
        <v>29438332.83</v>
      </c>
      <c r="O314" s="11">
        <f t="shared" si="14"/>
        <v>6355000</v>
      </c>
    </row>
    <row r="315">
      <c r="A315" s="1" t="s">
        <v>1046</v>
      </c>
      <c r="B315" s="8">
        <v>46130.0</v>
      </c>
      <c r="C315" s="1" t="s">
        <v>6</v>
      </c>
      <c r="D315" s="10">
        <v>200000.0</v>
      </c>
      <c r="E315" s="12"/>
      <c r="F315" s="1" t="s">
        <v>415</v>
      </c>
      <c r="G315" s="11">
        <f t="shared" si="1"/>
        <v>58011955</v>
      </c>
      <c r="H315" s="11">
        <f t="shared" si="9"/>
        <v>9247500</v>
      </c>
      <c r="I315" s="11">
        <f t="shared" si="2"/>
        <v>29475260</v>
      </c>
      <c r="J315" s="11">
        <f t="shared" si="13"/>
        <v>26258913</v>
      </c>
      <c r="K315" s="11">
        <f t="shared" si="3"/>
        <v>19289195</v>
      </c>
      <c r="L315" s="11">
        <f t="shared" si="4"/>
        <v>12924017.67</v>
      </c>
      <c r="M315" s="11">
        <f t="shared" si="11"/>
        <v>-3279420.167</v>
      </c>
      <c r="N315" s="11">
        <f t="shared" si="12"/>
        <v>29538332.83</v>
      </c>
      <c r="O315" s="11">
        <f t="shared" si="14"/>
        <v>6355000</v>
      </c>
    </row>
    <row r="316">
      <c r="A316" s="1" t="s">
        <v>1047</v>
      </c>
      <c r="B316" s="8">
        <v>46130.0</v>
      </c>
      <c r="C316" s="1" t="s">
        <v>6</v>
      </c>
      <c r="D316" s="10">
        <v>76500.0</v>
      </c>
      <c r="E316" s="12"/>
      <c r="F316" s="1" t="s">
        <v>235</v>
      </c>
      <c r="G316" s="11">
        <f t="shared" si="1"/>
        <v>58088455</v>
      </c>
      <c r="H316" s="11">
        <f t="shared" si="9"/>
        <v>9247500</v>
      </c>
      <c r="I316" s="11">
        <f t="shared" si="2"/>
        <v>29475260</v>
      </c>
      <c r="J316" s="11">
        <f t="shared" si="13"/>
        <v>26335413</v>
      </c>
      <c r="K316" s="11">
        <f t="shared" si="3"/>
        <v>19365695</v>
      </c>
      <c r="L316" s="11">
        <f t="shared" si="4"/>
        <v>12924017.67</v>
      </c>
      <c r="M316" s="11">
        <f t="shared" si="11"/>
        <v>-3241170.167</v>
      </c>
      <c r="N316" s="11">
        <f t="shared" si="12"/>
        <v>29576582.83</v>
      </c>
      <c r="O316" s="11">
        <f t="shared" si="14"/>
        <v>6355000</v>
      </c>
    </row>
    <row r="317">
      <c r="A317" s="1" t="s">
        <v>1048</v>
      </c>
      <c r="B317" s="8">
        <v>46130.0</v>
      </c>
      <c r="C317" s="1" t="s">
        <v>6</v>
      </c>
      <c r="D317" s="10">
        <v>204000.0</v>
      </c>
      <c r="E317" s="12"/>
      <c r="F317" s="1" t="s">
        <v>1049</v>
      </c>
      <c r="G317" s="11">
        <f t="shared" si="1"/>
        <v>58292455</v>
      </c>
      <c r="H317" s="11">
        <f t="shared" si="9"/>
        <v>9247500</v>
      </c>
      <c r="I317" s="11">
        <f t="shared" si="2"/>
        <v>29475260</v>
      </c>
      <c r="J317" s="11">
        <f t="shared" si="13"/>
        <v>26539413</v>
      </c>
      <c r="K317" s="11">
        <f t="shared" si="3"/>
        <v>19569695</v>
      </c>
      <c r="L317" s="11">
        <f t="shared" si="4"/>
        <v>12924017.67</v>
      </c>
      <c r="M317" s="11">
        <f t="shared" si="11"/>
        <v>-3139170.167</v>
      </c>
      <c r="N317" s="11">
        <f t="shared" si="12"/>
        <v>29678582.83</v>
      </c>
      <c r="O317" s="11">
        <f t="shared" si="14"/>
        <v>6355000</v>
      </c>
    </row>
    <row r="318">
      <c r="A318" s="1" t="s">
        <v>1050</v>
      </c>
      <c r="B318" s="8">
        <v>46130.0</v>
      </c>
      <c r="C318" s="1" t="s">
        <v>6</v>
      </c>
      <c r="D318" s="10">
        <v>68000.0</v>
      </c>
      <c r="E318" s="12"/>
      <c r="F318" s="1" t="s">
        <v>1051</v>
      </c>
      <c r="G318" s="11">
        <f t="shared" si="1"/>
        <v>58360455</v>
      </c>
      <c r="H318" s="11">
        <f t="shared" si="9"/>
        <v>9247500</v>
      </c>
      <c r="I318" s="11">
        <f t="shared" si="2"/>
        <v>29475260</v>
      </c>
      <c r="J318" s="11">
        <f t="shared" si="13"/>
        <v>26607413</v>
      </c>
      <c r="K318" s="11">
        <f t="shared" si="3"/>
        <v>19637695</v>
      </c>
      <c r="L318" s="11">
        <f t="shared" si="4"/>
        <v>12924017.67</v>
      </c>
      <c r="M318" s="11">
        <f t="shared" si="11"/>
        <v>-3105170.167</v>
      </c>
      <c r="N318" s="11">
        <f t="shared" si="12"/>
        <v>29712582.83</v>
      </c>
      <c r="O318" s="11">
        <f t="shared" si="14"/>
        <v>6355000</v>
      </c>
    </row>
    <row r="319">
      <c r="A319" s="1" t="s">
        <v>1052</v>
      </c>
      <c r="B319" s="8">
        <v>46130.0</v>
      </c>
      <c r="C319" s="1" t="s">
        <v>6</v>
      </c>
      <c r="D319" s="10">
        <v>180000.0</v>
      </c>
      <c r="E319" s="12"/>
      <c r="F319" s="1" t="s">
        <v>413</v>
      </c>
      <c r="G319" s="11">
        <f t="shared" si="1"/>
        <v>58540455</v>
      </c>
      <c r="H319" s="11">
        <f t="shared" si="9"/>
        <v>9247500</v>
      </c>
      <c r="I319" s="11">
        <f t="shared" si="2"/>
        <v>29475260</v>
      </c>
      <c r="J319" s="11">
        <f t="shared" si="13"/>
        <v>26787413</v>
      </c>
      <c r="K319" s="11">
        <f t="shared" si="3"/>
        <v>19817695</v>
      </c>
      <c r="L319" s="11">
        <f t="shared" si="4"/>
        <v>12924017.67</v>
      </c>
      <c r="M319" s="11">
        <f t="shared" si="11"/>
        <v>-3015170.167</v>
      </c>
      <c r="N319" s="11">
        <f t="shared" si="12"/>
        <v>29802582.83</v>
      </c>
      <c r="O319" s="11">
        <f t="shared" si="14"/>
        <v>6355000</v>
      </c>
    </row>
    <row r="320">
      <c r="A320" s="1" t="s">
        <v>1053</v>
      </c>
      <c r="B320" s="8">
        <v>46134.0</v>
      </c>
      <c r="C320" s="1" t="s">
        <v>34</v>
      </c>
      <c r="D320" s="12"/>
      <c r="E320" s="10">
        <v>511500.0</v>
      </c>
      <c r="F320" s="1" t="s">
        <v>270</v>
      </c>
      <c r="G320" s="11">
        <f t="shared" si="1"/>
        <v>58540455</v>
      </c>
      <c r="H320" s="11">
        <f t="shared" si="9"/>
        <v>9247500</v>
      </c>
      <c r="I320" s="11">
        <f t="shared" si="2"/>
        <v>29986760</v>
      </c>
      <c r="J320" s="11">
        <f t="shared" si="13"/>
        <v>26275913</v>
      </c>
      <c r="K320" s="11">
        <f t="shared" si="3"/>
        <v>19306195</v>
      </c>
      <c r="L320" s="11">
        <f t="shared" si="4"/>
        <v>12924017.67</v>
      </c>
      <c r="M320" s="11">
        <f t="shared" si="11"/>
        <v>-3270920.167</v>
      </c>
      <c r="N320" s="11">
        <f t="shared" si="12"/>
        <v>29546832.83</v>
      </c>
      <c r="O320" s="11">
        <f t="shared" si="14"/>
        <v>6355000</v>
      </c>
    </row>
    <row r="321">
      <c r="A321" s="1" t="s">
        <v>1054</v>
      </c>
      <c r="B321" s="8">
        <v>46134.0</v>
      </c>
      <c r="C321" s="1" t="s">
        <v>25</v>
      </c>
      <c r="D321" s="12"/>
      <c r="E321" s="10">
        <v>300000.0</v>
      </c>
      <c r="F321" s="1" t="s">
        <v>53</v>
      </c>
      <c r="G321" s="11">
        <f t="shared" si="1"/>
        <v>58540455</v>
      </c>
      <c r="H321" s="11">
        <f t="shared" si="9"/>
        <v>9547500</v>
      </c>
      <c r="I321" s="11">
        <f t="shared" si="2"/>
        <v>29986760</v>
      </c>
      <c r="J321" s="11">
        <f t="shared" si="13"/>
        <v>25975913</v>
      </c>
      <c r="K321" s="11">
        <f t="shared" si="3"/>
        <v>19006195</v>
      </c>
      <c r="L321" s="11">
        <f t="shared" si="4"/>
        <v>12924017.67</v>
      </c>
      <c r="M321" s="11">
        <f t="shared" si="11"/>
        <v>-3420920.167</v>
      </c>
      <c r="N321" s="11">
        <f t="shared" si="12"/>
        <v>29396832.83</v>
      </c>
      <c r="O321" s="11">
        <f t="shared" si="14"/>
        <v>6655000</v>
      </c>
    </row>
    <row r="322">
      <c r="A322" s="1" t="s">
        <v>1055</v>
      </c>
      <c r="B322" s="8">
        <v>46134.0</v>
      </c>
      <c r="C322" s="1" t="s">
        <v>6</v>
      </c>
      <c r="D322" s="10">
        <v>605000.0</v>
      </c>
      <c r="E322" s="12"/>
      <c r="F322" s="1" t="s">
        <v>1056</v>
      </c>
      <c r="G322" s="11">
        <f t="shared" si="1"/>
        <v>59145455</v>
      </c>
      <c r="H322" s="11">
        <f t="shared" si="9"/>
        <v>9547500</v>
      </c>
      <c r="I322" s="11">
        <f t="shared" si="2"/>
        <v>29986760</v>
      </c>
      <c r="J322" s="11">
        <f t="shared" si="13"/>
        <v>26580913</v>
      </c>
      <c r="K322" s="11">
        <f t="shared" si="3"/>
        <v>19611195</v>
      </c>
      <c r="L322" s="11">
        <f t="shared" si="4"/>
        <v>12924017.67</v>
      </c>
      <c r="M322" s="11">
        <f t="shared" si="11"/>
        <v>-3118420.167</v>
      </c>
      <c r="N322" s="11">
        <f t="shared" si="12"/>
        <v>29699332.83</v>
      </c>
      <c r="O322" s="11">
        <f t="shared" si="14"/>
        <v>6655000</v>
      </c>
    </row>
    <row r="323">
      <c r="A323" s="1" t="s">
        <v>1057</v>
      </c>
      <c r="B323" s="8">
        <v>46134.0</v>
      </c>
      <c r="C323" s="1" t="s">
        <v>6</v>
      </c>
      <c r="D323" s="10">
        <v>1100000.0</v>
      </c>
      <c r="E323" s="12"/>
      <c r="F323" s="1" t="s">
        <v>1058</v>
      </c>
      <c r="G323" s="11">
        <f t="shared" si="1"/>
        <v>60245455</v>
      </c>
      <c r="H323" s="11">
        <f t="shared" si="9"/>
        <v>9547500</v>
      </c>
      <c r="I323" s="11">
        <f t="shared" si="2"/>
        <v>29986760</v>
      </c>
      <c r="J323" s="11">
        <f t="shared" si="13"/>
        <v>27680913</v>
      </c>
      <c r="K323" s="11">
        <f t="shared" si="3"/>
        <v>20711195</v>
      </c>
      <c r="L323" s="11">
        <f t="shared" si="4"/>
        <v>12924017.67</v>
      </c>
      <c r="M323" s="11">
        <f t="shared" si="11"/>
        <v>-2568420.167</v>
      </c>
      <c r="N323" s="11">
        <f t="shared" si="12"/>
        <v>30249332.83</v>
      </c>
      <c r="O323" s="11">
        <f t="shared" si="14"/>
        <v>6655000</v>
      </c>
    </row>
    <row r="324">
      <c r="A324" s="1" t="s">
        <v>1059</v>
      </c>
      <c r="B324" s="8">
        <v>46134.0</v>
      </c>
      <c r="C324" s="1" t="s">
        <v>6</v>
      </c>
      <c r="D324" s="10">
        <v>155000.0</v>
      </c>
      <c r="E324" s="12"/>
      <c r="F324" s="1" t="s">
        <v>1060</v>
      </c>
      <c r="G324" s="11">
        <f t="shared" si="1"/>
        <v>60400455</v>
      </c>
      <c r="H324" s="11">
        <f t="shared" si="9"/>
        <v>9547500</v>
      </c>
      <c r="I324" s="11">
        <f t="shared" si="2"/>
        <v>29986760</v>
      </c>
      <c r="J324" s="11">
        <f t="shared" si="13"/>
        <v>27835913</v>
      </c>
      <c r="K324" s="11">
        <f t="shared" si="3"/>
        <v>20866195</v>
      </c>
      <c r="L324" s="11">
        <f t="shared" si="4"/>
        <v>12924017.67</v>
      </c>
      <c r="M324" s="11">
        <f t="shared" si="11"/>
        <v>-2490920.167</v>
      </c>
      <c r="N324" s="11">
        <f t="shared" si="12"/>
        <v>30326832.83</v>
      </c>
      <c r="O324" s="11">
        <f t="shared" si="14"/>
        <v>6655000</v>
      </c>
    </row>
    <row r="325">
      <c r="A325" s="1" t="s">
        <v>1061</v>
      </c>
      <c r="B325" s="8">
        <v>46134.0</v>
      </c>
      <c r="C325" s="1" t="s">
        <v>6</v>
      </c>
      <c r="D325" s="10">
        <v>138000.0</v>
      </c>
      <c r="E325" s="12"/>
      <c r="F325" s="1" t="s">
        <v>197</v>
      </c>
      <c r="G325" s="11">
        <f t="shared" si="1"/>
        <v>60538455</v>
      </c>
      <c r="H325" s="11">
        <f t="shared" si="9"/>
        <v>9547500</v>
      </c>
      <c r="I325" s="11">
        <f t="shared" si="2"/>
        <v>29986760</v>
      </c>
      <c r="J325" s="11">
        <f t="shared" si="13"/>
        <v>27973913</v>
      </c>
      <c r="K325" s="11">
        <f t="shared" si="3"/>
        <v>21004195</v>
      </c>
      <c r="L325" s="11">
        <f t="shared" si="4"/>
        <v>12924017.67</v>
      </c>
      <c r="M325" s="11">
        <f t="shared" si="11"/>
        <v>-2421920.167</v>
      </c>
      <c r="N325" s="11">
        <f t="shared" si="12"/>
        <v>30395832.83</v>
      </c>
      <c r="O325" s="11">
        <f t="shared" si="14"/>
        <v>6655000</v>
      </c>
    </row>
    <row r="326">
      <c r="A326" s="1" t="s">
        <v>1062</v>
      </c>
      <c r="B326" s="8">
        <v>46134.0</v>
      </c>
      <c r="C326" s="1" t="s">
        <v>6</v>
      </c>
      <c r="D326" s="10">
        <v>150000.0</v>
      </c>
      <c r="E326" s="12"/>
      <c r="F326" s="1" t="s">
        <v>976</v>
      </c>
      <c r="G326" s="11">
        <f t="shared" si="1"/>
        <v>60688455</v>
      </c>
      <c r="H326" s="11">
        <f t="shared" si="9"/>
        <v>9547500</v>
      </c>
      <c r="I326" s="11">
        <f t="shared" si="2"/>
        <v>29986760</v>
      </c>
      <c r="J326" s="11">
        <f t="shared" si="13"/>
        <v>28123913</v>
      </c>
      <c r="K326" s="11">
        <f t="shared" si="3"/>
        <v>21154195</v>
      </c>
      <c r="L326" s="11">
        <f t="shared" si="4"/>
        <v>12924017.67</v>
      </c>
      <c r="M326" s="11">
        <f t="shared" si="11"/>
        <v>-2346920.167</v>
      </c>
      <c r="N326" s="11">
        <f t="shared" si="12"/>
        <v>30470832.83</v>
      </c>
      <c r="O326" s="11">
        <f t="shared" si="14"/>
        <v>6655000</v>
      </c>
    </row>
    <row r="327">
      <c r="A327" s="1" t="s">
        <v>1063</v>
      </c>
      <c r="B327" s="8">
        <v>46134.0</v>
      </c>
      <c r="C327" s="1" t="s">
        <v>6</v>
      </c>
      <c r="D327" s="10">
        <v>75000.0</v>
      </c>
      <c r="E327" s="12"/>
      <c r="F327" s="1" t="s">
        <v>1064</v>
      </c>
      <c r="G327" s="11">
        <f t="shared" si="1"/>
        <v>60763455</v>
      </c>
      <c r="H327" s="11">
        <f t="shared" si="9"/>
        <v>9547500</v>
      </c>
      <c r="I327" s="11">
        <f t="shared" si="2"/>
        <v>29986760</v>
      </c>
      <c r="J327" s="11">
        <f t="shared" si="13"/>
        <v>28198913</v>
      </c>
      <c r="K327" s="11">
        <f t="shared" si="3"/>
        <v>21229195</v>
      </c>
      <c r="L327" s="11">
        <f t="shared" si="4"/>
        <v>12924017.67</v>
      </c>
      <c r="M327" s="11">
        <f t="shared" si="11"/>
        <v>-2309420.167</v>
      </c>
      <c r="N327" s="11">
        <f t="shared" si="12"/>
        <v>30508332.83</v>
      </c>
      <c r="O327" s="11">
        <f t="shared" si="14"/>
        <v>6655000</v>
      </c>
    </row>
    <row r="328">
      <c r="A328" s="1" t="s">
        <v>1065</v>
      </c>
      <c r="B328" s="8">
        <v>46134.0</v>
      </c>
      <c r="C328" s="1" t="s">
        <v>6</v>
      </c>
      <c r="D328" s="10">
        <v>73600.0</v>
      </c>
      <c r="E328" s="12"/>
      <c r="F328" s="1" t="s">
        <v>1066</v>
      </c>
      <c r="G328" s="11">
        <f t="shared" si="1"/>
        <v>60837055</v>
      </c>
      <c r="H328" s="11">
        <f t="shared" si="9"/>
        <v>9547500</v>
      </c>
      <c r="I328" s="11">
        <f t="shared" si="2"/>
        <v>29986760</v>
      </c>
      <c r="J328" s="11">
        <f t="shared" si="13"/>
        <v>28272513</v>
      </c>
      <c r="K328" s="11">
        <f t="shared" si="3"/>
        <v>21302795</v>
      </c>
      <c r="L328" s="11">
        <f t="shared" si="4"/>
        <v>12924017.67</v>
      </c>
      <c r="M328" s="11">
        <f t="shared" si="11"/>
        <v>-2272620.167</v>
      </c>
      <c r="N328" s="11">
        <f t="shared" si="12"/>
        <v>30545132.83</v>
      </c>
      <c r="O328" s="11">
        <f t="shared" si="14"/>
        <v>6655000</v>
      </c>
    </row>
    <row r="329">
      <c r="A329" s="1" t="s">
        <v>1067</v>
      </c>
      <c r="B329" s="8">
        <v>46134.0</v>
      </c>
      <c r="C329" s="1" t="s">
        <v>6</v>
      </c>
      <c r="D329" s="10">
        <v>195000.0</v>
      </c>
      <c r="E329" s="12"/>
      <c r="F329" s="1" t="s">
        <v>1068</v>
      </c>
      <c r="G329" s="11">
        <f t="shared" si="1"/>
        <v>61032055</v>
      </c>
      <c r="H329" s="11">
        <f t="shared" si="9"/>
        <v>9547500</v>
      </c>
      <c r="I329" s="11">
        <f t="shared" si="2"/>
        <v>29986760</v>
      </c>
      <c r="J329" s="11">
        <f t="shared" si="13"/>
        <v>28467513</v>
      </c>
      <c r="K329" s="11">
        <f t="shared" si="3"/>
        <v>21497795</v>
      </c>
      <c r="L329" s="11">
        <f t="shared" si="4"/>
        <v>12924017.67</v>
      </c>
      <c r="M329" s="11">
        <f t="shared" si="11"/>
        <v>-2175120.167</v>
      </c>
      <c r="N329" s="11">
        <f t="shared" si="12"/>
        <v>30642632.83</v>
      </c>
      <c r="O329" s="11">
        <f t="shared" si="14"/>
        <v>6655000</v>
      </c>
    </row>
    <row r="330">
      <c r="A330" s="1" t="s">
        <v>1069</v>
      </c>
      <c r="B330" s="8">
        <v>46134.0</v>
      </c>
      <c r="C330" s="1" t="s">
        <v>6</v>
      </c>
      <c r="D330" s="10">
        <v>90000.0</v>
      </c>
      <c r="E330" s="12"/>
      <c r="F330" s="1" t="s">
        <v>413</v>
      </c>
      <c r="G330" s="11">
        <f t="shared" si="1"/>
        <v>61122055</v>
      </c>
      <c r="H330" s="11">
        <f t="shared" si="9"/>
        <v>9547500</v>
      </c>
      <c r="I330" s="11">
        <f t="shared" si="2"/>
        <v>29986760</v>
      </c>
      <c r="J330" s="11">
        <f t="shared" si="13"/>
        <v>28557513</v>
      </c>
      <c r="K330" s="11">
        <f t="shared" si="3"/>
        <v>21587795</v>
      </c>
      <c r="L330" s="11">
        <f t="shared" si="4"/>
        <v>12924017.67</v>
      </c>
      <c r="M330" s="11">
        <f t="shared" si="11"/>
        <v>-2130120.167</v>
      </c>
      <c r="N330" s="11">
        <f t="shared" si="12"/>
        <v>30687632.83</v>
      </c>
      <c r="O330" s="11">
        <f t="shared" si="14"/>
        <v>6655000</v>
      </c>
    </row>
    <row r="331">
      <c r="A331" s="1" t="s">
        <v>1070</v>
      </c>
      <c r="B331" s="8">
        <v>46134.0</v>
      </c>
      <c r="C331" s="1" t="s">
        <v>6</v>
      </c>
      <c r="D331" s="10">
        <v>146000.0</v>
      </c>
      <c r="E331" s="12"/>
      <c r="F331" s="1" t="s">
        <v>370</v>
      </c>
      <c r="G331" s="11">
        <f t="shared" si="1"/>
        <v>61268055</v>
      </c>
      <c r="H331" s="11">
        <f t="shared" si="9"/>
        <v>9547500</v>
      </c>
      <c r="I331" s="11">
        <f t="shared" si="2"/>
        <v>29986760</v>
      </c>
      <c r="J331" s="11">
        <f t="shared" si="13"/>
        <v>28703513</v>
      </c>
      <c r="K331" s="11">
        <f t="shared" si="3"/>
        <v>21733795</v>
      </c>
      <c r="L331" s="11">
        <f t="shared" si="4"/>
        <v>12924017.67</v>
      </c>
      <c r="M331" s="11">
        <f t="shared" si="11"/>
        <v>-2057120.167</v>
      </c>
      <c r="N331" s="11">
        <f t="shared" si="12"/>
        <v>30760632.83</v>
      </c>
      <c r="O331" s="11">
        <f t="shared" si="14"/>
        <v>6655000</v>
      </c>
    </row>
    <row r="332">
      <c r="A332" s="1" t="s">
        <v>1071</v>
      </c>
      <c r="B332" s="8">
        <v>46134.0</v>
      </c>
      <c r="C332" s="1" t="s">
        <v>6</v>
      </c>
      <c r="D332" s="10">
        <v>100000.0</v>
      </c>
      <c r="E332" s="12"/>
      <c r="F332" s="1" t="s">
        <v>225</v>
      </c>
      <c r="G332" s="11">
        <f t="shared" si="1"/>
        <v>61368055</v>
      </c>
      <c r="H332" s="11">
        <f t="shared" si="9"/>
        <v>9547500</v>
      </c>
      <c r="I332" s="11">
        <f t="shared" si="2"/>
        <v>29986760</v>
      </c>
      <c r="J332" s="11">
        <f t="shared" si="13"/>
        <v>28803513</v>
      </c>
      <c r="K332" s="11">
        <f t="shared" si="3"/>
        <v>21833795</v>
      </c>
      <c r="L332" s="11">
        <f t="shared" si="4"/>
        <v>12924017.67</v>
      </c>
      <c r="M332" s="11">
        <f t="shared" si="11"/>
        <v>-2007120.167</v>
      </c>
      <c r="N332" s="11">
        <f t="shared" si="12"/>
        <v>30810632.83</v>
      </c>
      <c r="O332" s="11">
        <f t="shared" si="14"/>
        <v>6655000</v>
      </c>
    </row>
    <row r="333">
      <c r="A333" s="1" t="s">
        <v>1072</v>
      </c>
      <c r="B333" s="8">
        <v>46134.0</v>
      </c>
      <c r="C333" s="1" t="s">
        <v>6</v>
      </c>
      <c r="D333" s="10">
        <v>90000.0</v>
      </c>
      <c r="E333" s="12"/>
      <c r="F333" s="1" t="s">
        <v>1073</v>
      </c>
      <c r="G333" s="11">
        <f t="shared" si="1"/>
        <v>61458055</v>
      </c>
      <c r="H333" s="11">
        <f t="shared" si="9"/>
        <v>9547500</v>
      </c>
      <c r="I333" s="11">
        <f t="shared" si="2"/>
        <v>29986760</v>
      </c>
      <c r="J333" s="11">
        <f t="shared" si="13"/>
        <v>28893513</v>
      </c>
      <c r="K333" s="11">
        <f t="shared" si="3"/>
        <v>21923795</v>
      </c>
      <c r="L333" s="11">
        <f t="shared" si="4"/>
        <v>12924017.67</v>
      </c>
      <c r="M333" s="11">
        <f t="shared" si="11"/>
        <v>-1962120.167</v>
      </c>
      <c r="N333" s="11">
        <f t="shared" si="12"/>
        <v>30855632.83</v>
      </c>
      <c r="O333" s="11">
        <f t="shared" si="14"/>
        <v>6655000</v>
      </c>
    </row>
    <row r="334">
      <c r="A334" s="1" t="s">
        <v>1074</v>
      </c>
      <c r="B334" s="8">
        <v>46134.0</v>
      </c>
      <c r="C334" s="1" t="s">
        <v>6</v>
      </c>
      <c r="D334" s="10">
        <v>42500.0</v>
      </c>
      <c r="E334" s="12"/>
      <c r="F334" s="1" t="s">
        <v>171</v>
      </c>
      <c r="G334" s="11">
        <f t="shared" si="1"/>
        <v>61500555</v>
      </c>
      <c r="H334" s="11">
        <f t="shared" si="9"/>
        <v>9547500</v>
      </c>
      <c r="I334" s="11">
        <f t="shared" si="2"/>
        <v>29986760</v>
      </c>
      <c r="J334" s="11">
        <f t="shared" si="13"/>
        <v>28936013</v>
      </c>
      <c r="K334" s="11">
        <f t="shared" si="3"/>
        <v>21966295</v>
      </c>
      <c r="L334" s="11">
        <f t="shared" si="4"/>
        <v>12924017.67</v>
      </c>
      <c r="M334" s="11">
        <f t="shared" si="11"/>
        <v>-1940870.167</v>
      </c>
      <c r="N334" s="11">
        <f t="shared" si="12"/>
        <v>30876882.83</v>
      </c>
      <c r="O334" s="11">
        <f t="shared" si="14"/>
        <v>6655000</v>
      </c>
    </row>
    <row r="335">
      <c r="A335" s="1" t="s">
        <v>1075</v>
      </c>
      <c r="B335" s="8">
        <v>46134.0</v>
      </c>
      <c r="C335" s="1" t="s">
        <v>6</v>
      </c>
      <c r="D335" s="10">
        <v>75000.0</v>
      </c>
      <c r="E335" s="12"/>
      <c r="F335" s="1" t="s">
        <v>796</v>
      </c>
      <c r="G335" s="11">
        <f t="shared" si="1"/>
        <v>61575555</v>
      </c>
      <c r="H335" s="11">
        <f t="shared" si="9"/>
        <v>9547500</v>
      </c>
      <c r="I335" s="11">
        <f t="shared" si="2"/>
        <v>29986760</v>
      </c>
      <c r="J335" s="11">
        <f t="shared" si="13"/>
        <v>29011013</v>
      </c>
      <c r="K335" s="11">
        <f t="shared" si="3"/>
        <v>22041295</v>
      </c>
      <c r="L335" s="11">
        <f t="shared" si="4"/>
        <v>12924017.67</v>
      </c>
      <c r="M335" s="11">
        <f t="shared" si="11"/>
        <v>-1903370.167</v>
      </c>
      <c r="N335" s="11">
        <f t="shared" si="12"/>
        <v>30914382.83</v>
      </c>
      <c r="O335" s="11">
        <f t="shared" si="14"/>
        <v>6655000</v>
      </c>
    </row>
    <row r="336">
      <c r="A336" s="1" t="s">
        <v>1076</v>
      </c>
      <c r="B336" s="8">
        <v>46134.0</v>
      </c>
      <c r="C336" s="1" t="s">
        <v>6</v>
      </c>
      <c r="D336" s="10">
        <v>400000.0</v>
      </c>
      <c r="E336" s="12"/>
      <c r="F336" s="1" t="s">
        <v>1077</v>
      </c>
      <c r="G336" s="11">
        <f t="shared" si="1"/>
        <v>61975555</v>
      </c>
      <c r="H336" s="11">
        <f t="shared" si="9"/>
        <v>9547500</v>
      </c>
      <c r="I336" s="11">
        <f t="shared" si="2"/>
        <v>29986760</v>
      </c>
      <c r="J336" s="11">
        <f t="shared" si="13"/>
        <v>29411013</v>
      </c>
      <c r="K336" s="11">
        <f t="shared" si="3"/>
        <v>22441295</v>
      </c>
      <c r="L336" s="11">
        <f t="shared" si="4"/>
        <v>12924017.67</v>
      </c>
      <c r="M336" s="11">
        <f t="shared" si="11"/>
        <v>-1703370.167</v>
      </c>
      <c r="N336" s="11">
        <f t="shared" si="12"/>
        <v>31114382.83</v>
      </c>
      <c r="O336" s="11">
        <f t="shared" si="14"/>
        <v>6655000</v>
      </c>
    </row>
    <row r="337">
      <c r="A337" s="1" t="s">
        <v>1078</v>
      </c>
      <c r="B337" s="8">
        <v>46134.0</v>
      </c>
      <c r="C337" s="1" t="s">
        <v>6</v>
      </c>
      <c r="D337" s="10">
        <v>75000.0</v>
      </c>
      <c r="E337" s="12"/>
      <c r="F337" s="1" t="s">
        <v>1079</v>
      </c>
      <c r="G337" s="11">
        <f t="shared" si="1"/>
        <v>62050555</v>
      </c>
      <c r="H337" s="11">
        <f t="shared" si="9"/>
        <v>9547500</v>
      </c>
      <c r="I337" s="11">
        <f t="shared" si="2"/>
        <v>29986760</v>
      </c>
      <c r="J337" s="11">
        <f t="shared" si="13"/>
        <v>29486013</v>
      </c>
      <c r="K337" s="11">
        <f t="shared" si="3"/>
        <v>22516295</v>
      </c>
      <c r="L337" s="11">
        <f t="shared" si="4"/>
        <v>12924017.67</v>
      </c>
      <c r="M337" s="11">
        <f t="shared" si="11"/>
        <v>-1665870.167</v>
      </c>
      <c r="N337" s="11">
        <f t="shared" si="12"/>
        <v>31151882.83</v>
      </c>
      <c r="O337" s="11">
        <f t="shared" si="14"/>
        <v>6655000</v>
      </c>
    </row>
    <row r="338">
      <c r="A338" s="1" t="s">
        <v>1080</v>
      </c>
      <c r="B338" s="8">
        <v>46134.0</v>
      </c>
      <c r="C338" s="1" t="s">
        <v>6</v>
      </c>
      <c r="D338" s="10">
        <v>23000.0</v>
      </c>
      <c r="E338" s="12"/>
      <c r="F338" s="1" t="s">
        <v>1081</v>
      </c>
      <c r="G338" s="11">
        <f t="shared" si="1"/>
        <v>62073555</v>
      </c>
      <c r="H338" s="11">
        <f t="shared" si="9"/>
        <v>9547500</v>
      </c>
      <c r="I338" s="11">
        <f t="shared" si="2"/>
        <v>29986760</v>
      </c>
      <c r="J338" s="11">
        <f t="shared" si="13"/>
        <v>29509013</v>
      </c>
      <c r="K338" s="11">
        <f t="shared" si="3"/>
        <v>22539295</v>
      </c>
      <c r="L338" s="11">
        <f t="shared" si="4"/>
        <v>12924017.67</v>
      </c>
      <c r="M338" s="11">
        <f t="shared" si="11"/>
        <v>-1654370.167</v>
      </c>
      <c r="N338" s="11">
        <f t="shared" si="12"/>
        <v>31163382.83</v>
      </c>
      <c r="O338" s="11">
        <f t="shared" si="14"/>
        <v>6655000</v>
      </c>
    </row>
    <row r="339">
      <c r="A339" s="1" t="s">
        <v>1082</v>
      </c>
      <c r="B339" s="8">
        <v>46134.0</v>
      </c>
      <c r="C339" s="1" t="s">
        <v>6</v>
      </c>
      <c r="D339" s="10">
        <v>246500.0</v>
      </c>
      <c r="E339" s="12"/>
      <c r="F339" s="1" t="s">
        <v>346</v>
      </c>
      <c r="G339" s="11">
        <f t="shared" si="1"/>
        <v>62320055</v>
      </c>
      <c r="H339" s="11">
        <f t="shared" si="9"/>
        <v>9547500</v>
      </c>
      <c r="I339" s="11">
        <f t="shared" si="2"/>
        <v>29986760</v>
      </c>
      <c r="J339" s="11">
        <f t="shared" si="13"/>
        <v>29755513</v>
      </c>
      <c r="K339" s="11">
        <f t="shared" si="3"/>
        <v>22785795</v>
      </c>
      <c r="L339" s="11">
        <f t="shared" si="4"/>
        <v>12924017.67</v>
      </c>
      <c r="M339" s="11">
        <f t="shared" si="11"/>
        <v>-1531120.167</v>
      </c>
      <c r="N339" s="11">
        <f t="shared" si="12"/>
        <v>31286632.83</v>
      </c>
      <c r="O339" s="11">
        <f t="shared" si="14"/>
        <v>6655000</v>
      </c>
    </row>
    <row r="340">
      <c r="A340" s="1" t="s">
        <v>1083</v>
      </c>
      <c r="B340" s="8">
        <v>46134.0</v>
      </c>
      <c r="C340" s="1" t="s">
        <v>6</v>
      </c>
      <c r="D340" s="10">
        <v>190000.0</v>
      </c>
      <c r="E340" s="12"/>
      <c r="F340" s="1" t="s">
        <v>1084</v>
      </c>
      <c r="G340" s="11">
        <f t="shared" si="1"/>
        <v>62510055</v>
      </c>
      <c r="H340" s="11">
        <f t="shared" si="9"/>
        <v>9547500</v>
      </c>
      <c r="I340" s="11">
        <f t="shared" si="2"/>
        <v>29986760</v>
      </c>
      <c r="J340" s="11">
        <f t="shared" si="13"/>
        <v>29945513</v>
      </c>
      <c r="K340" s="11">
        <f t="shared" si="3"/>
        <v>22975795</v>
      </c>
      <c r="L340" s="11">
        <f t="shared" si="4"/>
        <v>12924017.67</v>
      </c>
      <c r="M340" s="11">
        <f t="shared" si="11"/>
        <v>-1436120.167</v>
      </c>
      <c r="N340" s="11">
        <f t="shared" si="12"/>
        <v>31381632.83</v>
      </c>
      <c r="O340" s="11">
        <f t="shared" si="14"/>
        <v>6655000</v>
      </c>
    </row>
    <row r="341">
      <c r="A341" s="1" t="s">
        <v>1085</v>
      </c>
      <c r="B341" s="8">
        <v>46134.0</v>
      </c>
      <c r="C341" s="1" t="s">
        <v>6</v>
      </c>
      <c r="D341" s="10">
        <v>36000.0</v>
      </c>
      <c r="E341" s="12"/>
      <c r="F341" s="1" t="s">
        <v>1086</v>
      </c>
      <c r="G341" s="11">
        <f t="shared" si="1"/>
        <v>62546055</v>
      </c>
      <c r="H341" s="11">
        <f t="shared" si="9"/>
        <v>9547500</v>
      </c>
      <c r="I341" s="11">
        <f t="shared" si="2"/>
        <v>29986760</v>
      </c>
      <c r="J341" s="11">
        <f t="shared" si="13"/>
        <v>29981513</v>
      </c>
      <c r="K341" s="11">
        <f t="shared" si="3"/>
        <v>23011795</v>
      </c>
      <c r="L341" s="11">
        <f t="shared" si="4"/>
        <v>12924017.67</v>
      </c>
      <c r="M341" s="11">
        <f t="shared" si="11"/>
        <v>-1418120.167</v>
      </c>
      <c r="N341" s="11">
        <f t="shared" si="12"/>
        <v>31399632.83</v>
      </c>
      <c r="O341" s="11">
        <f t="shared" si="14"/>
        <v>6655000</v>
      </c>
    </row>
    <row r="342">
      <c r="A342" s="1" t="s">
        <v>1087</v>
      </c>
      <c r="B342" s="8">
        <v>46134.0</v>
      </c>
      <c r="C342" s="1" t="s">
        <v>6</v>
      </c>
      <c r="D342" s="10">
        <v>157500.0</v>
      </c>
      <c r="E342" s="12"/>
      <c r="F342" s="1" t="s">
        <v>472</v>
      </c>
      <c r="G342" s="11">
        <f t="shared" si="1"/>
        <v>62703555</v>
      </c>
      <c r="H342" s="11">
        <f t="shared" si="9"/>
        <v>9547500</v>
      </c>
      <c r="I342" s="11">
        <f t="shared" si="2"/>
        <v>29986760</v>
      </c>
      <c r="J342" s="11">
        <f t="shared" si="13"/>
        <v>30139013</v>
      </c>
      <c r="K342" s="11">
        <f t="shared" si="3"/>
        <v>23169295</v>
      </c>
      <c r="L342" s="11">
        <f t="shared" si="4"/>
        <v>12924017.67</v>
      </c>
      <c r="M342" s="11">
        <f t="shared" si="11"/>
        <v>-1339370.167</v>
      </c>
      <c r="N342" s="11">
        <f t="shared" si="12"/>
        <v>31478382.83</v>
      </c>
      <c r="O342" s="11">
        <f t="shared" si="14"/>
        <v>6655000</v>
      </c>
    </row>
    <row r="343">
      <c r="A343" s="1" t="s">
        <v>1088</v>
      </c>
      <c r="B343" s="8">
        <v>46134.0</v>
      </c>
      <c r="C343" s="1" t="s">
        <v>6</v>
      </c>
      <c r="D343" s="10">
        <v>15000.0</v>
      </c>
      <c r="E343" s="12"/>
      <c r="F343" s="1" t="s">
        <v>1089</v>
      </c>
      <c r="G343" s="11">
        <f t="shared" si="1"/>
        <v>62718555</v>
      </c>
      <c r="H343" s="11">
        <f t="shared" si="9"/>
        <v>9547500</v>
      </c>
      <c r="I343" s="11">
        <f t="shared" si="2"/>
        <v>29986760</v>
      </c>
      <c r="J343" s="11">
        <f t="shared" si="13"/>
        <v>30154013</v>
      </c>
      <c r="K343" s="11">
        <f t="shared" si="3"/>
        <v>23184295</v>
      </c>
      <c r="L343" s="11">
        <f t="shared" si="4"/>
        <v>12924017.67</v>
      </c>
      <c r="M343" s="11">
        <f t="shared" si="11"/>
        <v>-1331870.167</v>
      </c>
      <c r="N343" s="11">
        <f t="shared" si="12"/>
        <v>31485882.83</v>
      </c>
      <c r="O343" s="11">
        <f t="shared" si="14"/>
        <v>6655000</v>
      </c>
    </row>
    <row r="344">
      <c r="A344" s="1" t="s">
        <v>1090</v>
      </c>
      <c r="B344" s="8">
        <v>46135.0</v>
      </c>
      <c r="C344" s="1" t="s">
        <v>6</v>
      </c>
      <c r="D344" s="10">
        <v>495000.0</v>
      </c>
      <c r="E344" s="12"/>
      <c r="F344" s="1" t="s">
        <v>1091</v>
      </c>
      <c r="G344" s="11">
        <f t="shared" si="1"/>
        <v>63213555</v>
      </c>
      <c r="H344" s="11">
        <f t="shared" si="9"/>
        <v>9547500</v>
      </c>
      <c r="I344" s="11">
        <f t="shared" si="2"/>
        <v>29986760</v>
      </c>
      <c r="J344" s="11">
        <f t="shared" si="13"/>
        <v>30649013</v>
      </c>
      <c r="K344" s="11">
        <f t="shared" si="3"/>
        <v>23679295</v>
      </c>
      <c r="L344" s="11">
        <f t="shared" si="4"/>
        <v>12924017.67</v>
      </c>
      <c r="M344" s="11">
        <f t="shared" si="11"/>
        <v>-1084370.167</v>
      </c>
      <c r="N344" s="11">
        <f t="shared" si="12"/>
        <v>31733382.83</v>
      </c>
      <c r="O344" s="11">
        <f t="shared" si="14"/>
        <v>6655000</v>
      </c>
    </row>
    <row r="345">
      <c r="A345" s="1" t="s">
        <v>1092</v>
      </c>
      <c r="B345" s="8">
        <v>46136.0</v>
      </c>
      <c r="C345" s="1" t="s">
        <v>34</v>
      </c>
      <c r="D345" s="12"/>
      <c r="E345" s="10">
        <v>87000.0</v>
      </c>
      <c r="F345" s="1" t="s">
        <v>37</v>
      </c>
      <c r="G345" s="11">
        <f t="shared" si="1"/>
        <v>63213555</v>
      </c>
      <c r="H345" s="11">
        <f t="shared" si="9"/>
        <v>9547500</v>
      </c>
      <c r="I345" s="11">
        <f t="shared" si="2"/>
        <v>30073760</v>
      </c>
      <c r="J345" s="11">
        <f t="shared" si="13"/>
        <v>30562013</v>
      </c>
      <c r="K345" s="11">
        <f t="shared" si="3"/>
        <v>23592295</v>
      </c>
      <c r="L345" s="11">
        <f t="shared" si="4"/>
        <v>12924017.67</v>
      </c>
      <c r="M345" s="11">
        <f t="shared" si="11"/>
        <v>-1127870.167</v>
      </c>
      <c r="N345" s="11">
        <f t="shared" si="12"/>
        <v>31689882.83</v>
      </c>
      <c r="O345" s="11">
        <f t="shared" si="14"/>
        <v>6655000</v>
      </c>
    </row>
    <row r="346">
      <c r="A346" s="1" t="s">
        <v>1093</v>
      </c>
      <c r="B346" s="8">
        <v>46136.0</v>
      </c>
      <c r="C346" s="1" t="s">
        <v>34</v>
      </c>
      <c r="D346" s="12"/>
      <c r="E346" s="10">
        <v>92000.0</v>
      </c>
      <c r="F346" s="1" t="s">
        <v>62</v>
      </c>
      <c r="G346" s="11">
        <f t="shared" si="1"/>
        <v>63213555</v>
      </c>
      <c r="H346" s="11">
        <f t="shared" si="9"/>
        <v>9547500</v>
      </c>
      <c r="I346" s="11">
        <f t="shared" si="2"/>
        <v>30165760</v>
      </c>
      <c r="J346" s="11">
        <f t="shared" si="13"/>
        <v>30470013</v>
      </c>
      <c r="K346" s="11">
        <f t="shared" si="3"/>
        <v>23500295</v>
      </c>
      <c r="L346" s="11">
        <f t="shared" si="4"/>
        <v>12924017.67</v>
      </c>
      <c r="M346" s="11">
        <f t="shared" si="11"/>
        <v>-1173870.167</v>
      </c>
      <c r="N346" s="11">
        <f t="shared" si="12"/>
        <v>31643882.83</v>
      </c>
      <c r="O346" s="11">
        <f t="shared" si="14"/>
        <v>6655000</v>
      </c>
    </row>
    <row r="347">
      <c r="A347" s="1" t="s">
        <v>1094</v>
      </c>
      <c r="B347" s="8">
        <v>46137.0</v>
      </c>
      <c r="C347" s="1" t="s">
        <v>34</v>
      </c>
      <c r="D347" s="12"/>
      <c r="E347" s="10">
        <v>82000.0</v>
      </c>
      <c r="F347" s="1" t="s">
        <v>64</v>
      </c>
      <c r="G347" s="11">
        <f t="shared" si="1"/>
        <v>63213555</v>
      </c>
      <c r="H347" s="11">
        <f t="shared" si="9"/>
        <v>9547500</v>
      </c>
      <c r="I347" s="11">
        <f t="shared" si="2"/>
        <v>30247760</v>
      </c>
      <c r="J347" s="11">
        <f t="shared" si="13"/>
        <v>30388013</v>
      </c>
      <c r="K347" s="11">
        <f t="shared" si="3"/>
        <v>23418295</v>
      </c>
      <c r="L347" s="11">
        <f t="shared" si="4"/>
        <v>12924017.67</v>
      </c>
      <c r="M347" s="11">
        <f t="shared" si="11"/>
        <v>-1214870.167</v>
      </c>
      <c r="N347" s="11">
        <f t="shared" si="12"/>
        <v>31602882.83</v>
      </c>
      <c r="O347" s="11">
        <f t="shared" si="14"/>
        <v>6655000</v>
      </c>
    </row>
    <row r="348">
      <c r="A348" s="1" t="s">
        <v>1095</v>
      </c>
      <c r="B348" s="8">
        <v>46137.0</v>
      </c>
      <c r="C348" s="1" t="s">
        <v>6</v>
      </c>
      <c r="D348" s="10">
        <v>270000.0</v>
      </c>
      <c r="E348" s="12"/>
      <c r="F348" s="1" t="s">
        <v>1096</v>
      </c>
      <c r="G348" s="11">
        <f t="shared" si="1"/>
        <v>63483555</v>
      </c>
      <c r="H348" s="11">
        <f t="shared" si="9"/>
        <v>9547500</v>
      </c>
      <c r="I348" s="11">
        <f t="shared" si="2"/>
        <v>30247760</v>
      </c>
      <c r="J348" s="11">
        <f t="shared" si="13"/>
        <v>30658013</v>
      </c>
      <c r="K348" s="11">
        <f t="shared" si="3"/>
        <v>23688295</v>
      </c>
      <c r="L348" s="11">
        <f t="shared" si="4"/>
        <v>12924017.67</v>
      </c>
      <c r="M348" s="11">
        <f t="shared" si="11"/>
        <v>-1079870.167</v>
      </c>
      <c r="N348" s="11">
        <f t="shared" si="12"/>
        <v>31737882.83</v>
      </c>
      <c r="O348" s="11">
        <f t="shared" si="14"/>
        <v>6655000</v>
      </c>
    </row>
    <row r="349">
      <c r="A349" s="1" t="s">
        <v>1097</v>
      </c>
      <c r="B349" s="8">
        <v>46137.0</v>
      </c>
      <c r="C349" s="1" t="s">
        <v>25</v>
      </c>
      <c r="D349" s="12"/>
      <c r="E349" s="10">
        <v>20000.0</v>
      </c>
      <c r="F349" s="1" t="s">
        <v>307</v>
      </c>
      <c r="G349" s="11">
        <f t="shared" si="1"/>
        <v>63483555</v>
      </c>
      <c r="H349" s="11">
        <f t="shared" si="9"/>
        <v>9567500</v>
      </c>
      <c r="I349" s="11">
        <f t="shared" si="2"/>
        <v>30247760</v>
      </c>
      <c r="J349" s="11">
        <f t="shared" si="13"/>
        <v>30638013</v>
      </c>
      <c r="K349" s="11">
        <f t="shared" si="3"/>
        <v>23668295</v>
      </c>
      <c r="L349" s="11">
        <f t="shared" si="4"/>
        <v>12924017.67</v>
      </c>
      <c r="M349" s="11">
        <f t="shared" si="11"/>
        <v>-1089870.167</v>
      </c>
      <c r="N349" s="11">
        <f t="shared" si="12"/>
        <v>31727882.83</v>
      </c>
      <c r="O349" s="11">
        <f t="shared" si="14"/>
        <v>6655000</v>
      </c>
    </row>
    <row r="350">
      <c r="A350" s="1" t="s">
        <v>1098</v>
      </c>
      <c r="B350" s="8">
        <v>46137.0</v>
      </c>
      <c r="C350" s="1" t="s">
        <v>25</v>
      </c>
      <c r="D350" s="12"/>
      <c r="E350" s="10">
        <v>20000.0</v>
      </c>
      <c r="F350" s="1" t="s">
        <v>276</v>
      </c>
      <c r="G350" s="11">
        <f t="shared" si="1"/>
        <v>63483555</v>
      </c>
      <c r="H350" s="11">
        <f t="shared" si="9"/>
        <v>9587500</v>
      </c>
      <c r="I350" s="11">
        <f t="shared" si="2"/>
        <v>30247760</v>
      </c>
      <c r="J350" s="11">
        <f t="shared" si="13"/>
        <v>30618013</v>
      </c>
      <c r="K350" s="11">
        <f t="shared" si="3"/>
        <v>23648295</v>
      </c>
      <c r="L350" s="11">
        <f t="shared" si="4"/>
        <v>12924017.67</v>
      </c>
      <c r="M350" s="11">
        <f t="shared" si="11"/>
        <v>-1099870.167</v>
      </c>
      <c r="N350" s="11">
        <f t="shared" si="12"/>
        <v>31717882.83</v>
      </c>
      <c r="O350" s="11">
        <f t="shared" si="14"/>
        <v>6655000</v>
      </c>
    </row>
    <row r="351">
      <c r="A351" s="1" t="s">
        <v>1099</v>
      </c>
      <c r="B351" s="8">
        <v>46137.0</v>
      </c>
      <c r="C351" s="1" t="s">
        <v>25</v>
      </c>
      <c r="D351" s="12"/>
      <c r="E351" s="10">
        <v>45000.0</v>
      </c>
      <c r="F351" s="1" t="s">
        <v>39</v>
      </c>
      <c r="G351" s="11">
        <f t="shared" si="1"/>
        <v>63483555</v>
      </c>
      <c r="H351" s="11">
        <f t="shared" si="9"/>
        <v>9632500</v>
      </c>
      <c r="I351" s="11">
        <f t="shared" si="2"/>
        <v>30247760</v>
      </c>
      <c r="J351" s="11">
        <f t="shared" si="13"/>
        <v>30573013</v>
      </c>
      <c r="K351" s="11">
        <f t="shared" si="3"/>
        <v>23603295</v>
      </c>
      <c r="L351" s="11">
        <f t="shared" si="4"/>
        <v>12924017.67</v>
      </c>
      <c r="M351" s="11">
        <f t="shared" si="11"/>
        <v>-1122370.167</v>
      </c>
      <c r="N351" s="11">
        <f t="shared" si="12"/>
        <v>31695382.83</v>
      </c>
      <c r="O351" s="11">
        <f t="shared" si="14"/>
        <v>6655000</v>
      </c>
    </row>
    <row r="352">
      <c r="A352" s="1" t="s">
        <v>1100</v>
      </c>
      <c r="B352" s="8">
        <v>46137.0</v>
      </c>
      <c r="C352" s="1" t="s">
        <v>6</v>
      </c>
      <c r="D352" s="10">
        <v>1250000.0</v>
      </c>
      <c r="E352" s="12"/>
      <c r="F352" s="1" t="s">
        <v>1101</v>
      </c>
      <c r="G352" s="11">
        <f t="shared" si="1"/>
        <v>64733555</v>
      </c>
      <c r="H352" s="11">
        <f t="shared" si="9"/>
        <v>9632500</v>
      </c>
      <c r="I352" s="11">
        <f t="shared" si="2"/>
        <v>30247760</v>
      </c>
      <c r="J352" s="11">
        <f t="shared" si="13"/>
        <v>31823013</v>
      </c>
      <c r="K352" s="11">
        <f t="shared" si="3"/>
        <v>24853295</v>
      </c>
      <c r="L352" s="11">
        <f t="shared" si="4"/>
        <v>12924017.67</v>
      </c>
      <c r="M352" s="11">
        <f t="shared" si="11"/>
        <v>-497370.1667</v>
      </c>
      <c r="N352" s="11">
        <f t="shared" si="12"/>
        <v>32320382.83</v>
      </c>
      <c r="O352" s="11">
        <f t="shared" si="14"/>
        <v>6655000</v>
      </c>
    </row>
    <row r="353">
      <c r="A353" s="1" t="s">
        <v>1102</v>
      </c>
      <c r="B353" s="8">
        <v>46137.0</v>
      </c>
      <c r="C353" s="1" t="s">
        <v>34</v>
      </c>
      <c r="D353" s="12"/>
      <c r="E353" s="10">
        <v>1031000.0</v>
      </c>
      <c r="F353" s="1" t="s">
        <v>62</v>
      </c>
      <c r="G353" s="11">
        <f t="shared" si="1"/>
        <v>64733555</v>
      </c>
      <c r="H353" s="11">
        <f t="shared" si="9"/>
        <v>9632500</v>
      </c>
      <c r="I353" s="11">
        <f t="shared" si="2"/>
        <v>31278760</v>
      </c>
      <c r="J353" s="11">
        <f t="shared" si="13"/>
        <v>30792013</v>
      </c>
      <c r="K353" s="11">
        <f t="shared" si="3"/>
        <v>23822295</v>
      </c>
      <c r="L353" s="11">
        <f t="shared" si="4"/>
        <v>12924017.67</v>
      </c>
      <c r="M353" s="11">
        <f t="shared" si="11"/>
        <v>-1012870.167</v>
      </c>
      <c r="N353" s="11">
        <f t="shared" si="12"/>
        <v>31804882.83</v>
      </c>
      <c r="O353" s="11">
        <f t="shared" si="14"/>
        <v>6655000</v>
      </c>
    </row>
    <row r="354">
      <c r="A354" s="1" t="s">
        <v>1103</v>
      </c>
      <c r="B354" s="8">
        <v>46137.0</v>
      </c>
      <c r="C354" s="1" t="s">
        <v>34</v>
      </c>
      <c r="D354" s="12"/>
      <c r="E354" s="10">
        <v>145000.0</v>
      </c>
      <c r="F354" s="1" t="s">
        <v>1104</v>
      </c>
      <c r="G354" s="11">
        <f t="shared" si="1"/>
        <v>64733555</v>
      </c>
      <c r="H354" s="11">
        <f t="shared" si="9"/>
        <v>9632500</v>
      </c>
      <c r="I354" s="11">
        <f t="shared" si="2"/>
        <v>31423760</v>
      </c>
      <c r="J354" s="11">
        <f t="shared" si="13"/>
        <v>30647013</v>
      </c>
      <c r="K354" s="11">
        <f t="shared" si="3"/>
        <v>23677295</v>
      </c>
      <c r="L354" s="11">
        <f t="shared" si="4"/>
        <v>12924017.67</v>
      </c>
      <c r="M354" s="11">
        <f t="shared" si="11"/>
        <v>-1085370.167</v>
      </c>
      <c r="N354" s="11">
        <f t="shared" si="12"/>
        <v>31732382.83</v>
      </c>
      <c r="O354" s="11">
        <f t="shared" si="14"/>
        <v>6655000</v>
      </c>
    </row>
    <row r="355">
      <c r="A355" s="1" t="s">
        <v>1105</v>
      </c>
      <c r="B355" s="8">
        <v>46137.0</v>
      </c>
      <c r="C355" s="1" t="s">
        <v>6</v>
      </c>
      <c r="D355" s="10">
        <v>417000.0</v>
      </c>
      <c r="E355" s="12"/>
      <c r="F355" s="1" t="s">
        <v>1012</v>
      </c>
      <c r="G355" s="11">
        <f t="shared" si="1"/>
        <v>65150555</v>
      </c>
      <c r="H355" s="11">
        <f t="shared" si="9"/>
        <v>9632500</v>
      </c>
      <c r="I355" s="11">
        <f t="shared" si="2"/>
        <v>31423760</v>
      </c>
      <c r="J355" s="11">
        <f t="shared" si="13"/>
        <v>31064013</v>
      </c>
      <c r="K355" s="11">
        <f t="shared" si="3"/>
        <v>24094295</v>
      </c>
      <c r="L355" s="11">
        <f t="shared" si="4"/>
        <v>12924017.67</v>
      </c>
      <c r="M355" s="11">
        <f t="shared" si="11"/>
        <v>-876870.1667</v>
      </c>
      <c r="N355" s="11">
        <f t="shared" si="12"/>
        <v>31940882.83</v>
      </c>
      <c r="O355" s="11">
        <f t="shared" si="14"/>
        <v>6655000</v>
      </c>
    </row>
    <row r="356">
      <c r="A356" s="1" t="s">
        <v>1106</v>
      </c>
      <c r="B356" s="8">
        <v>46137.0</v>
      </c>
      <c r="C356" s="1" t="s">
        <v>6</v>
      </c>
      <c r="D356" s="10">
        <v>61500.0</v>
      </c>
      <c r="E356" s="12"/>
      <c r="F356" s="1" t="s">
        <v>1107</v>
      </c>
      <c r="G356" s="11">
        <f t="shared" si="1"/>
        <v>65212055</v>
      </c>
      <c r="H356" s="11">
        <f t="shared" si="9"/>
        <v>9632500</v>
      </c>
      <c r="I356" s="11">
        <f t="shared" si="2"/>
        <v>31423760</v>
      </c>
      <c r="J356" s="11">
        <f t="shared" si="13"/>
        <v>31125513</v>
      </c>
      <c r="K356" s="11">
        <f t="shared" si="3"/>
        <v>24155795</v>
      </c>
      <c r="L356" s="11">
        <f t="shared" si="4"/>
        <v>12924017.67</v>
      </c>
      <c r="M356" s="11">
        <f t="shared" si="11"/>
        <v>-846120.1667</v>
      </c>
      <c r="N356" s="11">
        <f t="shared" si="12"/>
        <v>31971632.83</v>
      </c>
      <c r="O356" s="11">
        <f t="shared" si="14"/>
        <v>6655000</v>
      </c>
    </row>
    <row r="357">
      <c r="A357" s="1" t="s">
        <v>1108</v>
      </c>
      <c r="B357" s="8">
        <v>46137.0</v>
      </c>
      <c r="C357" s="1" t="s">
        <v>6</v>
      </c>
      <c r="D357" s="10">
        <v>163000.0</v>
      </c>
      <c r="E357" s="12"/>
      <c r="F357" s="1" t="s">
        <v>131</v>
      </c>
      <c r="G357" s="11">
        <f t="shared" si="1"/>
        <v>65375055</v>
      </c>
      <c r="H357" s="11">
        <f t="shared" si="9"/>
        <v>9632500</v>
      </c>
      <c r="I357" s="11">
        <f t="shared" si="2"/>
        <v>31423760</v>
      </c>
      <c r="J357" s="11">
        <f t="shared" si="13"/>
        <v>31288513</v>
      </c>
      <c r="K357" s="11">
        <f t="shared" si="3"/>
        <v>24318795</v>
      </c>
      <c r="L357" s="11">
        <f t="shared" si="4"/>
        <v>12924017.67</v>
      </c>
      <c r="M357" s="11">
        <f t="shared" si="11"/>
        <v>-764620.1667</v>
      </c>
      <c r="N357" s="11">
        <f t="shared" si="12"/>
        <v>32053132.83</v>
      </c>
      <c r="O357" s="11">
        <f t="shared" si="14"/>
        <v>6655000</v>
      </c>
    </row>
    <row r="358">
      <c r="A358" s="1" t="s">
        <v>1109</v>
      </c>
      <c r="B358" s="8">
        <v>46137.0</v>
      </c>
      <c r="C358" s="1" t="s">
        <v>6</v>
      </c>
      <c r="D358" s="10">
        <v>161500.0</v>
      </c>
      <c r="E358" s="12"/>
      <c r="F358" s="1" t="s">
        <v>139</v>
      </c>
      <c r="G358" s="11">
        <f t="shared" si="1"/>
        <v>65536555</v>
      </c>
      <c r="H358" s="11">
        <f t="shared" si="9"/>
        <v>9632500</v>
      </c>
      <c r="I358" s="11">
        <f t="shared" si="2"/>
        <v>31423760</v>
      </c>
      <c r="J358" s="11">
        <f t="shared" si="13"/>
        <v>31450013</v>
      </c>
      <c r="K358" s="11">
        <f t="shared" si="3"/>
        <v>24480295</v>
      </c>
      <c r="L358" s="11">
        <f t="shared" si="4"/>
        <v>12924017.67</v>
      </c>
      <c r="M358" s="11">
        <f t="shared" si="11"/>
        <v>-683870.1667</v>
      </c>
      <c r="N358" s="11">
        <f t="shared" si="12"/>
        <v>32133882.83</v>
      </c>
      <c r="O358" s="11">
        <f t="shared" si="14"/>
        <v>6655000</v>
      </c>
    </row>
    <row r="359">
      <c r="A359" s="1" t="s">
        <v>1110</v>
      </c>
      <c r="B359" s="8">
        <v>46137.0</v>
      </c>
      <c r="C359" s="1" t="s">
        <v>6</v>
      </c>
      <c r="D359" s="10">
        <v>150000.0</v>
      </c>
      <c r="E359" s="12"/>
      <c r="F359" s="1" t="s">
        <v>1111</v>
      </c>
      <c r="G359" s="11">
        <f t="shared" si="1"/>
        <v>65686555</v>
      </c>
      <c r="H359" s="11">
        <f t="shared" si="9"/>
        <v>9632500</v>
      </c>
      <c r="I359" s="11">
        <f t="shared" si="2"/>
        <v>31423760</v>
      </c>
      <c r="J359" s="11">
        <f t="shared" si="13"/>
        <v>31600013</v>
      </c>
      <c r="K359" s="11">
        <f t="shared" si="3"/>
        <v>24630295</v>
      </c>
      <c r="L359" s="11">
        <f t="shared" si="4"/>
        <v>12924017.67</v>
      </c>
      <c r="M359" s="11">
        <f t="shared" si="11"/>
        <v>-608870.1667</v>
      </c>
      <c r="N359" s="11">
        <f t="shared" si="12"/>
        <v>32208882.83</v>
      </c>
      <c r="O359" s="11">
        <f t="shared" si="14"/>
        <v>6655000</v>
      </c>
    </row>
    <row r="360">
      <c r="A360" s="1" t="s">
        <v>1112</v>
      </c>
      <c r="B360" s="8">
        <v>46137.0</v>
      </c>
      <c r="C360" s="1" t="s">
        <v>6</v>
      </c>
      <c r="D360" s="10">
        <v>80000.0</v>
      </c>
      <c r="E360" s="12"/>
      <c r="F360" s="1" t="s">
        <v>1113</v>
      </c>
      <c r="G360" s="11">
        <f t="shared" si="1"/>
        <v>65766555</v>
      </c>
      <c r="H360" s="11">
        <f t="shared" si="9"/>
        <v>9632500</v>
      </c>
      <c r="I360" s="11">
        <f t="shared" si="2"/>
        <v>31423760</v>
      </c>
      <c r="J360" s="11">
        <f t="shared" si="13"/>
        <v>31680013</v>
      </c>
      <c r="K360" s="11">
        <f t="shared" si="3"/>
        <v>24710295</v>
      </c>
      <c r="L360" s="11">
        <f t="shared" si="4"/>
        <v>12924017.67</v>
      </c>
      <c r="M360" s="11">
        <f t="shared" si="11"/>
        <v>-568870.1667</v>
      </c>
      <c r="N360" s="11">
        <f t="shared" si="12"/>
        <v>32248882.83</v>
      </c>
      <c r="O360" s="11">
        <f t="shared" si="14"/>
        <v>6655000</v>
      </c>
    </row>
    <row r="361">
      <c r="A361" s="1" t="s">
        <v>1114</v>
      </c>
      <c r="B361" s="8">
        <v>46137.0</v>
      </c>
      <c r="C361" s="1" t="s">
        <v>6</v>
      </c>
      <c r="D361" s="10">
        <v>15000.0</v>
      </c>
      <c r="E361" s="12"/>
      <c r="F361" s="1" t="s">
        <v>1115</v>
      </c>
      <c r="G361" s="11">
        <f t="shared" si="1"/>
        <v>65781555</v>
      </c>
      <c r="H361" s="11">
        <f t="shared" si="9"/>
        <v>9632500</v>
      </c>
      <c r="I361" s="11">
        <f t="shared" si="2"/>
        <v>31423760</v>
      </c>
      <c r="J361" s="11">
        <f t="shared" si="13"/>
        <v>31695013</v>
      </c>
      <c r="K361" s="11">
        <f t="shared" si="3"/>
        <v>24725295</v>
      </c>
      <c r="L361" s="11">
        <f t="shared" si="4"/>
        <v>12924017.67</v>
      </c>
      <c r="M361" s="11">
        <f t="shared" si="11"/>
        <v>-561370.1667</v>
      </c>
      <c r="N361" s="11">
        <f t="shared" si="12"/>
        <v>32256382.83</v>
      </c>
      <c r="O361" s="11">
        <f t="shared" si="14"/>
        <v>6655000</v>
      </c>
    </row>
    <row r="362">
      <c r="A362" s="1" t="s">
        <v>1116</v>
      </c>
      <c r="B362" s="8">
        <v>46137.0</v>
      </c>
      <c r="C362" s="1" t="s">
        <v>6</v>
      </c>
      <c r="D362" s="10">
        <v>200000.0</v>
      </c>
      <c r="E362" s="12"/>
      <c r="F362" s="1" t="s">
        <v>1117</v>
      </c>
      <c r="G362" s="11">
        <f t="shared" si="1"/>
        <v>65981555</v>
      </c>
      <c r="H362" s="11">
        <f t="shared" si="9"/>
        <v>9632500</v>
      </c>
      <c r="I362" s="11">
        <f t="shared" si="2"/>
        <v>31423760</v>
      </c>
      <c r="J362" s="11">
        <f t="shared" si="13"/>
        <v>31895013</v>
      </c>
      <c r="K362" s="11">
        <f t="shared" si="3"/>
        <v>24925295</v>
      </c>
      <c r="L362" s="11">
        <f t="shared" si="4"/>
        <v>12924017.67</v>
      </c>
      <c r="M362" s="11">
        <f t="shared" si="11"/>
        <v>-461370.1667</v>
      </c>
      <c r="N362" s="11">
        <f t="shared" si="12"/>
        <v>32356382.83</v>
      </c>
      <c r="O362" s="11">
        <f t="shared" si="14"/>
        <v>6655000</v>
      </c>
    </row>
    <row r="363">
      <c r="A363" s="1" t="s">
        <v>1118</v>
      </c>
      <c r="B363" s="8">
        <v>46137.0</v>
      </c>
      <c r="C363" s="1" t="s">
        <v>6</v>
      </c>
      <c r="D363" s="10">
        <v>23000.0</v>
      </c>
      <c r="E363" s="12"/>
      <c r="F363" s="1" t="s">
        <v>1119</v>
      </c>
      <c r="G363" s="11">
        <f t="shared" si="1"/>
        <v>66004555</v>
      </c>
      <c r="H363" s="11">
        <f t="shared" si="9"/>
        <v>9632500</v>
      </c>
      <c r="I363" s="11">
        <f t="shared" si="2"/>
        <v>31423760</v>
      </c>
      <c r="J363" s="11">
        <f t="shared" si="13"/>
        <v>31918013</v>
      </c>
      <c r="K363" s="11">
        <f t="shared" si="3"/>
        <v>24948295</v>
      </c>
      <c r="L363" s="11">
        <f t="shared" si="4"/>
        <v>12924017.67</v>
      </c>
      <c r="M363" s="11">
        <f t="shared" si="11"/>
        <v>-449870.1667</v>
      </c>
      <c r="N363" s="11">
        <f t="shared" si="12"/>
        <v>32367882.83</v>
      </c>
      <c r="O363" s="11">
        <f t="shared" si="14"/>
        <v>6655000</v>
      </c>
    </row>
    <row r="364">
      <c r="A364" s="1" t="s">
        <v>1120</v>
      </c>
      <c r="B364" s="8">
        <v>46137.0</v>
      </c>
      <c r="C364" s="1" t="s">
        <v>6</v>
      </c>
      <c r="D364" s="10">
        <v>115000.0</v>
      </c>
      <c r="E364" s="12"/>
      <c r="F364" s="1" t="s">
        <v>235</v>
      </c>
      <c r="G364" s="11">
        <f t="shared" si="1"/>
        <v>66119555</v>
      </c>
      <c r="H364" s="11">
        <f t="shared" si="9"/>
        <v>9632500</v>
      </c>
      <c r="I364" s="11">
        <f t="shared" si="2"/>
        <v>31423760</v>
      </c>
      <c r="J364" s="11">
        <f t="shared" si="13"/>
        <v>32033013</v>
      </c>
      <c r="K364" s="11">
        <f t="shared" si="3"/>
        <v>25063295</v>
      </c>
      <c r="L364" s="11">
        <f t="shared" si="4"/>
        <v>12924017.67</v>
      </c>
      <c r="M364" s="11">
        <f t="shared" si="11"/>
        <v>-392370.1667</v>
      </c>
      <c r="N364" s="11">
        <f t="shared" si="12"/>
        <v>32425382.83</v>
      </c>
      <c r="O364" s="11">
        <f t="shared" si="14"/>
        <v>6655000</v>
      </c>
    </row>
    <row r="365">
      <c r="A365" s="1" t="s">
        <v>1121</v>
      </c>
      <c r="B365" s="8">
        <v>46137.0</v>
      </c>
      <c r="C365" s="1" t="s">
        <v>6</v>
      </c>
      <c r="D365" s="10">
        <v>138000.0</v>
      </c>
      <c r="E365" s="12"/>
      <c r="F365" s="1" t="s">
        <v>1122</v>
      </c>
      <c r="G365" s="11">
        <f t="shared" si="1"/>
        <v>66257555</v>
      </c>
      <c r="H365" s="11">
        <f t="shared" si="9"/>
        <v>9632500</v>
      </c>
      <c r="I365" s="11">
        <f t="shared" si="2"/>
        <v>31423760</v>
      </c>
      <c r="J365" s="11">
        <f t="shared" si="13"/>
        <v>32171013</v>
      </c>
      <c r="K365" s="11">
        <f t="shared" si="3"/>
        <v>25201295</v>
      </c>
      <c r="L365" s="11">
        <f t="shared" si="4"/>
        <v>12924017.67</v>
      </c>
      <c r="M365" s="11">
        <f t="shared" si="11"/>
        <v>-323370.1667</v>
      </c>
      <c r="N365" s="11">
        <f t="shared" si="12"/>
        <v>32494382.83</v>
      </c>
      <c r="O365" s="11">
        <f t="shared" si="14"/>
        <v>6655000</v>
      </c>
    </row>
    <row r="366">
      <c r="A366" s="1" t="s">
        <v>1123</v>
      </c>
      <c r="B366" s="8">
        <v>46137.0</v>
      </c>
      <c r="C366" s="1" t="s">
        <v>6</v>
      </c>
      <c r="D366" s="10">
        <v>112500.0</v>
      </c>
      <c r="E366" s="12"/>
      <c r="F366" s="1" t="s">
        <v>1111</v>
      </c>
      <c r="G366" s="11">
        <f t="shared" si="1"/>
        <v>66370055</v>
      </c>
      <c r="H366" s="11">
        <f t="shared" si="9"/>
        <v>9632500</v>
      </c>
      <c r="I366" s="11">
        <f t="shared" si="2"/>
        <v>31423760</v>
      </c>
      <c r="J366" s="11">
        <f t="shared" si="13"/>
        <v>32283513</v>
      </c>
      <c r="K366" s="11">
        <f t="shared" si="3"/>
        <v>25313795</v>
      </c>
      <c r="L366" s="11">
        <f t="shared" si="4"/>
        <v>12924017.67</v>
      </c>
      <c r="M366" s="11">
        <f t="shared" si="11"/>
        <v>-267120.1667</v>
      </c>
      <c r="N366" s="11">
        <f t="shared" si="12"/>
        <v>32550632.83</v>
      </c>
      <c r="O366" s="11">
        <f t="shared" si="14"/>
        <v>6655000</v>
      </c>
    </row>
    <row r="367">
      <c r="A367" s="1" t="s">
        <v>1124</v>
      </c>
      <c r="B367" s="8">
        <v>46137.0</v>
      </c>
      <c r="C367" s="1" t="s">
        <v>6</v>
      </c>
      <c r="D367" s="10">
        <v>68000.0</v>
      </c>
      <c r="E367" s="12"/>
      <c r="F367" s="1" t="s">
        <v>1125</v>
      </c>
      <c r="G367" s="11">
        <f t="shared" si="1"/>
        <v>66438055</v>
      </c>
      <c r="H367" s="11">
        <f t="shared" si="9"/>
        <v>9632500</v>
      </c>
      <c r="I367" s="11">
        <f t="shared" si="2"/>
        <v>31423760</v>
      </c>
      <c r="J367" s="11">
        <f t="shared" si="13"/>
        <v>32351513</v>
      </c>
      <c r="K367" s="11">
        <f t="shared" si="3"/>
        <v>25381795</v>
      </c>
      <c r="L367" s="11">
        <f t="shared" si="4"/>
        <v>12924017.67</v>
      </c>
      <c r="M367" s="11">
        <f t="shared" si="11"/>
        <v>-233120.1667</v>
      </c>
      <c r="N367" s="11">
        <f t="shared" si="12"/>
        <v>32584632.83</v>
      </c>
      <c r="O367" s="11">
        <f t="shared" si="14"/>
        <v>6655000</v>
      </c>
    </row>
    <row r="368">
      <c r="A368" s="1" t="s">
        <v>1126</v>
      </c>
      <c r="B368" s="8">
        <v>46137.0</v>
      </c>
      <c r="C368" s="1" t="s">
        <v>6</v>
      </c>
      <c r="D368" s="10">
        <v>87000.0</v>
      </c>
      <c r="E368" s="12"/>
      <c r="F368" s="1" t="s">
        <v>1127</v>
      </c>
      <c r="G368" s="11">
        <f t="shared" si="1"/>
        <v>66525055</v>
      </c>
      <c r="H368" s="11">
        <f t="shared" si="9"/>
        <v>9632500</v>
      </c>
      <c r="I368" s="11">
        <f t="shared" si="2"/>
        <v>31423760</v>
      </c>
      <c r="J368" s="11">
        <f t="shared" si="13"/>
        <v>32438513</v>
      </c>
      <c r="K368" s="11">
        <f t="shared" si="3"/>
        <v>25468795</v>
      </c>
      <c r="L368" s="11">
        <f t="shared" si="4"/>
        <v>12924017.67</v>
      </c>
      <c r="M368" s="11">
        <f t="shared" si="11"/>
        <v>-189620.1667</v>
      </c>
      <c r="N368" s="11">
        <f t="shared" si="12"/>
        <v>32628132.83</v>
      </c>
      <c r="O368" s="11">
        <f t="shared" si="14"/>
        <v>6655000</v>
      </c>
    </row>
    <row r="369">
      <c r="A369" s="1" t="s">
        <v>1128</v>
      </c>
      <c r="B369" s="8">
        <v>46137.0</v>
      </c>
      <c r="C369" s="1" t="s">
        <v>6</v>
      </c>
      <c r="D369" s="10">
        <v>50000.0</v>
      </c>
      <c r="E369" s="12"/>
      <c r="F369" s="1" t="s">
        <v>1129</v>
      </c>
      <c r="G369" s="11">
        <f t="shared" si="1"/>
        <v>66575055</v>
      </c>
      <c r="H369" s="11">
        <f t="shared" si="9"/>
        <v>9632500</v>
      </c>
      <c r="I369" s="11">
        <f t="shared" si="2"/>
        <v>31423760</v>
      </c>
      <c r="J369" s="11">
        <f t="shared" si="13"/>
        <v>32488513</v>
      </c>
      <c r="K369" s="11">
        <f t="shared" si="3"/>
        <v>25518795</v>
      </c>
      <c r="L369" s="11">
        <f t="shared" si="4"/>
        <v>12924017.67</v>
      </c>
      <c r="M369" s="11">
        <f t="shared" si="11"/>
        <v>-164620.1667</v>
      </c>
      <c r="N369" s="11">
        <f t="shared" si="12"/>
        <v>32653132.83</v>
      </c>
      <c r="O369" s="11">
        <f t="shared" si="14"/>
        <v>6655000</v>
      </c>
    </row>
    <row r="370">
      <c r="A370" s="1" t="s">
        <v>1130</v>
      </c>
      <c r="B370" s="8">
        <v>46137.0</v>
      </c>
      <c r="C370" s="1" t="s">
        <v>6</v>
      </c>
      <c r="D370" s="10">
        <v>145000.0</v>
      </c>
      <c r="E370" s="12"/>
      <c r="F370" s="1" t="s">
        <v>197</v>
      </c>
      <c r="G370" s="11">
        <f t="shared" si="1"/>
        <v>66720055</v>
      </c>
      <c r="H370" s="11">
        <f t="shared" si="9"/>
        <v>9632500</v>
      </c>
      <c r="I370" s="11">
        <f t="shared" si="2"/>
        <v>31423760</v>
      </c>
      <c r="J370" s="11">
        <f t="shared" si="13"/>
        <v>32633513</v>
      </c>
      <c r="K370" s="11">
        <f t="shared" si="3"/>
        <v>25663795</v>
      </c>
      <c r="L370" s="11">
        <f t="shared" si="4"/>
        <v>12924017.67</v>
      </c>
      <c r="M370" s="11">
        <f t="shared" si="11"/>
        <v>-92120.16667</v>
      </c>
      <c r="N370" s="11">
        <f t="shared" si="12"/>
        <v>32725632.83</v>
      </c>
      <c r="O370" s="11">
        <f t="shared" si="14"/>
        <v>6655000</v>
      </c>
    </row>
    <row r="371">
      <c r="A371" s="1" t="s">
        <v>1131</v>
      </c>
      <c r="B371" s="8">
        <v>46137.0</v>
      </c>
      <c r="C371" s="1" t="s">
        <v>6</v>
      </c>
      <c r="D371" s="10">
        <v>60000.0</v>
      </c>
      <c r="E371" s="12"/>
      <c r="F371" s="1" t="s">
        <v>1132</v>
      </c>
      <c r="G371" s="11">
        <f t="shared" si="1"/>
        <v>66780055</v>
      </c>
      <c r="H371" s="11">
        <f t="shared" si="9"/>
        <v>9632500</v>
      </c>
      <c r="I371" s="11">
        <f t="shared" si="2"/>
        <v>31423760</v>
      </c>
      <c r="J371" s="11">
        <f t="shared" si="13"/>
        <v>32693513</v>
      </c>
      <c r="K371" s="11">
        <f t="shared" si="3"/>
        <v>25723795</v>
      </c>
      <c r="L371" s="11">
        <f t="shared" si="4"/>
        <v>12924017.67</v>
      </c>
      <c r="M371" s="11">
        <f t="shared" si="11"/>
        <v>-62120.16667</v>
      </c>
      <c r="N371" s="11">
        <f t="shared" si="12"/>
        <v>32755632.83</v>
      </c>
      <c r="O371" s="11">
        <f t="shared" si="14"/>
        <v>6655000</v>
      </c>
    </row>
    <row r="372">
      <c r="A372" s="1" t="s">
        <v>1133</v>
      </c>
      <c r="B372" s="8">
        <v>46137.0</v>
      </c>
      <c r="C372" s="1" t="s">
        <v>6</v>
      </c>
      <c r="D372" s="10">
        <v>788000.0</v>
      </c>
      <c r="E372" s="12"/>
      <c r="F372" s="1" t="s">
        <v>396</v>
      </c>
      <c r="G372" s="11">
        <f t="shared" si="1"/>
        <v>67568055</v>
      </c>
      <c r="H372" s="11">
        <f t="shared" si="9"/>
        <v>9632500</v>
      </c>
      <c r="I372" s="11">
        <f t="shared" si="2"/>
        <v>31423760</v>
      </c>
      <c r="J372" s="11">
        <f t="shared" si="13"/>
        <v>33481513</v>
      </c>
      <c r="K372" s="11">
        <f t="shared" si="3"/>
        <v>26511795</v>
      </c>
      <c r="L372" s="11">
        <f t="shared" si="4"/>
        <v>12924017.67</v>
      </c>
      <c r="M372" s="11">
        <f t="shared" si="11"/>
        <v>331879.8333</v>
      </c>
      <c r="N372" s="11">
        <f t="shared" si="12"/>
        <v>33149632.83</v>
      </c>
      <c r="O372" s="11">
        <f t="shared" si="14"/>
        <v>6655000</v>
      </c>
    </row>
    <row r="373">
      <c r="A373" s="1" t="s">
        <v>1134</v>
      </c>
      <c r="B373" s="8">
        <v>46137.0</v>
      </c>
      <c r="C373" s="1" t="s">
        <v>6</v>
      </c>
      <c r="D373" s="10">
        <v>120000.0</v>
      </c>
      <c r="E373" s="12"/>
      <c r="F373" s="1" t="s">
        <v>1135</v>
      </c>
      <c r="G373" s="11">
        <f t="shared" si="1"/>
        <v>67688055</v>
      </c>
      <c r="H373" s="11">
        <f t="shared" si="9"/>
        <v>9632500</v>
      </c>
      <c r="I373" s="11">
        <f t="shared" si="2"/>
        <v>31423760</v>
      </c>
      <c r="J373" s="11">
        <f t="shared" si="13"/>
        <v>33601513</v>
      </c>
      <c r="K373" s="11">
        <f t="shared" si="3"/>
        <v>26631795</v>
      </c>
      <c r="L373" s="11">
        <f t="shared" si="4"/>
        <v>12924017.67</v>
      </c>
      <c r="M373" s="11">
        <f t="shared" si="11"/>
        <v>391879.8333</v>
      </c>
      <c r="N373" s="11">
        <f t="shared" si="12"/>
        <v>33209632.83</v>
      </c>
      <c r="O373" s="11">
        <f t="shared" si="14"/>
        <v>6655000</v>
      </c>
    </row>
    <row r="374">
      <c r="A374" s="1" t="s">
        <v>1136</v>
      </c>
      <c r="B374" s="8">
        <v>46137.0</v>
      </c>
      <c r="C374" s="1" t="s">
        <v>6</v>
      </c>
      <c r="D374" s="10">
        <v>40000.0</v>
      </c>
      <c r="E374" s="12"/>
      <c r="F374" s="1" t="s">
        <v>384</v>
      </c>
      <c r="G374" s="11">
        <f t="shared" si="1"/>
        <v>67728055</v>
      </c>
      <c r="H374" s="11">
        <f t="shared" si="9"/>
        <v>9632500</v>
      </c>
      <c r="I374" s="11">
        <f t="shared" si="2"/>
        <v>31423760</v>
      </c>
      <c r="J374" s="11">
        <f t="shared" si="13"/>
        <v>33641513</v>
      </c>
      <c r="K374" s="11">
        <f t="shared" si="3"/>
        <v>26671795</v>
      </c>
      <c r="L374" s="11">
        <f t="shared" si="4"/>
        <v>12924017.67</v>
      </c>
      <c r="M374" s="11">
        <f t="shared" si="11"/>
        <v>411879.8333</v>
      </c>
      <c r="N374" s="11">
        <f t="shared" si="12"/>
        <v>33229632.83</v>
      </c>
      <c r="O374" s="11">
        <f t="shared" si="14"/>
        <v>6655000</v>
      </c>
    </row>
    <row r="375">
      <c r="A375" s="1" t="s">
        <v>1137</v>
      </c>
      <c r="B375" s="8">
        <v>46137.0</v>
      </c>
      <c r="C375" s="1" t="s">
        <v>6</v>
      </c>
      <c r="D375" s="10">
        <v>96000.0</v>
      </c>
      <c r="E375" s="12"/>
      <c r="F375" s="1" t="s">
        <v>221</v>
      </c>
      <c r="G375" s="11">
        <f t="shared" si="1"/>
        <v>67824055</v>
      </c>
      <c r="H375" s="11">
        <f t="shared" si="9"/>
        <v>9632500</v>
      </c>
      <c r="I375" s="11">
        <f t="shared" si="2"/>
        <v>31423760</v>
      </c>
      <c r="J375" s="11">
        <f t="shared" si="13"/>
        <v>33737513</v>
      </c>
      <c r="K375" s="11">
        <f t="shared" si="3"/>
        <v>26767795</v>
      </c>
      <c r="L375" s="11">
        <f t="shared" si="4"/>
        <v>12924017.67</v>
      </c>
      <c r="M375" s="11">
        <f t="shared" si="11"/>
        <v>459879.8333</v>
      </c>
      <c r="N375" s="11">
        <f t="shared" si="12"/>
        <v>33277632.83</v>
      </c>
      <c r="O375" s="11">
        <f t="shared" si="14"/>
        <v>6655000</v>
      </c>
    </row>
    <row r="376">
      <c r="A376" s="1" t="s">
        <v>1138</v>
      </c>
      <c r="B376" s="8">
        <v>46137.0</v>
      </c>
      <c r="C376" s="1" t="s">
        <v>6</v>
      </c>
      <c r="D376" s="10">
        <v>276000.0</v>
      </c>
      <c r="E376" s="12"/>
      <c r="F376" s="1" t="s">
        <v>938</v>
      </c>
      <c r="G376" s="11">
        <f t="shared" si="1"/>
        <v>68100055</v>
      </c>
      <c r="H376" s="11">
        <f t="shared" si="9"/>
        <v>9632500</v>
      </c>
      <c r="I376" s="11">
        <f t="shared" si="2"/>
        <v>31423760</v>
      </c>
      <c r="J376" s="11">
        <f t="shared" si="13"/>
        <v>34013513</v>
      </c>
      <c r="K376" s="11">
        <f t="shared" si="3"/>
        <v>27043795</v>
      </c>
      <c r="L376" s="11">
        <f t="shared" si="4"/>
        <v>12924017.67</v>
      </c>
      <c r="M376" s="11">
        <f t="shared" si="11"/>
        <v>597879.8333</v>
      </c>
      <c r="N376" s="11">
        <f t="shared" si="12"/>
        <v>33415632.83</v>
      </c>
      <c r="O376" s="11">
        <f t="shared" si="14"/>
        <v>6655000</v>
      </c>
    </row>
    <row r="377">
      <c r="A377" s="1" t="s">
        <v>1139</v>
      </c>
      <c r="B377" s="8">
        <v>46137.0</v>
      </c>
      <c r="C377" s="1" t="s">
        <v>25</v>
      </c>
      <c r="D377" s="12"/>
      <c r="E377" s="10">
        <v>610000.0</v>
      </c>
      <c r="F377" s="1" t="s">
        <v>53</v>
      </c>
      <c r="G377" s="11">
        <f t="shared" si="1"/>
        <v>68100055</v>
      </c>
      <c r="H377" s="11">
        <f t="shared" si="9"/>
        <v>10242500</v>
      </c>
      <c r="I377" s="11">
        <f t="shared" si="2"/>
        <v>31423760</v>
      </c>
      <c r="J377" s="11">
        <f t="shared" si="13"/>
        <v>33403513</v>
      </c>
      <c r="K377" s="11">
        <f t="shared" si="3"/>
        <v>26433795</v>
      </c>
      <c r="L377" s="11">
        <f t="shared" si="4"/>
        <v>12924017.67</v>
      </c>
      <c r="M377" s="11">
        <f t="shared" si="11"/>
        <v>292879.8333</v>
      </c>
      <c r="N377" s="11">
        <f t="shared" si="12"/>
        <v>33110632.83</v>
      </c>
      <c r="O377" s="11">
        <f t="shared" si="14"/>
        <v>7265000</v>
      </c>
    </row>
    <row r="378">
      <c r="A378" s="1" t="s">
        <v>1140</v>
      </c>
      <c r="B378" s="8">
        <v>46137.0</v>
      </c>
      <c r="C378" s="1" t="s">
        <v>6</v>
      </c>
      <c r="D378" s="10">
        <v>820000.0</v>
      </c>
      <c r="E378" s="12"/>
      <c r="F378" s="1" t="s">
        <v>1141</v>
      </c>
      <c r="G378" s="11">
        <f t="shared" si="1"/>
        <v>68920055</v>
      </c>
      <c r="H378" s="11">
        <f t="shared" si="9"/>
        <v>10242500</v>
      </c>
      <c r="I378" s="11">
        <f t="shared" si="2"/>
        <v>31423760</v>
      </c>
      <c r="J378" s="11">
        <f t="shared" si="13"/>
        <v>34223513</v>
      </c>
      <c r="K378" s="11">
        <f t="shared" si="3"/>
        <v>27253795</v>
      </c>
      <c r="L378" s="11">
        <f t="shared" si="4"/>
        <v>12924017.67</v>
      </c>
      <c r="M378" s="11">
        <f t="shared" si="11"/>
        <v>702879.8333</v>
      </c>
      <c r="N378" s="11">
        <f t="shared" si="12"/>
        <v>33520632.83</v>
      </c>
      <c r="O378" s="11">
        <f t="shared" si="14"/>
        <v>7265000</v>
      </c>
    </row>
    <row r="379">
      <c r="A379" s="1" t="s">
        <v>1142</v>
      </c>
      <c r="B379" s="8">
        <v>46139.0</v>
      </c>
      <c r="C379" s="1" t="s">
        <v>25</v>
      </c>
      <c r="D379" s="12"/>
      <c r="E379" s="10">
        <v>503000.0</v>
      </c>
      <c r="F379" s="1" t="s">
        <v>433</v>
      </c>
      <c r="G379" s="11">
        <f t="shared" si="1"/>
        <v>68920055</v>
      </c>
      <c r="H379" s="11">
        <f t="shared" si="9"/>
        <v>10745500</v>
      </c>
      <c r="I379" s="11">
        <f t="shared" si="2"/>
        <v>31423760</v>
      </c>
      <c r="J379" s="11">
        <f t="shared" si="13"/>
        <v>33720513</v>
      </c>
      <c r="K379" s="11">
        <f t="shared" si="3"/>
        <v>26750795</v>
      </c>
      <c r="L379" s="11">
        <f t="shared" si="4"/>
        <v>12924017.67</v>
      </c>
      <c r="M379" s="11">
        <f t="shared" si="11"/>
        <v>451379.8333</v>
      </c>
      <c r="N379" s="11">
        <f t="shared" si="12"/>
        <v>33269132.83</v>
      </c>
      <c r="O379" s="11">
        <f t="shared" si="14"/>
        <v>7265000</v>
      </c>
    </row>
    <row r="380">
      <c r="A380" s="1" t="s">
        <v>1143</v>
      </c>
      <c r="B380" s="8">
        <v>46139.0</v>
      </c>
      <c r="C380" s="1" t="s">
        <v>34</v>
      </c>
      <c r="D380" s="12"/>
      <c r="E380" s="10">
        <v>110000.0</v>
      </c>
      <c r="F380" s="1" t="s">
        <v>1144</v>
      </c>
      <c r="G380" s="11">
        <f t="shared" si="1"/>
        <v>68920055</v>
      </c>
      <c r="H380" s="11">
        <f t="shared" si="9"/>
        <v>10745500</v>
      </c>
      <c r="I380" s="11">
        <f t="shared" si="2"/>
        <v>31533760</v>
      </c>
      <c r="J380" s="11">
        <f t="shared" si="13"/>
        <v>33610513</v>
      </c>
      <c r="K380" s="11">
        <f t="shared" si="3"/>
        <v>26640795</v>
      </c>
      <c r="L380" s="11">
        <f t="shared" si="4"/>
        <v>12924017.67</v>
      </c>
      <c r="M380" s="11">
        <f t="shared" si="11"/>
        <v>396379.8333</v>
      </c>
      <c r="N380" s="11">
        <f t="shared" si="12"/>
        <v>33214132.83</v>
      </c>
      <c r="O380" s="11">
        <f t="shared" si="14"/>
        <v>7265000</v>
      </c>
    </row>
    <row r="381">
      <c r="A381" s="1" t="s">
        <v>1145</v>
      </c>
      <c r="B381" s="8">
        <v>46139.0</v>
      </c>
      <c r="C381" s="1" t="s">
        <v>34</v>
      </c>
      <c r="D381" s="12"/>
      <c r="E381" s="10">
        <v>1.21568E7</v>
      </c>
      <c r="F381" s="1" t="s">
        <v>1146</v>
      </c>
      <c r="G381" s="11">
        <f t="shared" si="1"/>
        <v>68920055</v>
      </c>
      <c r="H381" s="11">
        <f t="shared" si="9"/>
        <v>10745500</v>
      </c>
      <c r="I381" s="11">
        <f t="shared" si="2"/>
        <v>43690560</v>
      </c>
      <c r="J381" s="11">
        <f t="shared" si="13"/>
        <v>21453713</v>
      </c>
      <c r="K381" s="11">
        <f t="shared" si="3"/>
        <v>14483995</v>
      </c>
      <c r="L381" s="11">
        <f t="shared" si="4"/>
        <v>12924017.67</v>
      </c>
      <c r="M381" s="11">
        <f t="shared" si="11"/>
        <v>-5682020.167</v>
      </c>
      <c r="N381" s="11">
        <f t="shared" si="12"/>
        <v>27135732.83</v>
      </c>
      <c r="O381" s="11">
        <f t="shared" si="14"/>
        <v>7265000</v>
      </c>
    </row>
    <row r="382">
      <c r="A382" s="1" t="s">
        <v>1147</v>
      </c>
      <c r="B382" s="8">
        <v>46139.0</v>
      </c>
      <c r="C382" s="1" t="s">
        <v>6</v>
      </c>
      <c r="D382" s="10">
        <v>260000.0</v>
      </c>
      <c r="E382" s="12"/>
      <c r="F382" s="1" t="s">
        <v>1148</v>
      </c>
      <c r="G382" s="11">
        <f t="shared" si="1"/>
        <v>69180055</v>
      </c>
      <c r="H382" s="11">
        <f t="shared" si="9"/>
        <v>10745500</v>
      </c>
      <c r="I382" s="11">
        <f t="shared" si="2"/>
        <v>43690560</v>
      </c>
      <c r="J382" s="11">
        <f t="shared" si="13"/>
        <v>21713713</v>
      </c>
      <c r="K382" s="11">
        <f t="shared" si="3"/>
        <v>14743995</v>
      </c>
      <c r="L382" s="11">
        <f t="shared" si="4"/>
        <v>12924017.67</v>
      </c>
      <c r="M382" s="11">
        <f t="shared" si="11"/>
        <v>-5552020.167</v>
      </c>
      <c r="N382" s="11">
        <f t="shared" si="12"/>
        <v>27265732.83</v>
      </c>
      <c r="O382" s="11">
        <f t="shared" si="14"/>
        <v>7265000</v>
      </c>
    </row>
    <row r="383">
      <c r="A383" s="1" t="s">
        <v>1149</v>
      </c>
      <c r="B383" s="8">
        <v>46139.0</v>
      </c>
      <c r="C383" s="1" t="s">
        <v>22</v>
      </c>
      <c r="D383" s="12"/>
      <c r="E383" s="10">
        <v>1500000.0</v>
      </c>
      <c r="F383" s="1" t="s">
        <v>30</v>
      </c>
      <c r="G383" s="11">
        <f t="shared" si="1"/>
        <v>69180055</v>
      </c>
      <c r="H383" s="11">
        <f t="shared" si="9"/>
        <v>10745500</v>
      </c>
      <c r="I383" s="11">
        <f t="shared" si="2"/>
        <v>43690560</v>
      </c>
      <c r="J383" s="11">
        <f t="shared" si="13"/>
        <v>20213713</v>
      </c>
      <c r="K383" s="11">
        <f t="shared" si="3"/>
        <v>14743995</v>
      </c>
      <c r="L383" s="11">
        <f t="shared" si="4"/>
        <v>14424017.67</v>
      </c>
      <c r="M383" s="11">
        <f t="shared" si="11"/>
        <v>-7052020.167</v>
      </c>
      <c r="N383" s="11">
        <f t="shared" si="12"/>
        <v>27265732.83</v>
      </c>
      <c r="O383" s="11">
        <f t="shared" si="14"/>
        <v>7265000</v>
      </c>
    </row>
    <row r="384">
      <c r="A384" s="1" t="s">
        <v>1150</v>
      </c>
      <c r="B384" s="8">
        <v>46140.0</v>
      </c>
      <c r="C384" s="1" t="s">
        <v>34</v>
      </c>
      <c r="D384" s="12"/>
      <c r="E384" s="10">
        <v>140000.0</v>
      </c>
      <c r="F384" s="1" t="s">
        <v>270</v>
      </c>
      <c r="G384" s="11">
        <f t="shared" si="1"/>
        <v>69180055</v>
      </c>
      <c r="H384" s="11">
        <f t="shared" si="9"/>
        <v>10745500</v>
      </c>
      <c r="I384" s="11">
        <f t="shared" si="2"/>
        <v>43830560</v>
      </c>
      <c r="J384" s="11">
        <f t="shared" si="13"/>
        <v>20073713</v>
      </c>
      <c r="K384" s="11">
        <f t="shared" si="3"/>
        <v>14603995</v>
      </c>
      <c r="L384" s="11">
        <f t="shared" si="4"/>
        <v>14424017.67</v>
      </c>
      <c r="M384" s="11">
        <f t="shared" si="11"/>
        <v>-7122020.167</v>
      </c>
      <c r="N384" s="11">
        <f t="shared" si="12"/>
        <v>27195732.83</v>
      </c>
      <c r="O384" s="11">
        <f t="shared" si="14"/>
        <v>7265000</v>
      </c>
    </row>
    <row r="385">
      <c r="A385" s="1" t="s">
        <v>1151</v>
      </c>
      <c r="B385" s="8">
        <v>46140.0</v>
      </c>
      <c r="C385" s="1" t="s">
        <v>25</v>
      </c>
      <c r="D385" s="12"/>
      <c r="E385" s="10">
        <v>300000.0</v>
      </c>
      <c r="F385" s="1" t="s">
        <v>53</v>
      </c>
      <c r="G385" s="11">
        <f t="shared" si="1"/>
        <v>69180055</v>
      </c>
      <c r="H385" s="11">
        <f t="shared" si="9"/>
        <v>11045500</v>
      </c>
      <c r="I385" s="11">
        <f t="shared" si="2"/>
        <v>43830560</v>
      </c>
      <c r="J385" s="11">
        <f t="shared" si="13"/>
        <v>19773713</v>
      </c>
      <c r="K385" s="11">
        <f t="shared" si="3"/>
        <v>14303995</v>
      </c>
      <c r="L385" s="11">
        <f t="shared" si="4"/>
        <v>14424017.67</v>
      </c>
      <c r="M385" s="11">
        <f t="shared" si="11"/>
        <v>-7272020.167</v>
      </c>
      <c r="N385" s="11">
        <f t="shared" si="12"/>
        <v>27045732.83</v>
      </c>
      <c r="O385" s="11">
        <f t="shared" si="14"/>
        <v>7565000</v>
      </c>
    </row>
    <row r="386">
      <c r="A386" s="1" t="s">
        <v>1152</v>
      </c>
      <c r="B386" s="8">
        <v>46141.0</v>
      </c>
      <c r="C386" s="1" t="s">
        <v>34</v>
      </c>
      <c r="D386" s="12"/>
      <c r="E386" s="10">
        <v>119000.0</v>
      </c>
      <c r="F386" s="1" t="s">
        <v>62</v>
      </c>
      <c r="G386" s="11">
        <f t="shared" si="1"/>
        <v>69180055</v>
      </c>
      <c r="H386" s="11">
        <f t="shared" si="9"/>
        <v>11045500</v>
      </c>
      <c r="I386" s="11">
        <f t="shared" si="2"/>
        <v>43949560</v>
      </c>
      <c r="J386" s="11">
        <f t="shared" si="13"/>
        <v>19654713</v>
      </c>
      <c r="K386" s="11">
        <f t="shared" si="3"/>
        <v>14184995</v>
      </c>
      <c r="L386" s="11">
        <f t="shared" si="4"/>
        <v>14424017.67</v>
      </c>
      <c r="M386" s="11">
        <f t="shared" si="11"/>
        <v>-7331520.167</v>
      </c>
      <c r="N386" s="11">
        <f t="shared" si="12"/>
        <v>26986232.83</v>
      </c>
      <c r="O386" s="11">
        <f t="shared" si="14"/>
        <v>7565000</v>
      </c>
    </row>
    <row r="387">
      <c r="A387" s="14" t="s">
        <v>1153</v>
      </c>
      <c r="B387" s="8">
        <v>46141.0</v>
      </c>
      <c r="C387" s="1" t="s">
        <v>34</v>
      </c>
      <c r="D387" s="12"/>
      <c r="E387" s="10">
        <v>250000.0</v>
      </c>
      <c r="F387" s="1" t="s">
        <v>270</v>
      </c>
      <c r="G387" s="11">
        <f t="shared" si="1"/>
        <v>69180055</v>
      </c>
      <c r="H387" s="11">
        <f t="shared" si="9"/>
        <v>11045500</v>
      </c>
      <c r="I387" s="11">
        <f t="shared" si="2"/>
        <v>44199560</v>
      </c>
      <c r="J387" s="11">
        <f t="shared" si="13"/>
        <v>19404713</v>
      </c>
      <c r="K387" s="11">
        <f t="shared" si="3"/>
        <v>13934995</v>
      </c>
      <c r="L387" s="11">
        <f t="shared" si="4"/>
        <v>14424017.67</v>
      </c>
      <c r="M387" s="11">
        <f t="shared" si="11"/>
        <v>-7456520.167</v>
      </c>
      <c r="N387" s="11">
        <f t="shared" si="12"/>
        <v>26861232.83</v>
      </c>
      <c r="O387" s="11">
        <f t="shared" si="14"/>
        <v>7565000</v>
      </c>
    </row>
    <row r="388">
      <c r="A388" s="1" t="s">
        <v>1154</v>
      </c>
      <c r="B388" s="8">
        <v>46141.0</v>
      </c>
      <c r="C388" s="1" t="s">
        <v>34</v>
      </c>
      <c r="D388" s="12"/>
      <c r="E388" s="10">
        <v>20000.0</v>
      </c>
      <c r="F388" s="1" t="s">
        <v>39</v>
      </c>
      <c r="G388" s="11">
        <f t="shared" si="1"/>
        <v>69180055</v>
      </c>
      <c r="H388" s="11">
        <f t="shared" si="9"/>
        <v>11045500</v>
      </c>
      <c r="I388" s="11">
        <f t="shared" si="2"/>
        <v>44219560</v>
      </c>
      <c r="J388" s="11">
        <f t="shared" si="13"/>
        <v>19384713</v>
      </c>
      <c r="K388" s="11">
        <f t="shared" si="3"/>
        <v>13914995</v>
      </c>
      <c r="L388" s="11">
        <f t="shared" si="4"/>
        <v>14424017.67</v>
      </c>
      <c r="M388" s="11">
        <f t="shared" si="11"/>
        <v>-7466520.167</v>
      </c>
      <c r="N388" s="11">
        <f t="shared" si="12"/>
        <v>26851232.83</v>
      </c>
      <c r="O388" s="11">
        <f t="shared" si="14"/>
        <v>7565000</v>
      </c>
    </row>
    <row r="389">
      <c r="A389" s="1" t="s">
        <v>1155</v>
      </c>
      <c r="B389" s="8">
        <v>46141.0</v>
      </c>
      <c r="C389" s="1" t="s">
        <v>6</v>
      </c>
      <c r="D389" s="10">
        <v>380000.0</v>
      </c>
      <c r="E389" s="12"/>
      <c r="F389" s="1" t="s">
        <v>1156</v>
      </c>
      <c r="G389" s="11">
        <f t="shared" si="1"/>
        <v>69560055</v>
      </c>
      <c r="H389" s="11">
        <f t="shared" si="9"/>
        <v>11045500</v>
      </c>
      <c r="I389" s="11">
        <f t="shared" si="2"/>
        <v>44219560</v>
      </c>
      <c r="J389" s="11">
        <f t="shared" si="13"/>
        <v>19764713</v>
      </c>
      <c r="K389" s="11">
        <f t="shared" si="3"/>
        <v>14294995</v>
      </c>
      <c r="L389" s="11">
        <f t="shared" si="4"/>
        <v>14424017.67</v>
      </c>
      <c r="M389" s="11">
        <f t="shared" si="11"/>
        <v>-7276520.167</v>
      </c>
      <c r="N389" s="11">
        <f t="shared" si="12"/>
        <v>27041232.83</v>
      </c>
      <c r="O389" s="11">
        <f t="shared" si="14"/>
        <v>7565000</v>
      </c>
    </row>
    <row r="390">
      <c r="A390" s="1" t="s">
        <v>1157</v>
      </c>
      <c r="B390" s="8">
        <v>46142.0</v>
      </c>
      <c r="C390" s="1" t="s">
        <v>34</v>
      </c>
      <c r="D390" s="12"/>
      <c r="E390" s="10">
        <v>50000.0</v>
      </c>
      <c r="F390" s="1" t="s">
        <v>39</v>
      </c>
      <c r="G390" s="11">
        <f t="shared" si="1"/>
        <v>69560055</v>
      </c>
      <c r="H390" s="11">
        <f t="shared" si="9"/>
        <v>11045500</v>
      </c>
      <c r="I390" s="11">
        <f t="shared" si="2"/>
        <v>44269560</v>
      </c>
      <c r="J390" s="11">
        <f t="shared" si="13"/>
        <v>19714713</v>
      </c>
      <c r="K390" s="11">
        <f t="shared" si="3"/>
        <v>14244995</v>
      </c>
      <c r="L390" s="11">
        <f t="shared" si="4"/>
        <v>14424017.67</v>
      </c>
      <c r="M390" s="11">
        <f t="shared" si="11"/>
        <v>-7301520.167</v>
      </c>
      <c r="N390" s="11">
        <f t="shared" si="12"/>
        <v>27016232.83</v>
      </c>
      <c r="O390" s="11">
        <f t="shared" si="14"/>
        <v>7565000</v>
      </c>
    </row>
    <row r="391">
      <c r="A391" s="1" t="s">
        <v>1158</v>
      </c>
      <c r="B391" s="8">
        <v>46142.0</v>
      </c>
      <c r="C391" s="1" t="s">
        <v>25</v>
      </c>
      <c r="D391" s="12"/>
      <c r="E391" s="10">
        <v>50000.0</v>
      </c>
      <c r="F391" s="1" t="s">
        <v>53</v>
      </c>
      <c r="G391" s="11">
        <f t="shared" si="1"/>
        <v>69560055</v>
      </c>
      <c r="H391" s="11">
        <f t="shared" si="9"/>
        <v>11095500</v>
      </c>
      <c r="I391" s="11">
        <f t="shared" si="2"/>
        <v>44269560</v>
      </c>
      <c r="J391" s="11">
        <f t="shared" si="13"/>
        <v>19664713</v>
      </c>
      <c r="K391" s="11">
        <f t="shared" si="3"/>
        <v>14194995</v>
      </c>
      <c r="L391" s="11">
        <f t="shared" si="4"/>
        <v>14424017.67</v>
      </c>
      <c r="M391" s="11">
        <f t="shared" si="11"/>
        <v>-7326520.167</v>
      </c>
      <c r="N391" s="11">
        <f t="shared" si="12"/>
        <v>26991232.83</v>
      </c>
      <c r="O391" s="11">
        <f t="shared" si="14"/>
        <v>7615000</v>
      </c>
    </row>
    <row r="392">
      <c r="A392" s="1" t="s">
        <v>1159</v>
      </c>
      <c r="B392" s="8">
        <v>46142.0</v>
      </c>
      <c r="C392" s="1" t="s">
        <v>6</v>
      </c>
      <c r="D392" s="10">
        <v>25000.0</v>
      </c>
      <c r="E392" s="12"/>
      <c r="F392" s="1" t="s">
        <v>131</v>
      </c>
      <c r="G392" s="11">
        <f t="shared" si="1"/>
        <v>69585055</v>
      </c>
      <c r="H392" s="11">
        <f t="shared" si="9"/>
        <v>11095500</v>
      </c>
      <c r="I392" s="11">
        <f t="shared" si="2"/>
        <v>44269560</v>
      </c>
      <c r="J392" s="11">
        <f t="shared" si="13"/>
        <v>19689713</v>
      </c>
      <c r="K392" s="11">
        <f t="shared" si="3"/>
        <v>14219995</v>
      </c>
      <c r="L392" s="11">
        <f t="shared" si="4"/>
        <v>14424017.67</v>
      </c>
      <c r="M392" s="11">
        <f t="shared" si="11"/>
        <v>-7314020.167</v>
      </c>
      <c r="N392" s="11">
        <f t="shared" si="12"/>
        <v>27003732.83</v>
      </c>
      <c r="O392" s="11">
        <f t="shared" si="14"/>
        <v>7615000</v>
      </c>
    </row>
    <row r="393">
      <c r="A393" s="1" t="s">
        <v>1160</v>
      </c>
      <c r="B393" s="8">
        <v>46142.0</v>
      </c>
      <c r="C393" s="1" t="s">
        <v>6</v>
      </c>
      <c r="D393" s="10">
        <v>41000.0</v>
      </c>
      <c r="E393" s="12"/>
      <c r="F393" s="1" t="s">
        <v>1161</v>
      </c>
      <c r="G393" s="11">
        <f t="shared" si="1"/>
        <v>69626055</v>
      </c>
      <c r="H393" s="11">
        <f t="shared" si="9"/>
        <v>11095500</v>
      </c>
      <c r="I393" s="11">
        <f t="shared" si="2"/>
        <v>44269560</v>
      </c>
      <c r="J393" s="11">
        <f t="shared" si="13"/>
        <v>19730713</v>
      </c>
      <c r="K393" s="11">
        <f t="shared" si="3"/>
        <v>14260995</v>
      </c>
      <c r="L393" s="11">
        <f t="shared" si="4"/>
        <v>14424017.67</v>
      </c>
      <c r="M393" s="11">
        <f t="shared" si="11"/>
        <v>-7293520.167</v>
      </c>
      <c r="N393" s="11">
        <f t="shared" si="12"/>
        <v>27024232.83</v>
      </c>
      <c r="O393" s="11">
        <f t="shared" si="14"/>
        <v>7615000</v>
      </c>
    </row>
    <row r="394">
      <c r="A394" s="14" t="s">
        <v>1162</v>
      </c>
      <c r="B394" s="8">
        <v>46142.0</v>
      </c>
      <c r="C394" s="1" t="s">
        <v>6</v>
      </c>
      <c r="D394" s="10">
        <v>75000.0</v>
      </c>
      <c r="E394" s="12"/>
      <c r="F394" s="1" t="s">
        <v>1163</v>
      </c>
      <c r="G394" s="11">
        <f t="shared" si="1"/>
        <v>69701055</v>
      </c>
      <c r="H394" s="11">
        <f t="shared" si="9"/>
        <v>11095500</v>
      </c>
      <c r="I394" s="11">
        <f t="shared" si="2"/>
        <v>44269560</v>
      </c>
      <c r="J394" s="11">
        <f t="shared" si="13"/>
        <v>19805713</v>
      </c>
      <c r="K394" s="11">
        <f t="shared" si="3"/>
        <v>14335995</v>
      </c>
      <c r="L394" s="11">
        <f t="shared" si="4"/>
        <v>14424017.67</v>
      </c>
      <c r="M394" s="11">
        <f t="shared" si="11"/>
        <v>-7256020.167</v>
      </c>
      <c r="N394" s="11">
        <f t="shared" si="12"/>
        <v>27061732.83</v>
      </c>
      <c r="O394" s="11">
        <f t="shared" si="14"/>
        <v>7615000</v>
      </c>
    </row>
    <row r="395">
      <c r="A395" s="1" t="s">
        <v>1164</v>
      </c>
      <c r="B395" s="8">
        <v>46142.0</v>
      </c>
      <c r="C395" s="1" t="s">
        <v>6</v>
      </c>
      <c r="D395" s="10">
        <v>64000.0</v>
      </c>
      <c r="E395" s="12"/>
      <c r="F395" s="1" t="s">
        <v>1165</v>
      </c>
      <c r="G395" s="11">
        <f t="shared" si="1"/>
        <v>69765055</v>
      </c>
      <c r="H395" s="11">
        <f t="shared" si="9"/>
        <v>11095500</v>
      </c>
      <c r="I395" s="11">
        <f t="shared" si="2"/>
        <v>44269560</v>
      </c>
      <c r="J395" s="11">
        <f t="shared" si="13"/>
        <v>19869713</v>
      </c>
      <c r="K395" s="11">
        <f t="shared" si="3"/>
        <v>14399995</v>
      </c>
      <c r="L395" s="11">
        <f t="shared" si="4"/>
        <v>14424017.67</v>
      </c>
      <c r="M395" s="11">
        <f t="shared" si="11"/>
        <v>-7224020.167</v>
      </c>
      <c r="N395" s="11">
        <f t="shared" si="12"/>
        <v>27093732.83</v>
      </c>
      <c r="O395" s="11">
        <f t="shared" si="14"/>
        <v>7615000</v>
      </c>
    </row>
    <row r="396">
      <c r="A396" s="54">
        <v>29215.0</v>
      </c>
      <c r="B396" s="8">
        <v>46142.0</v>
      </c>
      <c r="C396" s="1" t="s">
        <v>6</v>
      </c>
      <c r="D396" s="10">
        <v>68000.0</v>
      </c>
      <c r="E396" s="12"/>
      <c r="F396" s="1" t="s">
        <v>225</v>
      </c>
      <c r="G396" s="11">
        <f t="shared" si="1"/>
        <v>69833055</v>
      </c>
      <c r="H396" s="11">
        <f t="shared" si="9"/>
        <v>11095500</v>
      </c>
      <c r="I396" s="11">
        <f t="shared" si="2"/>
        <v>44269560</v>
      </c>
      <c r="J396" s="11">
        <f t="shared" si="13"/>
        <v>19937713</v>
      </c>
      <c r="K396" s="11">
        <f t="shared" si="3"/>
        <v>14467995</v>
      </c>
      <c r="L396" s="11">
        <f t="shared" si="4"/>
        <v>14424017.67</v>
      </c>
      <c r="M396" s="11">
        <f t="shared" si="11"/>
        <v>-7190020.167</v>
      </c>
      <c r="N396" s="11">
        <f t="shared" si="12"/>
        <v>27127732.83</v>
      </c>
      <c r="O396" s="11">
        <f t="shared" si="14"/>
        <v>7615000</v>
      </c>
    </row>
    <row r="397">
      <c r="A397" s="1" t="s">
        <v>1166</v>
      </c>
      <c r="B397" s="8">
        <v>46142.0</v>
      </c>
      <c r="C397" s="1" t="s">
        <v>6</v>
      </c>
      <c r="D397" s="10">
        <v>981000.0</v>
      </c>
      <c r="E397" s="12"/>
      <c r="F397" s="1" t="s">
        <v>396</v>
      </c>
      <c r="G397" s="11">
        <f t="shared" si="1"/>
        <v>70814055</v>
      </c>
      <c r="H397" s="11">
        <f t="shared" si="9"/>
        <v>11095500</v>
      </c>
      <c r="I397" s="11">
        <f t="shared" si="2"/>
        <v>44269560</v>
      </c>
      <c r="J397" s="11">
        <f t="shared" si="13"/>
        <v>20918713</v>
      </c>
      <c r="K397" s="11">
        <f t="shared" si="3"/>
        <v>15448995</v>
      </c>
      <c r="L397" s="11">
        <f t="shared" si="4"/>
        <v>14424017.67</v>
      </c>
      <c r="M397" s="11">
        <f t="shared" si="11"/>
        <v>-6699520.167</v>
      </c>
      <c r="N397" s="11">
        <f t="shared" si="12"/>
        <v>27618232.83</v>
      </c>
      <c r="O397" s="11">
        <f t="shared" si="14"/>
        <v>7615000</v>
      </c>
    </row>
    <row r="398">
      <c r="A398" s="1" t="s">
        <v>1167</v>
      </c>
      <c r="B398" s="8">
        <v>46142.0</v>
      </c>
      <c r="C398" s="1" t="s">
        <v>6</v>
      </c>
      <c r="D398" s="10">
        <v>102500.0</v>
      </c>
      <c r="E398" s="12"/>
      <c r="F398" s="1" t="s">
        <v>1168</v>
      </c>
      <c r="G398" s="11">
        <f t="shared" si="1"/>
        <v>70916555</v>
      </c>
      <c r="H398" s="11">
        <f t="shared" si="9"/>
        <v>11095500</v>
      </c>
      <c r="I398" s="11">
        <f t="shared" si="2"/>
        <v>44269560</v>
      </c>
      <c r="J398" s="11">
        <f t="shared" si="13"/>
        <v>21021213</v>
      </c>
      <c r="K398" s="11">
        <f t="shared" si="3"/>
        <v>15551495</v>
      </c>
      <c r="L398" s="11">
        <f t="shared" si="4"/>
        <v>14424017.67</v>
      </c>
      <c r="M398" s="11">
        <f t="shared" si="11"/>
        <v>-6648270.167</v>
      </c>
      <c r="N398" s="11">
        <f t="shared" si="12"/>
        <v>27669482.83</v>
      </c>
      <c r="O398" s="11">
        <f t="shared" si="14"/>
        <v>7615000</v>
      </c>
    </row>
    <row r="399">
      <c r="A399" s="1" t="s">
        <v>1169</v>
      </c>
      <c r="B399" s="8">
        <v>46142.0</v>
      </c>
      <c r="C399" s="1" t="s">
        <v>6</v>
      </c>
      <c r="D399" s="10">
        <v>137000.0</v>
      </c>
      <c r="E399" s="12"/>
      <c r="F399" s="1" t="s">
        <v>1170</v>
      </c>
      <c r="G399" s="11">
        <f t="shared" si="1"/>
        <v>71053555</v>
      </c>
      <c r="H399" s="11">
        <f t="shared" si="9"/>
        <v>11095500</v>
      </c>
      <c r="I399" s="11">
        <f t="shared" si="2"/>
        <v>44269560</v>
      </c>
      <c r="J399" s="11">
        <f t="shared" si="13"/>
        <v>21158213</v>
      </c>
      <c r="K399" s="11">
        <f t="shared" si="3"/>
        <v>15688495</v>
      </c>
      <c r="L399" s="11">
        <f t="shared" si="4"/>
        <v>14424017.67</v>
      </c>
      <c r="M399" s="11">
        <f t="shared" si="11"/>
        <v>-6579770.167</v>
      </c>
      <c r="N399" s="11">
        <f t="shared" si="12"/>
        <v>27737982.83</v>
      </c>
      <c r="O399" s="11">
        <f t="shared" si="14"/>
        <v>7615000</v>
      </c>
    </row>
    <row r="400">
      <c r="A400" s="1" t="s">
        <v>1171</v>
      </c>
      <c r="B400" s="8">
        <v>46142.0</v>
      </c>
      <c r="C400" s="1" t="s">
        <v>6</v>
      </c>
      <c r="D400" s="10">
        <v>233000.0</v>
      </c>
      <c r="E400" s="12"/>
      <c r="F400" s="1" t="s">
        <v>171</v>
      </c>
      <c r="G400" s="11">
        <f t="shared" si="1"/>
        <v>71286555</v>
      </c>
      <c r="H400" s="11">
        <f t="shared" si="9"/>
        <v>11095500</v>
      </c>
      <c r="I400" s="11">
        <f t="shared" si="2"/>
        <v>44269560</v>
      </c>
      <c r="J400" s="11">
        <f t="shared" si="13"/>
        <v>21391213</v>
      </c>
      <c r="K400" s="11">
        <f t="shared" si="3"/>
        <v>15921495</v>
      </c>
      <c r="L400" s="11">
        <f t="shared" si="4"/>
        <v>14424017.67</v>
      </c>
      <c r="M400" s="11">
        <f t="shared" si="11"/>
        <v>-6463270.167</v>
      </c>
      <c r="N400" s="11">
        <f t="shared" si="12"/>
        <v>27854482.83</v>
      </c>
      <c r="O400" s="11">
        <f t="shared" si="14"/>
        <v>7615000</v>
      </c>
    </row>
    <row r="401">
      <c r="A401" s="1" t="s">
        <v>1172</v>
      </c>
      <c r="B401" s="8">
        <v>46142.0</v>
      </c>
      <c r="C401" s="1" t="s">
        <v>6</v>
      </c>
      <c r="D401" s="10">
        <v>34500.0</v>
      </c>
      <c r="E401" s="12"/>
      <c r="F401" s="1" t="s">
        <v>1173</v>
      </c>
      <c r="G401" s="11">
        <f t="shared" si="1"/>
        <v>71321055</v>
      </c>
      <c r="H401" s="11">
        <f t="shared" si="9"/>
        <v>11095500</v>
      </c>
      <c r="I401" s="11">
        <f t="shared" si="2"/>
        <v>44269560</v>
      </c>
      <c r="J401" s="11">
        <f t="shared" si="13"/>
        <v>21425713</v>
      </c>
      <c r="K401" s="11">
        <f t="shared" si="3"/>
        <v>15955995</v>
      </c>
      <c r="L401" s="11">
        <f t="shared" si="4"/>
        <v>14424017.67</v>
      </c>
      <c r="M401" s="11">
        <f t="shared" si="11"/>
        <v>-6446020.167</v>
      </c>
      <c r="N401" s="11">
        <f t="shared" si="12"/>
        <v>27871732.83</v>
      </c>
      <c r="O401" s="11">
        <f t="shared" si="14"/>
        <v>7615000</v>
      </c>
    </row>
    <row r="402">
      <c r="A402" s="1" t="s">
        <v>1174</v>
      </c>
      <c r="B402" s="8">
        <v>46142.0</v>
      </c>
      <c r="C402" s="1" t="s">
        <v>6</v>
      </c>
      <c r="D402" s="10">
        <v>150000.0</v>
      </c>
      <c r="E402" s="12"/>
      <c r="F402" s="1" t="s">
        <v>1175</v>
      </c>
      <c r="G402" s="11">
        <f t="shared" si="1"/>
        <v>71471055</v>
      </c>
      <c r="H402" s="11">
        <f t="shared" si="9"/>
        <v>11095500</v>
      </c>
      <c r="I402" s="11">
        <f t="shared" si="2"/>
        <v>44269560</v>
      </c>
      <c r="J402" s="11">
        <f t="shared" si="13"/>
        <v>21575713</v>
      </c>
      <c r="K402" s="11">
        <f t="shared" si="3"/>
        <v>16105995</v>
      </c>
      <c r="L402" s="11">
        <f t="shared" si="4"/>
        <v>14424017.67</v>
      </c>
      <c r="M402" s="11">
        <f t="shared" si="11"/>
        <v>-6371020.167</v>
      </c>
      <c r="N402" s="11">
        <f t="shared" si="12"/>
        <v>27946732.83</v>
      </c>
      <c r="O402" s="11">
        <f t="shared" si="14"/>
        <v>7615000</v>
      </c>
    </row>
    <row r="403">
      <c r="A403" s="1" t="s">
        <v>1176</v>
      </c>
      <c r="B403" s="8">
        <v>46142.0</v>
      </c>
      <c r="C403" s="1" t="s">
        <v>6</v>
      </c>
      <c r="D403" s="10">
        <v>75000.0</v>
      </c>
      <c r="E403" s="12"/>
      <c r="F403" s="1" t="s">
        <v>1177</v>
      </c>
      <c r="G403" s="11">
        <f t="shared" si="1"/>
        <v>71546055</v>
      </c>
      <c r="H403" s="11">
        <f t="shared" si="9"/>
        <v>11095500</v>
      </c>
      <c r="I403" s="11">
        <f t="shared" si="2"/>
        <v>44269560</v>
      </c>
      <c r="J403" s="11">
        <f t="shared" si="13"/>
        <v>21650713</v>
      </c>
      <c r="K403" s="11">
        <f t="shared" si="3"/>
        <v>16180995</v>
      </c>
      <c r="L403" s="11">
        <f t="shared" si="4"/>
        <v>14424017.67</v>
      </c>
      <c r="M403" s="11">
        <f t="shared" si="11"/>
        <v>-6333520.167</v>
      </c>
      <c r="N403" s="11">
        <f t="shared" si="12"/>
        <v>27984232.83</v>
      </c>
      <c r="O403" s="11">
        <f t="shared" si="14"/>
        <v>7615000</v>
      </c>
    </row>
    <row r="404">
      <c r="A404" s="1" t="s">
        <v>1178</v>
      </c>
      <c r="B404" s="8">
        <v>46142.0</v>
      </c>
      <c r="C404" s="1" t="s">
        <v>6</v>
      </c>
      <c r="D404" s="10">
        <v>85000.0</v>
      </c>
      <c r="E404" s="12"/>
      <c r="F404" s="1" t="s">
        <v>1179</v>
      </c>
      <c r="G404" s="11">
        <f t="shared" si="1"/>
        <v>71631055</v>
      </c>
      <c r="H404" s="11">
        <f t="shared" si="9"/>
        <v>11095500</v>
      </c>
      <c r="I404" s="11">
        <f t="shared" si="2"/>
        <v>44269560</v>
      </c>
      <c r="J404" s="11">
        <f t="shared" si="13"/>
        <v>21735713</v>
      </c>
      <c r="K404" s="11">
        <f t="shared" si="3"/>
        <v>16265995</v>
      </c>
      <c r="L404" s="11">
        <f t="shared" si="4"/>
        <v>14424017.67</v>
      </c>
      <c r="M404" s="11">
        <f t="shared" si="11"/>
        <v>-6291020.167</v>
      </c>
      <c r="N404" s="11">
        <f t="shared" si="12"/>
        <v>28026732.83</v>
      </c>
      <c r="O404" s="11">
        <f t="shared" si="14"/>
        <v>7615000</v>
      </c>
    </row>
    <row r="405">
      <c r="A405" s="1" t="s">
        <v>1180</v>
      </c>
      <c r="B405" s="8">
        <v>46142.0</v>
      </c>
      <c r="C405" s="1" t="s">
        <v>6</v>
      </c>
      <c r="D405" s="10">
        <v>40000.0</v>
      </c>
      <c r="E405" s="12"/>
      <c r="F405" s="1" t="s">
        <v>171</v>
      </c>
      <c r="G405" s="11">
        <f t="shared" si="1"/>
        <v>71671055</v>
      </c>
      <c r="H405" s="11">
        <f t="shared" si="9"/>
        <v>11095500</v>
      </c>
      <c r="I405" s="11">
        <f t="shared" si="2"/>
        <v>44269560</v>
      </c>
      <c r="J405" s="11">
        <f t="shared" si="13"/>
        <v>21775713</v>
      </c>
      <c r="K405" s="11">
        <f t="shared" si="3"/>
        <v>16305995</v>
      </c>
      <c r="L405" s="11">
        <f t="shared" si="4"/>
        <v>14424017.67</v>
      </c>
      <c r="M405" s="11">
        <f t="shared" si="11"/>
        <v>-6271020.167</v>
      </c>
      <c r="N405" s="11">
        <f t="shared" si="12"/>
        <v>28046732.83</v>
      </c>
      <c r="O405" s="11">
        <f t="shared" si="14"/>
        <v>7615000</v>
      </c>
    </row>
    <row r="406">
      <c r="A406" s="1" t="s">
        <v>1181</v>
      </c>
      <c r="B406" s="8">
        <v>46142.0</v>
      </c>
      <c r="C406" s="1" t="s">
        <v>6</v>
      </c>
      <c r="D406" s="10">
        <v>68000.0</v>
      </c>
      <c r="E406" s="12"/>
      <c r="F406" s="1" t="s">
        <v>225</v>
      </c>
      <c r="G406" s="11">
        <f t="shared" si="1"/>
        <v>71739055</v>
      </c>
      <c r="H406" s="11">
        <f t="shared" si="9"/>
        <v>11095500</v>
      </c>
      <c r="I406" s="11">
        <f t="shared" si="2"/>
        <v>44269560</v>
      </c>
      <c r="J406" s="11">
        <f t="shared" si="13"/>
        <v>21843713</v>
      </c>
      <c r="K406" s="11">
        <f t="shared" si="3"/>
        <v>16373995</v>
      </c>
      <c r="L406" s="11">
        <f t="shared" si="4"/>
        <v>14424017.67</v>
      </c>
      <c r="M406" s="11">
        <f t="shared" si="11"/>
        <v>-6237020.167</v>
      </c>
      <c r="N406" s="11">
        <f t="shared" si="12"/>
        <v>28080732.83</v>
      </c>
      <c r="O406" s="11">
        <f t="shared" si="14"/>
        <v>7615000</v>
      </c>
    </row>
    <row r="407">
      <c r="A407" s="1" t="s">
        <v>1182</v>
      </c>
      <c r="B407" s="8">
        <v>46142.0</v>
      </c>
      <c r="C407" s="1" t="s">
        <v>6</v>
      </c>
      <c r="D407" s="10">
        <v>500000.0</v>
      </c>
      <c r="E407" s="12"/>
      <c r="F407" s="1" t="s">
        <v>1183</v>
      </c>
      <c r="G407" s="11">
        <f t="shared" si="1"/>
        <v>72239055</v>
      </c>
      <c r="H407" s="11">
        <f t="shared" si="9"/>
        <v>11095500</v>
      </c>
      <c r="I407" s="11">
        <f t="shared" si="2"/>
        <v>44269560</v>
      </c>
      <c r="J407" s="11">
        <f t="shared" si="13"/>
        <v>22343713</v>
      </c>
      <c r="K407" s="11">
        <f t="shared" si="3"/>
        <v>16873995</v>
      </c>
      <c r="L407" s="11">
        <f t="shared" si="4"/>
        <v>14424017.67</v>
      </c>
      <c r="M407" s="11">
        <f t="shared" si="11"/>
        <v>-5987020.167</v>
      </c>
      <c r="N407" s="11">
        <f t="shared" si="12"/>
        <v>28330732.83</v>
      </c>
      <c r="O407" s="11">
        <f t="shared" si="14"/>
        <v>7615000</v>
      </c>
    </row>
    <row r="408">
      <c r="A408" s="1" t="s">
        <v>1184</v>
      </c>
      <c r="B408" s="8">
        <v>46142.0</v>
      </c>
      <c r="C408" s="1" t="s">
        <v>6</v>
      </c>
      <c r="D408" s="10">
        <v>70500.0</v>
      </c>
      <c r="E408" s="12"/>
      <c r="F408" s="1" t="s">
        <v>131</v>
      </c>
      <c r="G408" s="11">
        <f t="shared" si="1"/>
        <v>72309555</v>
      </c>
      <c r="H408" s="11">
        <f t="shared" si="9"/>
        <v>11095500</v>
      </c>
      <c r="I408" s="11">
        <f t="shared" si="2"/>
        <v>44269560</v>
      </c>
      <c r="J408" s="11">
        <f t="shared" si="13"/>
        <v>22414213</v>
      </c>
      <c r="K408" s="11">
        <f t="shared" si="3"/>
        <v>16944495</v>
      </c>
      <c r="L408" s="11">
        <f t="shared" si="4"/>
        <v>14424017.67</v>
      </c>
      <c r="M408" s="11">
        <f t="shared" si="11"/>
        <v>-5951770.167</v>
      </c>
      <c r="N408" s="11">
        <f t="shared" si="12"/>
        <v>28365982.83</v>
      </c>
      <c r="O408" s="11">
        <f t="shared" si="14"/>
        <v>7615000</v>
      </c>
    </row>
    <row r="409">
      <c r="A409" s="1" t="s">
        <v>1185</v>
      </c>
      <c r="B409" s="8">
        <v>46142.0</v>
      </c>
      <c r="C409" s="1" t="s">
        <v>6</v>
      </c>
      <c r="D409" s="10">
        <v>187000.0</v>
      </c>
      <c r="E409" s="12"/>
      <c r="F409" s="1" t="s">
        <v>346</v>
      </c>
      <c r="G409" s="11">
        <f t="shared" si="1"/>
        <v>72496555</v>
      </c>
      <c r="H409" s="11">
        <f t="shared" si="9"/>
        <v>11095500</v>
      </c>
      <c r="I409" s="11">
        <f t="shared" si="2"/>
        <v>44269560</v>
      </c>
      <c r="J409" s="11">
        <f t="shared" si="13"/>
        <v>22601213</v>
      </c>
      <c r="K409" s="11">
        <f t="shared" si="3"/>
        <v>17131495</v>
      </c>
      <c r="L409" s="11">
        <f t="shared" si="4"/>
        <v>14424017.67</v>
      </c>
      <c r="M409" s="11">
        <f t="shared" si="11"/>
        <v>-5858270.167</v>
      </c>
      <c r="N409" s="11">
        <f t="shared" si="12"/>
        <v>28459482.83</v>
      </c>
      <c r="O409" s="11">
        <f t="shared" si="14"/>
        <v>7615000</v>
      </c>
    </row>
    <row r="410">
      <c r="A410" s="1" t="s">
        <v>1186</v>
      </c>
      <c r="B410" s="8">
        <v>46142.0</v>
      </c>
      <c r="C410" s="1" t="s">
        <v>6</v>
      </c>
      <c r="D410" s="10">
        <v>35000.0</v>
      </c>
      <c r="E410" s="12"/>
      <c r="F410" s="1" t="s">
        <v>388</v>
      </c>
      <c r="G410" s="11">
        <f t="shared" si="1"/>
        <v>72531555</v>
      </c>
      <c r="H410" s="11">
        <f t="shared" si="9"/>
        <v>11095500</v>
      </c>
      <c r="I410" s="11">
        <f t="shared" si="2"/>
        <v>44269560</v>
      </c>
      <c r="J410" s="11">
        <f t="shared" si="13"/>
        <v>22636213</v>
      </c>
      <c r="K410" s="11">
        <f t="shared" si="3"/>
        <v>17166495</v>
      </c>
      <c r="L410" s="11">
        <f t="shared" si="4"/>
        <v>14424017.67</v>
      </c>
      <c r="M410" s="11">
        <f t="shared" si="11"/>
        <v>-5840770.167</v>
      </c>
      <c r="N410" s="11">
        <f t="shared" si="12"/>
        <v>28476982.83</v>
      </c>
      <c r="O410" s="11">
        <f t="shared" si="14"/>
        <v>7615000</v>
      </c>
    </row>
    <row r="411">
      <c r="A411" s="1" t="s">
        <v>1187</v>
      </c>
      <c r="B411" s="8">
        <v>46142.0</v>
      </c>
      <c r="C411" s="1" t="s">
        <v>6</v>
      </c>
      <c r="D411" s="10">
        <v>455000.0</v>
      </c>
      <c r="E411" s="12"/>
      <c r="F411" s="1" t="s">
        <v>1188</v>
      </c>
      <c r="G411" s="11">
        <f t="shared" si="1"/>
        <v>72986555</v>
      </c>
      <c r="H411" s="11">
        <f t="shared" si="9"/>
        <v>11095500</v>
      </c>
      <c r="I411" s="11">
        <f t="shared" si="2"/>
        <v>44269560</v>
      </c>
      <c r="J411" s="11">
        <f t="shared" si="13"/>
        <v>23091213</v>
      </c>
      <c r="K411" s="11">
        <f t="shared" si="3"/>
        <v>17621495</v>
      </c>
      <c r="L411" s="11">
        <f t="shared" si="4"/>
        <v>14424017.67</v>
      </c>
      <c r="M411" s="11">
        <f t="shared" si="11"/>
        <v>-5613270.167</v>
      </c>
      <c r="N411" s="11">
        <f t="shared" si="12"/>
        <v>28704482.83</v>
      </c>
      <c r="O411" s="11">
        <f t="shared" si="14"/>
        <v>7615000</v>
      </c>
    </row>
    <row r="412">
      <c r="A412" s="1" t="s">
        <v>1189</v>
      </c>
      <c r="B412" s="8">
        <v>46142.0</v>
      </c>
      <c r="C412" s="1" t="s">
        <v>6</v>
      </c>
      <c r="D412" s="10">
        <v>94000.0</v>
      </c>
      <c r="E412" s="12"/>
      <c r="F412" s="1" t="s">
        <v>171</v>
      </c>
      <c r="G412" s="11">
        <f t="shared" si="1"/>
        <v>73080555</v>
      </c>
      <c r="H412" s="11">
        <f t="shared" si="9"/>
        <v>11095500</v>
      </c>
      <c r="I412" s="11">
        <f t="shared" si="2"/>
        <v>44269560</v>
      </c>
      <c r="J412" s="11">
        <f t="shared" si="13"/>
        <v>23185213</v>
      </c>
      <c r="K412" s="11">
        <f t="shared" si="3"/>
        <v>17715495</v>
      </c>
      <c r="L412" s="11">
        <f t="shared" si="4"/>
        <v>14424017.67</v>
      </c>
      <c r="M412" s="11">
        <f t="shared" si="11"/>
        <v>-5566270.167</v>
      </c>
      <c r="N412" s="11">
        <f t="shared" si="12"/>
        <v>28751482.83</v>
      </c>
      <c r="O412" s="11">
        <f t="shared" si="14"/>
        <v>7615000</v>
      </c>
    </row>
    <row r="413">
      <c r="A413" s="1" t="s">
        <v>1190</v>
      </c>
      <c r="B413" s="8">
        <v>46142.0</v>
      </c>
      <c r="C413" s="1" t="s">
        <v>6</v>
      </c>
      <c r="D413" s="10">
        <v>39000.0</v>
      </c>
      <c r="E413" s="12"/>
      <c r="F413" s="1" t="s">
        <v>411</v>
      </c>
      <c r="G413" s="11">
        <f t="shared" si="1"/>
        <v>73119555</v>
      </c>
      <c r="H413" s="11">
        <f t="shared" si="9"/>
        <v>11095500</v>
      </c>
      <c r="I413" s="11">
        <f t="shared" si="2"/>
        <v>44269560</v>
      </c>
      <c r="J413" s="11">
        <f t="shared" si="13"/>
        <v>23224213</v>
      </c>
      <c r="K413" s="11">
        <f t="shared" si="3"/>
        <v>17754495</v>
      </c>
      <c r="L413" s="11">
        <f t="shared" si="4"/>
        <v>14424017.67</v>
      </c>
      <c r="M413" s="11">
        <f t="shared" si="11"/>
        <v>-5546770.167</v>
      </c>
      <c r="N413" s="11">
        <f t="shared" si="12"/>
        <v>28770982.83</v>
      </c>
      <c r="O413" s="11">
        <f t="shared" si="14"/>
        <v>7615000</v>
      </c>
    </row>
    <row r="414">
      <c r="A414" s="1" t="s">
        <v>1191</v>
      </c>
      <c r="B414" s="8">
        <v>46142.0</v>
      </c>
      <c r="C414" s="1" t="s">
        <v>6</v>
      </c>
      <c r="D414" s="10">
        <v>110500.0</v>
      </c>
      <c r="E414" s="12"/>
      <c r="F414" s="1" t="s">
        <v>1188</v>
      </c>
      <c r="G414" s="11">
        <f t="shared" si="1"/>
        <v>73230055</v>
      </c>
      <c r="H414" s="11">
        <f t="shared" si="9"/>
        <v>11095500</v>
      </c>
      <c r="I414" s="11">
        <f t="shared" si="2"/>
        <v>44269560</v>
      </c>
      <c r="J414" s="11">
        <f t="shared" si="13"/>
        <v>23334713</v>
      </c>
      <c r="K414" s="11">
        <f t="shared" si="3"/>
        <v>17864995</v>
      </c>
      <c r="L414" s="11">
        <f t="shared" si="4"/>
        <v>14424017.67</v>
      </c>
      <c r="M414" s="11">
        <f t="shared" si="11"/>
        <v>-5491520.167</v>
      </c>
      <c r="N414" s="11">
        <f t="shared" si="12"/>
        <v>28826232.83</v>
      </c>
      <c r="O414" s="11">
        <f t="shared" si="14"/>
        <v>7615000</v>
      </c>
    </row>
    <row r="415">
      <c r="A415" s="1" t="s">
        <v>1192</v>
      </c>
      <c r="B415" s="8">
        <v>46142.0</v>
      </c>
      <c r="C415" s="1" t="s">
        <v>6</v>
      </c>
      <c r="D415" s="10">
        <v>54000.0</v>
      </c>
      <c r="E415" s="12"/>
      <c r="F415" s="1" t="s">
        <v>1193</v>
      </c>
      <c r="G415" s="11">
        <f t="shared" si="1"/>
        <v>73284055</v>
      </c>
      <c r="H415" s="11">
        <f t="shared" si="9"/>
        <v>11095500</v>
      </c>
      <c r="I415" s="11">
        <f t="shared" si="2"/>
        <v>44269560</v>
      </c>
      <c r="J415" s="11">
        <f t="shared" si="13"/>
        <v>23388713</v>
      </c>
      <c r="K415" s="11">
        <f t="shared" si="3"/>
        <v>17918995</v>
      </c>
      <c r="L415" s="11">
        <f t="shared" si="4"/>
        <v>14424017.67</v>
      </c>
      <c r="M415" s="11">
        <f t="shared" si="11"/>
        <v>-5464520.167</v>
      </c>
      <c r="N415" s="11">
        <f t="shared" si="12"/>
        <v>28853232.83</v>
      </c>
      <c r="O415" s="11">
        <f t="shared" si="14"/>
        <v>7615000</v>
      </c>
    </row>
    <row r="416">
      <c r="A416" s="1" t="s">
        <v>1194</v>
      </c>
      <c r="B416" s="8">
        <v>46142.0</v>
      </c>
      <c r="C416" s="1" t="s">
        <v>6</v>
      </c>
      <c r="D416" s="10">
        <v>150000.0</v>
      </c>
      <c r="E416" s="12"/>
      <c r="F416" s="1" t="s">
        <v>1195</v>
      </c>
      <c r="G416" s="11">
        <f t="shared" si="1"/>
        <v>73434055</v>
      </c>
      <c r="H416" s="11">
        <f t="shared" si="9"/>
        <v>11095500</v>
      </c>
      <c r="I416" s="11">
        <f t="shared" si="2"/>
        <v>44269560</v>
      </c>
      <c r="J416" s="11">
        <f t="shared" si="13"/>
        <v>23538713</v>
      </c>
      <c r="K416" s="11">
        <f t="shared" si="3"/>
        <v>18068995</v>
      </c>
      <c r="L416" s="11">
        <f t="shared" si="4"/>
        <v>14424017.67</v>
      </c>
      <c r="M416" s="11">
        <f t="shared" si="11"/>
        <v>-5389520.167</v>
      </c>
      <c r="N416" s="11">
        <f t="shared" si="12"/>
        <v>28928232.83</v>
      </c>
      <c r="O416" s="11">
        <f t="shared" si="14"/>
        <v>7615000</v>
      </c>
    </row>
    <row r="417">
      <c r="A417" s="1" t="s">
        <v>1196</v>
      </c>
      <c r="B417" s="8">
        <v>46142.0</v>
      </c>
      <c r="C417" s="1" t="s">
        <v>6</v>
      </c>
      <c r="D417" s="10">
        <v>789000.0</v>
      </c>
      <c r="E417" s="12"/>
      <c r="F417" s="1" t="s">
        <v>1197</v>
      </c>
      <c r="G417" s="11">
        <f t="shared" si="1"/>
        <v>74223055</v>
      </c>
      <c r="H417" s="11">
        <f t="shared" si="9"/>
        <v>11095500</v>
      </c>
      <c r="I417" s="11">
        <f t="shared" si="2"/>
        <v>44269560</v>
      </c>
      <c r="J417" s="11">
        <f t="shared" si="13"/>
        <v>24327713</v>
      </c>
      <c r="K417" s="11">
        <f t="shared" si="3"/>
        <v>18857995</v>
      </c>
      <c r="L417" s="11">
        <f t="shared" si="4"/>
        <v>14424017.67</v>
      </c>
      <c r="M417" s="11">
        <f t="shared" si="11"/>
        <v>-4995020.167</v>
      </c>
      <c r="N417" s="11">
        <f t="shared" si="12"/>
        <v>29322732.83</v>
      </c>
      <c r="O417" s="11">
        <f t="shared" si="14"/>
        <v>7615000</v>
      </c>
    </row>
    <row r="418">
      <c r="A418" s="1" t="s">
        <v>1198</v>
      </c>
      <c r="B418" s="8">
        <v>46142.0</v>
      </c>
      <c r="C418" s="1" t="s">
        <v>6</v>
      </c>
      <c r="D418" s="10">
        <v>69000.0</v>
      </c>
      <c r="E418" s="12"/>
      <c r="F418" s="1" t="s">
        <v>938</v>
      </c>
      <c r="G418" s="11">
        <f t="shared" si="1"/>
        <v>74292055</v>
      </c>
      <c r="H418" s="11">
        <f t="shared" si="9"/>
        <v>11095500</v>
      </c>
      <c r="I418" s="11">
        <f t="shared" si="2"/>
        <v>44269560</v>
      </c>
      <c r="J418" s="11">
        <f t="shared" si="13"/>
        <v>24396713</v>
      </c>
      <c r="K418" s="11">
        <f t="shared" si="3"/>
        <v>18926995</v>
      </c>
      <c r="L418" s="11">
        <f t="shared" si="4"/>
        <v>14424017.67</v>
      </c>
      <c r="M418" s="11">
        <f t="shared" si="11"/>
        <v>-4960520.167</v>
      </c>
      <c r="N418" s="11">
        <f t="shared" si="12"/>
        <v>29357232.83</v>
      </c>
      <c r="O418" s="11">
        <f t="shared" si="14"/>
        <v>7615000</v>
      </c>
    </row>
    <row r="419">
      <c r="A419" s="1" t="s">
        <v>1199</v>
      </c>
      <c r="B419" s="8">
        <v>46142.0</v>
      </c>
      <c r="C419" s="1" t="s">
        <v>6</v>
      </c>
      <c r="D419" s="10">
        <v>142000.0</v>
      </c>
      <c r="E419" s="12"/>
      <c r="F419" s="1" t="s">
        <v>472</v>
      </c>
      <c r="G419" s="11">
        <f t="shared" si="1"/>
        <v>74434055</v>
      </c>
      <c r="H419" s="11">
        <f t="shared" si="9"/>
        <v>11095500</v>
      </c>
      <c r="I419" s="11">
        <f t="shared" si="2"/>
        <v>44269560</v>
      </c>
      <c r="J419" s="11">
        <f t="shared" si="13"/>
        <v>24538713</v>
      </c>
      <c r="K419" s="11">
        <f t="shared" si="3"/>
        <v>19068995</v>
      </c>
      <c r="L419" s="11">
        <f t="shared" si="4"/>
        <v>14424017.67</v>
      </c>
      <c r="M419" s="11">
        <f t="shared" si="11"/>
        <v>-4889520.167</v>
      </c>
      <c r="N419" s="11">
        <f t="shared" si="12"/>
        <v>29428232.83</v>
      </c>
      <c r="O419" s="11">
        <f t="shared" si="14"/>
        <v>7615000</v>
      </c>
    </row>
    <row r="420">
      <c r="A420" s="1" t="s">
        <v>1200</v>
      </c>
      <c r="B420" s="8">
        <v>46142.0</v>
      </c>
      <c r="C420" s="1" t="s">
        <v>6</v>
      </c>
      <c r="D420" s="10">
        <v>66000.0</v>
      </c>
      <c r="E420" s="12"/>
      <c r="F420" s="1" t="s">
        <v>1201</v>
      </c>
      <c r="G420" s="11">
        <f t="shared" si="1"/>
        <v>74500055</v>
      </c>
      <c r="H420" s="11">
        <f t="shared" si="9"/>
        <v>11095500</v>
      </c>
      <c r="I420" s="11">
        <f t="shared" si="2"/>
        <v>44269560</v>
      </c>
      <c r="J420" s="11">
        <f t="shared" si="13"/>
        <v>24604713</v>
      </c>
      <c r="K420" s="11">
        <f t="shared" si="3"/>
        <v>19134995</v>
      </c>
      <c r="L420" s="11">
        <f t="shared" si="4"/>
        <v>14424017.67</v>
      </c>
      <c r="M420" s="11">
        <f t="shared" si="11"/>
        <v>-4856520.167</v>
      </c>
      <c r="N420" s="11">
        <f t="shared" si="12"/>
        <v>29461232.83</v>
      </c>
      <c r="O420" s="11">
        <f t="shared" si="14"/>
        <v>7615000</v>
      </c>
    </row>
    <row r="421">
      <c r="A421" s="1" t="s">
        <v>1202</v>
      </c>
      <c r="B421" s="8">
        <v>46142.0</v>
      </c>
      <c r="C421" s="1" t="s">
        <v>6</v>
      </c>
      <c r="D421" s="10">
        <v>48000.0</v>
      </c>
      <c r="E421" s="12"/>
      <c r="F421" s="1" t="s">
        <v>171</v>
      </c>
      <c r="G421" s="11">
        <f t="shared" si="1"/>
        <v>74548055</v>
      </c>
      <c r="H421" s="11">
        <f t="shared" si="9"/>
        <v>11095500</v>
      </c>
      <c r="I421" s="11">
        <f t="shared" si="2"/>
        <v>44269560</v>
      </c>
      <c r="J421" s="11">
        <f t="shared" si="13"/>
        <v>24652713</v>
      </c>
      <c r="K421" s="11">
        <f t="shared" si="3"/>
        <v>19182995</v>
      </c>
      <c r="L421" s="11">
        <f t="shared" si="4"/>
        <v>14424017.67</v>
      </c>
      <c r="M421" s="11">
        <f t="shared" si="11"/>
        <v>-4832520.167</v>
      </c>
      <c r="N421" s="11">
        <f t="shared" si="12"/>
        <v>29485232.83</v>
      </c>
      <c r="O421" s="11">
        <f t="shared" si="14"/>
        <v>7615000</v>
      </c>
    </row>
    <row r="422">
      <c r="A422" s="1" t="s">
        <v>1203</v>
      </c>
      <c r="B422" s="8">
        <v>46142.0</v>
      </c>
      <c r="C422" s="1" t="s">
        <v>6</v>
      </c>
      <c r="D422" s="10">
        <v>190000.0</v>
      </c>
      <c r="E422" s="12"/>
      <c r="F422" s="1" t="s">
        <v>384</v>
      </c>
      <c r="G422" s="11">
        <f t="shared" si="1"/>
        <v>74738055</v>
      </c>
      <c r="H422" s="11">
        <f t="shared" si="9"/>
        <v>11095500</v>
      </c>
      <c r="I422" s="11">
        <f t="shared" si="2"/>
        <v>44269560</v>
      </c>
      <c r="J422" s="11">
        <f t="shared" si="13"/>
        <v>24842713</v>
      </c>
      <c r="K422" s="11">
        <f t="shared" si="3"/>
        <v>19372995</v>
      </c>
      <c r="L422" s="11">
        <f t="shared" si="4"/>
        <v>14424017.67</v>
      </c>
      <c r="M422" s="11">
        <f t="shared" si="11"/>
        <v>-4737520.167</v>
      </c>
      <c r="N422" s="11">
        <f t="shared" si="12"/>
        <v>29580232.83</v>
      </c>
      <c r="O422" s="11">
        <f t="shared" si="14"/>
        <v>7615000</v>
      </c>
    </row>
    <row r="423">
      <c r="A423" s="1" t="s">
        <v>1204</v>
      </c>
      <c r="B423" s="8">
        <v>46142.0</v>
      </c>
      <c r="C423" s="1" t="s">
        <v>34</v>
      </c>
      <c r="D423" s="12"/>
      <c r="E423" s="10">
        <v>396000.0</v>
      </c>
      <c r="F423" s="1" t="s">
        <v>270</v>
      </c>
      <c r="G423" s="11">
        <f t="shared" si="1"/>
        <v>74738055</v>
      </c>
      <c r="H423" s="11">
        <f t="shared" si="9"/>
        <v>11095500</v>
      </c>
      <c r="I423" s="11">
        <f t="shared" si="2"/>
        <v>44665560</v>
      </c>
      <c r="J423" s="11">
        <f t="shared" si="13"/>
        <v>24446713</v>
      </c>
      <c r="K423" s="11">
        <f t="shared" si="3"/>
        <v>18976995</v>
      </c>
      <c r="L423" s="11">
        <f t="shared" si="4"/>
        <v>14424017.67</v>
      </c>
      <c r="M423" s="11">
        <f t="shared" si="11"/>
        <v>-4935520.167</v>
      </c>
      <c r="N423" s="11">
        <f t="shared" si="12"/>
        <v>29382232.83</v>
      </c>
      <c r="O423" s="11">
        <f t="shared" si="14"/>
        <v>7615000</v>
      </c>
    </row>
    <row r="424">
      <c r="A424" s="1" t="s">
        <v>1205</v>
      </c>
      <c r="B424" s="8">
        <v>46142.0</v>
      </c>
      <c r="C424" s="1" t="s">
        <v>34</v>
      </c>
      <c r="D424" s="12"/>
      <c r="E424" s="10">
        <v>1070000.0</v>
      </c>
      <c r="F424" s="1" t="s">
        <v>1206</v>
      </c>
      <c r="G424" s="11">
        <f t="shared" si="1"/>
        <v>74738055</v>
      </c>
      <c r="H424" s="11">
        <f t="shared" si="9"/>
        <v>11095500</v>
      </c>
      <c r="I424" s="11">
        <f t="shared" si="2"/>
        <v>45735560</v>
      </c>
      <c r="J424" s="11">
        <f t="shared" si="13"/>
        <v>23376713</v>
      </c>
      <c r="K424" s="11">
        <f t="shared" si="3"/>
        <v>17906995</v>
      </c>
      <c r="L424" s="11">
        <f t="shared" si="4"/>
        <v>14424017.67</v>
      </c>
      <c r="M424" s="11">
        <f t="shared" si="11"/>
        <v>-5470520.167</v>
      </c>
      <c r="N424" s="11">
        <f t="shared" si="12"/>
        <v>28847232.83</v>
      </c>
      <c r="O424" s="11">
        <f t="shared" si="14"/>
        <v>7615000</v>
      </c>
    </row>
    <row r="425">
      <c r="A425" s="1" t="s">
        <v>1207</v>
      </c>
      <c r="B425" s="8">
        <v>46142.0</v>
      </c>
      <c r="C425" s="1" t="s">
        <v>34</v>
      </c>
      <c r="D425" s="12"/>
      <c r="E425" s="10">
        <v>203000.0</v>
      </c>
      <c r="F425" s="1" t="s">
        <v>253</v>
      </c>
      <c r="G425" s="11">
        <f t="shared" si="1"/>
        <v>74738055</v>
      </c>
      <c r="H425" s="11">
        <f t="shared" si="9"/>
        <v>11095500</v>
      </c>
      <c r="I425" s="11">
        <f t="shared" si="2"/>
        <v>45938560</v>
      </c>
      <c r="J425" s="11">
        <f t="shared" si="13"/>
        <v>23173713</v>
      </c>
      <c r="K425" s="11">
        <f t="shared" si="3"/>
        <v>17703995</v>
      </c>
      <c r="L425" s="11">
        <f t="shared" si="4"/>
        <v>14424017.67</v>
      </c>
      <c r="M425" s="11">
        <f t="shared" si="11"/>
        <v>-5572020.167</v>
      </c>
      <c r="N425" s="11">
        <f t="shared" si="12"/>
        <v>28745732.83</v>
      </c>
      <c r="O425" s="11">
        <f t="shared" si="14"/>
        <v>7615000</v>
      </c>
    </row>
    <row r="426">
      <c r="A426" s="1" t="s">
        <v>1208</v>
      </c>
      <c r="B426" s="8">
        <v>46142.0</v>
      </c>
      <c r="C426" s="1" t="s">
        <v>6</v>
      </c>
      <c r="D426" s="10">
        <v>90000.0</v>
      </c>
      <c r="E426" s="12"/>
      <c r="F426" s="1" t="s">
        <v>1209</v>
      </c>
      <c r="G426" s="11">
        <f t="shared" si="1"/>
        <v>74828055</v>
      </c>
      <c r="H426" s="11">
        <f t="shared" si="9"/>
        <v>11095500</v>
      </c>
      <c r="I426" s="11">
        <f t="shared" si="2"/>
        <v>45938560</v>
      </c>
      <c r="J426" s="11">
        <f t="shared" si="13"/>
        <v>23263713</v>
      </c>
      <c r="K426" s="11">
        <f t="shared" si="3"/>
        <v>17793995</v>
      </c>
      <c r="L426" s="11">
        <f t="shared" si="4"/>
        <v>14424017.67</v>
      </c>
      <c r="M426" s="11">
        <f t="shared" si="11"/>
        <v>-5527020.167</v>
      </c>
      <c r="N426" s="11">
        <f t="shared" si="12"/>
        <v>28790732.83</v>
      </c>
      <c r="O426" s="11">
        <f t="shared" si="14"/>
        <v>7615000</v>
      </c>
    </row>
    <row r="427">
      <c r="A427" s="1" t="s">
        <v>1210</v>
      </c>
      <c r="B427" s="8">
        <v>46142.0</v>
      </c>
      <c r="C427" s="1" t="s">
        <v>22</v>
      </c>
      <c r="D427" s="12"/>
      <c r="E427" s="10">
        <v>804000.0</v>
      </c>
      <c r="F427" s="1" t="s">
        <v>30</v>
      </c>
      <c r="G427" s="11">
        <f t="shared" si="1"/>
        <v>74828055</v>
      </c>
      <c r="H427" s="11">
        <f t="shared" si="9"/>
        <v>11095500</v>
      </c>
      <c r="I427" s="11">
        <f t="shared" si="2"/>
        <v>45938560</v>
      </c>
      <c r="J427" s="11">
        <f t="shared" si="13"/>
        <v>22459713</v>
      </c>
      <c r="K427" s="11">
        <f t="shared" si="3"/>
        <v>17793995</v>
      </c>
      <c r="L427" s="11">
        <f t="shared" si="4"/>
        <v>15228017.67</v>
      </c>
      <c r="M427" s="11">
        <f t="shared" si="11"/>
        <v>-6331020.167</v>
      </c>
      <c r="N427" s="11">
        <f t="shared" si="12"/>
        <v>28790732.83</v>
      </c>
      <c r="O427" s="11">
        <f t="shared" si="14"/>
        <v>7615000</v>
      </c>
    </row>
    <row r="428">
      <c r="C428" s="15"/>
      <c r="D428" s="12"/>
      <c r="E428" s="12"/>
      <c r="G428" s="11"/>
      <c r="H428" s="11"/>
      <c r="I428" s="11"/>
      <c r="J428" s="11"/>
      <c r="K428" s="11"/>
      <c r="L428" s="11"/>
      <c r="M428" s="11"/>
      <c r="N428" s="11"/>
      <c r="O428" s="11"/>
    </row>
    <row r="429">
      <c r="C429" s="15"/>
      <c r="D429" s="12"/>
      <c r="E429" s="12"/>
      <c r="G429" s="11"/>
      <c r="H429" s="11"/>
      <c r="I429" s="11"/>
      <c r="J429" s="11"/>
      <c r="K429" s="11"/>
      <c r="L429" s="11"/>
      <c r="M429" s="11"/>
      <c r="N429" s="11"/>
      <c r="O429" s="11"/>
    </row>
    <row r="430">
      <c r="C430" s="15"/>
      <c r="D430" s="12"/>
      <c r="E430" s="12"/>
      <c r="G430" s="11"/>
      <c r="H430" s="11"/>
      <c r="I430" s="11"/>
      <c r="J430" s="11"/>
      <c r="K430" s="11"/>
      <c r="L430" s="11"/>
      <c r="M430" s="11"/>
      <c r="N430" s="11"/>
      <c r="O430" s="11"/>
    </row>
    <row r="431">
      <c r="C431" s="15"/>
      <c r="D431" s="12"/>
      <c r="E431" s="12"/>
      <c r="G431" s="11"/>
      <c r="H431" s="11"/>
      <c r="I431" s="11"/>
      <c r="J431" s="11"/>
      <c r="K431" s="11"/>
      <c r="L431" s="11"/>
      <c r="M431" s="11"/>
      <c r="N431" s="11"/>
      <c r="O431" s="11"/>
    </row>
    <row r="432">
      <c r="C432" s="15"/>
      <c r="D432" s="12"/>
      <c r="E432" s="12"/>
      <c r="G432" s="11"/>
      <c r="H432" s="11"/>
      <c r="I432" s="11"/>
      <c r="J432" s="11"/>
      <c r="K432" s="11"/>
      <c r="L432" s="11"/>
      <c r="M432" s="11"/>
      <c r="N432" s="11"/>
      <c r="O432" s="11"/>
    </row>
    <row r="433">
      <c r="C433" s="15"/>
      <c r="D433" s="12"/>
      <c r="E433" s="12"/>
      <c r="G433" s="11"/>
      <c r="H433" s="11"/>
      <c r="I433" s="11"/>
      <c r="J433" s="11"/>
      <c r="K433" s="11"/>
      <c r="L433" s="11"/>
      <c r="M433" s="11"/>
      <c r="N433" s="11"/>
      <c r="O433" s="11"/>
    </row>
    <row r="434">
      <c r="C434" s="15"/>
      <c r="D434" s="12"/>
      <c r="E434" s="12"/>
      <c r="G434" s="11"/>
      <c r="H434" s="11"/>
      <c r="I434" s="11"/>
      <c r="J434" s="11"/>
      <c r="K434" s="11"/>
      <c r="L434" s="11"/>
      <c r="M434" s="11"/>
      <c r="N434" s="11"/>
      <c r="O434" s="11"/>
    </row>
    <row r="435">
      <c r="C435" s="15"/>
      <c r="D435" s="12"/>
      <c r="E435" s="12"/>
      <c r="G435" s="11"/>
      <c r="H435" s="11"/>
      <c r="I435" s="11"/>
      <c r="J435" s="11"/>
      <c r="K435" s="11"/>
      <c r="L435" s="11"/>
      <c r="M435" s="11"/>
      <c r="N435" s="11"/>
      <c r="O435" s="11"/>
    </row>
    <row r="436">
      <c r="C436" s="15"/>
      <c r="D436" s="12"/>
      <c r="E436" s="12"/>
      <c r="G436" s="11"/>
      <c r="H436" s="11"/>
      <c r="I436" s="11"/>
      <c r="J436" s="11"/>
      <c r="K436" s="11"/>
      <c r="L436" s="11"/>
      <c r="M436" s="11"/>
      <c r="N436" s="11"/>
      <c r="O436" s="11"/>
    </row>
    <row r="437">
      <c r="C437" s="15"/>
      <c r="D437" s="12"/>
      <c r="E437" s="12"/>
      <c r="G437" s="11"/>
      <c r="H437" s="11"/>
      <c r="I437" s="11"/>
      <c r="J437" s="11"/>
      <c r="K437" s="11"/>
      <c r="L437" s="11"/>
      <c r="M437" s="11"/>
      <c r="N437" s="11"/>
      <c r="O437" s="11"/>
    </row>
    <row r="438">
      <c r="C438" s="15"/>
      <c r="D438" s="12"/>
      <c r="E438" s="12"/>
      <c r="G438" s="11"/>
      <c r="H438" s="11"/>
      <c r="I438" s="11"/>
      <c r="J438" s="11"/>
      <c r="K438" s="11"/>
      <c r="L438" s="11"/>
      <c r="M438" s="11"/>
      <c r="N438" s="11"/>
      <c r="O438" s="11"/>
    </row>
    <row r="439">
      <c r="C439" s="15"/>
      <c r="D439" s="12"/>
      <c r="E439" s="12"/>
      <c r="G439" s="11"/>
      <c r="H439" s="11"/>
      <c r="I439" s="11"/>
      <c r="J439" s="11"/>
      <c r="K439" s="11"/>
      <c r="L439" s="11"/>
      <c r="M439" s="11"/>
      <c r="N439" s="11"/>
      <c r="O439" s="11"/>
    </row>
    <row r="440">
      <c r="C440" s="15"/>
      <c r="D440" s="12"/>
      <c r="E440" s="12"/>
      <c r="G440" s="11"/>
      <c r="H440" s="11"/>
      <c r="I440" s="11"/>
      <c r="J440" s="11"/>
      <c r="K440" s="11"/>
      <c r="L440" s="11"/>
      <c r="M440" s="11"/>
      <c r="N440" s="11"/>
      <c r="O440" s="11"/>
    </row>
    <row r="441">
      <c r="C441" s="15"/>
      <c r="D441" s="12"/>
      <c r="E441" s="12"/>
      <c r="G441" s="11"/>
      <c r="H441" s="11"/>
      <c r="I441" s="11"/>
      <c r="J441" s="11"/>
      <c r="K441" s="11"/>
      <c r="L441" s="11"/>
      <c r="M441" s="11"/>
      <c r="N441" s="11"/>
      <c r="O441" s="11"/>
    </row>
    <row r="442">
      <c r="C442" s="15"/>
      <c r="D442" s="12"/>
      <c r="E442" s="12"/>
      <c r="G442" s="11"/>
      <c r="H442" s="11"/>
      <c r="I442" s="11"/>
      <c r="J442" s="11"/>
      <c r="K442" s="11"/>
      <c r="L442" s="11"/>
      <c r="M442" s="11"/>
      <c r="N442" s="11"/>
      <c r="O442" s="11"/>
    </row>
    <row r="443">
      <c r="C443" s="15"/>
      <c r="D443" s="12"/>
      <c r="E443" s="12"/>
      <c r="G443" s="11"/>
      <c r="H443" s="11"/>
      <c r="I443" s="11"/>
      <c r="J443" s="11"/>
      <c r="K443" s="11"/>
      <c r="L443" s="11"/>
      <c r="M443" s="11"/>
      <c r="N443" s="11"/>
      <c r="O443" s="11"/>
    </row>
    <row r="444">
      <c r="C444" s="15"/>
      <c r="D444" s="12"/>
      <c r="E444" s="12"/>
      <c r="G444" s="11"/>
      <c r="H444" s="11"/>
      <c r="I444" s="11"/>
      <c r="J444" s="11"/>
      <c r="K444" s="11"/>
      <c r="L444" s="11"/>
      <c r="M444" s="11"/>
      <c r="N444" s="11"/>
      <c r="O444" s="11"/>
    </row>
    <row r="445">
      <c r="C445" s="15"/>
      <c r="D445" s="12"/>
      <c r="E445" s="12"/>
      <c r="G445" s="11"/>
      <c r="H445" s="11"/>
      <c r="I445" s="11"/>
      <c r="J445" s="11"/>
      <c r="K445" s="11"/>
      <c r="L445" s="11"/>
      <c r="M445" s="11"/>
      <c r="N445" s="11"/>
      <c r="O445" s="11"/>
    </row>
    <row r="446">
      <c r="C446" s="15"/>
      <c r="D446" s="12"/>
      <c r="E446" s="12"/>
      <c r="G446" s="11"/>
      <c r="H446" s="11"/>
      <c r="I446" s="11"/>
      <c r="J446" s="11"/>
      <c r="K446" s="11"/>
      <c r="L446" s="11"/>
      <c r="M446" s="11"/>
      <c r="N446" s="11"/>
      <c r="O446" s="11"/>
    </row>
    <row r="447">
      <c r="C447" s="15"/>
      <c r="D447" s="12"/>
      <c r="E447" s="12"/>
      <c r="G447" s="11"/>
      <c r="H447" s="11"/>
      <c r="I447" s="11"/>
      <c r="J447" s="11"/>
      <c r="K447" s="11"/>
      <c r="L447" s="11"/>
      <c r="M447" s="11"/>
      <c r="N447" s="11"/>
      <c r="O447" s="11"/>
    </row>
    <row r="448">
      <c r="C448" s="15"/>
      <c r="D448" s="12"/>
      <c r="E448" s="12"/>
      <c r="G448" s="11"/>
      <c r="H448" s="11"/>
      <c r="I448" s="11"/>
      <c r="J448" s="11"/>
      <c r="K448" s="11"/>
      <c r="L448" s="11"/>
      <c r="M448" s="11"/>
      <c r="N448" s="11"/>
      <c r="O448" s="11"/>
    </row>
    <row r="449">
      <c r="C449" s="15"/>
      <c r="D449" s="12"/>
      <c r="E449" s="12"/>
      <c r="G449" s="11"/>
      <c r="H449" s="11"/>
      <c r="I449" s="11"/>
      <c r="J449" s="11"/>
      <c r="K449" s="11"/>
      <c r="L449" s="11"/>
      <c r="M449" s="11"/>
      <c r="N449" s="11"/>
      <c r="O449" s="11"/>
    </row>
    <row r="450">
      <c r="C450" s="15"/>
      <c r="D450" s="12"/>
      <c r="E450" s="12"/>
      <c r="G450" s="11"/>
      <c r="H450" s="11"/>
      <c r="I450" s="11"/>
      <c r="J450" s="11"/>
      <c r="K450" s="11"/>
      <c r="L450" s="11"/>
      <c r="M450" s="11"/>
      <c r="N450" s="11"/>
      <c r="O450" s="11"/>
    </row>
    <row r="451">
      <c r="C451" s="15"/>
      <c r="D451" s="12"/>
      <c r="E451" s="12"/>
      <c r="G451" s="11"/>
      <c r="H451" s="11"/>
      <c r="I451" s="11"/>
      <c r="J451" s="11"/>
      <c r="K451" s="11"/>
      <c r="L451" s="11"/>
      <c r="M451" s="11"/>
      <c r="N451" s="11"/>
      <c r="O451" s="11"/>
    </row>
    <row r="452">
      <c r="C452" s="15"/>
      <c r="D452" s="12"/>
      <c r="E452" s="12"/>
      <c r="G452" s="11"/>
      <c r="H452" s="11"/>
      <c r="I452" s="11"/>
      <c r="J452" s="11"/>
      <c r="K452" s="11"/>
      <c r="L452" s="11"/>
      <c r="M452" s="11"/>
      <c r="N452" s="11"/>
      <c r="O452" s="11"/>
    </row>
    <row r="453">
      <c r="C453" s="15"/>
      <c r="D453" s="12"/>
      <c r="E453" s="12"/>
      <c r="G453" s="11"/>
      <c r="H453" s="11"/>
      <c r="I453" s="11"/>
      <c r="J453" s="11"/>
      <c r="K453" s="11"/>
      <c r="L453" s="11"/>
      <c r="M453" s="11"/>
      <c r="N453" s="11"/>
      <c r="O453" s="11"/>
    </row>
    <row r="454">
      <c r="C454" s="15"/>
      <c r="D454" s="12"/>
      <c r="E454" s="12"/>
      <c r="G454" s="11"/>
      <c r="H454" s="11"/>
      <c r="I454" s="11"/>
      <c r="J454" s="11"/>
      <c r="K454" s="11"/>
      <c r="L454" s="11"/>
      <c r="M454" s="11"/>
      <c r="N454" s="11"/>
      <c r="O454" s="11"/>
    </row>
    <row r="455">
      <c r="C455" s="15"/>
      <c r="D455" s="12"/>
      <c r="E455" s="12"/>
      <c r="G455" s="11"/>
      <c r="H455" s="11"/>
      <c r="I455" s="11"/>
      <c r="J455" s="11"/>
      <c r="K455" s="11"/>
      <c r="L455" s="11"/>
      <c r="M455" s="11"/>
      <c r="N455" s="11"/>
      <c r="O455" s="11"/>
    </row>
    <row r="456">
      <c r="C456" s="15"/>
      <c r="D456" s="12"/>
      <c r="E456" s="12"/>
      <c r="G456" s="11"/>
      <c r="H456" s="11"/>
      <c r="I456" s="11"/>
      <c r="J456" s="11"/>
      <c r="K456" s="11"/>
      <c r="L456" s="11"/>
      <c r="M456" s="11"/>
      <c r="N456" s="11"/>
      <c r="O456" s="11"/>
    </row>
    <row r="457">
      <c r="C457" s="15"/>
      <c r="D457" s="12"/>
      <c r="E457" s="12"/>
      <c r="G457" s="11"/>
      <c r="H457" s="11"/>
      <c r="I457" s="11"/>
      <c r="J457" s="11"/>
      <c r="K457" s="11"/>
      <c r="L457" s="11"/>
      <c r="M457" s="11"/>
      <c r="N457" s="11"/>
      <c r="O457" s="11"/>
    </row>
    <row r="458">
      <c r="C458" s="15"/>
      <c r="D458" s="12"/>
      <c r="E458" s="12"/>
      <c r="G458" s="11"/>
      <c r="H458" s="11"/>
      <c r="I458" s="11"/>
      <c r="J458" s="11"/>
      <c r="K458" s="11"/>
      <c r="L458" s="11"/>
      <c r="M458" s="11"/>
      <c r="N458" s="11"/>
      <c r="O458" s="11"/>
    </row>
    <row r="459">
      <c r="C459" s="15"/>
      <c r="D459" s="12"/>
      <c r="E459" s="12"/>
      <c r="G459" s="11"/>
      <c r="H459" s="11"/>
      <c r="I459" s="11"/>
      <c r="J459" s="11"/>
      <c r="K459" s="11"/>
      <c r="L459" s="11"/>
      <c r="M459" s="11"/>
      <c r="N459" s="11"/>
      <c r="O459" s="11"/>
    </row>
    <row r="460">
      <c r="C460" s="15"/>
      <c r="D460" s="12"/>
      <c r="E460" s="12"/>
      <c r="G460" s="11"/>
      <c r="H460" s="11"/>
      <c r="I460" s="11"/>
      <c r="J460" s="11"/>
      <c r="K460" s="11"/>
      <c r="L460" s="11"/>
      <c r="M460" s="11"/>
      <c r="N460" s="11"/>
      <c r="O460" s="11"/>
    </row>
    <row r="461">
      <c r="C461" s="15"/>
      <c r="D461" s="12"/>
      <c r="E461" s="12"/>
      <c r="G461" s="11"/>
      <c r="H461" s="11"/>
      <c r="I461" s="11"/>
      <c r="J461" s="11"/>
      <c r="K461" s="11"/>
      <c r="L461" s="11"/>
      <c r="M461" s="11"/>
      <c r="N461" s="11"/>
      <c r="O461" s="11"/>
    </row>
    <row r="462">
      <c r="C462" s="15"/>
      <c r="D462" s="12"/>
      <c r="E462" s="12"/>
      <c r="G462" s="11"/>
      <c r="H462" s="11"/>
      <c r="I462" s="11"/>
      <c r="J462" s="11"/>
      <c r="K462" s="11"/>
      <c r="L462" s="11"/>
      <c r="M462" s="11"/>
      <c r="N462" s="11"/>
      <c r="O462" s="11"/>
    </row>
    <row r="463">
      <c r="C463" s="15"/>
      <c r="D463" s="12"/>
      <c r="E463" s="12"/>
      <c r="G463" s="11"/>
      <c r="H463" s="11"/>
      <c r="I463" s="11"/>
      <c r="J463" s="11"/>
      <c r="K463" s="11"/>
      <c r="L463" s="11"/>
      <c r="M463" s="11"/>
      <c r="N463" s="11"/>
      <c r="O463" s="11"/>
    </row>
    <row r="464">
      <c r="C464" s="15"/>
      <c r="D464" s="12"/>
      <c r="E464" s="12"/>
      <c r="G464" s="11"/>
      <c r="H464" s="11"/>
      <c r="I464" s="11"/>
      <c r="J464" s="11"/>
      <c r="K464" s="11"/>
      <c r="L464" s="11"/>
      <c r="M464" s="11"/>
      <c r="N464" s="11"/>
      <c r="O464" s="11"/>
    </row>
    <row r="465">
      <c r="C465" s="15"/>
      <c r="D465" s="12"/>
      <c r="E465" s="12"/>
      <c r="G465" s="11"/>
      <c r="H465" s="11"/>
      <c r="I465" s="11"/>
      <c r="J465" s="11"/>
      <c r="K465" s="11"/>
      <c r="L465" s="11"/>
      <c r="M465" s="11"/>
      <c r="N465" s="11"/>
      <c r="O465" s="11"/>
    </row>
    <row r="466">
      <c r="C466" s="15"/>
      <c r="D466" s="12"/>
      <c r="E466" s="12"/>
      <c r="G466" s="11"/>
      <c r="H466" s="11"/>
      <c r="I466" s="11"/>
      <c r="J466" s="11"/>
      <c r="K466" s="11"/>
      <c r="L466" s="11"/>
      <c r="M466" s="11"/>
      <c r="N466" s="11"/>
      <c r="O466" s="11"/>
    </row>
    <row r="467">
      <c r="C467" s="15"/>
      <c r="D467" s="12"/>
      <c r="E467" s="12"/>
      <c r="G467" s="11"/>
      <c r="H467" s="11"/>
      <c r="I467" s="11"/>
      <c r="J467" s="11"/>
      <c r="K467" s="11"/>
      <c r="L467" s="11"/>
      <c r="M467" s="11"/>
      <c r="N467" s="11"/>
      <c r="O467" s="11"/>
    </row>
    <row r="468">
      <c r="C468" s="15"/>
      <c r="D468" s="12"/>
      <c r="E468" s="12"/>
      <c r="G468" s="11"/>
      <c r="H468" s="11"/>
      <c r="I468" s="11"/>
      <c r="J468" s="11"/>
      <c r="K468" s="11"/>
      <c r="L468" s="11"/>
      <c r="M468" s="11"/>
      <c r="N468" s="11"/>
      <c r="O468" s="11"/>
    </row>
    <row r="469">
      <c r="C469" s="15"/>
      <c r="D469" s="12"/>
      <c r="E469" s="12"/>
      <c r="G469" s="11"/>
      <c r="H469" s="11"/>
      <c r="I469" s="11"/>
      <c r="J469" s="11"/>
      <c r="K469" s="11"/>
      <c r="L469" s="11"/>
      <c r="M469" s="11"/>
      <c r="N469" s="11"/>
      <c r="O469" s="11"/>
    </row>
    <row r="470">
      <c r="C470" s="15"/>
      <c r="D470" s="12"/>
      <c r="E470" s="12"/>
      <c r="G470" s="11"/>
      <c r="H470" s="11"/>
      <c r="I470" s="11"/>
      <c r="J470" s="11"/>
      <c r="K470" s="11"/>
      <c r="L470" s="11"/>
      <c r="M470" s="11"/>
      <c r="N470" s="11"/>
      <c r="O470" s="11"/>
    </row>
    <row r="471">
      <c r="C471" s="15"/>
      <c r="D471" s="12"/>
      <c r="E471" s="12"/>
      <c r="G471" s="11"/>
      <c r="H471" s="11"/>
      <c r="I471" s="11"/>
      <c r="J471" s="11"/>
      <c r="K471" s="11"/>
      <c r="L471" s="11"/>
      <c r="M471" s="11"/>
      <c r="N471" s="11"/>
      <c r="O471" s="11"/>
    </row>
    <row r="472">
      <c r="C472" s="15"/>
      <c r="D472" s="12"/>
      <c r="E472" s="12"/>
      <c r="G472" s="11"/>
      <c r="H472" s="11"/>
      <c r="I472" s="11"/>
      <c r="J472" s="11"/>
      <c r="K472" s="11"/>
      <c r="L472" s="11"/>
      <c r="M472" s="11"/>
      <c r="N472" s="11"/>
      <c r="O472" s="11"/>
    </row>
    <row r="473">
      <c r="C473" s="15"/>
      <c r="D473" s="12"/>
      <c r="E473" s="12"/>
      <c r="G473" s="11"/>
      <c r="H473" s="11"/>
      <c r="I473" s="11"/>
      <c r="J473" s="11"/>
      <c r="K473" s="11"/>
      <c r="L473" s="11"/>
      <c r="M473" s="11"/>
      <c r="N473" s="11"/>
      <c r="O473" s="11"/>
    </row>
    <row r="474">
      <c r="C474" s="15"/>
      <c r="D474" s="12"/>
      <c r="E474" s="12"/>
      <c r="G474" s="11"/>
      <c r="H474" s="11"/>
      <c r="I474" s="11"/>
      <c r="J474" s="11"/>
      <c r="K474" s="11"/>
      <c r="L474" s="11"/>
      <c r="M474" s="11"/>
      <c r="N474" s="11"/>
      <c r="O474" s="11"/>
    </row>
    <row r="475">
      <c r="C475" s="15"/>
      <c r="D475" s="12"/>
      <c r="E475" s="12"/>
      <c r="G475" s="11"/>
      <c r="H475" s="11"/>
      <c r="I475" s="11"/>
      <c r="J475" s="11"/>
      <c r="K475" s="11"/>
      <c r="L475" s="11"/>
      <c r="M475" s="11"/>
      <c r="N475" s="11"/>
      <c r="O475" s="11"/>
    </row>
    <row r="476">
      <c r="C476" s="15"/>
      <c r="D476" s="12"/>
      <c r="E476" s="12"/>
      <c r="G476" s="11"/>
      <c r="H476" s="11"/>
      <c r="I476" s="11"/>
      <c r="J476" s="11"/>
      <c r="K476" s="11"/>
      <c r="L476" s="11"/>
      <c r="M476" s="11"/>
      <c r="N476" s="11"/>
      <c r="O476" s="11"/>
    </row>
    <row r="477">
      <c r="C477" s="15"/>
      <c r="D477" s="12"/>
      <c r="E477" s="12"/>
      <c r="G477" s="11"/>
      <c r="H477" s="11"/>
      <c r="I477" s="11"/>
      <c r="J477" s="11"/>
      <c r="K477" s="11"/>
      <c r="L477" s="11"/>
      <c r="M477" s="11"/>
      <c r="N477" s="11"/>
      <c r="O477" s="11"/>
    </row>
    <row r="478">
      <c r="C478" s="15"/>
      <c r="D478" s="12"/>
      <c r="E478" s="12"/>
      <c r="G478" s="11"/>
      <c r="H478" s="11"/>
      <c r="I478" s="11"/>
      <c r="J478" s="11"/>
      <c r="K478" s="11"/>
      <c r="L478" s="11"/>
      <c r="M478" s="11"/>
      <c r="N478" s="11"/>
      <c r="O478" s="11"/>
    </row>
    <row r="479">
      <c r="C479" s="15"/>
      <c r="D479" s="12"/>
      <c r="E479" s="12"/>
      <c r="G479" s="11"/>
      <c r="H479" s="11"/>
      <c r="I479" s="11"/>
      <c r="J479" s="11"/>
      <c r="K479" s="11"/>
      <c r="L479" s="11"/>
      <c r="M479" s="11"/>
      <c r="N479" s="11"/>
      <c r="O479" s="11"/>
    </row>
    <row r="480">
      <c r="C480" s="15"/>
      <c r="D480" s="12"/>
      <c r="E480" s="12"/>
      <c r="G480" s="11"/>
      <c r="H480" s="11"/>
      <c r="I480" s="11"/>
      <c r="J480" s="11"/>
      <c r="K480" s="11"/>
      <c r="L480" s="11"/>
      <c r="M480" s="11"/>
      <c r="N480" s="11"/>
      <c r="O480" s="11"/>
    </row>
    <row r="481">
      <c r="C481" s="15"/>
      <c r="D481" s="12"/>
      <c r="E481" s="12"/>
      <c r="G481" s="11"/>
      <c r="H481" s="11"/>
      <c r="I481" s="11"/>
      <c r="J481" s="11"/>
      <c r="K481" s="11"/>
      <c r="L481" s="11"/>
      <c r="M481" s="11"/>
      <c r="N481" s="11"/>
      <c r="O481" s="11"/>
    </row>
    <row r="482">
      <c r="C482" s="15"/>
      <c r="D482" s="12"/>
      <c r="E482" s="12"/>
      <c r="G482" s="11"/>
      <c r="H482" s="11"/>
      <c r="I482" s="11"/>
      <c r="J482" s="11"/>
      <c r="K482" s="11"/>
      <c r="L482" s="11"/>
      <c r="M482" s="11"/>
      <c r="N482" s="11"/>
      <c r="O482" s="11"/>
    </row>
    <row r="483">
      <c r="C483" s="15"/>
      <c r="D483" s="12"/>
      <c r="E483" s="12"/>
      <c r="G483" s="11"/>
      <c r="H483" s="11"/>
      <c r="I483" s="11"/>
      <c r="J483" s="11"/>
      <c r="K483" s="11"/>
      <c r="L483" s="11"/>
      <c r="M483" s="11"/>
      <c r="N483" s="11"/>
      <c r="O483" s="11"/>
    </row>
    <row r="484">
      <c r="C484" s="15"/>
      <c r="D484" s="12"/>
      <c r="E484" s="12"/>
      <c r="G484" s="11"/>
      <c r="H484" s="11"/>
      <c r="I484" s="11"/>
      <c r="J484" s="11"/>
      <c r="K484" s="11"/>
      <c r="L484" s="11"/>
      <c r="M484" s="11"/>
      <c r="N484" s="11"/>
      <c r="O484" s="11"/>
    </row>
    <row r="485">
      <c r="C485" s="15"/>
      <c r="D485" s="12"/>
      <c r="E485" s="12"/>
      <c r="G485" s="11"/>
      <c r="H485" s="11"/>
      <c r="I485" s="11"/>
      <c r="J485" s="11"/>
      <c r="K485" s="11"/>
      <c r="L485" s="11"/>
      <c r="M485" s="11"/>
      <c r="N485" s="11"/>
      <c r="O485" s="11"/>
    </row>
    <row r="486">
      <c r="C486" s="15"/>
      <c r="D486" s="12"/>
      <c r="E486" s="12"/>
      <c r="G486" s="11"/>
      <c r="H486" s="11"/>
      <c r="I486" s="11"/>
      <c r="J486" s="11"/>
      <c r="K486" s="11"/>
      <c r="L486" s="11"/>
      <c r="M486" s="11"/>
      <c r="N486" s="11"/>
      <c r="O486" s="11"/>
    </row>
    <row r="487">
      <c r="C487" s="15"/>
      <c r="D487" s="12"/>
      <c r="E487" s="12"/>
      <c r="G487" s="11"/>
      <c r="H487" s="11"/>
      <c r="I487" s="11"/>
      <c r="J487" s="11"/>
      <c r="K487" s="11"/>
      <c r="L487" s="11"/>
      <c r="M487" s="11"/>
      <c r="N487" s="11"/>
      <c r="O487" s="11"/>
    </row>
    <row r="488">
      <c r="C488" s="15"/>
      <c r="D488" s="12"/>
      <c r="E488" s="12"/>
      <c r="G488" s="11"/>
      <c r="H488" s="11"/>
      <c r="I488" s="11"/>
      <c r="J488" s="11"/>
      <c r="K488" s="11"/>
      <c r="L488" s="11"/>
      <c r="M488" s="11"/>
      <c r="N488" s="11"/>
      <c r="O488" s="11"/>
    </row>
    <row r="489">
      <c r="C489" s="15"/>
      <c r="D489" s="12"/>
      <c r="E489" s="12"/>
      <c r="G489" s="11"/>
      <c r="H489" s="11"/>
      <c r="I489" s="11"/>
      <c r="J489" s="11"/>
      <c r="K489" s="11"/>
      <c r="L489" s="11"/>
      <c r="M489" s="11"/>
      <c r="N489" s="11"/>
      <c r="O489" s="11"/>
    </row>
    <row r="490">
      <c r="C490" s="15"/>
      <c r="D490" s="12"/>
      <c r="E490" s="12"/>
      <c r="G490" s="11"/>
      <c r="H490" s="11"/>
      <c r="I490" s="11"/>
      <c r="J490" s="11"/>
      <c r="K490" s="11"/>
      <c r="L490" s="11"/>
      <c r="M490" s="11"/>
      <c r="N490" s="11"/>
      <c r="O490" s="11"/>
    </row>
    <row r="491">
      <c r="C491" s="15"/>
      <c r="D491" s="12"/>
      <c r="E491" s="12"/>
      <c r="G491" s="11"/>
      <c r="H491" s="11"/>
      <c r="I491" s="11"/>
      <c r="J491" s="11"/>
      <c r="K491" s="11"/>
      <c r="L491" s="11"/>
      <c r="M491" s="11"/>
      <c r="N491" s="11"/>
      <c r="O491" s="11"/>
    </row>
    <row r="492">
      <c r="C492" s="15"/>
      <c r="D492" s="12"/>
      <c r="E492" s="12"/>
      <c r="G492" s="11"/>
      <c r="H492" s="11"/>
      <c r="I492" s="11"/>
      <c r="J492" s="11"/>
      <c r="K492" s="11"/>
      <c r="L492" s="11"/>
      <c r="M492" s="11"/>
      <c r="N492" s="11"/>
      <c r="O492" s="11"/>
    </row>
    <row r="493">
      <c r="C493" s="15"/>
      <c r="D493" s="12"/>
      <c r="E493" s="12"/>
      <c r="G493" s="11"/>
      <c r="H493" s="11"/>
      <c r="I493" s="11"/>
      <c r="J493" s="11"/>
      <c r="K493" s="11"/>
      <c r="L493" s="11"/>
      <c r="M493" s="11"/>
      <c r="N493" s="11"/>
      <c r="O493" s="11"/>
    </row>
    <row r="494">
      <c r="C494" s="15"/>
      <c r="D494" s="12"/>
      <c r="E494" s="12"/>
      <c r="G494" s="11"/>
      <c r="H494" s="11"/>
      <c r="I494" s="11"/>
      <c r="J494" s="11"/>
      <c r="K494" s="11"/>
      <c r="L494" s="11"/>
      <c r="M494" s="11"/>
      <c r="N494" s="11"/>
      <c r="O494" s="11"/>
    </row>
    <row r="495">
      <c r="C495" s="15"/>
      <c r="D495" s="12"/>
      <c r="E495" s="12"/>
      <c r="G495" s="11"/>
      <c r="H495" s="11"/>
      <c r="I495" s="11"/>
      <c r="J495" s="11"/>
      <c r="K495" s="11"/>
      <c r="L495" s="11"/>
      <c r="M495" s="11"/>
      <c r="N495" s="11"/>
      <c r="O495" s="11"/>
    </row>
    <row r="496">
      <c r="C496" s="15"/>
      <c r="D496" s="12"/>
      <c r="E496" s="12"/>
      <c r="G496" s="11"/>
      <c r="H496" s="11"/>
      <c r="I496" s="11"/>
      <c r="J496" s="11"/>
      <c r="K496" s="11"/>
      <c r="L496" s="11"/>
      <c r="M496" s="11"/>
      <c r="N496" s="11"/>
      <c r="O496" s="11"/>
    </row>
    <row r="497">
      <c r="C497" s="15"/>
      <c r="D497" s="12"/>
      <c r="E497" s="12"/>
      <c r="G497" s="11"/>
      <c r="H497" s="11"/>
      <c r="I497" s="11"/>
      <c r="J497" s="11"/>
      <c r="K497" s="11"/>
      <c r="L497" s="11"/>
      <c r="M497" s="11"/>
      <c r="N497" s="11"/>
      <c r="O497" s="11"/>
    </row>
    <row r="498">
      <c r="C498" s="15"/>
      <c r="D498" s="12"/>
      <c r="E498" s="12"/>
      <c r="G498" s="11"/>
      <c r="H498" s="11"/>
      <c r="I498" s="11"/>
      <c r="J498" s="11"/>
      <c r="K498" s="11"/>
      <c r="L498" s="11"/>
      <c r="M498" s="11"/>
      <c r="N498" s="11"/>
      <c r="O498" s="11"/>
    </row>
    <row r="499">
      <c r="C499" s="15"/>
      <c r="D499" s="12"/>
      <c r="E499" s="12"/>
      <c r="G499" s="11"/>
      <c r="H499" s="11"/>
      <c r="I499" s="11"/>
      <c r="J499" s="11"/>
      <c r="K499" s="11"/>
      <c r="L499" s="11"/>
      <c r="M499" s="11"/>
      <c r="N499" s="11"/>
      <c r="O499" s="11"/>
    </row>
    <row r="500">
      <c r="C500" s="15"/>
      <c r="D500" s="12"/>
      <c r="E500" s="12"/>
      <c r="G500" s="11"/>
      <c r="H500" s="11"/>
      <c r="I500" s="11"/>
      <c r="J500" s="11"/>
      <c r="K500" s="11"/>
      <c r="L500" s="11"/>
      <c r="M500" s="11"/>
      <c r="N500" s="11"/>
      <c r="O500" s="11"/>
    </row>
    <row r="501">
      <c r="C501" s="15"/>
      <c r="D501" s="12"/>
      <c r="E501" s="12"/>
      <c r="G501" s="11"/>
      <c r="H501" s="11"/>
      <c r="I501" s="11"/>
      <c r="J501" s="11"/>
      <c r="K501" s="11"/>
      <c r="L501" s="11"/>
      <c r="M501" s="11"/>
      <c r="N501" s="11"/>
      <c r="O501" s="11"/>
    </row>
    <row r="502">
      <c r="C502" s="15"/>
      <c r="D502" s="12"/>
      <c r="E502" s="12"/>
      <c r="G502" s="11"/>
      <c r="H502" s="11"/>
      <c r="I502" s="11"/>
      <c r="J502" s="11"/>
      <c r="K502" s="11"/>
      <c r="L502" s="11"/>
      <c r="M502" s="11"/>
      <c r="N502" s="11"/>
      <c r="O502" s="11"/>
    </row>
    <row r="503">
      <c r="C503" s="15"/>
      <c r="D503" s="12"/>
      <c r="E503" s="12"/>
      <c r="G503" s="11"/>
      <c r="H503" s="11"/>
      <c r="I503" s="11"/>
      <c r="J503" s="11"/>
      <c r="K503" s="11"/>
      <c r="L503" s="11"/>
      <c r="M503" s="11"/>
      <c r="N503" s="11"/>
      <c r="O503" s="11"/>
    </row>
    <row r="504">
      <c r="C504" s="15"/>
      <c r="D504" s="12"/>
      <c r="E504" s="12"/>
      <c r="G504" s="11"/>
      <c r="H504" s="11"/>
      <c r="I504" s="11"/>
      <c r="J504" s="11"/>
      <c r="K504" s="11"/>
      <c r="L504" s="11"/>
      <c r="M504" s="11"/>
      <c r="N504" s="11"/>
      <c r="O504" s="11"/>
    </row>
    <row r="505">
      <c r="C505" s="15"/>
      <c r="D505" s="12"/>
      <c r="E505" s="12"/>
      <c r="G505" s="11"/>
      <c r="H505" s="11"/>
      <c r="I505" s="11"/>
      <c r="J505" s="11"/>
      <c r="K505" s="11"/>
      <c r="L505" s="11"/>
      <c r="M505" s="11"/>
      <c r="N505" s="11"/>
      <c r="O505" s="11"/>
    </row>
    <row r="506">
      <c r="C506" s="15"/>
      <c r="D506" s="12"/>
      <c r="E506" s="12"/>
      <c r="G506" s="11"/>
      <c r="H506" s="11"/>
      <c r="I506" s="11"/>
      <c r="J506" s="11"/>
      <c r="K506" s="11"/>
      <c r="L506" s="11"/>
      <c r="M506" s="11"/>
      <c r="N506" s="11"/>
      <c r="O506" s="11"/>
    </row>
    <row r="507">
      <c r="C507" s="15"/>
      <c r="D507" s="12"/>
      <c r="E507" s="12"/>
      <c r="G507" s="11"/>
      <c r="H507" s="11"/>
      <c r="I507" s="11"/>
      <c r="J507" s="11"/>
      <c r="K507" s="11"/>
      <c r="L507" s="11"/>
      <c r="M507" s="11"/>
      <c r="N507" s="11"/>
      <c r="O507" s="11"/>
    </row>
    <row r="508">
      <c r="C508" s="15"/>
      <c r="D508" s="12"/>
      <c r="E508" s="12"/>
      <c r="G508" s="11"/>
      <c r="H508" s="11"/>
      <c r="I508" s="11"/>
      <c r="J508" s="11"/>
      <c r="K508" s="11"/>
      <c r="L508" s="11"/>
      <c r="M508" s="11"/>
      <c r="N508" s="11"/>
      <c r="O508" s="11"/>
    </row>
    <row r="509">
      <c r="C509" s="15"/>
      <c r="D509" s="12"/>
      <c r="E509" s="12"/>
      <c r="G509" s="11"/>
      <c r="H509" s="11"/>
      <c r="I509" s="11"/>
      <c r="J509" s="11"/>
      <c r="K509" s="11"/>
      <c r="L509" s="11"/>
      <c r="M509" s="11"/>
      <c r="N509" s="11"/>
      <c r="O509" s="11"/>
    </row>
    <row r="510">
      <c r="C510" s="15"/>
      <c r="D510" s="12"/>
      <c r="E510" s="12"/>
      <c r="G510" s="11"/>
      <c r="H510" s="11"/>
      <c r="I510" s="11"/>
      <c r="J510" s="11"/>
      <c r="K510" s="11"/>
      <c r="L510" s="11"/>
      <c r="M510" s="11"/>
      <c r="N510" s="11"/>
      <c r="O510" s="11"/>
    </row>
    <row r="511">
      <c r="C511" s="15"/>
      <c r="D511" s="12"/>
      <c r="E511" s="12"/>
      <c r="G511" s="11"/>
      <c r="H511" s="11"/>
      <c r="I511" s="11"/>
      <c r="J511" s="11"/>
      <c r="K511" s="11"/>
      <c r="L511" s="11"/>
      <c r="M511" s="11"/>
      <c r="N511" s="11"/>
      <c r="O511" s="11"/>
    </row>
    <row r="512">
      <c r="C512" s="15"/>
      <c r="D512" s="12"/>
      <c r="E512" s="12"/>
      <c r="G512" s="11"/>
      <c r="H512" s="11"/>
      <c r="I512" s="11"/>
      <c r="J512" s="11"/>
      <c r="K512" s="11"/>
      <c r="L512" s="11"/>
      <c r="M512" s="11"/>
      <c r="N512" s="11"/>
      <c r="O512" s="11"/>
    </row>
    <row r="513">
      <c r="C513" s="15"/>
      <c r="D513" s="12"/>
      <c r="E513" s="12"/>
      <c r="G513" s="11"/>
      <c r="H513" s="11"/>
      <c r="I513" s="11"/>
      <c r="J513" s="11"/>
      <c r="K513" s="11"/>
      <c r="L513" s="11"/>
      <c r="M513" s="11"/>
      <c r="N513" s="11"/>
      <c r="O513" s="11"/>
    </row>
    <row r="514">
      <c r="C514" s="15"/>
      <c r="D514" s="12"/>
      <c r="E514" s="12"/>
      <c r="G514" s="11"/>
      <c r="H514" s="11"/>
      <c r="I514" s="11"/>
      <c r="J514" s="11"/>
      <c r="K514" s="11"/>
      <c r="L514" s="11"/>
      <c r="M514" s="11"/>
      <c r="N514" s="11"/>
      <c r="O514" s="11"/>
    </row>
    <row r="515">
      <c r="C515" s="15"/>
      <c r="D515" s="12"/>
      <c r="E515" s="12"/>
      <c r="G515" s="11"/>
      <c r="H515" s="11"/>
      <c r="I515" s="11"/>
      <c r="J515" s="11"/>
      <c r="K515" s="11"/>
      <c r="L515" s="11"/>
      <c r="M515" s="11"/>
      <c r="N515" s="11"/>
      <c r="O515" s="11"/>
    </row>
    <row r="516">
      <c r="C516" s="15"/>
      <c r="D516" s="12"/>
      <c r="E516" s="12"/>
      <c r="G516" s="11"/>
      <c r="H516" s="11"/>
      <c r="I516" s="11"/>
      <c r="J516" s="11"/>
      <c r="K516" s="11"/>
      <c r="L516" s="11"/>
      <c r="M516" s="11"/>
      <c r="N516" s="11"/>
      <c r="O516" s="11"/>
    </row>
    <row r="517">
      <c r="C517" s="15"/>
      <c r="D517" s="12"/>
      <c r="E517" s="12"/>
      <c r="G517" s="11"/>
      <c r="H517" s="11"/>
      <c r="I517" s="11"/>
      <c r="J517" s="11"/>
      <c r="K517" s="11"/>
      <c r="L517" s="11"/>
      <c r="M517" s="11"/>
      <c r="N517" s="11"/>
      <c r="O517" s="11"/>
    </row>
    <row r="518">
      <c r="C518" s="15"/>
      <c r="D518" s="12"/>
      <c r="E518" s="12"/>
      <c r="G518" s="11"/>
      <c r="H518" s="11"/>
      <c r="I518" s="11"/>
      <c r="J518" s="11"/>
      <c r="K518" s="11"/>
      <c r="L518" s="11"/>
      <c r="M518" s="11"/>
      <c r="N518" s="11"/>
      <c r="O518" s="11"/>
    </row>
    <row r="519">
      <c r="C519" s="15"/>
      <c r="D519" s="12"/>
      <c r="E519" s="12"/>
      <c r="G519" s="11"/>
      <c r="H519" s="11"/>
      <c r="I519" s="11"/>
      <c r="J519" s="11"/>
      <c r="K519" s="11"/>
      <c r="L519" s="11"/>
      <c r="M519" s="11"/>
      <c r="N519" s="11"/>
      <c r="O519" s="11"/>
    </row>
    <row r="520">
      <c r="C520" s="15"/>
      <c r="D520" s="12"/>
      <c r="E520" s="12"/>
      <c r="G520" s="11"/>
      <c r="H520" s="11"/>
      <c r="I520" s="11"/>
      <c r="J520" s="11"/>
      <c r="K520" s="11"/>
      <c r="L520" s="11"/>
      <c r="M520" s="11"/>
      <c r="N520" s="11"/>
      <c r="O520" s="11"/>
    </row>
    <row r="521">
      <c r="C521" s="15"/>
      <c r="D521" s="12"/>
      <c r="E521" s="12"/>
      <c r="G521" s="11"/>
      <c r="H521" s="11"/>
      <c r="I521" s="11"/>
      <c r="J521" s="11"/>
      <c r="K521" s="11"/>
      <c r="L521" s="11"/>
      <c r="M521" s="11"/>
      <c r="N521" s="11"/>
      <c r="O521" s="11"/>
    </row>
    <row r="522">
      <c r="C522" s="15"/>
      <c r="D522" s="12"/>
      <c r="E522" s="12"/>
      <c r="G522" s="11"/>
      <c r="H522" s="11"/>
      <c r="I522" s="11"/>
      <c r="J522" s="11"/>
      <c r="K522" s="11"/>
      <c r="L522" s="11"/>
      <c r="M522" s="11"/>
      <c r="N522" s="11"/>
      <c r="O522" s="11"/>
    </row>
    <row r="523">
      <c r="C523" s="15"/>
      <c r="D523" s="12"/>
      <c r="E523" s="12"/>
      <c r="G523" s="11"/>
      <c r="H523" s="11"/>
      <c r="I523" s="11"/>
      <c r="J523" s="11"/>
      <c r="K523" s="11"/>
      <c r="L523" s="11"/>
      <c r="M523" s="11"/>
      <c r="N523" s="11"/>
      <c r="O523" s="11"/>
    </row>
    <row r="524">
      <c r="C524" s="15"/>
      <c r="D524" s="12"/>
      <c r="E524" s="12"/>
      <c r="G524" s="11"/>
      <c r="H524" s="11"/>
      <c r="I524" s="11"/>
      <c r="J524" s="11"/>
      <c r="K524" s="11"/>
      <c r="L524" s="11"/>
      <c r="M524" s="11"/>
      <c r="N524" s="11"/>
      <c r="O524" s="11"/>
    </row>
    <row r="525">
      <c r="C525" s="15"/>
      <c r="D525" s="12"/>
      <c r="E525" s="12"/>
      <c r="G525" s="11"/>
      <c r="H525" s="11"/>
      <c r="I525" s="11"/>
      <c r="J525" s="11"/>
      <c r="K525" s="11"/>
      <c r="L525" s="11"/>
      <c r="M525" s="11"/>
      <c r="N525" s="11"/>
      <c r="O525" s="11"/>
    </row>
    <row r="526">
      <c r="C526" s="15"/>
      <c r="D526" s="12"/>
      <c r="E526" s="12"/>
      <c r="G526" s="11"/>
      <c r="H526" s="11"/>
      <c r="I526" s="11"/>
      <c r="J526" s="11"/>
      <c r="K526" s="11"/>
      <c r="L526" s="11"/>
      <c r="M526" s="11"/>
      <c r="N526" s="11"/>
      <c r="O526" s="11"/>
    </row>
    <row r="527">
      <c r="C527" s="15"/>
      <c r="D527" s="12"/>
      <c r="E527" s="12"/>
      <c r="G527" s="11"/>
      <c r="H527" s="11"/>
      <c r="I527" s="11"/>
      <c r="J527" s="11"/>
      <c r="K527" s="11"/>
      <c r="L527" s="11"/>
      <c r="M527" s="11"/>
      <c r="N527" s="11"/>
      <c r="O527" s="11"/>
    </row>
    <row r="528">
      <c r="C528" s="15"/>
      <c r="D528" s="12"/>
      <c r="E528" s="12"/>
      <c r="G528" s="11"/>
      <c r="H528" s="11"/>
      <c r="I528" s="11"/>
      <c r="J528" s="11"/>
      <c r="K528" s="11"/>
      <c r="L528" s="11"/>
      <c r="M528" s="11"/>
      <c r="N528" s="11"/>
      <c r="O528" s="11"/>
    </row>
    <row r="529">
      <c r="C529" s="15"/>
      <c r="D529" s="12"/>
      <c r="E529" s="12"/>
      <c r="G529" s="11"/>
      <c r="H529" s="11"/>
      <c r="I529" s="11"/>
      <c r="J529" s="11"/>
      <c r="K529" s="11"/>
      <c r="L529" s="11"/>
      <c r="M529" s="11"/>
      <c r="N529" s="11"/>
      <c r="O529" s="11"/>
    </row>
    <row r="530">
      <c r="C530" s="15"/>
      <c r="D530" s="12"/>
      <c r="E530" s="12"/>
      <c r="G530" s="11"/>
      <c r="H530" s="11"/>
      <c r="I530" s="11"/>
      <c r="J530" s="11"/>
      <c r="K530" s="11"/>
      <c r="L530" s="11"/>
      <c r="M530" s="11"/>
      <c r="N530" s="11"/>
      <c r="O530" s="11"/>
    </row>
    <row r="531">
      <c r="C531" s="15"/>
      <c r="D531" s="12"/>
      <c r="E531" s="12"/>
      <c r="G531" s="11"/>
      <c r="H531" s="11"/>
      <c r="I531" s="11"/>
      <c r="J531" s="11"/>
      <c r="K531" s="11"/>
      <c r="L531" s="11"/>
      <c r="M531" s="11"/>
      <c r="N531" s="11"/>
      <c r="O531" s="11"/>
    </row>
    <row r="532">
      <c r="C532" s="15"/>
      <c r="D532" s="12"/>
      <c r="E532" s="12"/>
      <c r="G532" s="11"/>
      <c r="H532" s="11"/>
      <c r="I532" s="11"/>
      <c r="J532" s="11"/>
      <c r="K532" s="11"/>
      <c r="L532" s="11"/>
      <c r="M532" s="11"/>
      <c r="N532" s="11"/>
      <c r="O532" s="11"/>
    </row>
    <row r="533">
      <c r="C533" s="15"/>
      <c r="D533" s="12"/>
      <c r="E533" s="12"/>
      <c r="G533" s="11"/>
      <c r="H533" s="11"/>
      <c r="I533" s="11"/>
      <c r="J533" s="11"/>
      <c r="K533" s="11"/>
      <c r="L533" s="11"/>
      <c r="M533" s="11"/>
      <c r="N533" s="11"/>
      <c r="O533" s="11"/>
    </row>
    <row r="534">
      <c r="C534" s="15"/>
      <c r="D534" s="12"/>
      <c r="E534" s="12"/>
      <c r="G534" s="11"/>
      <c r="H534" s="11"/>
      <c r="I534" s="11"/>
      <c r="J534" s="11"/>
      <c r="K534" s="11"/>
      <c r="L534" s="11"/>
      <c r="M534" s="11"/>
      <c r="N534" s="11"/>
      <c r="O534" s="11"/>
    </row>
    <row r="535">
      <c r="C535" s="15"/>
      <c r="D535" s="12"/>
      <c r="E535" s="12"/>
      <c r="G535" s="11"/>
      <c r="H535" s="11"/>
      <c r="I535" s="11"/>
      <c r="J535" s="11"/>
      <c r="K535" s="11"/>
      <c r="L535" s="11"/>
      <c r="M535" s="11"/>
      <c r="N535" s="11"/>
      <c r="O535" s="11"/>
    </row>
    <row r="536">
      <c r="C536" s="15"/>
      <c r="D536" s="12"/>
      <c r="E536" s="12"/>
      <c r="G536" s="11"/>
      <c r="H536" s="11"/>
      <c r="I536" s="11"/>
      <c r="J536" s="11"/>
      <c r="K536" s="11"/>
      <c r="L536" s="11"/>
      <c r="M536" s="11"/>
      <c r="N536" s="11"/>
      <c r="O536" s="11"/>
    </row>
    <row r="537">
      <c r="C537" s="15"/>
      <c r="D537" s="12"/>
      <c r="E537" s="12"/>
      <c r="G537" s="11"/>
      <c r="H537" s="11"/>
      <c r="I537" s="11"/>
      <c r="J537" s="11"/>
      <c r="K537" s="11"/>
      <c r="L537" s="11"/>
      <c r="M537" s="11"/>
      <c r="N537" s="11"/>
      <c r="O537" s="11"/>
    </row>
    <row r="538">
      <c r="C538" s="15"/>
      <c r="D538" s="12"/>
      <c r="E538" s="12"/>
      <c r="G538" s="11"/>
      <c r="H538" s="11"/>
      <c r="I538" s="11"/>
      <c r="J538" s="11"/>
      <c r="K538" s="11"/>
      <c r="L538" s="11"/>
      <c r="M538" s="11"/>
      <c r="N538" s="11"/>
      <c r="O538" s="11"/>
    </row>
    <row r="539">
      <c r="C539" s="15"/>
      <c r="D539" s="12"/>
      <c r="E539" s="12"/>
      <c r="G539" s="11"/>
      <c r="H539" s="11"/>
      <c r="I539" s="11"/>
      <c r="J539" s="11"/>
      <c r="K539" s="11"/>
      <c r="L539" s="11"/>
      <c r="M539" s="11"/>
      <c r="N539" s="11"/>
      <c r="O539" s="11"/>
    </row>
    <row r="540">
      <c r="C540" s="15"/>
      <c r="D540" s="12"/>
      <c r="E540" s="12"/>
      <c r="G540" s="11"/>
      <c r="H540" s="11"/>
      <c r="I540" s="11"/>
      <c r="J540" s="11"/>
      <c r="K540" s="11"/>
      <c r="L540" s="11"/>
      <c r="M540" s="11"/>
      <c r="N540" s="11"/>
      <c r="O540" s="11"/>
    </row>
    <row r="541">
      <c r="C541" s="15"/>
      <c r="D541" s="12"/>
      <c r="E541" s="12"/>
      <c r="G541" s="11"/>
      <c r="H541" s="11"/>
      <c r="I541" s="11"/>
      <c r="J541" s="11"/>
      <c r="K541" s="11"/>
      <c r="L541" s="11"/>
      <c r="M541" s="11"/>
      <c r="N541" s="11"/>
      <c r="O541" s="11"/>
    </row>
    <row r="542">
      <c r="C542" s="15"/>
      <c r="D542" s="12"/>
      <c r="E542" s="12"/>
      <c r="G542" s="11"/>
      <c r="H542" s="11"/>
      <c r="I542" s="11"/>
      <c r="J542" s="11"/>
      <c r="K542" s="11"/>
      <c r="L542" s="11"/>
      <c r="M542" s="11"/>
      <c r="N542" s="11"/>
      <c r="O542" s="11"/>
    </row>
    <row r="543">
      <c r="C543" s="15"/>
      <c r="D543" s="12"/>
      <c r="E543" s="12"/>
      <c r="G543" s="11"/>
      <c r="H543" s="11"/>
      <c r="I543" s="11"/>
      <c r="J543" s="11"/>
      <c r="K543" s="11"/>
      <c r="L543" s="11"/>
      <c r="M543" s="11"/>
      <c r="N543" s="11"/>
      <c r="O543" s="11"/>
    </row>
    <row r="544">
      <c r="C544" s="15"/>
      <c r="D544" s="12"/>
      <c r="E544" s="12"/>
      <c r="G544" s="11"/>
      <c r="H544" s="11"/>
      <c r="I544" s="11"/>
      <c r="J544" s="11"/>
      <c r="K544" s="11"/>
      <c r="L544" s="11"/>
      <c r="M544" s="11"/>
      <c r="N544" s="11"/>
      <c r="O544" s="11"/>
    </row>
    <row r="545">
      <c r="C545" s="15"/>
      <c r="D545" s="12"/>
      <c r="E545" s="12"/>
      <c r="G545" s="11"/>
      <c r="H545" s="11"/>
      <c r="I545" s="11"/>
      <c r="J545" s="11"/>
      <c r="K545" s="11"/>
      <c r="L545" s="11"/>
      <c r="M545" s="11"/>
      <c r="N545" s="11"/>
      <c r="O545" s="11"/>
    </row>
    <row r="546">
      <c r="C546" s="15"/>
      <c r="D546" s="12"/>
      <c r="E546" s="12"/>
      <c r="G546" s="11"/>
      <c r="H546" s="11"/>
      <c r="I546" s="11"/>
      <c r="J546" s="11"/>
      <c r="K546" s="11"/>
      <c r="L546" s="11"/>
      <c r="M546" s="11"/>
      <c r="N546" s="11"/>
      <c r="O546" s="11"/>
    </row>
    <row r="547">
      <c r="C547" s="15"/>
      <c r="D547" s="12"/>
      <c r="E547" s="12"/>
      <c r="G547" s="11"/>
      <c r="H547" s="11"/>
      <c r="I547" s="11"/>
      <c r="J547" s="11"/>
      <c r="K547" s="11"/>
      <c r="L547" s="11"/>
      <c r="M547" s="11"/>
      <c r="N547" s="11"/>
      <c r="O547" s="11"/>
    </row>
    <row r="548">
      <c r="C548" s="15"/>
      <c r="D548" s="12"/>
      <c r="E548" s="12"/>
      <c r="G548" s="11"/>
      <c r="H548" s="11"/>
      <c r="I548" s="11"/>
      <c r="J548" s="11"/>
      <c r="K548" s="11"/>
      <c r="L548" s="11"/>
      <c r="M548" s="11"/>
      <c r="N548" s="11"/>
      <c r="O548" s="11"/>
    </row>
    <row r="549">
      <c r="C549" s="15"/>
      <c r="D549" s="12"/>
      <c r="E549" s="12"/>
      <c r="G549" s="11"/>
      <c r="H549" s="11"/>
      <c r="I549" s="11"/>
      <c r="J549" s="11"/>
      <c r="K549" s="11"/>
      <c r="L549" s="11"/>
      <c r="M549" s="11"/>
      <c r="N549" s="11"/>
      <c r="O549" s="11"/>
    </row>
    <row r="550">
      <c r="C550" s="15"/>
      <c r="D550" s="12"/>
      <c r="E550" s="12"/>
      <c r="G550" s="11"/>
      <c r="H550" s="11"/>
      <c r="I550" s="11"/>
      <c r="J550" s="11"/>
      <c r="K550" s="11"/>
      <c r="L550" s="11"/>
      <c r="M550" s="11"/>
      <c r="N550" s="11"/>
      <c r="O550" s="11"/>
    </row>
    <row r="551">
      <c r="C551" s="15"/>
      <c r="D551" s="12"/>
      <c r="E551" s="12"/>
      <c r="G551" s="11"/>
      <c r="H551" s="11"/>
      <c r="I551" s="11"/>
      <c r="J551" s="11"/>
      <c r="K551" s="11"/>
      <c r="L551" s="11"/>
      <c r="M551" s="11"/>
      <c r="N551" s="11"/>
      <c r="O551" s="11"/>
    </row>
    <row r="552">
      <c r="C552" s="15"/>
      <c r="D552" s="12"/>
      <c r="E552" s="12"/>
      <c r="G552" s="11"/>
      <c r="H552" s="11"/>
      <c r="I552" s="11"/>
      <c r="J552" s="11"/>
      <c r="K552" s="11"/>
      <c r="L552" s="11"/>
      <c r="M552" s="11"/>
      <c r="N552" s="11"/>
      <c r="O552" s="11"/>
    </row>
    <row r="553">
      <c r="C553" s="15"/>
      <c r="D553" s="12"/>
      <c r="E553" s="12"/>
      <c r="G553" s="11"/>
      <c r="H553" s="11"/>
      <c r="I553" s="11"/>
      <c r="J553" s="11"/>
      <c r="K553" s="11"/>
      <c r="L553" s="11"/>
      <c r="M553" s="11"/>
      <c r="N553" s="11"/>
      <c r="O553" s="11"/>
    </row>
    <row r="554">
      <c r="C554" s="15"/>
      <c r="D554" s="12"/>
      <c r="E554" s="12"/>
      <c r="G554" s="11"/>
      <c r="H554" s="11"/>
      <c r="I554" s="11"/>
      <c r="J554" s="11"/>
      <c r="K554" s="11"/>
      <c r="L554" s="11"/>
      <c r="M554" s="11"/>
      <c r="N554" s="11"/>
      <c r="O554" s="11"/>
    </row>
    <row r="555">
      <c r="C555" s="15"/>
      <c r="D555" s="12"/>
      <c r="E555" s="12"/>
      <c r="G555" s="11"/>
      <c r="H555" s="11"/>
      <c r="I555" s="11"/>
      <c r="J555" s="11"/>
      <c r="K555" s="11"/>
      <c r="L555" s="11"/>
      <c r="M555" s="11"/>
      <c r="N555" s="11"/>
      <c r="O555" s="11"/>
    </row>
    <row r="556">
      <c r="C556" s="15"/>
      <c r="D556" s="12"/>
      <c r="E556" s="12"/>
      <c r="G556" s="11"/>
      <c r="H556" s="11"/>
      <c r="I556" s="11"/>
      <c r="J556" s="11"/>
      <c r="K556" s="11"/>
      <c r="L556" s="11"/>
      <c r="M556" s="11"/>
      <c r="N556" s="11"/>
      <c r="O556" s="11"/>
    </row>
    <row r="557">
      <c r="C557" s="15"/>
      <c r="D557" s="12"/>
      <c r="E557" s="12"/>
      <c r="G557" s="11"/>
      <c r="H557" s="11"/>
      <c r="I557" s="11"/>
      <c r="J557" s="11"/>
      <c r="K557" s="11"/>
      <c r="L557" s="11"/>
      <c r="M557" s="11"/>
      <c r="N557" s="11"/>
      <c r="O557" s="11"/>
    </row>
    <row r="558">
      <c r="C558" s="15"/>
      <c r="D558" s="12"/>
      <c r="E558" s="12"/>
      <c r="G558" s="11"/>
      <c r="H558" s="11"/>
      <c r="I558" s="11"/>
      <c r="J558" s="11"/>
      <c r="K558" s="11"/>
      <c r="L558" s="11"/>
      <c r="M558" s="11"/>
      <c r="N558" s="11"/>
      <c r="O558" s="11"/>
    </row>
    <row r="559">
      <c r="C559" s="15"/>
      <c r="D559" s="12"/>
      <c r="E559" s="12"/>
      <c r="G559" s="11"/>
      <c r="H559" s="11"/>
      <c r="I559" s="11"/>
      <c r="J559" s="11"/>
      <c r="K559" s="11"/>
      <c r="L559" s="11"/>
      <c r="M559" s="11"/>
      <c r="N559" s="11"/>
      <c r="O559" s="11"/>
    </row>
    <row r="560">
      <c r="C560" s="15"/>
      <c r="D560" s="12"/>
      <c r="E560" s="12"/>
      <c r="G560" s="11"/>
      <c r="H560" s="11"/>
      <c r="I560" s="11"/>
      <c r="J560" s="11"/>
      <c r="K560" s="11"/>
      <c r="L560" s="11"/>
      <c r="M560" s="11"/>
      <c r="N560" s="11"/>
      <c r="O560" s="11"/>
    </row>
    <row r="561">
      <c r="C561" s="15"/>
      <c r="D561" s="12"/>
      <c r="E561" s="12"/>
      <c r="G561" s="11"/>
      <c r="H561" s="11"/>
      <c r="I561" s="11"/>
      <c r="J561" s="11"/>
      <c r="K561" s="11"/>
      <c r="L561" s="11"/>
      <c r="M561" s="11"/>
      <c r="N561" s="11"/>
      <c r="O561" s="11"/>
    </row>
    <row r="562">
      <c r="C562" s="15"/>
      <c r="D562" s="12"/>
      <c r="E562" s="12"/>
      <c r="G562" s="11"/>
      <c r="H562" s="11"/>
      <c r="I562" s="11"/>
      <c r="J562" s="11"/>
      <c r="K562" s="11"/>
      <c r="L562" s="11"/>
      <c r="M562" s="11"/>
      <c r="N562" s="11"/>
      <c r="O562" s="11"/>
    </row>
    <row r="563">
      <c r="C563" s="15"/>
      <c r="D563" s="12"/>
      <c r="E563" s="12"/>
      <c r="G563" s="11"/>
      <c r="H563" s="11"/>
      <c r="I563" s="11"/>
      <c r="J563" s="11"/>
      <c r="K563" s="11"/>
      <c r="L563" s="11"/>
      <c r="M563" s="11"/>
      <c r="N563" s="11"/>
      <c r="O563" s="11"/>
    </row>
    <row r="564">
      <c r="C564" s="15"/>
      <c r="D564" s="12"/>
      <c r="E564" s="12"/>
      <c r="G564" s="11"/>
      <c r="H564" s="11"/>
      <c r="I564" s="11"/>
      <c r="J564" s="11"/>
      <c r="K564" s="11"/>
      <c r="L564" s="11"/>
      <c r="M564" s="11"/>
      <c r="N564" s="11"/>
      <c r="O564" s="11"/>
    </row>
    <row r="565">
      <c r="C565" s="15"/>
      <c r="D565" s="12"/>
      <c r="E565" s="12"/>
      <c r="G565" s="11"/>
      <c r="H565" s="11"/>
      <c r="I565" s="11"/>
      <c r="J565" s="11"/>
      <c r="K565" s="11"/>
      <c r="L565" s="11"/>
      <c r="M565" s="11"/>
      <c r="N565" s="11"/>
      <c r="O565" s="11"/>
    </row>
    <row r="566">
      <c r="C566" s="15"/>
      <c r="D566" s="12"/>
      <c r="E566" s="12"/>
      <c r="G566" s="11"/>
      <c r="H566" s="11"/>
      <c r="I566" s="11"/>
      <c r="J566" s="11"/>
      <c r="K566" s="11"/>
      <c r="L566" s="11"/>
      <c r="M566" s="11"/>
      <c r="N566" s="11"/>
      <c r="O566" s="11"/>
    </row>
    <row r="567">
      <c r="C567" s="15"/>
      <c r="D567" s="12"/>
      <c r="E567" s="12"/>
      <c r="G567" s="11"/>
      <c r="H567" s="11"/>
      <c r="I567" s="11"/>
      <c r="J567" s="11"/>
      <c r="K567" s="11"/>
      <c r="L567" s="11"/>
      <c r="M567" s="11"/>
      <c r="N567" s="11"/>
      <c r="O567" s="11"/>
    </row>
    <row r="568">
      <c r="C568" s="15"/>
      <c r="D568" s="12"/>
      <c r="E568" s="12"/>
      <c r="G568" s="11"/>
      <c r="H568" s="11"/>
      <c r="I568" s="11"/>
      <c r="J568" s="11"/>
      <c r="K568" s="11"/>
      <c r="L568" s="11"/>
      <c r="M568" s="11"/>
      <c r="N568" s="11"/>
      <c r="O568" s="11"/>
    </row>
    <row r="569">
      <c r="C569" s="15"/>
      <c r="D569" s="12"/>
      <c r="E569" s="12"/>
      <c r="G569" s="11"/>
      <c r="H569" s="11"/>
      <c r="I569" s="11"/>
      <c r="J569" s="11"/>
      <c r="K569" s="11"/>
      <c r="L569" s="11"/>
      <c r="M569" s="11"/>
      <c r="N569" s="11"/>
      <c r="O569" s="11"/>
    </row>
    <row r="570">
      <c r="C570" s="15"/>
      <c r="D570" s="12"/>
      <c r="E570" s="12"/>
      <c r="G570" s="11"/>
      <c r="H570" s="11"/>
      <c r="I570" s="11"/>
      <c r="J570" s="11"/>
      <c r="K570" s="11"/>
      <c r="L570" s="11"/>
      <c r="M570" s="11"/>
      <c r="N570" s="11"/>
      <c r="O570" s="11"/>
    </row>
    <row r="571">
      <c r="C571" s="15"/>
      <c r="D571" s="12"/>
      <c r="E571" s="12"/>
      <c r="G571" s="11"/>
      <c r="H571" s="11"/>
      <c r="I571" s="11"/>
      <c r="J571" s="11"/>
      <c r="K571" s="11"/>
      <c r="L571" s="11"/>
      <c r="M571" s="11"/>
      <c r="N571" s="11"/>
      <c r="O571" s="11"/>
    </row>
    <row r="572">
      <c r="C572" s="15"/>
      <c r="D572" s="12"/>
      <c r="E572" s="12"/>
      <c r="G572" s="11"/>
      <c r="H572" s="11"/>
      <c r="I572" s="11"/>
      <c r="J572" s="11"/>
      <c r="K572" s="11"/>
      <c r="L572" s="11"/>
      <c r="M572" s="11"/>
      <c r="N572" s="11"/>
      <c r="O572" s="11"/>
    </row>
    <row r="573">
      <c r="C573" s="15"/>
      <c r="D573" s="12"/>
      <c r="E573" s="12"/>
      <c r="G573" s="11"/>
      <c r="H573" s="11"/>
      <c r="I573" s="11"/>
      <c r="J573" s="11"/>
      <c r="K573" s="11"/>
      <c r="L573" s="11"/>
      <c r="M573" s="11"/>
      <c r="N573" s="11"/>
      <c r="O573" s="11"/>
    </row>
    <row r="574">
      <c r="C574" s="15"/>
      <c r="D574" s="12"/>
      <c r="E574" s="12"/>
      <c r="G574" s="11"/>
      <c r="H574" s="11"/>
      <c r="I574" s="11"/>
      <c r="J574" s="11"/>
      <c r="K574" s="11"/>
      <c r="L574" s="11"/>
      <c r="M574" s="11"/>
      <c r="N574" s="11"/>
      <c r="O574" s="11"/>
    </row>
    <row r="575">
      <c r="C575" s="15"/>
      <c r="D575" s="12"/>
      <c r="E575" s="12"/>
      <c r="G575" s="11"/>
      <c r="H575" s="11"/>
      <c r="I575" s="11"/>
      <c r="J575" s="11"/>
      <c r="K575" s="11"/>
      <c r="L575" s="11"/>
      <c r="M575" s="11"/>
      <c r="N575" s="11"/>
      <c r="O575" s="11"/>
    </row>
    <row r="576">
      <c r="C576" s="15"/>
      <c r="D576" s="12"/>
      <c r="E576" s="12"/>
      <c r="G576" s="11"/>
      <c r="H576" s="11"/>
      <c r="I576" s="11"/>
      <c r="J576" s="11"/>
      <c r="K576" s="11"/>
      <c r="L576" s="11"/>
      <c r="M576" s="11"/>
      <c r="N576" s="11"/>
      <c r="O576" s="11"/>
    </row>
    <row r="577">
      <c r="C577" s="15"/>
      <c r="D577" s="12"/>
      <c r="E577" s="12"/>
      <c r="G577" s="11"/>
      <c r="H577" s="11"/>
      <c r="I577" s="11"/>
      <c r="J577" s="11"/>
      <c r="K577" s="11"/>
      <c r="L577" s="11"/>
      <c r="M577" s="11"/>
      <c r="N577" s="11"/>
      <c r="O577" s="11"/>
    </row>
    <row r="578">
      <c r="C578" s="15"/>
      <c r="D578" s="12"/>
      <c r="E578" s="12"/>
      <c r="G578" s="11"/>
      <c r="H578" s="11"/>
      <c r="I578" s="11"/>
      <c r="J578" s="11"/>
      <c r="K578" s="11"/>
      <c r="L578" s="11"/>
      <c r="M578" s="11"/>
      <c r="N578" s="11"/>
      <c r="O578" s="11"/>
    </row>
    <row r="579">
      <c r="C579" s="15"/>
      <c r="D579" s="12"/>
      <c r="E579" s="12"/>
      <c r="G579" s="11"/>
      <c r="H579" s="11"/>
      <c r="I579" s="11"/>
      <c r="J579" s="11"/>
      <c r="K579" s="11"/>
      <c r="L579" s="11"/>
      <c r="M579" s="11"/>
      <c r="N579" s="11"/>
      <c r="O579" s="11"/>
    </row>
    <row r="580">
      <c r="C580" s="15"/>
      <c r="D580" s="12"/>
      <c r="E580" s="12"/>
      <c r="G580" s="11"/>
      <c r="H580" s="11"/>
      <c r="I580" s="11"/>
      <c r="J580" s="11"/>
      <c r="K580" s="11"/>
      <c r="L580" s="11"/>
      <c r="M580" s="11"/>
      <c r="N580" s="11"/>
      <c r="O580" s="11"/>
    </row>
    <row r="581">
      <c r="C581" s="15"/>
      <c r="D581" s="12"/>
      <c r="E581" s="12"/>
      <c r="G581" s="11"/>
      <c r="H581" s="11"/>
      <c r="I581" s="11"/>
      <c r="J581" s="11"/>
      <c r="K581" s="11"/>
      <c r="L581" s="11"/>
      <c r="M581" s="11"/>
      <c r="N581" s="11"/>
      <c r="O581" s="11"/>
    </row>
    <row r="582">
      <c r="C582" s="15"/>
      <c r="D582" s="12"/>
      <c r="E582" s="12"/>
      <c r="G582" s="11"/>
      <c r="H582" s="11"/>
      <c r="I582" s="11"/>
      <c r="J582" s="11"/>
      <c r="K582" s="11"/>
      <c r="L582" s="11"/>
      <c r="M582" s="11"/>
      <c r="N582" s="11"/>
      <c r="O582" s="11"/>
    </row>
    <row r="583">
      <c r="C583" s="15"/>
      <c r="D583" s="12"/>
      <c r="E583" s="12"/>
      <c r="G583" s="11"/>
      <c r="H583" s="11"/>
      <c r="I583" s="11"/>
      <c r="J583" s="11"/>
      <c r="K583" s="11"/>
      <c r="L583" s="11"/>
      <c r="M583" s="11"/>
      <c r="N583" s="11"/>
      <c r="O583" s="11"/>
    </row>
    <row r="584">
      <c r="C584" s="15"/>
      <c r="D584" s="12"/>
      <c r="E584" s="12"/>
      <c r="G584" s="11"/>
      <c r="H584" s="11"/>
      <c r="I584" s="11"/>
      <c r="J584" s="11"/>
      <c r="K584" s="11"/>
      <c r="L584" s="11"/>
      <c r="M584" s="11"/>
      <c r="N584" s="11"/>
      <c r="O584" s="11"/>
    </row>
    <row r="585">
      <c r="C585" s="15"/>
      <c r="D585" s="12"/>
      <c r="E585" s="12"/>
      <c r="G585" s="11"/>
      <c r="H585" s="11"/>
      <c r="I585" s="11"/>
      <c r="J585" s="11"/>
      <c r="K585" s="11"/>
      <c r="L585" s="11"/>
      <c r="M585" s="11"/>
      <c r="N585" s="11"/>
      <c r="O585" s="11"/>
    </row>
    <row r="586">
      <c r="C586" s="15"/>
      <c r="D586" s="12"/>
      <c r="E586" s="12"/>
      <c r="G586" s="11"/>
      <c r="H586" s="11"/>
      <c r="I586" s="11"/>
      <c r="J586" s="11"/>
      <c r="K586" s="11"/>
      <c r="L586" s="11"/>
      <c r="M586" s="11"/>
      <c r="N586" s="11"/>
      <c r="O586" s="11"/>
    </row>
    <row r="587">
      <c r="C587" s="15"/>
      <c r="D587" s="12"/>
      <c r="E587" s="12"/>
      <c r="G587" s="11"/>
      <c r="H587" s="11"/>
      <c r="I587" s="11"/>
      <c r="J587" s="11"/>
      <c r="K587" s="11"/>
      <c r="L587" s="11"/>
      <c r="M587" s="11"/>
      <c r="N587" s="11"/>
      <c r="O587" s="11"/>
    </row>
    <row r="588">
      <c r="C588" s="15"/>
      <c r="D588" s="12"/>
      <c r="E588" s="12"/>
      <c r="G588" s="11"/>
      <c r="H588" s="11"/>
      <c r="I588" s="11"/>
      <c r="J588" s="11"/>
      <c r="K588" s="11"/>
      <c r="L588" s="11"/>
      <c r="M588" s="11"/>
      <c r="N588" s="11"/>
      <c r="O588" s="11"/>
    </row>
    <row r="589">
      <c r="C589" s="15"/>
      <c r="D589" s="12"/>
      <c r="E589" s="12"/>
      <c r="G589" s="11"/>
      <c r="H589" s="11"/>
      <c r="I589" s="11"/>
      <c r="J589" s="11"/>
      <c r="K589" s="11"/>
      <c r="L589" s="11"/>
      <c r="M589" s="11"/>
      <c r="N589" s="11"/>
      <c r="O589" s="11"/>
    </row>
    <row r="590">
      <c r="C590" s="15"/>
      <c r="D590" s="12"/>
      <c r="E590" s="12"/>
      <c r="G590" s="11"/>
      <c r="H590" s="11"/>
      <c r="I590" s="11"/>
      <c r="J590" s="11"/>
      <c r="K590" s="11"/>
      <c r="L590" s="11"/>
      <c r="M590" s="11"/>
      <c r="N590" s="11"/>
      <c r="O590" s="11"/>
    </row>
    <row r="591">
      <c r="C591" s="15"/>
      <c r="D591" s="12"/>
      <c r="E591" s="12"/>
      <c r="G591" s="11"/>
      <c r="H591" s="11"/>
      <c r="I591" s="11"/>
      <c r="J591" s="11"/>
      <c r="K591" s="11"/>
      <c r="L591" s="11"/>
      <c r="M591" s="11"/>
      <c r="N591" s="11"/>
      <c r="O591" s="11"/>
    </row>
    <row r="592">
      <c r="C592" s="15"/>
      <c r="D592" s="12"/>
      <c r="E592" s="12"/>
      <c r="G592" s="11"/>
      <c r="H592" s="11"/>
      <c r="I592" s="11"/>
      <c r="J592" s="11"/>
      <c r="K592" s="11"/>
      <c r="L592" s="11"/>
      <c r="M592" s="11"/>
      <c r="N592" s="11"/>
      <c r="O592" s="11"/>
    </row>
    <row r="593">
      <c r="C593" s="15"/>
      <c r="D593" s="12"/>
      <c r="E593" s="12"/>
      <c r="G593" s="11"/>
      <c r="H593" s="11"/>
      <c r="I593" s="11"/>
      <c r="J593" s="11"/>
      <c r="K593" s="11"/>
      <c r="L593" s="11"/>
      <c r="M593" s="11"/>
      <c r="N593" s="11"/>
      <c r="O593" s="11"/>
    </row>
    <row r="594">
      <c r="C594" s="15"/>
      <c r="D594" s="12"/>
      <c r="E594" s="12"/>
      <c r="G594" s="11"/>
      <c r="H594" s="11"/>
      <c r="I594" s="11"/>
      <c r="J594" s="11"/>
      <c r="K594" s="11"/>
      <c r="L594" s="11"/>
      <c r="M594" s="11"/>
      <c r="N594" s="11"/>
      <c r="O594" s="11"/>
    </row>
    <row r="595">
      <c r="C595" s="15"/>
      <c r="D595" s="12"/>
      <c r="E595" s="12"/>
      <c r="G595" s="11"/>
      <c r="H595" s="11"/>
      <c r="I595" s="11"/>
      <c r="J595" s="11"/>
      <c r="K595" s="11"/>
      <c r="L595" s="11"/>
      <c r="M595" s="11"/>
      <c r="N595" s="11"/>
      <c r="O595" s="11"/>
    </row>
    <row r="596">
      <c r="C596" s="15"/>
      <c r="D596" s="12"/>
      <c r="E596" s="12"/>
      <c r="G596" s="11"/>
      <c r="H596" s="11"/>
      <c r="I596" s="11"/>
      <c r="J596" s="11"/>
      <c r="K596" s="11"/>
      <c r="L596" s="11"/>
      <c r="M596" s="11"/>
      <c r="N596" s="11"/>
      <c r="O596" s="11"/>
    </row>
    <row r="597">
      <c r="C597" s="15"/>
      <c r="D597" s="12"/>
      <c r="E597" s="12"/>
      <c r="G597" s="11"/>
      <c r="H597" s="11"/>
      <c r="I597" s="11"/>
      <c r="J597" s="11"/>
      <c r="K597" s="11"/>
      <c r="L597" s="11"/>
      <c r="M597" s="11"/>
      <c r="N597" s="11"/>
      <c r="O597" s="11"/>
    </row>
    <row r="598">
      <c r="C598" s="15"/>
      <c r="D598" s="12"/>
      <c r="E598" s="12"/>
      <c r="G598" s="11"/>
      <c r="H598" s="11"/>
      <c r="I598" s="11"/>
      <c r="J598" s="11"/>
      <c r="K598" s="11"/>
      <c r="L598" s="11"/>
      <c r="M598" s="11"/>
      <c r="N598" s="11"/>
      <c r="O598" s="11"/>
    </row>
    <row r="599">
      <c r="C599" s="15"/>
      <c r="D599" s="12"/>
      <c r="E599" s="12"/>
      <c r="G599" s="11"/>
      <c r="H599" s="11"/>
      <c r="I599" s="11"/>
      <c r="J599" s="11"/>
      <c r="K599" s="11"/>
      <c r="L599" s="11"/>
      <c r="M599" s="11"/>
      <c r="N599" s="11"/>
      <c r="O599" s="11"/>
    </row>
    <row r="600">
      <c r="C600" s="15"/>
      <c r="D600" s="12"/>
      <c r="E600" s="12"/>
      <c r="G600" s="11"/>
      <c r="H600" s="11"/>
      <c r="I600" s="11"/>
      <c r="J600" s="11"/>
      <c r="K600" s="11"/>
      <c r="L600" s="11"/>
      <c r="M600" s="11"/>
      <c r="N600" s="11"/>
      <c r="O600" s="11"/>
    </row>
    <row r="601">
      <c r="C601" s="15"/>
      <c r="D601" s="12"/>
      <c r="E601" s="12"/>
      <c r="G601" s="11"/>
      <c r="H601" s="11"/>
      <c r="I601" s="11"/>
      <c r="J601" s="11"/>
      <c r="K601" s="11"/>
      <c r="L601" s="11"/>
      <c r="M601" s="11"/>
      <c r="N601" s="11"/>
      <c r="O601" s="11"/>
    </row>
    <row r="602">
      <c r="C602" s="15"/>
      <c r="D602" s="12"/>
      <c r="E602" s="12"/>
      <c r="G602" s="11"/>
      <c r="H602" s="11"/>
      <c r="I602" s="11"/>
      <c r="J602" s="11"/>
      <c r="K602" s="11"/>
      <c r="L602" s="11"/>
      <c r="M602" s="11"/>
      <c r="N602" s="11"/>
      <c r="O602" s="11"/>
    </row>
    <row r="603">
      <c r="C603" s="15"/>
      <c r="D603" s="12"/>
      <c r="E603" s="12"/>
      <c r="G603" s="11"/>
      <c r="H603" s="11"/>
      <c r="I603" s="11"/>
      <c r="J603" s="11"/>
      <c r="K603" s="11"/>
      <c r="L603" s="11"/>
      <c r="M603" s="11"/>
      <c r="N603" s="11"/>
      <c r="O603" s="11"/>
    </row>
    <row r="604">
      <c r="C604" s="15"/>
      <c r="D604" s="12"/>
      <c r="E604" s="12"/>
      <c r="G604" s="11"/>
      <c r="H604" s="11"/>
      <c r="I604" s="11"/>
      <c r="J604" s="11"/>
      <c r="K604" s="11"/>
      <c r="L604" s="11"/>
      <c r="M604" s="11"/>
      <c r="N604" s="11"/>
      <c r="O604" s="11"/>
    </row>
    <row r="605">
      <c r="C605" s="15"/>
      <c r="D605" s="12"/>
      <c r="E605" s="12"/>
      <c r="G605" s="11"/>
      <c r="H605" s="11"/>
      <c r="I605" s="11"/>
      <c r="J605" s="11"/>
      <c r="K605" s="11"/>
      <c r="L605" s="11"/>
      <c r="M605" s="11"/>
      <c r="N605" s="11"/>
      <c r="O605" s="11"/>
    </row>
    <row r="606">
      <c r="C606" s="15"/>
      <c r="D606" s="12"/>
      <c r="E606" s="12"/>
      <c r="G606" s="11"/>
      <c r="H606" s="11"/>
      <c r="I606" s="11"/>
      <c r="J606" s="11"/>
      <c r="K606" s="11"/>
      <c r="L606" s="11"/>
      <c r="M606" s="11"/>
      <c r="N606" s="11"/>
      <c r="O606" s="11"/>
    </row>
    <row r="607">
      <c r="C607" s="15"/>
      <c r="D607" s="12"/>
      <c r="E607" s="12"/>
      <c r="G607" s="11"/>
      <c r="H607" s="11"/>
      <c r="I607" s="11"/>
      <c r="J607" s="11"/>
      <c r="K607" s="11"/>
      <c r="L607" s="11"/>
      <c r="M607" s="11"/>
      <c r="N607" s="11"/>
      <c r="O607" s="11"/>
    </row>
    <row r="608">
      <c r="C608" s="15"/>
      <c r="D608" s="12"/>
      <c r="E608" s="12"/>
      <c r="G608" s="11"/>
      <c r="H608" s="11"/>
      <c r="I608" s="11"/>
      <c r="J608" s="11"/>
      <c r="K608" s="11"/>
      <c r="L608" s="11"/>
      <c r="M608" s="11"/>
      <c r="N608" s="11"/>
      <c r="O608" s="11"/>
    </row>
    <row r="609">
      <c r="C609" s="15"/>
      <c r="D609" s="12"/>
      <c r="E609" s="12"/>
      <c r="G609" s="11"/>
      <c r="H609" s="11"/>
      <c r="I609" s="11"/>
      <c r="J609" s="11"/>
      <c r="K609" s="11"/>
      <c r="L609" s="11"/>
      <c r="M609" s="11"/>
      <c r="N609" s="11"/>
      <c r="O609" s="11"/>
    </row>
    <row r="610">
      <c r="C610" s="15"/>
      <c r="D610" s="12"/>
      <c r="E610" s="12"/>
      <c r="G610" s="11"/>
      <c r="H610" s="11"/>
      <c r="I610" s="11"/>
      <c r="J610" s="11"/>
      <c r="K610" s="11"/>
      <c r="L610" s="11"/>
      <c r="M610" s="11"/>
      <c r="N610" s="11"/>
      <c r="O610" s="11"/>
    </row>
    <row r="611">
      <c r="C611" s="15"/>
      <c r="D611" s="12"/>
      <c r="E611" s="12"/>
      <c r="G611" s="11"/>
      <c r="H611" s="11"/>
      <c r="I611" s="11"/>
      <c r="J611" s="11"/>
      <c r="K611" s="11"/>
      <c r="L611" s="11"/>
      <c r="M611" s="11"/>
      <c r="N611" s="11"/>
      <c r="O611" s="11"/>
    </row>
    <row r="612">
      <c r="C612" s="15"/>
      <c r="D612" s="12"/>
      <c r="E612" s="12"/>
      <c r="G612" s="11"/>
      <c r="H612" s="11"/>
      <c r="I612" s="11"/>
      <c r="J612" s="11"/>
      <c r="K612" s="11"/>
      <c r="L612" s="11"/>
      <c r="M612" s="11"/>
      <c r="N612" s="11"/>
      <c r="O612" s="11"/>
    </row>
    <row r="613">
      <c r="C613" s="15"/>
      <c r="D613" s="12"/>
      <c r="E613" s="12"/>
      <c r="G613" s="11"/>
      <c r="H613" s="11"/>
      <c r="I613" s="11"/>
      <c r="J613" s="11"/>
      <c r="K613" s="11"/>
      <c r="L613" s="11"/>
      <c r="M613" s="11"/>
      <c r="N613" s="11"/>
      <c r="O613" s="11"/>
    </row>
    <row r="614">
      <c r="C614" s="15"/>
      <c r="D614" s="12"/>
      <c r="E614" s="12"/>
      <c r="G614" s="11"/>
      <c r="H614" s="11"/>
      <c r="I614" s="11"/>
      <c r="J614" s="11"/>
      <c r="K614" s="11"/>
      <c r="L614" s="11"/>
      <c r="M614" s="11"/>
      <c r="N614" s="11"/>
      <c r="O614" s="11"/>
    </row>
    <row r="615">
      <c r="C615" s="15"/>
      <c r="D615" s="12"/>
      <c r="E615" s="12"/>
      <c r="G615" s="11"/>
      <c r="H615" s="11"/>
      <c r="I615" s="11"/>
      <c r="J615" s="11"/>
      <c r="K615" s="11"/>
      <c r="L615" s="11"/>
      <c r="M615" s="11"/>
      <c r="N615" s="11"/>
      <c r="O615" s="11"/>
    </row>
    <row r="616">
      <c r="C616" s="15"/>
      <c r="D616" s="12"/>
      <c r="E616" s="12"/>
      <c r="G616" s="11"/>
      <c r="H616" s="11"/>
      <c r="I616" s="11"/>
      <c r="J616" s="11"/>
      <c r="K616" s="11"/>
      <c r="L616" s="11"/>
      <c r="M616" s="11"/>
      <c r="N616" s="11"/>
      <c r="O616" s="11"/>
    </row>
    <row r="617">
      <c r="C617" s="15"/>
      <c r="D617" s="12"/>
      <c r="E617" s="12"/>
      <c r="G617" s="11"/>
      <c r="H617" s="11"/>
      <c r="I617" s="11"/>
      <c r="J617" s="11"/>
      <c r="K617" s="11"/>
      <c r="L617" s="11"/>
      <c r="M617" s="11"/>
      <c r="N617" s="11"/>
      <c r="O617" s="11"/>
    </row>
    <row r="618">
      <c r="C618" s="15"/>
      <c r="D618" s="12"/>
      <c r="E618" s="12"/>
      <c r="G618" s="11"/>
      <c r="H618" s="11"/>
      <c r="I618" s="11"/>
      <c r="J618" s="11"/>
      <c r="K618" s="11"/>
      <c r="L618" s="11"/>
      <c r="M618" s="11"/>
      <c r="N618" s="11"/>
      <c r="O618" s="11"/>
    </row>
    <row r="619">
      <c r="C619" s="15"/>
      <c r="D619" s="12"/>
      <c r="E619" s="12"/>
      <c r="G619" s="11"/>
      <c r="H619" s="11"/>
      <c r="I619" s="11"/>
      <c r="J619" s="11"/>
      <c r="K619" s="11"/>
      <c r="L619" s="11"/>
      <c r="M619" s="11"/>
      <c r="N619" s="11"/>
      <c r="O619" s="11"/>
    </row>
    <row r="620">
      <c r="C620" s="15"/>
      <c r="D620" s="12"/>
      <c r="E620" s="12"/>
      <c r="G620" s="11"/>
      <c r="H620" s="11"/>
      <c r="I620" s="11"/>
      <c r="J620" s="11"/>
      <c r="K620" s="11"/>
      <c r="L620" s="11"/>
      <c r="M620" s="11"/>
      <c r="N620" s="11"/>
      <c r="O620" s="11"/>
    </row>
    <row r="621">
      <c r="C621" s="15"/>
      <c r="D621" s="12"/>
      <c r="E621" s="12"/>
      <c r="G621" s="11"/>
      <c r="H621" s="11"/>
      <c r="I621" s="11"/>
      <c r="J621" s="11"/>
      <c r="K621" s="11"/>
      <c r="L621" s="11"/>
      <c r="M621" s="11"/>
      <c r="N621" s="11"/>
      <c r="O621" s="11"/>
    </row>
    <row r="622">
      <c r="C622" s="15"/>
      <c r="D622" s="12"/>
      <c r="E622" s="12"/>
      <c r="G622" s="11"/>
      <c r="H622" s="11"/>
      <c r="I622" s="11"/>
      <c r="J622" s="11"/>
      <c r="K622" s="11"/>
      <c r="L622" s="11"/>
      <c r="M622" s="11"/>
      <c r="N622" s="11"/>
      <c r="O622" s="11"/>
    </row>
    <row r="623">
      <c r="C623" s="15"/>
      <c r="D623" s="12"/>
      <c r="E623" s="12"/>
      <c r="G623" s="11"/>
      <c r="H623" s="11"/>
      <c r="I623" s="11"/>
      <c r="J623" s="11"/>
      <c r="K623" s="11"/>
      <c r="L623" s="11"/>
      <c r="M623" s="11"/>
      <c r="N623" s="11"/>
      <c r="O623" s="11"/>
    </row>
    <row r="624">
      <c r="C624" s="15"/>
      <c r="D624" s="12"/>
      <c r="E624" s="12"/>
      <c r="G624" s="11"/>
      <c r="H624" s="11"/>
      <c r="I624" s="11"/>
      <c r="J624" s="11"/>
      <c r="K624" s="11"/>
      <c r="L624" s="11"/>
      <c r="M624" s="11"/>
      <c r="N624" s="11"/>
      <c r="O624" s="11"/>
    </row>
    <row r="625">
      <c r="C625" s="15"/>
      <c r="D625" s="12"/>
      <c r="E625" s="12"/>
      <c r="G625" s="11"/>
      <c r="H625" s="11"/>
      <c r="I625" s="11"/>
      <c r="J625" s="11"/>
      <c r="K625" s="11"/>
      <c r="L625" s="11"/>
      <c r="M625" s="11"/>
      <c r="N625" s="11"/>
      <c r="O625" s="11"/>
    </row>
    <row r="626">
      <c r="C626" s="15"/>
      <c r="D626" s="12"/>
      <c r="E626" s="12"/>
      <c r="G626" s="11"/>
      <c r="H626" s="11"/>
      <c r="I626" s="11"/>
      <c r="J626" s="11"/>
      <c r="K626" s="11"/>
      <c r="L626" s="11"/>
      <c r="M626" s="11"/>
      <c r="N626" s="11"/>
      <c r="O626" s="11"/>
    </row>
    <row r="627">
      <c r="C627" s="15"/>
      <c r="D627" s="12"/>
      <c r="E627" s="12"/>
      <c r="G627" s="11"/>
      <c r="H627" s="11"/>
      <c r="I627" s="11"/>
      <c r="J627" s="11"/>
      <c r="K627" s="11"/>
      <c r="L627" s="11"/>
      <c r="M627" s="11"/>
      <c r="N627" s="11"/>
      <c r="O627" s="11"/>
    </row>
    <row r="628">
      <c r="C628" s="15"/>
      <c r="D628" s="12"/>
      <c r="E628" s="12"/>
      <c r="G628" s="11"/>
      <c r="H628" s="11"/>
      <c r="I628" s="11"/>
      <c r="J628" s="11"/>
      <c r="K628" s="11"/>
      <c r="L628" s="11"/>
      <c r="M628" s="11"/>
      <c r="N628" s="11"/>
      <c r="O628" s="11"/>
    </row>
    <row r="629">
      <c r="C629" s="15"/>
      <c r="D629" s="12"/>
      <c r="E629" s="12"/>
      <c r="G629" s="11"/>
      <c r="H629" s="11"/>
      <c r="I629" s="11"/>
      <c r="J629" s="11"/>
      <c r="K629" s="11"/>
      <c r="L629" s="11"/>
      <c r="M629" s="11"/>
      <c r="N629" s="11"/>
      <c r="O629" s="11"/>
    </row>
    <row r="630">
      <c r="C630" s="15"/>
      <c r="D630" s="12"/>
      <c r="E630" s="12"/>
      <c r="G630" s="11"/>
      <c r="H630" s="11"/>
      <c r="I630" s="11"/>
      <c r="J630" s="11"/>
      <c r="K630" s="11"/>
      <c r="L630" s="11"/>
      <c r="M630" s="11"/>
      <c r="N630" s="11"/>
      <c r="O630" s="11"/>
    </row>
    <row r="631">
      <c r="C631" s="15"/>
      <c r="D631" s="12"/>
      <c r="E631" s="12"/>
      <c r="G631" s="11"/>
      <c r="H631" s="11"/>
      <c r="I631" s="11"/>
      <c r="J631" s="11"/>
      <c r="K631" s="11"/>
      <c r="L631" s="11"/>
      <c r="M631" s="11"/>
      <c r="N631" s="11"/>
      <c r="O631" s="11"/>
    </row>
    <row r="632">
      <c r="C632" s="15"/>
      <c r="D632" s="12"/>
      <c r="E632" s="12"/>
      <c r="G632" s="11"/>
      <c r="H632" s="11"/>
      <c r="I632" s="11"/>
      <c r="J632" s="11"/>
      <c r="K632" s="11"/>
      <c r="L632" s="11"/>
      <c r="M632" s="11"/>
      <c r="N632" s="11"/>
      <c r="O632" s="11"/>
    </row>
    <row r="633">
      <c r="C633" s="15"/>
      <c r="D633" s="12"/>
      <c r="E633" s="12"/>
      <c r="G633" s="11"/>
      <c r="H633" s="11"/>
      <c r="I633" s="11"/>
      <c r="J633" s="11"/>
      <c r="K633" s="11"/>
      <c r="L633" s="11"/>
      <c r="M633" s="11"/>
      <c r="N633" s="11"/>
      <c r="O633" s="11"/>
    </row>
    <row r="634">
      <c r="C634" s="15"/>
      <c r="D634" s="12"/>
      <c r="E634" s="12"/>
      <c r="G634" s="11"/>
      <c r="H634" s="11"/>
      <c r="I634" s="11"/>
      <c r="J634" s="11"/>
      <c r="K634" s="11"/>
      <c r="L634" s="11"/>
      <c r="M634" s="11"/>
      <c r="N634" s="11"/>
      <c r="O634" s="11"/>
    </row>
    <row r="635">
      <c r="C635" s="15"/>
      <c r="D635" s="12"/>
      <c r="E635" s="12"/>
      <c r="G635" s="11"/>
      <c r="H635" s="11"/>
      <c r="I635" s="11"/>
      <c r="J635" s="11"/>
      <c r="K635" s="11"/>
      <c r="L635" s="11"/>
      <c r="M635" s="11"/>
      <c r="N635" s="11"/>
      <c r="O635" s="11"/>
    </row>
    <row r="636">
      <c r="C636" s="15"/>
      <c r="D636" s="12"/>
      <c r="E636" s="12"/>
      <c r="G636" s="11"/>
      <c r="H636" s="11"/>
      <c r="I636" s="11"/>
      <c r="J636" s="11"/>
      <c r="K636" s="11"/>
      <c r="L636" s="11"/>
      <c r="M636" s="11"/>
      <c r="N636" s="11"/>
      <c r="O636" s="11"/>
    </row>
    <row r="637">
      <c r="C637" s="15"/>
      <c r="D637" s="12"/>
      <c r="E637" s="12"/>
      <c r="G637" s="11"/>
      <c r="H637" s="11"/>
      <c r="I637" s="11"/>
      <c r="J637" s="11"/>
      <c r="K637" s="11"/>
      <c r="L637" s="11"/>
      <c r="M637" s="11"/>
      <c r="N637" s="11"/>
      <c r="O637" s="11"/>
    </row>
    <row r="638">
      <c r="C638" s="15"/>
      <c r="D638" s="12"/>
      <c r="E638" s="12"/>
      <c r="G638" s="11"/>
      <c r="H638" s="11"/>
      <c r="I638" s="11"/>
      <c r="J638" s="11"/>
      <c r="K638" s="11"/>
      <c r="L638" s="11"/>
      <c r="M638" s="11"/>
      <c r="N638" s="11"/>
      <c r="O638" s="11"/>
    </row>
    <row r="639">
      <c r="C639" s="15"/>
      <c r="D639" s="12"/>
      <c r="E639" s="12"/>
      <c r="G639" s="11"/>
      <c r="H639" s="11"/>
      <c r="I639" s="11"/>
      <c r="J639" s="11"/>
      <c r="K639" s="11"/>
      <c r="L639" s="11"/>
      <c r="M639" s="11"/>
      <c r="N639" s="11"/>
      <c r="O639" s="11"/>
    </row>
    <row r="640">
      <c r="C640" s="15"/>
      <c r="D640" s="12"/>
      <c r="E640" s="12"/>
      <c r="G640" s="11"/>
      <c r="H640" s="11"/>
      <c r="I640" s="11"/>
      <c r="J640" s="11"/>
      <c r="K640" s="11"/>
      <c r="L640" s="11"/>
      <c r="M640" s="11"/>
      <c r="N640" s="11"/>
      <c r="O640" s="11"/>
    </row>
    <row r="641">
      <c r="C641" s="15"/>
      <c r="D641" s="12"/>
      <c r="E641" s="12"/>
      <c r="G641" s="11"/>
      <c r="H641" s="11"/>
      <c r="I641" s="11"/>
      <c r="J641" s="11"/>
      <c r="K641" s="11"/>
      <c r="L641" s="11"/>
      <c r="M641" s="11"/>
      <c r="N641" s="11"/>
      <c r="O641" s="11"/>
    </row>
    <row r="642">
      <c r="C642" s="15"/>
      <c r="D642" s="12"/>
      <c r="E642" s="12"/>
      <c r="G642" s="11"/>
      <c r="H642" s="11"/>
      <c r="I642" s="11"/>
      <c r="J642" s="11"/>
      <c r="K642" s="11"/>
      <c r="L642" s="11"/>
      <c r="M642" s="11"/>
      <c r="N642" s="11"/>
      <c r="O642" s="11"/>
    </row>
    <row r="643">
      <c r="C643" s="15"/>
      <c r="D643" s="12"/>
      <c r="E643" s="12"/>
      <c r="G643" s="11"/>
      <c r="H643" s="11"/>
      <c r="I643" s="11"/>
      <c r="J643" s="11"/>
      <c r="K643" s="11"/>
      <c r="L643" s="11"/>
      <c r="M643" s="11"/>
      <c r="N643" s="11"/>
      <c r="O643" s="11"/>
    </row>
    <row r="644">
      <c r="C644" s="15"/>
      <c r="D644" s="12"/>
      <c r="E644" s="12"/>
      <c r="G644" s="11"/>
      <c r="H644" s="11"/>
      <c r="I644" s="11"/>
      <c r="J644" s="11"/>
      <c r="K644" s="11"/>
      <c r="L644" s="11"/>
      <c r="M644" s="11"/>
      <c r="N644" s="11"/>
      <c r="O644" s="11"/>
    </row>
    <row r="645">
      <c r="C645" s="15"/>
      <c r="D645" s="12"/>
      <c r="E645" s="12"/>
      <c r="G645" s="11"/>
      <c r="H645" s="11"/>
      <c r="I645" s="11"/>
      <c r="J645" s="11"/>
      <c r="K645" s="11"/>
      <c r="L645" s="11"/>
      <c r="M645" s="11"/>
      <c r="N645" s="11"/>
      <c r="O645" s="11"/>
    </row>
    <row r="646">
      <c r="C646" s="15"/>
      <c r="D646" s="12"/>
      <c r="E646" s="12"/>
      <c r="G646" s="11"/>
      <c r="H646" s="11"/>
      <c r="I646" s="11"/>
      <c r="J646" s="11"/>
      <c r="K646" s="11"/>
      <c r="L646" s="11"/>
      <c r="M646" s="11"/>
      <c r="N646" s="11"/>
      <c r="O646" s="11"/>
    </row>
    <row r="647">
      <c r="C647" s="15"/>
      <c r="D647" s="12"/>
      <c r="E647" s="12"/>
      <c r="G647" s="11"/>
      <c r="H647" s="11"/>
      <c r="I647" s="11"/>
      <c r="J647" s="11"/>
      <c r="K647" s="11"/>
      <c r="L647" s="11"/>
      <c r="M647" s="11"/>
      <c r="N647" s="11"/>
      <c r="O647" s="11"/>
    </row>
    <row r="648">
      <c r="C648" s="15"/>
      <c r="D648" s="12"/>
      <c r="E648" s="12"/>
      <c r="G648" s="11"/>
      <c r="H648" s="11"/>
      <c r="I648" s="11"/>
      <c r="J648" s="11"/>
      <c r="K648" s="11"/>
      <c r="L648" s="11"/>
      <c r="M648" s="11"/>
      <c r="N648" s="11"/>
      <c r="O648" s="11"/>
    </row>
    <row r="649">
      <c r="C649" s="15"/>
      <c r="D649" s="12"/>
      <c r="E649" s="12"/>
      <c r="G649" s="11"/>
      <c r="H649" s="11"/>
      <c r="I649" s="11"/>
      <c r="J649" s="11"/>
      <c r="K649" s="11"/>
      <c r="L649" s="11"/>
      <c r="M649" s="11"/>
      <c r="N649" s="11"/>
      <c r="O649" s="11"/>
    </row>
    <row r="650">
      <c r="C650" s="15"/>
      <c r="D650" s="12"/>
      <c r="E650" s="12"/>
      <c r="G650" s="11"/>
      <c r="H650" s="11"/>
      <c r="I650" s="11"/>
      <c r="J650" s="11"/>
      <c r="K650" s="11"/>
      <c r="L650" s="11"/>
      <c r="M650" s="11"/>
      <c r="N650" s="11"/>
      <c r="O650" s="11"/>
    </row>
    <row r="651">
      <c r="C651" s="15"/>
      <c r="D651" s="12"/>
      <c r="E651" s="12"/>
      <c r="G651" s="11"/>
      <c r="H651" s="11"/>
      <c r="I651" s="11"/>
      <c r="J651" s="11"/>
      <c r="K651" s="11"/>
      <c r="L651" s="11"/>
      <c r="M651" s="11"/>
      <c r="N651" s="11"/>
      <c r="O651" s="11"/>
    </row>
    <row r="652">
      <c r="C652" s="15"/>
      <c r="D652" s="12"/>
      <c r="E652" s="12"/>
      <c r="G652" s="11"/>
      <c r="H652" s="11"/>
      <c r="I652" s="11"/>
      <c r="J652" s="11"/>
      <c r="K652" s="11"/>
      <c r="L652" s="11"/>
      <c r="M652" s="11"/>
      <c r="N652" s="11"/>
      <c r="O652" s="11"/>
    </row>
    <row r="653">
      <c r="C653" s="15"/>
      <c r="D653" s="12"/>
      <c r="E653" s="12"/>
      <c r="G653" s="11"/>
      <c r="H653" s="11"/>
      <c r="I653" s="11"/>
      <c r="J653" s="11"/>
      <c r="K653" s="11"/>
      <c r="L653" s="11"/>
      <c r="M653" s="11"/>
      <c r="N653" s="11"/>
      <c r="O653" s="11"/>
    </row>
    <row r="654">
      <c r="C654" s="15"/>
      <c r="D654" s="12"/>
      <c r="E654" s="12"/>
      <c r="G654" s="11"/>
      <c r="H654" s="11"/>
      <c r="I654" s="11"/>
      <c r="J654" s="11"/>
      <c r="K654" s="11"/>
      <c r="L654" s="11"/>
      <c r="M654" s="11"/>
      <c r="N654" s="11"/>
      <c r="O654" s="11"/>
    </row>
    <row r="655">
      <c r="C655" s="15"/>
      <c r="D655" s="12"/>
      <c r="E655" s="12"/>
      <c r="G655" s="11"/>
      <c r="H655" s="11"/>
      <c r="I655" s="11"/>
      <c r="J655" s="11"/>
      <c r="K655" s="11"/>
      <c r="L655" s="11"/>
      <c r="M655" s="11"/>
      <c r="N655" s="11"/>
      <c r="O655" s="11"/>
    </row>
    <row r="656">
      <c r="C656" s="15"/>
      <c r="D656" s="12"/>
      <c r="E656" s="12"/>
      <c r="G656" s="11"/>
      <c r="H656" s="11"/>
      <c r="I656" s="11"/>
      <c r="J656" s="11"/>
      <c r="K656" s="11"/>
      <c r="L656" s="11"/>
      <c r="M656" s="11"/>
      <c r="N656" s="11"/>
      <c r="O656" s="11"/>
    </row>
    <row r="657">
      <c r="C657" s="15"/>
      <c r="D657" s="12"/>
      <c r="E657" s="12"/>
      <c r="G657" s="11"/>
      <c r="H657" s="11"/>
      <c r="I657" s="11"/>
      <c r="J657" s="11"/>
      <c r="K657" s="11"/>
      <c r="L657" s="11"/>
      <c r="M657" s="11"/>
      <c r="N657" s="11"/>
      <c r="O657" s="11"/>
    </row>
    <row r="658">
      <c r="C658" s="15"/>
      <c r="D658" s="12"/>
      <c r="E658" s="12"/>
      <c r="G658" s="11"/>
      <c r="H658" s="11"/>
      <c r="I658" s="11"/>
      <c r="J658" s="11"/>
      <c r="K658" s="11"/>
      <c r="L658" s="11"/>
      <c r="M658" s="11"/>
      <c r="N658" s="11"/>
      <c r="O658" s="11"/>
    </row>
    <row r="659">
      <c r="C659" s="15"/>
      <c r="D659" s="12"/>
      <c r="E659" s="12"/>
      <c r="G659" s="11"/>
      <c r="H659" s="11"/>
      <c r="I659" s="11"/>
      <c r="J659" s="11"/>
      <c r="K659" s="11"/>
      <c r="L659" s="11"/>
      <c r="M659" s="11"/>
      <c r="N659" s="11"/>
      <c r="O659" s="11"/>
    </row>
    <row r="660">
      <c r="C660" s="15"/>
      <c r="D660" s="12"/>
      <c r="E660" s="12"/>
      <c r="G660" s="11"/>
      <c r="H660" s="11"/>
      <c r="I660" s="11"/>
      <c r="J660" s="11"/>
      <c r="K660" s="11"/>
      <c r="L660" s="11"/>
      <c r="M660" s="11"/>
      <c r="N660" s="11"/>
      <c r="O660" s="11"/>
    </row>
    <row r="661">
      <c r="C661" s="15"/>
      <c r="D661" s="12"/>
      <c r="E661" s="12"/>
      <c r="G661" s="11"/>
      <c r="H661" s="11"/>
      <c r="I661" s="11"/>
      <c r="J661" s="11"/>
      <c r="K661" s="11"/>
      <c r="L661" s="11"/>
      <c r="M661" s="11"/>
      <c r="N661" s="11"/>
      <c r="O661" s="11"/>
    </row>
    <row r="662">
      <c r="C662" s="15"/>
      <c r="D662" s="12"/>
      <c r="E662" s="12"/>
      <c r="G662" s="11"/>
      <c r="H662" s="11"/>
      <c r="I662" s="11"/>
      <c r="J662" s="11"/>
      <c r="K662" s="11"/>
      <c r="L662" s="11"/>
      <c r="M662" s="11"/>
      <c r="N662" s="11"/>
      <c r="O662" s="11"/>
    </row>
    <row r="663">
      <c r="C663" s="15"/>
      <c r="D663" s="12"/>
      <c r="E663" s="12"/>
      <c r="G663" s="11"/>
      <c r="H663" s="11"/>
      <c r="I663" s="11"/>
      <c r="J663" s="11"/>
      <c r="K663" s="11"/>
      <c r="L663" s="11"/>
      <c r="M663" s="11"/>
      <c r="N663" s="11"/>
      <c r="O663" s="11"/>
    </row>
    <row r="664">
      <c r="C664" s="15"/>
      <c r="D664" s="12"/>
      <c r="E664" s="12"/>
      <c r="G664" s="11"/>
      <c r="H664" s="11"/>
      <c r="I664" s="11"/>
      <c r="J664" s="11"/>
      <c r="K664" s="11"/>
      <c r="L664" s="11"/>
      <c r="M664" s="11"/>
      <c r="N664" s="11"/>
      <c r="O664" s="11"/>
    </row>
    <row r="665">
      <c r="C665" s="15"/>
      <c r="D665" s="12"/>
      <c r="E665" s="12"/>
      <c r="G665" s="11"/>
      <c r="H665" s="11"/>
      <c r="I665" s="11"/>
      <c r="J665" s="11"/>
      <c r="K665" s="11"/>
      <c r="L665" s="11"/>
      <c r="M665" s="11"/>
      <c r="N665" s="11"/>
      <c r="O665" s="11"/>
    </row>
    <row r="666">
      <c r="C666" s="15"/>
      <c r="D666" s="12"/>
      <c r="E666" s="12"/>
      <c r="G666" s="11"/>
      <c r="H666" s="11"/>
      <c r="I666" s="11"/>
      <c r="J666" s="11"/>
      <c r="K666" s="11"/>
      <c r="L666" s="11"/>
      <c r="M666" s="11"/>
      <c r="N666" s="11"/>
      <c r="O666" s="11"/>
    </row>
    <row r="667">
      <c r="C667" s="15"/>
      <c r="D667" s="12"/>
      <c r="E667" s="12"/>
      <c r="G667" s="11"/>
      <c r="H667" s="11"/>
      <c r="I667" s="11"/>
      <c r="J667" s="11"/>
      <c r="K667" s="11"/>
      <c r="L667" s="11"/>
      <c r="M667" s="11"/>
      <c r="N667" s="11"/>
      <c r="O667" s="11"/>
    </row>
    <row r="668">
      <c r="C668" s="15"/>
      <c r="D668" s="12"/>
      <c r="E668" s="12"/>
      <c r="G668" s="11"/>
      <c r="H668" s="11"/>
      <c r="I668" s="11"/>
      <c r="J668" s="11"/>
      <c r="K668" s="11"/>
      <c r="L668" s="11"/>
      <c r="M668" s="11"/>
      <c r="N668" s="11"/>
      <c r="O668" s="11"/>
    </row>
    <row r="669">
      <c r="C669" s="15"/>
      <c r="D669" s="12"/>
      <c r="E669" s="12"/>
      <c r="G669" s="11"/>
      <c r="H669" s="11"/>
      <c r="I669" s="11"/>
      <c r="J669" s="11"/>
      <c r="K669" s="11"/>
      <c r="L669" s="11"/>
      <c r="M669" s="11"/>
      <c r="N669" s="11"/>
      <c r="O669" s="11"/>
    </row>
    <row r="670">
      <c r="C670" s="15"/>
      <c r="D670" s="12"/>
      <c r="E670" s="12"/>
      <c r="G670" s="11"/>
      <c r="H670" s="11"/>
      <c r="I670" s="11"/>
      <c r="J670" s="11"/>
      <c r="K670" s="11"/>
      <c r="L670" s="11"/>
      <c r="M670" s="11"/>
      <c r="N670" s="11"/>
      <c r="O670" s="11"/>
    </row>
    <row r="671">
      <c r="C671" s="15"/>
      <c r="D671" s="12"/>
      <c r="E671" s="12"/>
      <c r="G671" s="11"/>
      <c r="H671" s="11"/>
      <c r="I671" s="11"/>
      <c r="J671" s="11"/>
      <c r="K671" s="11"/>
      <c r="L671" s="11"/>
      <c r="M671" s="11"/>
      <c r="N671" s="11"/>
      <c r="O671" s="11"/>
    </row>
    <row r="672">
      <c r="C672" s="15"/>
      <c r="D672" s="12"/>
      <c r="E672" s="12"/>
      <c r="G672" s="11"/>
      <c r="H672" s="11"/>
      <c r="I672" s="11"/>
      <c r="J672" s="11"/>
      <c r="K672" s="11"/>
      <c r="L672" s="11"/>
      <c r="M672" s="11"/>
      <c r="N672" s="11"/>
      <c r="O672" s="11"/>
    </row>
    <row r="673">
      <c r="C673" s="15"/>
      <c r="D673" s="12"/>
      <c r="E673" s="12"/>
      <c r="G673" s="11"/>
      <c r="H673" s="11"/>
      <c r="I673" s="11"/>
      <c r="J673" s="11"/>
      <c r="K673" s="11"/>
      <c r="L673" s="11"/>
      <c r="M673" s="11"/>
      <c r="N673" s="11"/>
      <c r="O673" s="11"/>
    </row>
    <row r="674">
      <c r="C674" s="15"/>
      <c r="D674" s="12"/>
      <c r="E674" s="12"/>
      <c r="G674" s="11"/>
      <c r="H674" s="11"/>
      <c r="I674" s="11"/>
      <c r="J674" s="11"/>
      <c r="K674" s="11"/>
      <c r="L674" s="11"/>
      <c r="M674" s="11"/>
      <c r="N674" s="11"/>
      <c r="O674" s="11"/>
    </row>
    <row r="675">
      <c r="C675" s="15"/>
      <c r="D675" s="12"/>
      <c r="E675" s="12"/>
      <c r="G675" s="11"/>
      <c r="H675" s="11"/>
      <c r="I675" s="11"/>
      <c r="J675" s="11"/>
      <c r="K675" s="11"/>
      <c r="L675" s="11"/>
      <c r="M675" s="11"/>
      <c r="N675" s="11"/>
      <c r="O675" s="11"/>
    </row>
    <row r="676">
      <c r="C676" s="15"/>
      <c r="D676" s="12"/>
      <c r="E676" s="12"/>
      <c r="G676" s="11"/>
      <c r="H676" s="11"/>
      <c r="I676" s="11"/>
      <c r="J676" s="11"/>
      <c r="K676" s="11"/>
      <c r="L676" s="11"/>
      <c r="M676" s="11"/>
      <c r="N676" s="11"/>
      <c r="O676" s="11"/>
    </row>
    <row r="677">
      <c r="C677" s="15"/>
      <c r="D677" s="12"/>
      <c r="E677" s="12"/>
      <c r="G677" s="11"/>
      <c r="H677" s="11"/>
      <c r="I677" s="11"/>
      <c r="J677" s="11"/>
      <c r="K677" s="11"/>
      <c r="L677" s="11"/>
      <c r="M677" s="11"/>
      <c r="N677" s="11"/>
      <c r="O677" s="11"/>
    </row>
    <row r="678">
      <c r="C678" s="15"/>
      <c r="D678" s="12"/>
      <c r="E678" s="12"/>
      <c r="G678" s="11"/>
      <c r="H678" s="11"/>
      <c r="I678" s="11"/>
      <c r="J678" s="11"/>
      <c r="K678" s="11"/>
      <c r="L678" s="11"/>
      <c r="M678" s="11"/>
      <c r="N678" s="11"/>
      <c r="O678" s="11"/>
    </row>
    <row r="679">
      <c r="C679" s="15"/>
      <c r="D679" s="12"/>
      <c r="E679" s="12"/>
      <c r="G679" s="11"/>
      <c r="H679" s="11"/>
      <c r="I679" s="11"/>
      <c r="J679" s="11"/>
      <c r="K679" s="11"/>
      <c r="L679" s="11"/>
      <c r="M679" s="11"/>
      <c r="N679" s="11"/>
      <c r="O679" s="11"/>
    </row>
    <row r="680">
      <c r="C680" s="15"/>
      <c r="D680" s="12"/>
      <c r="E680" s="12"/>
      <c r="G680" s="11"/>
      <c r="H680" s="11"/>
      <c r="I680" s="11"/>
      <c r="J680" s="11"/>
      <c r="K680" s="11"/>
      <c r="L680" s="11"/>
      <c r="M680" s="11"/>
      <c r="N680" s="11"/>
      <c r="O680" s="11"/>
    </row>
    <row r="681">
      <c r="C681" s="15"/>
      <c r="D681" s="12"/>
      <c r="E681" s="12"/>
      <c r="G681" s="11"/>
      <c r="H681" s="11"/>
      <c r="I681" s="11"/>
      <c r="J681" s="11"/>
      <c r="K681" s="11"/>
      <c r="L681" s="11"/>
      <c r="M681" s="11"/>
      <c r="N681" s="11"/>
      <c r="O681" s="11"/>
    </row>
    <row r="682">
      <c r="C682" s="15"/>
      <c r="D682" s="12"/>
      <c r="E682" s="12"/>
      <c r="G682" s="11"/>
      <c r="H682" s="11"/>
      <c r="I682" s="11"/>
      <c r="J682" s="11"/>
      <c r="K682" s="11"/>
      <c r="L682" s="11"/>
      <c r="M682" s="11"/>
      <c r="N682" s="11"/>
      <c r="O682" s="11"/>
    </row>
    <row r="683">
      <c r="C683" s="15"/>
      <c r="D683" s="12"/>
      <c r="E683" s="12"/>
      <c r="G683" s="11"/>
      <c r="H683" s="11"/>
      <c r="I683" s="11"/>
      <c r="J683" s="11"/>
      <c r="K683" s="11"/>
      <c r="L683" s="11"/>
      <c r="M683" s="11"/>
      <c r="N683" s="11"/>
      <c r="O683" s="11"/>
    </row>
    <row r="684">
      <c r="C684" s="15"/>
      <c r="D684" s="12"/>
      <c r="E684" s="12"/>
      <c r="G684" s="11"/>
      <c r="H684" s="11"/>
      <c r="I684" s="11"/>
      <c r="J684" s="11"/>
      <c r="K684" s="11"/>
      <c r="L684" s="11"/>
      <c r="M684" s="11"/>
      <c r="N684" s="11"/>
      <c r="O684" s="11"/>
    </row>
    <row r="685">
      <c r="C685" s="15"/>
      <c r="D685" s="12"/>
      <c r="E685" s="12"/>
      <c r="G685" s="11"/>
      <c r="H685" s="11"/>
      <c r="I685" s="11"/>
      <c r="J685" s="11"/>
      <c r="K685" s="11"/>
      <c r="L685" s="11"/>
      <c r="M685" s="11"/>
      <c r="N685" s="11"/>
      <c r="O685" s="11"/>
    </row>
    <row r="686">
      <c r="C686" s="15"/>
      <c r="D686" s="12"/>
      <c r="E686" s="12"/>
      <c r="G686" s="11"/>
      <c r="H686" s="11"/>
      <c r="I686" s="11"/>
      <c r="J686" s="11"/>
      <c r="K686" s="11"/>
      <c r="L686" s="11"/>
      <c r="M686" s="11"/>
      <c r="N686" s="11"/>
      <c r="O686" s="11"/>
    </row>
    <row r="687">
      <c r="C687" s="15"/>
      <c r="D687" s="12"/>
      <c r="E687" s="12"/>
      <c r="G687" s="11"/>
      <c r="H687" s="11"/>
      <c r="I687" s="11"/>
      <c r="J687" s="11"/>
      <c r="K687" s="11"/>
      <c r="L687" s="11"/>
      <c r="M687" s="11"/>
      <c r="N687" s="11"/>
      <c r="O687" s="11"/>
    </row>
    <row r="688">
      <c r="C688" s="15"/>
      <c r="D688" s="12"/>
      <c r="E688" s="12"/>
      <c r="G688" s="11"/>
      <c r="H688" s="11"/>
      <c r="I688" s="11"/>
      <c r="J688" s="11"/>
      <c r="K688" s="11"/>
      <c r="L688" s="11"/>
      <c r="M688" s="11"/>
      <c r="N688" s="11"/>
      <c r="O688" s="11"/>
    </row>
    <row r="689">
      <c r="C689" s="15"/>
      <c r="D689" s="12"/>
      <c r="E689" s="12"/>
      <c r="G689" s="11"/>
      <c r="H689" s="11"/>
      <c r="I689" s="11"/>
      <c r="J689" s="11"/>
      <c r="K689" s="11"/>
      <c r="L689" s="11"/>
      <c r="M689" s="11"/>
      <c r="N689" s="11"/>
      <c r="O689" s="11"/>
    </row>
    <row r="690">
      <c r="C690" s="15"/>
      <c r="D690" s="12"/>
      <c r="E690" s="12"/>
      <c r="G690" s="11"/>
      <c r="H690" s="11"/>
      <c r="I690" s="11"/>
      <c r="J690" s="11"/>
      <c r="K690" s="11"/>
      <c r="L690" s="11"/>
      <c r="M690" s="11"/>
      <c r="N690" s="11"/>
      <c r="O690" s="11"/>
    </row>
    <row r="691">
      <c r="C691" s="15"/>
      <c r="D691" s="12"/>
      <c r="E691" s="12"/>
      <c r="G691" s="11"/>
      <c r="H691" s="11"/>
      <c r="I691" s="11"/>
      <c r="J691" s="11"/>
      <c r="K691" s="11"/>
      <c r="L691" s="11"/>
      <c r="M691" s="11"/>
      <c r="N691" s="11"/>
      <c r="O691" s="11"/>
    </row>
    <row r="692">
      <c r="C692" s="15"/>
      <c r="D692" s="12"/>
      <c r="E692" s="12"/>
      <c r="G692" s="11"/>
      <c r="H692" s="11"/>
      <c r="I692" s="11"/>
      <c r="J692" s="11"/>
      <c r="K692" s="11"/>
      <c r="L692" s="11"/>
      <c r="M692" s="11"/>
      <c r="N692" s="11"/>
      <c r="O692" s="11"/>
    </row>
    <row r="693">
      <c r="C693" s="15"/>
      <c r="D693" s="12"/>
      <c r="E693" s="12"/>
      <c r="G693" s="11"/>
      <c r="H693" s="11"/>
      <c r="I693" s="11"/>
      <c r="J693" s="11"/>
      <c r="K693" s="11"/>
      <c r="L693" s="11"/>
      <c r="M693" s="11"/>
      <c r="N693" s="11"/>
      <c r="O693" s="11"/>
    </row>
    <row r="694">
      <c r="C694" s="15"/>
      <c r="D694" s="12"/>
      <c r="E694" s="12"/>
      <c r="G694" s="11"/>
      <c r="H694" s="11"/>
      <c r="I694" s="11"/>
      <c r="J694" s="11"/>
      <c r="K694" s="11"/>
      <c r="L694" s="11"/>
      <c r="M694" s="11"/>
      <c r="N694" s="11"/>
      <c r="O694" s="11"/>
    </row>
    <row r="695">
      <c r="C695" s="15"/>
      <c r="D695" s="12"/>
      <c r="E695" s="12"/>
      <c r="G695" s="11"/>
      <c r="H695" s="11"/>
      <c r="I695" s="11"/>
      <c r="J695" s="11"/>
      <c r="K695" s="11"/>
      <c r="L695" s="11"/>
      <c r="M695" s="11"/>
      <c r="N695" s="11"/>
      <c r="O695" s="11"/>
    </row>
    <row r="696">
      <c r="C696" s="15"/>
      <c r="D696" s="12"/>
      <c r="E696" s="12"/>
      <c r="G696" s="11"/>
      <c r="H696" s="11"/>
      <c r="I696" s="11"/>
      <c r="J696" s="11"/>
      <c r="K696" s="11"/>
      <c r="L696" s="11"/>
      <c r="M696" s="11"/>
      <c r="N696" s="11"/>
      <c r="O696" s="11"/>
    </row>
    <row r="697">
      <c r="C697" s="15"/>
      <c r="D697" s="12"/>
      <c r="E697" s="12"/>
      <c r="G697" s="11"/>
      <c r="H697" s="11"/>
      <c r="I697" s="11"/>
      <c r="J697" s="11"/>
      <c r="K697" s="11"/>
      <c r="L697" s="11"/>
      <c r="M697" s="11"/>
      <c r="N697" s="11"/>
      <c r="O697" s="11"/>
    </row>
    <row r="698">
      <c r="C698" s="15"/>
      <c r="D698" s="12"/>
      <c r="E698" s="12"/>
      <c r="G698" s="11"/>
      <c r="H698" s="11"/>
      <c r="I698" s="11"/>
      <c r="J698" s="11"/>
      <c r="K698" s="11"/>
      <c r="L698" s="11"/>
      <c r="M698" s="11"/>
      <c r="N698" s="11"/>
      <c r="O698" s="11"/>
    </row>
    <row r="699">
      <c r="C699" s="15"/>
      <c r="D699" s="12"/>
      <c r="E699" s="12"/>
      <c r="G699" s="11"/>
      <c r="H699" s="11"/>
      <c r="I699" s="11"/>
      <c r="J699" s="11"/>
      <c r="K699" s="11"/>
      <c r="L699" s="11"/>
      <c r="M699" s="11"/>
      <c r="N699" s="11"/>
      <c r="O699" s="11"/>
    </row>
    <row r="700">
      <c r="C700" s="15"/>
      <c r="D700" s="12"/>
      <c r="E700" s="12"/>
      <c r="G700" s="11"/>
      <c r="H700" s="11"/>
      <c r="I700" s="11"/>
      <c r="J700" s="11"/>
      <c r="K700" s="11"/>
      <c r="L700" s="11"/>
      <c r="M700" s="11"/>
      <c r="N700" s="11"/>
      <c r="O700" s="11"/>
    </row>
    <row r="701">
      <c r="C701" s="15"/>
      <c r="D701" s="12"/>
      <c r="E701" s="12"/>
      <c r="G701" s="11"/>
      <c r="H701" s="11"/>
      <c r="I701" s="11"/>
      <c r="J701" s="11"/>
      <c r="K701" s="11"/>
      <c r="L701" s="11"/>
      <c r="M701" s="11"/>
      <c r="N701" s="11"/>
      <c r="O701" s="11"/>
    </row>
    <row r="702">
      <c r="C702" s="15"/>
      <c r="D702" s="12"/>
      <c r="E702" s="12"/>
      <c r="G702" s="11"/>
      <c r="H702" s="11"/>
      <c r="I702" s="11"/>
      <c r="J702" s="11"/>
      <c r="K702" s="11"/>
      <c r="L702" s="11"/>
      <c r="M702" s="11"/>
      <c r="N702" s="11"/>
      <c r="O702" s="11"/>
    </row>
  </sheetData>
  <conditionalFormatting sqref="C1:C702">
    <cfRule type="containsText" dxfId="0" priority="1" operator="containsText" text="KAS">
      <formula>NOT(ISERROR(SEARCH(("KAS"),(C1))))</formula>
    </cfRule>
  </conditionalFormatting>
  <conditionalFormatting sqref="C1:C702">
    <cfRule type="containsText" dxfId="1" priority="2" operator="containsText" text="BIAYA">
      <formula>NOT(ISERROR(SEARCH(("BIAYA"),(C1))))</formula>
    </cfRule>
  </conditionalFormatting>
  <conditionalFormatting sqref="C1:C702">
    <cfRule type="beginsWith" dxfId="2" priority="3" operator="beginsWith" text="OMZET">
      <formula>LEFT((C1),LEN("OMZET"))=("OMZET")</formula>
    </cfRule>
  </conditionalFormatting>
  <conditionalFormatting sqref="C1:C702">
    <cfRule type="containsText" dxfId="3" priority="4" operator="containsText" text="INVESTOR">
      <formula>NOT(ISERROR(SEARCH(("INVESTOR"),(C1))))</formula>
    </cfRule>
  </conditionalFormatting>
  <conditionalFormatting sqref="C1:C702">
    <cfRule type="containsText" dxfId="4" priority="5" operator="containsText" text="LABA">
      <formula>NOT(ISERROR(SEARCH(("LABA"),(C1))))</formula>
    </cfRule>
  </conditionalFormatting>
  <conditionalFormatting sqref="C1:C702">
    <cfRule type="containsText" dxfId="5" priority="6" operator="containsText" text="SUPPLY">
      <formula>NOT(ISERROR(SEARCH(("SUPPLY"),(C1))))</formula>
    </cfRule>
  </conditionalFormatting>
  <conditionalFormatting sqref="C1:C702">
    <cfRule type="containsText" dxfId="4" priority="7" operator="containsText" text="KOMISI">
      <formula>NOT(ISERROR(SEARCH(("KOMISI"),(C1))))</formula>
    </cfRule>
  </conditionalFormatting>
  <conditionalFormatting sqref="C1:C702">
    <cfRule type="containsText" dxfId="0" priority="8" operator="containsText" text="TABUNGAN">
      <formula>NOT(ISERROR(SEARCH(("TABUNGAN"),(C1))))</formula>
    </cfRule>
  </conditionalFormatting>
  <conditionalFormatting sqref="C1:C702">
    <cfRule type="containsText" dxfId="6" priority="9" operator="containsText" text="HUTANG">
      <formula>NOT(ISERROR(SEARCH(("HUTANG"),(C1))))</formula>
    </cfRule>
  </conditionalFormatting>
  <dataValidations>
    <dataValidation type="list" allowBlank="1" sqref="C2:C702">
      <formula1>"KAS,BIAYA,OMZET,INVESTOR,SUBSIDI,LUNAS,SUPPLY,LABA,KOMISI,TABUNGAN,HUTANG,PIUTANG,PRIBADI-S"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hidden="1" min="1" max="1" width="12.63"/>
    <col customWidth="1" min="3" max="3" width="19.5"/>
    <col customWidth="1" min="6" max="6" width="48.25"/>
    <col customWidth="1" min="7" max="7" width="13.63"/>
    <col customWidth="1" min="8" max="8" width="18.75"/>
    <col customWidth="1" min="9" max="9" width="16.38"/>
    <col customWidth="1" min="10" max="11" width="13.0"/>
    <col customWidth="1" min="12" max="12" width="12.38"/>
    <col customWidth="1" min="13" max="13" width="14.75"/>
    <col customWidth="1" min="14" max="15" width="15.0"/>
    <col customWidth="1" min="16" max="16" width="4.1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  <c r="M1" s="6" t="s">
        <v>12</v>
      </c>
      <c r="N1" s="6" t="s">
        <v>13</v>
      </c>
      <c r="O1" s="7" t="s">
        <v>14</v>
      </c>
    </row>
    <row r="2">
      <c r="A2" s="1" t="s">
        <v>15</v>
      </c>
      <c r="B2" s="8">
        <v>46054.0</v>
      </c>
      <c r="C2" s="1" t="s">
        <v>16</v>
      </c>
      <c r="D2" s="11">
        <v>8706721.0</v>
      </c>
      <c r="E2" s="10"/>
      <c r="F2" s="1" t="s">
        <v>1211</v>
      </c>
      <c r="G2" s="11">
        <f t="shared" ref="G2:G269" si="1">IF(OR(NOT(ISERROR(SEARCH("OMZET", C2))), NOT(ISERROR(SEARCH("PIUTANG", C2)))), IF(ROW()=2, D2, G1 + D2), IF(ROW()=2, 0, G1))</f>
        <v>0</v>
      </c>
      <c r="H2" s="9">
        <v>0.0</v>
      </c>
      <c r="I2" s="11">
        <f t="shared" ref="I2:I269" si="2">IF(ROW()=2, 0, IF(OR(C2="SUPPLY", C2="HUTANG"), I1+E2, I1))</f>
        <v>0</v>
      </c>
      <c r="J2" s="11">
        <v>8706721.0</v>
      </c>
      <c r="K2" s="11">
        <f t="shared" ref="K2:K269" si="3">G2 - (H2 + I2)</f>
        <v>0</v>
      </c>
      <c r="L2" s="11">
        <f t="shared" ref="L2:L269" si="4">IF(C2="PRIBADI-S", IF(ROW()=2, IF(D2, -D2, E2), IF(D2, L1-D2, L1+E2)), IF(ROW()=2, 0, L1))</f>
        <v>0</v>
      </c>
      <c r="M2" s="11">
        <f t="shared" ref="M2:M5" si="5">(K2/2)-L2</f>
        <v>0</v>
      </c>
      <c r="N2" s="11">
        <f t="shared" ref="N2:N5" si="6"> ((K2 - IF(ROW()=2, 0, K1)) / 2) + IF(ROW()=2, 0, N1) + IF(C2="INVESTOR", D2, 0) - IF(C2="INVESTOR", E2, 0)</f>
        <v>0</v>
      </c>
      <c r="O2" s="11">
        <f t="shared" ref="O2:O269" si="7">IF(AND(NOT(ISERROR(SEARCH("Cahaya", F2))), OR(C2="INVESTOR", C2="BIAYA")), IF(ROW()=2, IF(D2, -D2, E2), IF(D2, O1-D2, O1+E2)), IF(ROW()=2, 0, O1))</f>
        <v>0</v>
      </c>
    </row>
    <row r="3">
      <c r="A3" s="1" t="s">
        <v>18</v>
      </c>
      <c r="B3" s="8">
        <v>46054.0</v>
      </c>
      <c r="C3" s="1" t="s">
        <v>19</v>
      </c>
      <c r="D3" s="11">
        <v>1.3435236833333328E7</v>
      </c>
      <c r="E3" s="12"/>
      <c r="F3" s="1" t="s">
        <v>20</v>
      </c>
      <c r="G3" s="11">
        <f t="shared" si="1"/>
        <v>0</v>
      </c>
      <c r="H3" s="9">
        <f t="shared" ref="H3:H4" si="8">IF(ROW()=2, 0, IF(OR(C3="BIAYA", C3="TABUNGAN"), H2+E3, H2))
</f>
        <v>0</v>
      </c>
      <c r="I3" s="11">
        <f t="shared" si="2"/>
        <v>0</v>
      </c>
      <c r="J3" s="11">
        <v>8706721.0</v>
      </c>
      <c r="K3" s="11">
        <f t="shared" si="3"/>
        <v>0</v>
      </c>
      <c r="L3" s="11">
        <f t="shared" si="4"/>
        <v>0</v>
      </c>
      <c r="M3" s="11">
        <f t="shared" si="5"/>
        <v>0</v>
      </c>
      <c r="N3" s="11">
        <f t="shared" si="6"/>
        <v>13435236.83</v>
      </c>
      <c r="O3" s="11">
        <f t="shared" si="7"/>
        <v>0</v>
      </c>
    </row>
    <row r="4">
      <c r="A4" s="1" t="s">
        <v>21</v>
      </c>
      <c r="B4" s="8">
        <v>46054.0</v>
      </c>
      <c r="C4" s="1" t="s">
        <v>22</v>
      </c>
      <c r="D4" s="10"/>
      <c r="E4" s="9">
        <v>4728516.16666667</v>
      </c>
      <c r="F4" s="1" t="s">
        <v>1212</v>
      </c>
      <c r="G4" s="11">
        <f t="shared" si="1"/>
        <v>0</v>
      </c>
      <c r="H4" s="9">
        <f t="shared" si="8"/>
        <v>0</v>
      </c>
      <c r="I4" s="11">
        <f t="shared" si="2"/>
        <v>0</v>
      </c>
      <c r="J4" s="11">
        <v>8706721.0</v>
      </c>
      <c r="K4" s="11">
        <f t="shared" si="3"/>
        <v>0</v>
      </c>
      <c r="L4" s="11">
        <f t="shared" si="4"/>
        <v>4728516.167</v>
      </c>
      <c r="M4" s="11">
        <f t="shared" si="5"/>
        <v>-4728516.167</v>
      </c>
      <c r="N4" s="11">
        <f t="shared" si="6"/>
        <v>13435236.83</v>
      </c>
      <c r="O4" s="11">
        <f t="shared" si="7"/>
        <v>0</v>
      </c>
    </row>
    <row r="5">
      <c r="A5" s="1" t="s">
        <v>24</v>
      </c>
      <c r="B5" s="8">
        <v>46054.0</v>
      </c>
      <c r="C5" s="1" t="s">
        <v>25</v>
      </c>
      <c r="D5" s="12"/>
      <c r="E5" s="10">
        <v>4066000.0</v>
      </c>
      <c r="F5" s="1" t="s">
        <v>26</v>
      </c>
      <c r="G5" s="11">
        <f t="shared" si="1"/>
        <v>0</v>
      </c>
      <c r="H5" s="9">
        <v>0.0</v>
      </c>
      <c r="I5" s="11">
        <f t="shared" si="2"/>
        <v>0</v>
      </c>
      <c r="J5" s="11">
        <v>8706721.0</v>
      </c>
      <c r="K5" s="11">
        <f t="shared" si="3"/>
        <v>0</v>
      </c>
      <c r="L5" s="11">
        <f t="shared" si="4"/>
        <v>4728516.167</v>
      </c>
      <c r="M5" s="11">
        <f t="shared" si="5"/>
        <v>-4728516.167</v>
      </c>
      <c r="N5" s="11">
        <f t="shared" si="6"/>
        <v>13435236.83</v>
      </c>
      <c r="O5" s="11">
        <f t="shared" si="7"/>
        <v>4066000</v>
      </c>
    </row>
    <row r="6">
      <c r="A6" s="1" t="s">
        <v>1213</v>
      </c>
      <c r="B6" s="8">
        <v>46056.0</v>
      </c>
      <c r="C6" s="1" t="s">
        <v>6</v>
      </c>
      <c r="D6" s="10">
        <v>650000.0</v>
      </c>
      <c r="E6" s="12"/>
      <c r="F6" s="1" t="s">
        <v>1214</v>
      </c>
      <c r="G6" s="11">
        <f t="shared" si="1"/>
        <v>650000</v>
      </c>
      <c r="H6" s="11">
        <f t="shared" ref="H6:H269" si="9">IF(ROW()=2, 0, IF(OR(C6="BIAYA", C6="TABUNGAN"), H5 + E6, H5))</f>
        <v>0</v>
      </c>
      <c r="I6" s="11">
        <f t="shared" si="2"/>
        <v>0</v>
      </c>
      <c r="J6" s="11">
        <f t="shared" ref="J6:J269" si="10"> IF(ROW()=2, D6 - E6, J5 + D6 - E6)</f>
        <v>9356721</v>
      </c>
      <c r="K6" s="11">
        <f t="shared" si="3"/>
        <v>650000</v>
      </c>
      <c r="L6" s="11">
        <f t="shared" si="4"/>
        <v>4728516.167</v>
      </c>
      <c r="M6" s="11">
        <f t="shared" ref="M6:M269" si="11">(K6/2)-L6</f>
        <v>-4403516.167</v>
      </c>
      <c r="N6" s="11">
        <f t="shared" ref="N6:N269" si="12"> ((K6 - IF(ROW()=2, 0, K5)) / 2) + IF(ROW()=2, 0, N5) + IF(C6="INVESTOR", D6, 0) - IF(C6="INVESTOR", E6, 0)</f>
        <v>13760236.83</v>
      </c>
      <c r="O6" s="11">
        <f t="shared" si="7"/>
        <v>4066000</v>
      </c>
    </row>
    <row r="7">
      <c r="A7" s="1" t="s">
        <v>1215</v>
      </c>
      <c r="B7" s="8">
        <v>46056.0</v>
      </c>
      <c r="C7" s="1" t="s">
        <v>34</v>
      </c>
      <c r="D7" s="12"/>
      <c r="E7" s="10">
        <v>56000.0</v>
      </c>
      <c r="F7" s="1" t="s">
        <v>660</v>
      </c>
      <c r="G7" s="11">
        <f t="shared" si="1"/>
        <v>650000</v>
      </c>
      <c r="H7" s="11">
        <f t="shared" si="9"/>
        <v>0</v>
      </c>
      <c r="I7" s="11">
        <f t="shared" si="2"/>
        <v>56000</v>
      </c>
      <c r="J7" s="11">
        <f t="shared" si="10"/>
        <v>9300721</v>
      </c>
      <c r="K7" s="11">
        <f t="shared" si="3"/>
        <v>594000</v>
      </c>
      <c r="L7" s="11">
        <f t="shared" si="4"/>
        <v>4728516.167</v>
      </c>
      <c r="M7" s="11">
        <f t="shared" si="11"/>
        <v>-4431516.167</v>
      </c>
      <c r="N7" s="11">
        <f t="shared" si="12"/>
        <v>13732236.83</v>
      </c>
      <c r="O7" s="11">
        <f t="shared" si="7"/>
        <v>4066000</v>
      </c>
    </row>
    <row r="8">
      <c r="A8" s="1" t="s">
        <v>1216</v>
      </c>
      <c r="B8" s="8">
        <v>46056.0</v>
      </c>
      <c r="C8" s="1" t="s">
        <v>34</v>
      </c>
      <c r="D8" s="12"/>
      <c r="E8" s="10">
        <v>369000.0</v>
      </c>
      <c r="F8" s="1" t="s">
        <v>62</v>
      </c>
      <c r="G8" s="11">
        <f t="shared" si="1"/>
        <v>650000</v>
      </c>
      <c r="H8" s="11">
        <f t="shared" si="9"/>
        <v>0</v>
      </c>
      <c r="I8" s="11">
        <f t="shared" si="2"/>
        <v>425000</v>
      </c>
      <c r="J8" s="11">
        <f t="shared" si="10"/>
        <v>8931721</v>
      </c>
      <c r="K8" s="11">
        <f t="shared" si="3"/>
        <v>225000</v>
      </c>
      <c r="L8" s="11">
        <f t="shared" si="4"/>
        <v>4728516.167</v>
      </c>
      <c r="M8" s="11">
        <f t="shared" si="11"/>
        <v>-4616016.167</v>
      </c>
      <c r="N8" s="11">
        <f t="shared" si="12"/>
        <v>13547736.83</v>
      </c>
      <c r="O8" s="11">
        <f t="shared" si="7"/>
        <v>4066000</v>
      </c>
    </row>
    <row r="9">
      <c r="A9" s="1" t="s">
        <v>1217</v>
      </c>
      <c r="B9" s="8">
        <v>46056.0</v>
      </c>
      <c r="C9" s="1" t="s">
        <v>25</v>
      </c>
      <c r="D9" s="12"/>
      <c r="E9" s="10">
        <v>300000.0</v>
      </c>
      <c r="F9" s="1" t="s">
        <v>53</v>
      </c>
      <c r="G9" s="11">
        <f t="shared" si="1"/>
        <v>650000</v>
      </c>
      <c r="H9" s="11">
        <f t="shared" si="9"/>
        <v>300000</v>
      </c>
      <c r="I9" s="11">
        <f t="shared" si="2"/>
        <v>425000</v>
      </c>
      <c r="J9" s="11">
        <f t="shared" si="10"/>
        <v>8631721</v>
      </c>
      <c r="K9" s="11">
        <f t="shared" si="3"/>
        <v>-75000</v>
      </c>
      <c r="L9" s="11">
        <f t="shared" si="4"/>
        <v>4728516.167</v>
      </c>
      <c r="M9" s="11">
        <f t="shared" si="11"/>
        <v>-4766016.167</v>
      </c>
      <c r="N9" s="11">
        <f t="shared" si="12"/>
        <v>13397736.83</v>
      </c>
      <c r="O9" s="11">
        <f t="shared" si="7"/>
        <v>4366000</v>
      </c>
    </row>
    <row r="10">
      <c r="A10" s="1" t="s">
        <v>1218</v>
      </c>
      <c r="B10" s="8">
        <v>46057.0</v>
      </c>
      <c r="C10" s="1" t="s">
        <v>34</v>
      </c>
      <c r="D10" s="12"/>
      <c r="E10" s="10">
        <v>49000.0</v>
      </c>
      <c r="F10" s="1" t="s">
        <v>62</v>
      </c>
      <c r="G10" s="11">
        <f t="shared" si="1"/>
        <v>650000</v>
      </c>
      <c r="H10" s="11">
        <f t="shared" si="9"/>
        <v>300000</v>
      </c>
      <c r="I10" s="11">
        <f t="shared" si="2"/>
        <v>474000</v>
      </c>
      <c r="J10" s="11">
        <f t="shared" si="10"/>
        <v>8582721</v>
      </c>
      <c r="K10" s="11">
        <f t="shared" si="3"/>
        <v>-124000</v>
      </c>
      <c r="L10" s="11">
        <f t="shared" si="4"/>
        <v>4728516.167</v>
      </c>
      <c r="M10" s="11">
        <f t="shared" si="11"/>
        <v>-4790516.167</v>
      </c>
      <c r="N10" s="11">
        <f t="shared" si="12"/>
        <v>13373236.83</v>
      </c>
      <c r="O10" s="11">
        <f t="shared" si="7"/>
        <v>4366000</v>
      </c>
    </row>
    <row r="11">
      <c r="A11" s="1" t="s">
        <v>1219</v>
      </c>
      <c r="B11" s="8">
        <v>46057.0</v>
      </c>
      <c r="C11" s="1" t="s">
        <v>34</v>
      </c>
      <c r="D11" s="12"/>
      <c r="E11" s="10">
        <v>313000.0</v>
      </c>
      <c r="F11" s="1" t="s">
        <v>270</v>
      </c>
      <c r="G11" s="11">
        <f t="shared" si="1"/>
        <v>650000</v>
      </c>
      <c r="H11" s="11">
        <f t="shared" si="9"/>
        <v>300000</v>
      </c>
      <c r="I11" s="11">
        <f t="shared" si="2"/>
        <v>787000</v>
      </c>
      <c r="J11" s="11">
        <f t="shared" si="10"/>
        <v>8269721</v>
      </c>
      <c r="K11" s="11">
        <f t="shared" si="3"/>
        <v>-437000</v>
      </c>
      <c r="L11" s="11">
        <f t="shared" si="4"/>
        <v>4728516.167</v>
      </c>
      <c r="M11" s="11">
        <f t="shared" si="11"/>
        <v>-4947016.167</v>
      </c>
      <c r="N11" s="11">
        <f t="shared" si="12"/>
        <v>13216736.83</v>
      </c>
      <c r="O11" s="11">
        <f t="shared" si="7"/>
        <v>4366000</v>
      </c>
    </row>
    <row r="12">
      <c r="A12" s="1" t="s">
        <v>1220</v>
      </c>
      <c r="B12" s="8">
        <v>46057.0</v>
      </c>
      <c r="C12" s="1" t="s">
        <v>34</v>
      </c>
      <c r="D12" s="12"/>
      <c r="E12" s="10">
        <v>205000.0</v>
      </c>
      <c r="F12" s="1" t="s">
        <v>244</v>
      </c>
      <c r="G12" s="11">
        <f t="shared" si="1"/>
        <v>650000</v>
      </c>
      <c r="H12" s="11">
        <f t="shared" si="9"/>
        <v>300000</v>
      </c>
      <c r="I12" s="11">
        <f t="shared" si="2"/>
        <v>992000</v>
      </c>
      <c r="J12" s="11">
        <f t="shared" si="10"/>
        <v>8064721</v>
      </c>
      <c r="K12" s="11">
        <f t="shared" si="3"/>
        <v>-642000</v>
      </c>
      <c r="L12" s="11">
        <f t="shared" si="4"/>
        <v>4728516.167</v>
      </c>
      <c r="M12" s="11">
        <f t="shared" si="11"/>
        <v>-5049516.167</v>
      </c>
      <c r="N12" s="11">
        <f t="shared" si="12"/>
        <v>13114236.83</v>
      </c>
      <c r="O12" s="11">
        <f t="shared" si="7"/>
        <v>4366000</v>
      </c>
    </row>
    <row r="13">
      <c r="A13" s="14" t="s">
        <v>1221</v>
      </c>
      <c r="B13" s="8">
        <v>46058.0</v>
      </c>
      <c r="C13" s="1" t="s">
        <v>25</v>
      </c>
      <c r="D13" s="12"/>
      <c r="E13" s="10">
        <v>503000.0</v>
      </c>
      <c r="F13" s="1" t="s">
        <v>433</v>
      </c>
      <c r="G13" s="11">
        <f t="shared" si="1"/>
        <v>650000</v>
      </c>
      <c r="H13" s="11">
        <f t="shared" si="9"/>
        <v>803000</v>
      </c>
      <c r="I13" s="11">
        <f t="shared" si="2"/>
        <v>992000</v>
      </c>
      <c r="J13" s="11">
        <f t="shared" si="10"/>
        <v>7561721</v>
      </c>
      <c r="K13" s="11">
        <f t="shared" si="3"/>
        <v>-1145000</v>
      </c>
      <c r="L13" s="11">
        <f t="shared" si="4"/>
        <v>4728516.167</v>
      </c>
      <c r="M13" s="11">
        <f t="shared" si="11"/>
        <v>-5301016.167</v>
      </c>
      <c r="N13" s="11">
        <f t="shared" si="12"/>
        <v>12862736.83</v>
      </c>
      <c r="O13" s="11">
        <f t="shared" si="7"/>
        <v>4366000</v>
      </c>
    </row>
    <row r="14">
      <c r="A14" s="1" t="s">
        <v>1222</v>
      </c>
      <c r="B14" s="8">
        <v>46056.0</v>
      </c>
      <c r="C14" s="1" t="s">
        <v>6</v>
      </c>
      <c r="D14" s="10">
        <v>350000.0</v>
      </c>
      <c r="E14" s="12"/>
      <c r="F14" s="1" t="s">
        <v>1223</v>
      </c>
      <c r="G14" s="11">
        <f t="shared" si="1"/>
        <v>1000000</v>
      </c>
      <c r="H14" s="11">
        <f t="shared" si="9"/>
        <v>803000</v>
      </c>
      <c r="I14" s="11">
        <f t="shared" si="2"/>
        <v>992000</v>
      </c>
      <c r="J14" s="11">
        <f t="shared" si="10"/>
        <v>7911721</v>
      </c>
      <c r="K14" s="11">
        <f t="shared" si="3"/>
        <v>-795000</v>
      </c>
      <c r="L14" s="11">
        <f t="shared" si="4"/>
        <v>4728516.167</v>
      </c>
      <c r="M14" s="11">
        <f t="shared" si="11"/>
        <v>-5126016.167</v>
      </c>
      <c r="N14" s="11">
        <f t="shared" si="12"/>
        <v>13037736.83</v>
      </c>
      <c r="O14" s="11">
        <f t="shared" si="7"/>
        <v>4366000</v>
      </c>
    </row>
    <row r="15">
      <c r="A15" s="1" t="s">
        <v>1224</v>
      </c>
      <c r="B15" s="8">
        <v>46057.0</v>
      </c>
      <c r="C15" s="1" t="s">
        <v>6</v>
      </c>
      <c r="D15" s="10">
        <v>395000.0</v>
      </c>
      <c r="E15" s="12"/>
      <c r="F15" s="1" t="s">
        <v>1225</v>
      </c>
      <c r="G15" s="11">
        <f t="shared" si="1"/>
        <v>1395000</v>
      </c>
      <c r="H15" s="11">
        <f t="shared" si="9"/>
        <v>803000</v>
      </c>
      <c r="I15" s="11">
        <f t="shared" si="2"/>
        <v>992000</v>
      </c>
      <c r="J15" s="11">
        <f t="shared" si="10"/>
        <v>8306721</v>
      </c>
      <c r="K15" s="11">
        <f t="shared" si="3"/>
        <v>-400000</v>
      </c>
      <c r="L15" s="11">
        <f t="shared" si="4"/>
        <v>4728516.167</v>
      </c>
      <c r="M15" s="11">
        <f t="shared" si="11"/>
        <v>-4928516.167</v>
      </c>
      <c r="N15" s="11">
        <f t="shared" si="12"/>
        <v>13235236.83</v>
      </c>
      <c r="O15" s="11">
        <f t="shared" si="7"/>
        <v>4366000</v>
      </c>
    </row>
    <row r="16">
      <c r="A16" s="1" t="s">
        <v>1226</v>
      </c>
      <c r="B16" s="8">
        <v>46058.0</v>
      </c>
      <c r="C16" s="1" t="s">
        <v>6</v>
      </c>
      <c r="D16" s="10">
        <v>204000.0</v>
      </c>
      <c r="E16" s="12"/>
      <c r="F16" s="1" t="s">
        <v>1227</v>
      </c>
      <c r="G16" s="11">
        <f t="shared" si="1"/>
        <v>1599000</v>
      </c>
      <c r="H16" s="11">
        <f t="shared" si="9"/>
        <v>803000</v>
      </c>
      <c r="I16" s="11">
        <f t="shared" si="2"/>
        <v>992000</v>
      </c>
      <c r="J16" s="11">
        <f t="shared" si="10"/>
        <v>8510721</v>
      </c>
      <c r="K16" s="11">
        <f t="shared" si="3"/>
        <v>-196000</v>
      </c>
      <c r="L16" s="11">
        <f t="shared" si="4"/>
        <v>4728516.167</v>
      </c>
      <c r="M16" s="11">
        <f t="shared" si="11"/>
        <v>-4826516.167</v>
      </c>
      <c r="N16" s="11">
        <f t="shared" si="12"/>
        <v>13337236.83</v>
      </c>
      <c r="O16" s="11">
        <f t="shared" si="7"/>
        <v>4366000</v>
      </c>
    </row>
    <row r="17">
      <c r="A17" s="1" t="s">
        <v>1228</v>
      </c>
      <c r="B17" s="8">
        <v>46058.0</v>
      </c>
      <c r="C17" s="1" t="s">
        <v>6</v>
      </c>
      <c r="D17" s="10">
        <v>120000.0</v>
      </c>
      <c r="E17" s="12"/>
      <c r="F17" s="1" t="s">
        <v>742</v>
      </c>
      <c r="G17" s="11">
        <f t="shared" si="1"/>
        <v>1719000</v>
      </c>
      <c r="H17" s="11">
        <f t="shared" si="9"/>
        <v>803000</v>
      </c>
      <c r="I17" s="11">
        <f t="shared" si="2"/>
        <v>992000</v>
      </c>
      <c r="J17" s="11">
        <f t="shared" si="10"/>
        <v>8630721</v>
      </c>
      <c r="K17" s="11">
        <f t="shared" si="3"/>
        <v>-76000</v>
      </c>
      <c r="L17" s="11">
        <f t="shared" si="4"/>
        <v>4728516.167</v>
      </c>
      <c r="M17" s="11">
        <f t="shared" si="11"/>
        <v>-4766516.167</v>
      </c>
      <c r="N17" s="11">
        <f t="shared" si="12"/>
        <v>13397236.83</v>
      </c>
      <c r="O17" s="11">
        <f t="shared" si="7"/>
        <v>4366000</v>
      </c>
    </row>
    <row r="18">
      <c r="A18" s="1" t="s">
        <v>1229</v>
      </c>
      <c r="B18" s="8">
        <v>46058.0</v>
      </c>
      <c r="C18" s="1" t="s">
        <v>6</v>
      </c>
      <c r="D18" s="10">
        <v>49000.0</v>
      </c>
      <c r="E18" s="12"/>
      <c r="F18" s="1" t="s">
        <v>1230</v>
      </c>
      <c r="G18" s="11">
        <f t="shared" si="1"/>
        <v>1768000</v>
      </c>
      <c r="H18" s="11">
        <f t="shared" si="9"/>
        <v>803000</v>
      </c>
      <c r="I18" s="11">
        <f t="shared" si="2"/>
        <v>992000</v>
      </c>
      <c r="J18" s="11">
        <f t="shared" si="10"/>
        <v>8679721</v>
      </c>
      <c r="K18" s="11">
        <f t="shared" si="3"/>
        <v>-27000</v>
      </c>
      <c r="L18" s="11">
        <f t="shared" si="4"/>
        <v>4728516.167</v>
      </c>
      <c r="M18" s="11">
        <f t="shared" si="11"/>
        <v>-4742016.167</v>
      </c>
      <c r="N18" s="11">
        <f t="shared" si="12"/>
        <v>13421736.83</v>
      </c>
      <c r="O18" s="11">
        <f t="shared" si="7"/>
        <v>4366000</v>
      </c>
    </row>
    <row r="19">
      <c r="A19" s="1" t="s">
        <v>1231</v>
      </c>
      <c r="B19" s="8">
        <v>46058.0</v>
      </c>
      <c r="C19" s="1" t="s">
        <v>6</v>
      </c>
      <c r="D19" s="10">
        <v>10000.0</v>
      </c>
      <c r="E19" s="12"/>
      <c r="F19" s="1" t="s">
        <v>1232</v>
      </c>
      <c r="G19" s="11">
        <f t="shared" si="1"/>
        <v>1778000</v>
      </c>
      <c r="H19" s="11">
        <f t="shared" si="9"/>
        <v>803000</v>
      </c>
      <c r="I19" s="11">
        <f t="shared" si="2"/>
        <v>992000</v>
      </c>
      <c r="J19" s="11">
        <f t="shared" si="10"/>
        <v>8689721</v>
      </c>
      <c r="K19" s="11">
        <f t="shared" si="3"/>
        <v>-17000</v>
      </c>
      <c r="L19" s="11">
        <f t="shared" si="4"/>
        <v>4728516.167</v>
      </c>
      <c r="M19" s="11">
        <f t="shared" si="11"/>
        <v>-4737016.167</v>
      </c>
      <c r="N19" s="11">
        <f t="shared" si="12"/>
        <v>13426736.83</v>
      </c>
      <c r="O19" s="11">
        <f t="shared" si="7"/>
        <v>4366000</v>
      </c>
    </row>
    <row r="20">
      <c r="A20" s="1" t="s">
        <v>1233</v>
      </c>
      <c r="B20" s="8">
        <v>46058.0</v>
      </c>
      <c r="C20" s="1" t="s">
        <v>6</v>
      </c>
      <c r="D20" s="10">
        <v>10000.0</v>
      </c>
      <c r="E20" s="12"/>
      <c r="F20" s="1" t="s">
        <v>1234</v>
      </c>
      <c r="G20" s="11">
        <f t="shared" si="1"/>
        <v>1788000</v>
      </c>
      <c r="H20" s="11">
        <f t="shared" si="9"/>
        <v>803000</v>
      </c>
      <c r="I20" s="11">
        <f t="shared" si="2"/>
        <v>992000</v>
      </c>
      <c r="J20" s="11">
        <f t="shared" si="10"/>
        <v>8699721</v>
      </c>
      <c r="K20" s="11">
        <f t="shared" si="3"/>
        <v>-7000</v>
      </c>
      <c r="L20" s="11">
        <f t="shared" si="4"/>
        <v>4728516.167</v>
      </c>
      <c r="M20" s="11">
        <f t="shared" si="11"/>
        <v>-4732016.167</v>
      </c>
      <c r="N20" s="11">
        <f t="shared" si="12"/>
        <v>13431736.83</v>
      </c>
      <c r="O20" s="11">
        <f t="shared" si="7"/>
        <v>4366000</v>
      </c>
    </row>
    <row r="21">
      <c r="A21" s="14" t="s">
        <v>1235</v>
      </c>
      <c r="B21" s="8">
        <v>46058.0</v>
      </c>
      <c r="C21" s="1" t="s">
        <v>6</v>
      </c>
      <c r="D21" s="10">
        <v>10000.0</v>
      </c>
      <c r="E21" s="12"/>
      <c r="F21" s="1" t="s">
        <v>1236</v>
      </c>
      <c r="G21" s="11">
        <f t="shared" si="1"/>
        <v>1798000</v>
      </c>
      <c r="H21" s="11">
        <f t="shared" si="9"/>
        <v>803000</v>
      </c>
      <c r="I21" s="11">
        <f t="shared" si="2"/>
        <v>992000</v>
      </c>
      <c r="J21" s="11">
        <f t="shared" si="10"/>
        <v>8709721</v>
      </c>
      <c r="K21" s="11">
        <f t="shared" si="3"/>
        <v>3000</v>
      </c>
      <c r="L21" s="11">
        <f t="shared" si="4"/>
        <v>4728516.167</v>
      </c>
      <c r="M21" s="11">
        <f t="shared" si="11"/>
        <v>-4727016.167</v>
      </c>
      <c r="N21" s="11">
        <f t="shared" si="12"/>
        <v>13436736.83</v>
      </c>
      <c r="O21" s="11">
        <f t="shared" si="7"/>
        <v>4366000</v>
      </c>
    </row>
    <row r="22">
      <c r="A22" s="1" t="s">
        <v>1237</v>
      </c>
      <c r="B22" s="8">
        <v>46058.0</v>
      </c>
      <c r="C22" s="1" t="s">
        <v>6</v>
      </c>
      <c r="D22" s="10">
        <v>85000.0</v>
      </c>
      <c r="E22" s="12"/>
      <c r="F22" s="1" t="s">
        <v>1238</v>
      </c>
      <c r="G22" s="11">
        <f t="shared" si="1"/>
        <v>1883000</v>
      </c>
      <c r="H22" s="11">
        <f t="shared" si="9"/>
        <v>803000</v>
      </c>
      <c r="I22" s="11">
        <f t="shared" si="2"/>
        <v>992000</v>
      </c>
      <c r="J22" s="11">
        <f t="shared" si="10"/>
        <v>8794721</v>
      </c>
      <c r="K22" s="11">
        <f t="shared" si="3"/>
        <v>88000</v>
      </c>
      <c r="L22" s="11">
        <f t="shared" si="4"/>
        <v>4728516.167</v>
      </c>
      <c r="M22" s="11">
        <f t="shared" si="11"/>
        <v>-4684516.167</v>
      </c>
      <c r="N22" s="11">
        <f t="shared" si="12"/>
        <v>13479236.83</v>
      </c>
      <c r="O22" s="11">
        <f t="shared" si="7"/>
        <v>4366000</v>
      </c>
    </row>
    <row r="23">
      <c r="A23" s="1" t="s">
        <v>1239</v>
      </c>
      <c r="B23" s="8">
        <v>46058.0</v>
      </c>
      <c r="C23" s="1" t="s">
        <v>6</v>
      </c>
      <c r="D23" s="10">
        <v>180000.0</v>
      </c>
      <c r="E23" s="12"/>
      <c r="F23" s="1" t="s">
        <v>205</v>
      </c>
      <c r="G23" s="11">
        <f t="shared" si="1"/>
        <v>2063000</v>
      </c>
      <c r="H23" s="11">
        <f t="shared" si="9"/>
        <v>803000</v>
      </c>
      <c r="I23" s="11">
        <f t="shared" si="2"/>
        <v>992000</v>
      </c>
      <c r="J23" s="11">
        <f t="shared" si="10"/>
        <v>8974721</v>
      </c>
      <c r="K23" s="11">
        <f t="shared" si="3"/>
        <v>268000</v>
      </c>
      <c r="L23" s="11">
        <f t="shared" si="4"/>
        <v>4728516.167</v>
      </c>
      <c r="M23" s="11">
        <f t="shared" si="11"/>
        <v>-4594516.167</v>
      </c>
      <c r="N23" s="11">
        <f t="shared" si="12"/>
        <v>13569236.83</v>
      </c>
      <c r="O23" s="11">
        <f t="shared" si="7"/>
        <v>4366000</v>
      </c>
    </row>
    <row r="24">
      <c r="A24" s="1" t="s">
        <v>1240</v>
      </c>
      <c r="B24" s="8">
        <v>46058.0</v>
      </c>
      <c r="C24" s="1" t="s">
        <v>6</v>
      </c>
      <c r="D24" s="10">
        <v>85000.0</v>
      </c>
      <c r="E24" s="12"/>
      <c r="F24" s="1" t="s">
        <v>1241</v>
      </c>
      <c r="G24" s="11">
        <f t="shared" si="1"/>
        <v>2148000</v>
      </c>
      <c r="H24" s="11">
        <f t="shared" si="9"/>
        <v>803000</v>
      </c>
      <c r="I24" s="11">
        <f t="shared" si="2"/>
        <v>992000</v>
      </c>
      <c r="J24" s="11">
        <f t="shared" si="10"/>
        <v>9059721</v>
      </c>
      <c r="K24" s="11">
        <f t="shared" si="3"/>
        <v>353000</v>
      </c>
      <c r="L24" s="11">
        <f t="shared" si="4"/>
        <v>4728516.167</v>
      </c>
      <c r="M24" s="11">
        <f t="shared" si="11"/>
        <v>-4552016.167</v>
      </c>
      <c r="N24" s="11">
        <f t="shared" si="12"/>
        <v>13611736.83</v>
      </c>
      <c r="O24" s="11">
        <f t="shared" si="7"/>
        <v>4366000</v>
      </c>
    </row>
    <row r="25">
      <c r="A25" s="1" t="s">
        <v>1242</v>
      </c>
      <c r="B25" s="8">
        <v>46058.0</v>
      </c>
      <c r="C25" s="1" t="s">
        <v>6</v>
      </c>
      <c r="D25" s="10">
        <v>68000.0</v>
      </c>
      <c r="E25" s="12"/>
      <c r="F25" s="1" t="s">
        <v>1243</v>
      </c>
      <c r="G25" s="11">
        <f t="shared" si="1"/>
        <v>2216000</v>
      </c>
      <c r="H25" s="11">
        <f t="shared" si="9"/>
        <v>803000</v>
      </c>
      <c r="I25" s="11">
        <f t="shared" si="2"/>
        <v>992000</v>
      </c>
      <c r="J25" s="11">
        <f t="shared" si="10"/>
        <v>9127721</v>
      </c>
      <c r="K25" s="11">
        <f t="shared" si="3"/>
        <v>421000</v>
      </c>
      <c r="L25" s="11">
        <f t="shared" si="4"/>
        <v>4728516.167</v>
      </c>
      <c r="M25" s="11">
        <f t="shared" si="11"/>
        <v>-4518016.167</v>
      </c>
      <c r="N25" s="11">
        <f t="shared" si="12"/>
        <v>13645736.83</v>
      </c>
      <c r="O25" s="11">
        <f t="shared" si="7"/>
        <v>4366000</v>
      </c>
    </row>
    <row r="26">
      <c r="A26" s="1" t="s">
        <v>1244</v>
      </c>
      <c r="B26" s="8">
        <v>46058.0</v>
      </c>
      <c r="C26" s="1" t="s">
        <v>6</v>
      </c>
      <c r="D26" s="10">
        <v>95000.0</v>
      </c>
      <c r="E26" s="12"/>
      <c r="F26" s="1" t="s">
        <v>1245</v>
      </c>
      <c r="G26" s="11">
        <f t="shared" si="1"/>
        <v>2311000</v>
      </c>
      <c r="H26" s="11">
        <f t="shared" si="9"/>
        <v>803000</v>
      </c>
      <c r="I26" s="11">
        <f t="shared" si="2"/>
        <v>992000</v>
      </c>
      <c r="J26" s="11">
        <f t="shared" si="10"/>
        <v>9222721</v>
      </c>
      <c r="K26" s="11">
        <f t="shared" si="3"/>
        <v>516000</v>
      </c>
      <c r="L26" s="11">
        <f t="shared" si="4"/>
        <v>4728516.167</v>
      </c>
      <c r="M26" s="11">
        <f t="shared" si="11"/>
        <v>-4470516.167</v>
      </c>
      <c r="N26" s="11">
        <f t="shared" si="12"/>
        <v>13693236.83</v>
      </c>
      <c r="O26" s="11">
        <f t="shared" si="7"/>
        <v>4366000</v>
      </c>
    </row>
    <row r="27">
      <c r="A27" s="1" t="s">
        <v>1246</v>
      </c>
      <c r="B27" s="8">
        <v>46058.0</v>
      </c>
      <c r="C27" s="1" t="s">
        <v>6</v>
      </c>
      <c r="D27" s="10">
        <v>227000.0</v>
      </c>
      <c r="E27" s="12"/>
      <c r="F27" s="1" t="s">
        <v>1247</v>
      </c>
      <c r="G27" s="11">
        <f t="shared" si="1"/>
        <v>2538000</v>
      </c>
      <c r="H27" s="11">
        <f t="shared" si="9"/>
        <v>803000</v>
      </c>
      <c r="I27" s="11">
        <f t="shared" si="2"/>
        <v>992000</v>
      </c>
      <c r="J27" s="11">
        <f t="shared" si="10"/>
        <v>9449721</v>
      </c>
      <c r="K27" s="11">
        <f t="shared" si="3"/>
        <v>743000</v>
      </c>
      <c r="L27" s="11">
        <f t="shared" si="4"/>
        <v>4728516.167</v>
      </c>
      <c r="M27" s="11">
        <f t="shared" si="11"/>
        <v>-4357016.167</v>
      </c>
      <c r="N27" s="11">
        <f t="shared" si="12"/>
        <v>13806736.83</v>
      </c>
      <c r="O27" s="11">
        <f t="shared" si="7"/>
        <v>4366000</v>
      </c>
    </row>
    <row r="28">
      <c r="A28" s="1" t="s">
        <v>1248</v>
      </c>
      <c r="B28" s="8">
        <v>46058.0</v>
      </c>
      <c r="C28" s="1" t="s">
        <v>25</v>
      </c>
      <c r="D28" s="12"/>
      <c r="E28" s="10">
        <v>30000.0</v>
      </c>
      <c r="F28" s="1" t="s">
        <v>1249</v>
      </c>
      <c r="G28" s="11">
        <f t="shared" si="1"/>
        <v>2538000</v>
      </c>
      <c r="H28" s="11">
        <f t="shared" si="9"/>
        <v>833000</v>
      </c>
      <c r="I28" s="11">
        <f t="shared" si="2"/>
        <v>992000</v>
      </c>
      <c r="J28" s="11">
        <f t="shared" si="10"/>
        <v>9419721</v>
      </c>
      <c r="K28" s="11">
        <f t="shared" si="3"/>
        <v>713000</v>
      </c>
      <c r="L28" s="11">
        <f t="shared" si="4"/>
        <v>4728516.167</v>
      </c>
      <c r="M28" s="11">
        <f t="shared" si="11"/>
        <v>-4372016.167</v>
      </c>
      <c r="N28" s="11">
        <f t="shared" si="12"/>
        <v>13791736.83</v>
      </c>
      <c r="O28" s="11">
        <f t="shared" si="7"/>
        <v>4366000</v>
      </c>
    </row>
    <row r="29">
      <c r="A29" s="1" t="s">
        <v>1250</v>
      </c>
      <c r="B29" s="8">
        <v>46058.0</v>
      </c>
      <c r="C29" s="1" t="s">
        <v>6</v>
      </c>
      <c r="D29" s="10">
        <v>104000.0</v>
      </c>
      <c r="E29" s="12"/>
      <c r="F29" s="1" t="s">
        <v>205</v>
      </c>
      <c r="G29" s="11">
        <f t="shared" si="1"/>
        <v>2642000</v>
      </c>
      <c r="H29" s="11">
        <f t="shared" si="9"/>
        <v>833000</v>
      </c>
      <c r="I29" s="11">
        <f t="shared" si="2"/>
        <v>992000</v>
      </c>
      <c r="J29" s="11">
        <f t="shared" si="10"/>
        <v>9523721</v>
      </c>
      <c r="K29" s="11">
        <f t="shared" si="3"/>
        <v>817000</v>
      </c>
      <c r="L29" s="11">
        <f t="shared" si="4"/>
        <v>4728516.167</v>
      </c>
      <c r="M29" s="11">
        <f t="shared" si="11"/>
        <v>-4320016.167</v>
      </c>
      <c r="N29" s="11">
        <f t="shared" si="12"/>
        <v>13843736.83</v>
      </c>
      <c r="O29" s="11">
        <f t="shared" si="7"/>
        <v>4366000</v>
      </c>
    </row>
    <row r="30">
      <c r="A30" s="1" t="s">
        <v>1251</v>
      </c>
      <c r="B30" s="8">
        <v>46058.0</v>
      </c>
      <c r="C30" s="1" t="s">
        <v>6</v>
      </c>
      <c r="D30" s="10">
        <v>80000.0</v>
      </c>
      <c r="E30" s="12"/>
      <c r="F30" s="1" t="s">
        <v>1252</v>
      </c>
      <c r="G30" s="11">
        <f t="shared" si="1"/>
        <v>2722000</v>
      </c>
      <c r="H30" s="11">
        <f t="shared" si="9"/>
        <v>833000</v>
      </c>
      <c r="I30" s="11">
        <f t="shared" si="2"/>
        <v>992000</v>
      </c>
      <c r="J30" s="11">
        <f t="shared" si="10"/>
        <v>9603721</v>
      </c>
      <c r="K30" s="11">
        <f t="shared" si="3"/>
        <v>897000</v>
      </c>
      <c r="L30" s="11">
        <f t="shared" si="4"/>
        <v>4728516.167</v>
      </c>
      <c r="M30" s="11">
        <f t="shared" si="11"/>
        <v>-4280016.167</v>
      </c>
      <c r="N30" s="11">
        <f t="shared" si="12"/>
        <v>13883736.83</v>
      </c>
      <c r="O30" s="11">
        <f t="shared" si="7"/>
        <v>4366000</v>
      </c>
    </row>
    <row r="31">
      <c r="A31" s="1" t="s">
        <v>1253</v>
      </c>
      <c r="B31" s="8">
        <v>46058.0</v>
      </c>
      <c r="C31" s="1" t="s">
        <v>6</v>
      </c>
      <c r="D31" s="10">
        <v>153000.0</v>
      </c>
      <c r="E31" s="12"/>
      <c r="F31" s="1" t="s">
        <v>638</v>
      </c>
      <c r="G31" s="11">
        <f t="shared" si="1"/>
        <v>2875000</v>
      </c>
      <c r="H31" s="11">
        <f t="shared" si="9"/>
        <v>833000</v>
      </c>
      <c r="I31" s="11">
        <f t="shared" si="2"/>
        <v>992000</v>
      </c>
      <c r="J31" s="11">
        <f t="shared" si="10"/>
        <v>9756721</v>
      </c>
      <c r="K31" s="11">
        <f t="shared" si="3"/>
        <v>1050000</v>
      </c>
      <c r="L31" s="11">
        <f t="shared" si="4"/>
        <v>4728516.167</v>
      </c>
      <c r="M31" s="11">
        <f t="shared" si="11"/>
        <v>-4203516.167</v>
      </c>
      <c r="N31" s="11">
        <f t="shared" si="12"/>
        <v>13960236.83</v>
      </c>
      <c r="O31" s="11">
        <f t="shared" si="7"/>
        <v>4366000</v>
      </c>
    </row>
    <row r="32">
      <c r="A32" s="1" t="s">
        <v>1254</v>
      </c>
      <c r="B32" s="8">
        <v>46058.0</v>
      </c>
      <c r="C32" s="1" t="s">
        <v>6</v>
      </c>
      <c r="D32" s="10">
        <v>76500.0</v>
      </c>
      <c r="E32" s="12"/>
      <c r="F32" s="1" t="s">
        <v>630</v>
      </c>
      <c r="G32" s="11">
        <f t="shared" si="1"/>
        <v>2951500</v>
      </c>
      <c r="H32" s="11">
        <f t="shared" si="9"/>
        <v>833000</v>
      </c>
      <c r="I32" s="11">
        <f t="shared" si="2"/>
        <v>992000</v>
      </c>
      <c r="J32" s="11">
        <f t="shared" si="10"/>
        <v>9833221</v>
      </c>
      <c r="K32" s="11">
        <f t="shared" si="3"/>
        <v>1126500</v>
      </c>
      <c r="L32" s="11">
        <f t="shared" si="4"/>
        <v>4728516.167</v>
      </c>
      <c r="M32" s="11">
        <f t="shared" si="11"/>
        <v>-4165266.167</v>
      </c>
      <c r="N32" s="11">
        <f t="shared" si="12"/>
        <v>13998486.83</v>
      </c>
      <c r="O32" s="11">
        <f t="shared" si="7"/>
        <v>4366000</v>
      </c>
    </row>
    <row r="33">
      <c r="A33" s="1" t="s">
        <v>1255</v>
      </c>
      <c r="B33" s="8">
        <v>46058.0</v>
      </c>
      <c r="C33" s="1" t="s">
        <v>6</v>
      </c>
      <c r="D33" s="10">
        <v>344000.0</v>
      </c>
      <c r="E33" s="12"/>
      <c r="F33" s="1" t="s">
        <v>1256</v>
      </c>
      <c r="G33" s="11">
        <f t="shared" si="1"/>
        <v>3295500</v>
      </c>
      <c r="H33" s="11">
        <f t="shared" si="9"/>
        <v>833000</v>
      </c>
      <c r="I33" s="11">
        <f t="shared" si="2"/>
        <v>992000</v>
      </c>
      <c r="J33" s="11">
        <f t="shared" si="10"/>
        <v>10177221</v>
      </c>
      <c r="K33" s="11">
        <f t="shared" si="3"/>
        <v>1470500</v>
      </c>
      <c r="L33" s="11">
        <f t="shared" si="4"/>
        <v>4728516.167</v>
      </c>
      <c r="M33" s="11">
        <f t="shared" si="11"/>
        <v>-3993266.167</v>
      </c>
      <c r="N33" s="11">
        <f t="shared" si="12"/>
        <v>14170486.83</v>
      </c>
      <c r="O33" s="11">
        <f t="shared" si="7"/>
        <v>4366000</v>
      </c>
    </row>
    <row r="34">
      <c r="A34" s="1" t="s">
        <v>1257</v>
      </c>
      <c r="B34" s="8">
        <v>46058.0</v>
      </c>
      <c r="C34" s="1" t="s">
        <v>6</v>
      </c>
      <c r="D34" s="10">
        <v>149000.0</v>
      </c>
      <c r="E34" s="12"/>
      <c r="F34" s="1" t="s">
        <v>1258</v>
      </c>
      <c r="G34" s="11">
        <f t="shared" si="1"/>
        <v>3444500</v>
      </c>
      <c r="H34" s="11">
        <f t="shared" si="9"/>
        <v>833000</v>
      </c>
      <c r="I34" s="11">
        <f t="shared" si="2"/>
        <v>992000</v>
      </c>
      <c r="J34" s="11">
        <f t="shared" si="10"/>
        <v>10326221</v>
      </c>
      <c r="K34" s="11">
        <f t="shared" si="3"/>
        <v>1619500</v>
      </c>
      <c r="L34" s="11">
        <f t="shared" si="4"/>
        <v>4728516.167</v>
      </c>
      <c r="M34" s="11">
        <f t="shared" si="11"/>
        <v>-3918766.167</v>
      </c>
      <c r="N34" s="11">
        <f t="shared" si="12"/>
        <v>14244986.83</v>
      </c>
      <c r="O34" s="11">
        <f t="shared" si="7"/>
        <v>4366000</v>
      </c>
    </row>
    <row r="35">
      <c r="A35" s="1" t="s">
        <v>1259</v>
      </c>
      <c r="B35" s="8">
        <v>46058.0</v>
      </c>
      <c r="C35" s="1" t="s">
        <v>6</v>
      </c>
      <c r="D35" s="10">
        <v>111000.0</v>
      </c>
      <c r="E35" s="12"/>
      <c r="F35" s="1" t="s">
        <v>595</v>
      </c>
      <c r="G35" s="11">
        <f t="shared" si="1"/>
        <v>3555500</v>
      </c>
      <c r="H35" s="11">
        <f t="shared" si="9"/>
        <v>833000</v>
      </c>
      <c r="I35" s="11">
        <f t="shared" si="2"/>
        <v>992000</v>
      </c>
      <c r="J35" s="11">
        <f t="shared" si="10"/>
        <v>10437221</v>
      </c>
      <c r="K35" s="11">
        <f t="shared" si="3"/>
        <v>1730500</v>
      </c>
      <c r="L35" s="11">
        <f t="shared" si="4"/>
        <v>4728516.167</v>
      </c>
      <c r="M35" s="11">
        <f t="shared" si="11"/>
        <v>-3863266.167</v>
      </c>
      <c r="N35" s="11">
        <f t="shared" si="12"/>
        <v>14300486.83</v>
      </c>
      <c r="O35" s="11">
        <f t="shared" si="7"/>
        <v>4366000</v>
      </c>
    </row>
    <row r="36">
      <c r="A36" s="1" t="s">
        <v>1260</v>
      </c>
      <c r="B36" s="8">
        <v>46058.0</v>
      </c>
      <c r="C36" s="1" t="s">
        <v>6</v>
      </c>
      <c r="D36" s="10">
        <v>171000.0</v>
      </c>
      <c r="E36" s="12"/>
      <c r="F36" s="1" t="s">
        <v>205</v>
      </c>
      <c r="G36" s="11">
        <f t="shared" si="1"/>
        <v>3726500</v>
      </c>
      <c r="H36" s="11">
        <f t="shared" si="9"/>
        <v>833000</v>
      </c>
      <c r="I36" s="11">
        <f t="shared" si="2"/>
        <v>992000</v>
      </c>
      <c r="J36" s="11">
        <f t="shared" si="10"/>
        <v>10608221</v>
      </c>
      <c r="K36" s="11">
        <f t="shared" si="3"/>
        <v>1901500</v>
      </c>
      <c r="L36" s="11">
        <f t="shared" si="4"/>
        <v>4728516.167</v>
      </c>
      <c r="M36" s="11">
        <f t="shared" si="11"/>
        <v>-3777766.167</v>
      </c>
      <c r="N36" s="11">
        <f t="shared" si="12"/>
        <v>14385986.83</v>
      </c>
      <c r="O36" s="11">
        <f t="shared" si="7"/>
        <v>4366000</v>
      </c>
    </row>
    <row r="37">
      <c r="A37" s="1" t="s">
        <v>1261</v>
      </c>
      <c r="B37" s="8">
        <v>46058.0</v>
      </c>
      <c r="C37" s="1" t="s">
        <v>6</v>
      </c>
      <c r="D37" s="10">
        <v>34000.0</v>
      </c>
      <c r="E37" s="12"/>
      <c r="F37" s="1" t="s">
        <v>615</v>
      </c>
      <c r="G37" s="11">
        <f t="shared" si="1"/>
        <v>3760500</v>
      </c>
      <c r="H37" s="11">
        <f t="shared" si="9"/>
        <v>833000</v>
      </c>
      <c r="I37" s="11">
        <f t="shared" si="2"/>
        <v>992000</v>
      </c>
      <c r="J37" s="11">
        <f t="shared" si="10"/>
        <v>10642221</v>
      </c>
      <c r="K37" s="11">
        <f t="shared" si="3"/>
        <v>1935500</v>
      </c>
      <c r="L37" s="11">
        <f t="shared" si="4"/>
        <v>4728516.167</v>
      </c>
      <c r="M37" s="11">
        <f t="shared" si="11"/>
        <v>-3760766.167</v>
      </c>
      <c r="N37" s="11">
        <f t="shared" si="12"/>
        <v>14402986.83</v>
      </c>
      <c r="O37" s="11">
        <f t="shared" si="7"/>
        <v>4366000</v>
      </c>
    </row>
    <row r="38">
      <c r="A38" s="1" t="s">
        <v>1262</v>
      </c>
      <c r="B38" s="8">
        <v>46058.0</v>
      </c>
      <c r="C38" s="1" t="s">
        <v>6</v>
      </c>
      <c r="D38" s="10">
        <v>184000.0</v>
      </c>
      <c r="E38" s="12"/>
      <c r="F38" s="1" t="s">
        <v>1263</v>
      </c>
      <c r="G38" s="11">
        <f t="shared" si="1"/>
        <v>3944500</v>
      </c>
      <c r="H38" s="11">
        <f t="shared" si="9"/>
        <v>833000</v>
      </c>
      <c r="I38" s="11">
        <f t="shared" si="2"/>
        <v>992000</v>
      </c>
      <c r="J38" s="11">
        <f t="shared" si="10"/>
        <v>10826221</v>
      </c>
      <c r="K38" s="11">
        <f t="shared" si="3"/>
        <v>2119500</v>
      </c>
      <c r="L38" s="11">
        <f t="shared" si="4"/>
        <v>4728516.167</v>
      </c>
      <c r="M38" s="11">
        <f t="shared" si="11"/>
        <v>-3668766.167</v>
      </c>
      <c r="N38" s="11">
        <f t="shared" si="12"/>
        <v>14494986.83</v>
      </c>
      <c r="O38" s="11">
        <f t="shared" si="7"/>
        <v>4366000</v>
      </c>
    </row>
    <row r="39">
      <c r="A39" s="1" t="s">
        <v>1264</v>
      </c>
      <c r="B39" s="8">
        <v>46058.0</v>
      </c>
      <c r="C39" s="1" t="s">
        <v>6</v>
      </c>
      <c r="D39" s="10">
        <v>48000.0</v>
      </c>
      <c r="E39" s="12"/>
      <c r="F39" s="1" t="s">
        <v>595</v>
      </c>
      <c r="G39" s="11">
        <f t="shared" si="1"/>
        <v>3992500</v>
      </c>
      <c r="H39" s="11">
        <f t="shared" si="9"/>
        <v>833000</v>
      </c>
      <c r="I39" s="11">
        <f t="shared" si="2"/>
        <v>992000</v>
      </c>
      <c r="J39" s="11">
        <f t="shared" si="10"/>
        <v>10874221</v>
      </c>
      <c r="K39" s="11">
        <f t="shared" si="3"/>
        <v>2167500</v>
      </c>
      <c r="L39" s="11">
        <f t="shared" si="4"/>
        <v>4728516.167</v>
      </c>
      <c r="M39" s="11">
        <f t="shared" si="11"/>
        <v>-3644766.167</v>
      </c>
      <c r="N39" s="11">
        <f t="shared" si="12"/>
        <v>14518986.83</v>
      </c>
      <c r="O39" s="11">
        <f t="shared" si="7"/>
        <v>4366000</v>
      </c>
    </row>
    <row r="40">
      <c r="A40" s="1" t="s">
        <v>1265</v>
      </c>
      <c r="B40" s="8">
        <v>46058.0</v>
      </c>
      <c r="C40" s="1" t="s">
        <v>6</v>
      </c>
      <c r="D40" s="10">
        <v>34000.0</v>
      </c>
      <c r="E40" s="12"/>
      <c r="F40" s="1" t="s">
        <v>615</v>
      </c>
      <c r="G40" s="11">
        <f t="shared" si="1"/>
        <v>4026500</v>
      </c>
      <c r="H40" s="11">
        <f t="shared" si="9"/>
        <v>833000</v>
      </c>
      <c r="I40" s="11">
        <f t="shared" si="2"/>
        <v>992000</v>
      </c>
      <c r="J40" s="11">
        <f t="shared" si="10"/>
        <v>10908221</v>
      </c>
      <c r="K40" s="11">
        <f t="shared" si="3"/>
        <v>2201500</v>
      </c>
      <c r="L40" s="11">
        <f t="shared" si="4"/>
        <v>4728516.167</v>
      </c>
      <c r="M40" s="11">
        <f t="shared" si="11"/>
        <v>-3627766.167</v>
      </c>
      <c r="N40" s="11">
        <f t="shared" si="12"/>
        <v>14535986.83</v>
      </c>
      <c r="O40" s="11">
        <f t="shared" si="7"/>
        <v>4366000</v>
      </c>
    </row>
    <row r="41">
      <c r="A41" s="1" t="s">
        <v>1266</v>
      </c>
      <c r="B41" s="8">
        <v>46058.0</v>
      </c>
      <c r="C41" s="1" t="s">
        <v>6</v>
      </c>
      <c r="D41" s="10">
        <v>70000.0</v>
      </c>
      <c r="E41" s="12"/>
      <c r="F41" s="1" t="s">
        <v>1267</v>
      </c>
      <c r="G41" s="11">
        <f t="shared" si="1"/>
        <v>4096500</v>
      </c>
      <c r="H41" s="11">
        <f t="shared" si="9"/>
        <v>833000</v>
      </c>
      <c r="I41" s="11">
        <f t="shared" si="2"/>
        <v>992000</v>
      </c>
      <c r="J41" s="11">
        <f t="shared" si="10"/>
        <v>10978221</v>
      </c>
      <c r="K41" s="11">
        <f t="shared" si="3"/>
        <v>2271500</v>
      </c>
      <c r="L41" s="11">
        <f t="shared" si="4"/>
        <v>4728516.167</v>
      </c>
      <c r="M41" s="11">
        <f t="shared" si="11"/>
        <v>-3592766.167</v>
      </c>
      <c r="N41" s="11">
        <f t="shared" si="12"/>
        <v>14570986.83</v>
      </c>
      <c r="O41" s="11">
        <f t="shared" si="7"/>
        <v>4366000</v>
      </c>
    </row>
    <row r="42">
      <c r="A42" s="1" t="s">
        <v>1268</v>
      </c>
      <c r="B42" s="8">
        <v>46058.0</v>
      </c>
      <c r="C42" s="1" t="s">
        <v>6</v>
      </c>
      <c r="D42" s="10">
        <v>448000.0</v>
      </c>
      <c r="E42" s="12"/>
      <c r="F42" s="1" t="s">
        <v>1269</v>
      </c>
      <c r="G42" s="11">
        <f t="shared" si="1"/>
        <v>4544500</v>
      </c>
      <c r="H42" s="11">
        <f t="shared" si="9"/>
        <v>833000</v>
      </c>
      <c r="I42" s="11">
        <f t="shared" si="2"/>
        <v>992000</v>
      </c>
      <c r="J42" s="11">
        <f t="shared" si="10"/>
        <v>11426221</v>
      </c>
      <c r="K42" s="11">
        <f t="shared" si="3"/>
        <v>2719500</v>
      </c>
      <c r="L42" s="11">
        <f t="shared" si="4"/>
        <v>4728516.167</v>
      </c>
      <c r="M42" s="11">
        <f t="shared" si="11"/>
        <v>-3368766.167</v>
      </c>
      <c r="N42" s="11">
        <f t="shared" si="12"/>
        <v>14794986.83</v>
      </c>
      <c r="O42" s="11">
        <f t="shared" si="7"/>
        <v>4366000</v>
      </c>
    </row>
    <row r="43">
      <c r="A43" s="1" t="s">
        <v>1270</v>
      </c>
      <c r="B43" s="8">
        <v>46058.0</v>
      </c>
      <c r="C43" s="1" t="s">
        <v>6</v>
      </c>
      <c r="D43" s="10">
        <v>280000.0</v>
      </c>
      <c r="E43" s="12"/>
      <c r="F43" s="1" t="s">
        <v>1271</v>
      </c>
      <c r="G43" s="11">
        <f t="shared" si="1"/>
        <v>4824500</v>
      </c>
      <c r="H43" s="11">
        <f t="shared" si="9"/>
        <v>833000</v>
      </c>
      <c r="I43" s="11">
        <f t="shared" si="2"/>
        <v>992000</v>
      </c>
      <c r="J43" s="11">
        <f t="shared" si="10"/>
        <v>11706221</v>
      </c>
      <c r="K43" s="11">
        <f t="shared" si="3"/>
        <v>2999500</v>
      </c>
      <c r="L43" s="11">
        <f t="shared" si="4"/>
        <v>4728516.167</v>
      </c>
      <c r="M43" s="11">
        <f t="shared" si="11"/>
        <v>-3228766.167</v>
      </c>
      <c r="N43" s="11">
        <f t="shared" si="12"/>
        <v>14934986.83</v>
      </c>
      <c r="O43" s="11">
        <f t="shared" si="7"/>
        <v>4366000</v>
      </c>
    </row>
    <row r="44">
      <c r="A44" s="1" t="s">
        <v>1272</v>
      </c>
      <c r="B44" s="8">
        <v>46058.0</v>
      </c>
      <c r="C44" s="1" t="s">
        <v>6</v>
      </c>
      <c r="D44" s="10">
        <v>76500.0</v>
      </c>
      <c r="E44" s="12"/>
      <c r="F44" s="1" t="s">
        <v>1273</v>
      </c>
      <c r="G44" s="11">
        <f t="shared" si="1"/>
        <v>4901000</v>
      </c>
      <c r="H44" s="11">
        <f t="shared" si="9"/>
        <v>833000</v>
      </c>
      <c r="I44" s="11">
        <f t="shared" si="2"/>
        <v>992000</v>
      </c>
      <c r="J44" s="11">
        <f t="shared" si="10"/>
        <v>11782721</v>
      </c>
      <c r="K44" s="11">
        <f t="shared" si="3"/>
        <v>3076000</v>
      </c>
      <c r="L44" s="11">
        <f t="shared" si="4"/>
        <v>4728516.167</v>
      </c>
      <c r="M44" s="11">
        <f t="shared" si="11"/>
        <v>-3190516.167</v>
      </c>
      <c r="N44" s="11">
        <f t="shared" si="12"/>
        <v>14973236.83</v>
      </c>
      <c r="O44" s="11">
        <f t="shared" si="7"/>
        <v>4366000</v>
      </c>
    </row>
    <row r="45">
      <c r="A45" s="1" t="s">
        <v>1274</v>
      </c>
      <c r="B45" s="8">
        <v>46058.0</v>
      </c>
      <c r="C45" s="1" t="s">
        <v>6</v>
      </c>
      <c r="D45" s="10">
        <v>360000.0</v>
      </c>
      <c r="E45" s="12"/>
      <c r="F45" s="1" t="s">
        <v>1275</v>
      </c>
      <c r="G45" s="11">
        <f t="shared" si="1"/>
        <v>5261000</v>
      </c>
      <c r="H45" s="11">
        <f t="shared" si="9"/>
        <v>833000</v>
      </c>
      <c r="I45" s="11">
        <f t="shared" si="2"/>
        <v>992000</v>
      </c>
      <c r="J45" s="11">
        <f t="shared" si="10"/>
        <v>12142721</v>
      </c>
      <c r="K45" s="11">
        <f t="shared" si="3"/>
        <v>3436000</v>
      </c>
      <c r="L45" s="11">
        <f t="shared" si="4"/>
        <v>4728516.167</v>
      </c>
      <c r="M45" s="11">
        <f t="shared" si="11"/>
        <v>-3010516.167</v>
      </c>
      <c r="N45" s="11">
        <f t="shared" si="12"/>
        <v>15153236.83</v>
      </c>
      <c r="O45" s="11">
        <f t="shared" si="7"/>
        <v>4366000</v>
      </c>
    </row>
    <row r="46">
      <c r="A46" s="1" t="s">
        <v>1276</v>
      </c>
      <c r="B46" s="8">
        <v>46058.0</v>
      </c>
      <c r="C46" s="1" t="s">
        <v>6</v>
      </c>
      <c r="D46" s="10">
        <v>100000.0</v>
      </c>
      <c r="E46" s="12"/>
      <c r="F46" s="1" t="s">
        <v>1238</v>
      </c>
      <c r="G46" s="11">
        <f t="shared" si="1"/>
        <v>5361000</v>
      </c>
      <c r="H46" s="11">
        <f t="shared" si="9"/>
        <v>833000</v>
      </c>
      <c r="I46" s="11">
        <f t="shared" si="2"/>
        <v>992000</v>
      </c>
      <c r="J46" s="11">
        <f t="shared" si="10"/>
        <v>12242721</v>
      </c>
      <c r="K46" s="11">
        <f t="shared" si="3"/>
        <v>3536000</v>
      </c>
      <c r="L46" s="11">
        <f t="shared" si="4"/>
        <v>4728516.167</v>
      </c>
      <c r="M46" s="11">
        <f t="shared" si="11"/>
        <v>-2960516.167</v>
      </c>
      <c r="N46" s="11">
        <f t="shared" si="12"/>
        <v>15203236.83</v>
      </c>
      <c r="O46" s="11">
        <f t="shared" si="7"/>
        <v>4366000</v>
      </c>
    </row>
    <row r="47">
      <c r="A47" s="1" t="s">
        <v>1277</v>
      </c>
      <c r="B47" s="8">
        <v>46058.0</v>
      </c>
      <c r="C47" s="1" t="s">
        <v>6</v>
      </c>
      <c r="D47" s="10">
        <v>15300.0</v>
      </c>
      <c r="E47" s="12"/>
      <c r="F47" s="1" t="s">
        <v>615</v>
      </c>
      <c r="G47" s="11">
        <f t="shared" si="1"/>
        <v>5376300</v>
      </c>
      <c r="H47" s="11">
        <f t="shared" si="9"/>
        <v>833000</v>
      </c>
      <c r="I47" s="11">
        <f t="shared" si="2"/>
        <v>992000</v>
      </c>
      <c r="J47" s="11">
        <f t="shared" si="10"/>
        <v>12258021</v>
      </c>
      <c r="K47" s="11">
        <f t="shared" si="3"/>
        <v>3551300</v>
      </c>
      <c r="L47" s="11">
        <f t="shared" si="4"/>
        <v>4728516.167</v>
      </c>
      <c r="M47" s="11">
        <f t="shared" si="11"/>
        <v>-2952866.167</v>
      </c>
      <c r="N47" s="11">
        <f t="shared" si="12"/>
        <v>15210886.83</v>
      </c>
      <c r="O47" s="11">
        <f t="shared" si="7"/>
        <v>4366000</v>
      </c>
    </row>
    <row r="48">
      <c r="A48" s="1" t="s">
        <v>1278</v>
      </c>
      <c r="B48" s="8">
        <v>46058.0</v>
      </c>
      <c r="C48" s="1" t="s">
        <v>6</v>
      </c>
      <c r="D48" s="10">
        <v>87000.0</v>
      </c>
      <c r="E48" s="12"/>
      <c r="F48" s="1" t="s">
        <v>630</v>
      </c>
      <c r="G48" s="11">
        <f t="shared" si="1"/>
        <v>5463300</v>
      </c>
      <c r="H48" s="11">
        <f t="shared" si="9"/>
        <v>833000</v>
      </c>
      <c r="I48" s="11">
        <f t="shared" si="2"/>
        <v>992000</v>
      </c>
      <c r="J48" s="11">
        <f t="shared" si="10"/>
        <v>12345021</v>
      </c>
      <c r="K48" s="11">
        <f t="shared" si="3"/>
        <v>3638300</v>
      </c>
      <c r="L48" s="11">
        <f t="shared" si="4"/>
        <v>4728516.167</v>
      </c>
      <c r="M48" s="11">
        <f t="shared" si="11"/>
        <v>-2909366.167</v>
      </c>
      <c r="N48" s="11">
        <f t="shared" si="12"/>
        <v>15254386.83</v>
      </c>
      <c r="O48" s="11">
        <f t="shared" si="7"/>
        <v>4366000</v>
      </c>
    </row>
    <row r="49">
      <c r="A49" s="1" t="s">
        <v>1279</v>
      </c>
      <c r="B49" s="8">
        <v>46058.0</v>
      </c>
      <c r="C49" s="1" t="s">
        <v>6</v>
      </c>
      <c r="D49" s="10">
        <v>50000.0</v>
      </c>
      <c r="E49" s="12"/>
      <c r="F49" s="1" t="s">
        <v>1280</v>
      </c>
      <c r="G49" s="11">
        <f t="shared" si="1"/>
        <v>5513300</v>
      </c>
      <c r="H49" s="11">
        <f t="shared" si="9"/>
        <v>833000</v>
      </c>
      <c r="I49" s="11">
        <f t="shared" si="2"/>
        <v>992000</v>
      </c>
      <c r="J49" s="11">
        <f t="shared" si="10"/>
        <v>12395021</v>
      </c>
      <c r="K49" s="11">
        <f t="shared" si="3"/>
        <v>3688300</v>
      </c>
      <c r="L49" s="11">
        <f t="shared" si="4"/>
        <v>4728516.167</v>
      </c>
      <c r="M49" s="11">
        <f t="shared" si="11"/>
        <v>-2884366.167</v>
      </c>
      <c r="N49" s="11">
        <f t="shared" si="12"/>
        <v>15279386.83</v>
      </c>
      <c r="O49" s="11">
        <f t="shared" si="7"/>
        <v>4366000</v>
      </c>
    </row>
    <row r="50">
      <c r="A50" s="1" t="s">
        <v>1281</v>
      </c>
      <c r="B50" s="8">
        <v>46058.0</v>
      </c>
      <c r="C50" s="1" t="s">
        <v>6</v>
      </c>
      <c r="D50" s="10">
        <v>220000.0</v>
      </c>
      <c r="E50" s="12"/>
      <c r="F50" s="1" t="s">
        <v>1282</v>
      </c>
      <c r="G50" s="11">
        <f t="shared" si="1"/>
        <v>5733300</v>
      </c>
      <c r="H50" s="11">
        <f t="shared" si="9"/>
        <v>833000</v>
      </c>
      <c r="I50" s="11">
        <f t="shared" si="2"/>
        <v>992000</v>
      </c>
      <c r="J50" s="11">
        <f t="shared" si="10"/>
        <v>12615021</v>
      </c>
      <c r="K50" s="11">
        <f t="shared" si="3"/>
        <v>3908300</v>
      </c>
      <c r="L50" s="11">
        <f t="shared" si="4"/>
        <v>4728516.167</v>
      </c>
      <c r="M50" s="11">
        <f t="shared" si="11"/>
        <v>-2774366.167</v>
      </c>
      <c r="N50" s="11">
        <f t="shared" si="12"/>
        <v>15389386.83</v>
      </c>
      <c r="O50" s="11">
        <f t="shared" si="7"/>
        <v>4366000</v>
      </c>
    </row>
    <row r="51">
      <c r="A51" s="14" t="s">
        <v>1283</v>
      </c>
      <c r="B51" s="8">
        <v>46058.0</v>
      </c>
      <c r="C51" s="1" t="s">
        <v>6</v>
      </c>
      <c r="D51" s="10">
        <v>70000.0</v>
      </c>
      <c r="E51" s="12"/>
      <c r="F51" s="1" t="s">
        <v>1284</v>
      </c>
      <c r="G51" s="11">
        <f t="shared" si="1"/>
        <v>5803300</v>
      </c>
      <c r="H51" s="11">
        <f t="shared" si="9"/>
        <v>833000</v>
      </c>
      <c r="I51" s="11">
        <f t="shared" si="2"/>
        <v>992000</v>
      </c>
      <c r="J51" s="11">
        <f t="shared" si="10"/>
        <v>12685021</v>
      </c>
      <c r="K51" s="11">
        <f t="shared" si="3"/>
        <v>3978300</v>
      </c>
      <c r="L51" s="11">
        <f t="shared" si="4"/>
        <v>4728516.167</v>
      </c>
      <c r="M51" s="11">
        <f t="shared" si="11"/>
        <v>-2739366.167</v>
      </c>
      <c r="N51" s="11">
        <f t="shared" si="12"/>
        <v>15424386.83</v>
      </c>
      <c r="O51" s="11">
        <f t="shared" si="7"/>
        <v>4366000</v>
      </c>
    </row>
    <row r="52">
      <c r="A52" s="1" t="s">
        <v>1285</v>
      </c>
      <c r="B52" s="8">
        <v>46058.0</v>
      </c>
      <c r="C52" s="1" t="s">
        <v>34</v>
      </c>
      <c r="D52" s="12"/>
      <c r="E52" s="10">
        <v>55000.0</v>
      </c>
      <c r="F52" s="1" t="s">
        <v>39</v>
      </c>
      <c r="G52" s="11">
        <f t="shared" si="1"/>
        <v>5803300</v>
      </c>
      <c r="H52" s="11">
        <f t="shared" si="9"/>
        <v>833000</v>
      </c>
      <c r="I52" s="11">
        <f t="shared" si="2"/>
        <v>1047000</v>
      </c>
      <c r="J52" s="11">
        <f t="shared" si="10"/>
        <v>12630021</v>
      </c>
      <c r="K52" s="11">
        <f t="shared" si="3"/>
        <v>3923300</v>
      </c>
      <c r="L52" s="11">
        <f t="shared" si="4"/>
        <v>4728516.167</v>
      </c>
      <c r="M52" s="11">
        <f t="shared" si="11"/>
        <v>-2766866.167</v>
      </c>
      <c r="N52" s="11">
        <f t="shared" si="12"/>
        <v>15396886.83</v>
      </c>
      <c r="O52" s="11">
        <f t="shared" si="7"/>
        <v>4366000</v>
      </c>
    </row>
    <row r="53">
      <c r="A53" s="1" t="s">
        <v>1286</v>
      </c>
      <c r="B53" s="8">
        <v>46058.0</v>
      </c>
      <c r="C53" s="1" t="s">
        <v>25</v>
      </c>
      <c r="D53" s="12"/>
      <c r="E53" s="10">
        <v>20000.0</v>
      </c>
      <c r="F53" s="1" t="s">
        <v>276</v>
      </c>
      <c r="G53" s="11">
        <f t="shared" si="1"/>
        <v>5803300</v>
      </c>
      <c r="H53" s="11">
        <f t="shared" si="9"/>
        <v>853000</v>
      </c>
      <c r="I53" s="11">
        <f t="shared" si="2"/>
        <v>1047000</v>
      </c>
      <c r="J53" s="11">
        <f t="shared" si="10"/>
        <v>12610021</v>
      </c>
      <c r="K53" s="11">
        <f t="shared" si="3"/>
        <v>3903300</v>
      </c>
      <c r="L53" s="11">
        <f t="shared" si="4"/>
        <v>4728516.167</v>
      </c>
      <c r="M53" s="11">
        <f t="shared" si="11"/>
        <v>-2776866.167</v>
      </c>
      <c r="N53" s="11">
        <f t="shared" si="12"/>
        <v>15386886.83</v>
      </c>
      <c r="O53" s="11">
        <f t="shared" si="7"/>
        <v>4366000</v>
      </c>
    </row>
    <row r="54">
      <c r="A54" s="1" t="s">
        <v>1287</v>
      </c>
      <c r="B54" s="8">
        <v>46058.0</v>
      </c>
      <c r="C54" s="1" t="s">
        <v>34</v>
      </c>
      <c r="D54" s="12"/>
      <c r="E54" s="10">
        <v>160000.0</v>
      </c>
      <c r="F54" s="1" t="s">
        <v>62</v>
      </c>
      <c r="G54" s="11">
        <f t="shared" si="1"/>
        <v>5803300</v>
      </c>
      <c r="H54" s="11">
        <f t="shared" si="9"/>
        <v>853000</v>
      </c>
      <c r="I54" s="11">
        <f t="shared" si="2"/>
        <v>1207000</v>
      </c>
      <c r="J54" s="11">
        <f t="shared" si="10"/>
        <v>12450021</v>
      </c>
      <c r="K54" s="11">
        <f t="shared" si="3"/>
        <v>3743300</v>
      </c>
      <c r="L54" s="11">
        <f t="shared" si="4"/>
        <v>4728516.167</v>
      </c>
      <c r="M54" s="11">
        <f t="shared" si="11"/>
        <v>-2856866.167</v>
      </c>
      <c r="N54" s="11">
        <f t="shared" si="12"/>
        <v>15306886.83</v>
      </c>
      <c r="O54" s="11">
        <f t="shared" si="7"/>
        <v>4366000</v>
      </c>
    </row>
    <row r="55">
      <c r="A55" s="1" t="s">
        <v>1288</v>
      </c>
      <c r="B55" s="8">
        <v>46058.0</v>
      </c>
      <c r="C55" s="1" t="s">
        <v>34</v>
      </c>
      <c r="D55" s="12"/>
      <c r="E55" s="10">
        <v>49000.0</v>
      </c>
      <c r="F55" s="1" t="s">
        <v>62</v>
      </c>
      <c r="G55" s="11">
        <f t="shared" si="1"/>
        <v>5803300</v>
      </c>
      <c r="H55" s="11">
        <f t="shared" si="9"/>
        <v>853000</v>
      </c>
      <c r="I55" s="11">
        <f t="shared" si="2"/>
        <v>1256000</v>
      </c>
      <c r="J55" s="11">
        <f t="shared" si="10"/>
        <v>12401021</v>
      </c>
      <c r="K55" s="11">
        <f t="shared" si="3"/>
        <v>3694300</v>
      </c>
      <c r="L55" s="11">
        <f t="shared" si="4"/>
        <v>4728516.167</v>
      </c>
      <c r="M55" s="11">
        <f t="shared" si="11"/>
        <v>-2881366.167</v>
      </c>
      <c r="N55" s="11">
        <f t="shared" si="12"/>
        <v>15282386.83</v>
      </c>
      <c r="O55" s="11">
        <f t="shared" si="7"/>
        <v>4366000</v>
      </c>
    </row>
    <row r="56">
      <c r="A56" s="1" t="s">
        <v>1289</v>
      </c>
      <c r="B56" s="8">
        <v>46058.0</v>
      </c>
      <c r="C56" s="1" t="s">
        <v>34</v>
      </c>
      <c r="D56" s="12"/>
      <c r="E56" s="10">
        <v>90000.0</v>
      </c>
      <c r="F56" s="1" t="s">
        <v>889</v>
      </c>
      <c r="G56" s="11">
        <f t="shared" si="1"/>
        <v>5803300</v>
      </c>
      <c r="H56" s="11">
        <f t="shared" si="9"/>
        <v>853000</v>
      </c>
      <c r="I56" s="11">
        <f t="shared" si="2"/>
        <v>1346000</v>
      </c>
      <c r="J56" s="11">
        <f t="shared" si="10"/>
        <v>12311021</v>
      </c>
      <c r="K56" s="11">
        <f t="shared" si="3"/>
        <v>3604300</v>
      </c>
      <c r="L56" s="11">
        <f t="shared" si="4"/>
        <v>4728516.167</v>
      </c>
      <c r="M56" s="11">
        <f t="shared" si="11"/>
        <v>-2926366.167</v>
      </c>
      <c r="N56" s="11">
        <f t="shared" si="12"/>
        <v>15237386.83</v>
      </c>
      <c r="O56" s="11">
        <f t="shared" si="7"/>
        <v>4366000</v>
      </c>
    </row>
    <row r="57">
      <c r="A57" s="1" t="s">
        <v>1290</v>
      </c>
      <c r="B57" s="8">
        <v>46058.0</v>
      </c>
      <c r="C57" s="1" t="s">
        <v>34</v>
      </c>
      <c r="D57" s="12"/>
      <c r="E57" s="10">
        <v>45000.0</v>
      </c>
      <c r="F57" s="1" t="s">
        <v>442</v>
      </c>
      <c r="G57" s="11">
        <f t="shared" si="1"/>
        <v>5803300</v>
      </c>
      <c r="H57" s="11">
        <f t="shared" si="9"/>
        <v>853000</v>
      </c>
      <c r="I57" s="11">
        <f t="shared" si="2"/>
        <v>1391000</v>
      </c>
      <c r="J57" s="11">
        <f t="shared" si="10"/>
        <v>12266021</v>
      </c>
      <c r="K57" s="11">
        <f t="shared" si="3"/>
        <v>3559300</v>
      </c>
      <c r="L57" s="11">
        <f t="shared" si="4"/>
        <v>4728516.167</v>
      </c>
      <c r="M57" s="11">
        <f t="shared" si="11"/>
        <v>-2948866.167</v>
      </c>
      <c r="N57" s="11">
        <f t="shared" si="12"/>
        <v>15214886.83</v>
      </c>
      <c r="O57" s="11">
        <f t="shared" si="7"/>
        <v>4366000</v>
      </c>
    </row>
    <row r="58">
      <c r="A58" s="1" t="s">
        <v>1291</v>
      </c>
      <c r="B58" s="8">
        <v>46058.0</v>
      </c>
      <c r="C58" s="1" t="s">
        <v>34</v>
      </c>
      <c r="D58" s="12"/>
      <c r="E58" s="10">
        <v>122500.0</v>
      </c>
      <c r="F58" s="1" t="s">
        <v>1292</v>
      </c>
      <c r="G58" s="11">
        <f t="shared" si="1"/>
        <v>5803300</v>
      </c>
      <c r="H58" s="11">
        <f t="shared" si="9"/>
        <v>853000</v>
      </c>
      <c r="I58" s="11">
        <f t="shared" si="2"/>
        <v>1513500</v>
      </c>
      <c r="J58" s="11">
        <f t="shared" si="10"/>
        <v>12143521</v>
      </c>
      <c r="K58" s="11">
        <f t="shared" si="3"/>
        <v>3436800</v>
      </c>
      <c r="L58" s="11">
        <f t="shared" si="4"/>
        <v>4728516.167</v>
      </c>
      <c r="M58" s="11">
        <f t="shared" si="11"/>
        <v>-3010116.167</v>
      </c>
      <c r="N58" s="11">
        <f t="shared" si="12"/>
        <v>15153636.83</v>
      </c>
      <c r="O58" s="11">
        <f t="shared" si="7"/>
        <v>4366000</v>
      </c>
    </row>
    <row r="59">
      <c r="A59" s="1" t="s">
        <v>1293</v>
      </c>
      <c r="B59" s="8">
        <v>46058.0</v>
      </c>
      <c r="C59" s="1" t="s">
        <v>25</v>
      </c>
      <c r="D59" s="12"/>
      <c r="E59" s="10">
        <v>300000.0</v>
      </c>
      <c r="F59" s="1" t="s">
        <v>53</v>
      </c>
      <c r="G59" s="11">
        <f t="shared" si="1"/>
        <v>5803300</v>
      </c>
      <c r="H59" s="11">
        <f t="shared" si="9"/>
        <v>1153000</v>
      </c>
      <c r="I59" s="11">
        <f t="shared" si="2"/>
        <v>1513500</v>
      </c>
      <c r="J59" s="11">
        <f t="shared" si="10"/>
        <v>11843521</v>
      </c>
      <c r="K59" s="11">
        <f t="shared" si="3"/>
        <v>3136800</v>
      </c>
      <c r="L59" s="11">
        <f t="shared" si="4"/>
        <v>4728516.167</v>
      </c>
      <c r="M59" s="11">
        <f t="shared" si="11"/>
        <v>-3160116.167</v>
      </c>
      <c r="N59" s="11">
        <f t="shared" si="12"/>
        <v>15003636.83</v>
      </c>
      <c r="O59" s="11">
        <f t="shared" si="7"/>
        <v>4666000</v>
      </c>
    </row>
    <row r="60">
      <c r="A60" s="1" t="s">
        <v>1294</v>
      </c>
      <c r="B60" s="8">
        <v>46058.0</v>
      </c>
      <c r="C60" s="1" t="s">
        <v>6</v>
      </c>
      <c r="D60" s="10">
        <v>650000.0</v>
      </c>
      <c r="E60" s="12"/>
      <c r="F60" s="1" t="s">
        <v>1295</v>
      </c>
      <c r="G60" s="11">
        <f t="shared" si="1"/>
        <v>6453300</v>
      </c>
      <c r="H60" s="11">
        <f t="shared" si="9"/>
        <v>1153000</v>
      </c>
      <c r="I60" s="11">
        <f t="shared" si="2"/>
        <v>1513500</v>
      </c>
      <c r="J60" s="11">
        <f t="shared" si="10"/>
        <v>12493521</v>
      </c>
      <c r="K60" s="11">
        <f t="shared" si="3"/>
        <v>3786800</v>
      </c>
      <c r="L60" s="11">
        <f t="shared" si="4"/>
        <v>4728516.167</v>
      </c>
      <c r="M60" s="11">
        <f t="shared" si="11"/>
        <v>-2835116.167</v>
      </c>
      <c r="N60" s="11">
        <f t="shared" si="12"/>
        <v>15328636.83</v>
      </c>
      <c r="O60" s="11">
        <f t="shared" si="7"/>
        <v>4666000</v>
      </c>
    </row>
    <row r="61">
      <c r="A61" s="1" t="s">
        <v>1296</v>
      </c>
      <c r="B61" s="8">
        <v>46059.0</v>
      </c>
      <c r="C61" s="1" t="s">
        <v>6</v>
      </c>
      <c r="D61" s="10">
        <v>720000.0</v>
      </c>
      <c r="E61" s="12"/>
      <c r="F61" s="1" t="s">
        <v>1297</v>
      </c>
      <c r="G61" s="11">
        <f t="shared" si="1"/>
        <v>7173300</v>
      </c>
      <c r="H61" s="11">
        <f t="shared" si="9"/>
        <v>1153000</v>
      </c>
      <c r="I61" s="11">
        <f t="shared" si="2"/>
        <v>1513500</v>
      </c>
      <c r="J61" s="11">
        <f t="shared" si="10"/>
        <v>13213521</v>
      </c>
      <c r="K61" s="11">
        <f t="shared" si="3"/>
        <v>4506800</v>
      </c>
      <c r="L61" s="11">
        <f t="shared" si="4"/>
        <v>4728516.167</v>
      </c>
      <c r="M61" s="11">
        <f t="shared" si="11"/>
        <v>-2475116.167</v>
      </c>
      <c r="N61" s="11">
        <f t="shared" si="12"/>
        <v>15688636.83</v>
      </c>
      <c r="O61" s="11">
        <f t="shared" si="7"/>
        <v>4666000</v>
      </c>
    </row>
    <row r="62">
      <c r="A62" s="1" t="s">
        <v>1298</v>
      </c>
      <c r="B62" s="8">
        <v>46060.0</v>
      </c>
      <c r="C62" s="1" t="s">
        <v>34</v>
      </c>
      <c r="D62" s="12"/>
      <c r="E62" s="10">
        <v>66000.0</v>
      </c>
      <c r="F62" s="1" t="s">
        <v>62</v>
      </c>
      <c r="G62" s="11">
        <f t="shared" si="1"/>
        <v>7173300</v>
      </c>
      <c r="H62" s="11">
        <f t="shared" si="9"/>
        <v>1153000</v>
      </c>
      <c r="I62" s="11">
        <f t="shared" si="2"/>
        <v>1579500</v>
      </c>
      <c r="J62" s="11">
        <f t="shared" si="10"/>
        <v>13147521</v>
      </c>
      <c r="K62" s="11">
        <f t="shared" si="3"/>
        <v>4440800</v>
      </c>
      <c r="L62" s="11">
        <f t="shared" si="4"/>
        <v>4728516.167</v>
      </c>
      <c r="M62" s="11">
        <f t="shared" si="11"/>
        <v>-2508116.167</v>
      </c>
      <c r="N62" s="11">
        <f t="shared" si="12"/>
        <v>15655636.83</v>
      </c>
      <c r="O62" s="11">
        <f t="shared" si="7"/>
        <v>4666000</v>
      </c>
    </row>
    <row r="63">
      <c r="A63" s="1" t="s">
        <v>1299</v>
      </c>
      <c r="B63" s="8">
        <v>46060.0</v>
      </c>
      <c r="C63" s="1" t="s">
        <v>34</v>
      </c>
      <c r="D63" s="12"/>
      <c r="E63" s="10">
        <v>132000.0</v>
      </c>
      <c r="F63" s="1" t="s">
        <v>660</v>
      </c>
      <c r="G63" s="11">
        <f t="shared" si="1"/>
        <v>7173300</v>
      </c>
      <c r="H63" s="11">
        <f t="shared" si="9"/>
        <v>1153000</v>
      </c>
      <c r="I63" s="11">
        <f t="shared" si="2"/>
        <v>1711500</v>
      </c>
      <c r="J63" s="11">
        <f t="shared" si="10"/>
        <v>13015521</v>
      </c>
      <c r="K63" s="11">
        <f t="shared" si="3"/>
        <v>4308800</v>
      </c>
      <c r="L63" s="11">
        <f t="shared" si="4"/>
        <v>4728516.167</v>
      </c>
      <c r="M63" s="11">
        <f t="shared" si="11"/>
        <v>-2574116.167</v>
      </c>
      <c r="N63" s="11">
        <f t="shared" si="12"/>
        <v>15589636.83</v>
      </c>
      <c r="O63" s="11">
        <f t="shared" si="7"/>
        <v>4666000</v>
      </c>
    </row>
    <row r="64">
      <c r="A64" s="1" t="s">
        <v>1300</v>
      </c>
      <c r="B64" s="8">
        <v>46060.0</v>
      </c>
      <c r="C64" s="1" t="s">
        <v>25</v>
      </c>
      <c r="D64" s="12"/>
      <c r="E64" s="10">
        <v>35000.0</v>
      </c>
      <c r="F64" s="1" t="s">
        <v>1301</v>
      </c>
      <c r="G64" s="11">
        <f t="shared" si="1"/>
        <v>7173300</v>
      </c>
      <c r="H64" s="11">
        <f t="shared" si="9"/>
        <v>1188000</v>
      </c>
      <c r="I64" s="11">
        <f t="shared" si="2"/>
        <v>1711500</v>
      </c>
      <c r="J64" s="11">
        <f t="shared" si="10"/>
        <v>12980521</v>
      </c>
      <c r="K64" s="11">
        <f t="shared" si="3"/>
        <v>4273800</v>
      </c>
      <c r="L64" s="11">
        <f t="shared" si="4"/>
        <v>4728516.167</v>
      </c>
      <c r="M64" s="11">
        <f t="shared" si="11"/>
        <v>-2591616.167</v>
      </c>
      <c r="N64" s="11">
        <f t="shared" si="12"/>
        <v>15572136.83</v>
      </c>
      <c r="O64" s="11">
        <f t="shared" si="7"/>
        <v>4666000</v>
      </c>
    </row>
    <row r="65">
      <c r="A65" s="1" t="s">
        <v>1302</v>
      </c>
      <c r="B65" s="8">
        <v>46060.0</v>
      </c>
      <c r="C65" s="1" t="s">
        <v>34</v>
      </c>
      <c r="D65" s="12"/>
      <c r="E65" s="10">
        <v>45000.0</v>
      </c>
      <c r="F65" s="1" t="s">
        <v>39</v>
      </c>
      <c r="G65" s="11">
        <f t="shared" si="1"/>
        <v>7173300</v>
      </c>
      <c r="H65" s="11">
        <f t="shared" si="9"/>
        <v>1188000</v>
      </c>
      <c r="I65" s="11">
        <f t="shared" si="2"/>
        <v>1756500</v>
      </c>
      <c r="J65" s="11">
        <f t="shared" si="10"/>
        <v>12935521</v>
      </c>
      <c r="K65" s="11">
        <f t="shared" si="3"/>
        <v>4228800</v>
      </c>
      <c r="L65" s="11">
        <f t="shared" si="4"/>
        <v>4728516.167</v>
      </c>
      <c r="M65" s="11">
        <f t="shared" si="11"/>
        <v>-2614116.167</v>
      </c>
      <c r="N65" s="11">
        <f t="shared" si="12"/>
        <v>15549636.83</v>
      </c>
      <c r="O65" s="11">
        <f t="shared" si="7"/>
        <v>4666000</v>
      </c>
    </row>
    <row r="66">
      <c r="A66" s="1" t="s">
        <v>1303</v>
      </c>
      <c r="B66" s="8">
        <v>46060.0</v>
      </c>
      <c r="C66" s="1" t="s">
        <v>25</v>
      </c>
      <c r="D66" s="12"/>
      <c r="E66" s="10">
        <v>300000.0</v>
      </c>
      <c r="F66" s="1" t="s">
        <v>571</v>
      </c>
      <c r="G66" s="11">
        <f t="shared" si="1"/>
        <v>7173300</v>
      </c>
      <c r="H66" s="11">
        <f t="shared" si="9"/>
        <v>1488000</v>
      </c>
      <c r="I66" s="11">
        <f t="shared" si="2"/>
        <v>1756500</v>
      </c>
      <c r="J66" s="11">
        <f t="shared" si="10"/>
        <v>12635521</v>
      </c>
      <c r="K66" s="11">
        <f t="shared" si="3"/>
        <v>3928800</v>
      </c>
      <c r="L66" s="11">
        <f t="shared" si="4"/>
        <v>4728516.167</v>
      </c>
      <c r="M66" s="11">
        <f t="shared" si="11"/>
        <v>-2764116.167</v>
      </c>
      <c r="N66" s="11">
        <f t="shared" si="12"/>
        <v>15399636.83</v>
      </c>
      <c r="O66" s="11">
        <f t="shared" si="7"/>
        <v>4666000</v>
      </c>
    </row>
    <row r="67">
      <c r="A67" s="1" t="s">
        <v>1304</v>
      </c>
      <c r="B67" s="8">
        <v>46060.0</v>
      </c>
      <c r="C67" s="1" t="s">
        <v>34</v>
      </c>
      <c r="D67" s="12"/>
      <c r="E67" s="10">
        <v>114000.0</v>
      </c>
      <c r="F67" s="1" t="s">
        <v>300</v>
      </c>
      <c r="G67" s="11">
        <f t="shared" si="1"/>
        <v>7173300</v>
      </c>
      <c r="H67" s="11">
        <f t="shared" si="9"/>
        <v>1488000</v>
      </c>
      <c r="I67" s="11">
        <f t="shared" si="2"/>
        <v>1870500</v>
      </c>
      <c r="J67" s="11">
        <f t="shared" si="10"/>
        <v>12521521</v>
      </c>
      <c r="K67" s="11">
        <f t="shared" si="3"/>
        <v>3814800</v>
      </c>
      <c r="L67" s="11">
        <f t="shared" si="4"/>
        <v>4728516.167</v>
      </c>
      <c r="M67" s="11">
        <f t="shared" si="11"/>
        <v>-2821116.167</v>
      </c>
      <c r="N67" s="11">
        <f t="shared" si="12"/>
        <v>15342636.83</v>
      </c>
      <c r="O67" s="11">
        <f t="shared" si="7"/>
        <v>4666000</v>
      </c>
    </row>
    <row r="68">
      <c r="A68" s="1" t="s">
        <v>1305</v>
      </c>
      <c r="B68" s="8">
        <v>46060.0</v>
      </c>
      <c r="C68" s="1" t="s">
        <v>25</v>
      </c>
      <c r="D68" s="12"/>
      <c r="E68" s="10">
        <v>50000.0</v>
      </c>
      <c r="F68" s="1" t="s">
        <v>863</v>
      </c>
      <c r="G68" s="11">
        <f t="shared" si="1"/>
        <v>7173300</v>
      </c>
      <c r="H68" s="11">
        <f t="shared" si="9"/>
        <v>1538000</v>
      </c>
      <c r="I68" s="11">
        <f t="shared" si="2"/>
        <v>1870500</v>
      </c>
      <c r="J68" s="11">
        <f t="shared" si="10"/>
        <v>12471521</v>
      </c>
      <c r="K68" s="11">
        <f t="shared" si="3"/>
        <v>3764800</v>
      </c>
      <c r="L68" s="11">
        <f t="shared" si="4"/>
        <v>4728516.167</v>
      </c>
      <c r="M68" s="11">
        <f t="shared" si="11"/>
        <v>-2846116.167</v>
      </c>
      <c r="N68" s="11">
        <f t="shared" si="12"/>
        <v>15317636.83</v>
      </c>
      <c r="O68" s="11">
        <f t="shared" si="7"/>
        <v>4666000</v>
      </c>
    </row>
    <row r="69">
      <c r="A69" s="1" t="s">
        <v>1306</v>
      </c>
      <c r="B69" s="8">
        <v>46060.0</v>
      </c>
      <c r="C69" s="1" t="s">
        <v>25</v>
      </c>
      <c r="D69" s="12"/>
      <c r="E69" s="10">
        <v>300000.0</v>
      </c>
      <c r="F69" s="1" t="s">
        <v>53</v>
      </c>
      <c r="G69" s="11">
        <f t="shared" si="1"/>
        <v>7173300</v>
      </c>
      <c r="H69" s="11">
        <f t="shared" si="9"/>
        <v>1838000</v>
      </c>
      <c r="I69" s="11">
        <f t="shared" si="2"/>
        <v>1870500</v>
      </c>
      <c r="J69" s="11">
        <f t="shared" si="10"/>
        <v>12171521</v>
      </c>
      <c r="K69" s="11">
        <f t="shared" si="3"/>
        <v>3464800</v>
      </c>
      <c r="L69" s="11">
        <f t="shared" si="4"/>
        <v>4728516.167</v>
      </c>
      <c r="M69" s="11">
        <f t="shared" si="11"/>
        <v>-2996116.167</v>
      </c>
      <c r="N69" s="11">
        <f t="shared" si="12"/>
        <v>15167636.83</v>
      </c>
      <c r="O69" s="11">
        <f t="shared" si="7"/>
        <v>4966000</v>
      </c>
    </row>
    <row r="70">
      <c r="A70" s="1" t="s">
        <v>1307</v>
      </c>
      <c r="B70" s="8">
        <v>46060.0</v>
      </c>
      <c r="C70" s="1" t="s">
        <v>6</v>
      </c>
      <c r="D70" s="10">
        <v>175000.0</v>
      </c>
      <c r="E70" s="12"/>
      <c r="F70" s="1" t="s">
        <v>1308</v>
      </c>
      <c r="G70" s="11">
        <f t="shared" si="1"/>
        <v>7348300</v>
      </c>
      <c r="H70" s="11">
        <f t="shared" si="9"/>
        <v>1838000</v>
      </c>
      <c r="I70" s="11">
        <f t="shared" si="2"/>
        <v>1870500</v>
      </c>
      <c r="J70" s="11">
        <f t="shared" si="10"/>
        <v>12346521</v>
      </c>
      <c r="K70" s="11">
        <f t="shared" si="3"/>
        <v>3639800</v>
      </c>
      <c r="L70" s="11">
        <f t="shared" si="4"/>
        <v>4728516.167</v>
      </c>
      <c r="M70" s="11">
        <f t="shared" si="11"/>
        <v>-2908616.167</v>
      </c>
      <c r="N70" s="11">
        <f t="shared" si="12"/>
        <v>15255136.83</v>
      </c>
      <c r="O70" s="11">
        <f t="shared" si="7"/>
        <v>4966000</v>
      </c>
    </row>
    <row r="71">
      <c r="A71" s="1" t="s">
        <v>1309</v>
      </c>
      <c r="B71" s="8">
        <v>46060.0</v>
      </c>
      <c r="C71" s="1" t="s">
        <v>6</v>
      </c>
      <c r="D71" s="10">
        <v>342000.0</v>
      </c>
      <c r="E71" s="12"/>
      <c r="F71" s="1" t="s">
        <v>1310</v>
      </c>
      <c r="G71" s="11">
        <f t="shared" si="1"/>
        <v>7690300</v>
      </c>
      <c r="H71" s="11">
        <f t="shared" si="9"/>
        <v>1838000</v>
      </c>
      <c r="I71" s="11">
        <f t="shared" si="2"/>
        <v>1870500</v>
      </c>
      <c r="J71" s="11">
        <f t="shared" si="10"/>
        <v>12688521</v>
      </c>
      <c r="K71" s="11">
        <f t="shared" si="3"/>
        <v>3981800</v>
      </c>
      <c r="L71" s="11">
        <f t="shared" si="4"/>
        <v>4728516.167</v>
      </c>
      <c r="M71" s="11">
        <f t="shared" si="11"/>
        <v>-2737616.167</v>
      </c>
      <c r="N71" s="11">
        <f t="shared" si="12"/>
        <v>15426136.83</v>
      </c>
      <c r="O71" s="11">
        <f t="shared" si="7"/>
        <v>4966000</v>
      </c>
    </row>
    <row r="72">
      <c r="A72" s="1" t="s">
        <v>1311</v>
      </c>
      <c r="B72" s="8">
        <v>46060.0</v>
      </c>
      <c r="C72" s="1" t="s">
        <v>6</v>
      </c>
      <c r="D72" s="10">
        <v>56000.0</v>
      </c>
      <c r="E72" s="12"/>
      <c r="F72" s="1" t="s">
        <v>1312</v>
      </c>
      <c r="G72" s="11">
        <f t="shared" si="1"/>
        <v>7746300</v>
      </c>
      <c r="H72" s="11">
        <f t="shared" si="9"/>
        <v>1838000</v>
      </c>
      <c r="I72" s="11">
        <f t="shared" si="2"/>
        <v>1870500</v>
      </c>
      <c r="J72" s="11">
        <f t="shared" si="10"/>
        <v>12744521</v>
      </c>
      <c r="K72" s="11">
        <f t="shared" si="3"/>
        <v>4037800</v>
      </c>
      <c r="L72" s="11">
        <f t="shared" si="4"/>
        <v>4728516.167</v>
      </c>
      <c r="M72" s="11">
        <f t="shared" si="11"/>
        <v>-2709616.167</v>
      </c>
      <c r="N72" s="11">
        <f t="shared" si="12"/>
        <v>15454136.83</v>
      </c>
      <c r="O72" s="11">
        <f t="shared" si="7"/>
        <v>4966000</v>
      </c>
    </row>
    <row r="73">
      <c r="A73" s="1" t="s">
        <v>1313</v>
      </c>
      <c r="B73" s="8">
        <v>46060.0</v>
      </c>
      <c r="C73" s="1" t="s">
        <v>6</v>
      </c>
      <c r="D73" s="10">
        <v>70000.0</v>
      </c>
      <c r="E73" s="12"/>
      <c r="F73" s="1" t="s">
        <v>1314</v>
      </c>
      <c r="G73" s="11">
        <f t="shared" si="1"/>
        <v>7816300</v>
      </c>
      <c r="H73" s="11">
        <f t="shared" si="9"/>
        <v>1838000</v>
      </c>
      <c r="I73" s="11">
        <f t="shared" si="2"/>
        <v>1870500</v>
      </c>
      <c r="J73" s="11">
        <f t="shared" si="10"/>
        <v>12814521</v>
      </c>
      <c r="K73" s="11">
        <f t="shared" si="3"/>
        <v>4107800</v>
      </c>
      <c r="L73" s="11">
        <f t="shared" si="4"/>
        <v>4728516.167</v>
      </c>
      <c r="M73" s="11">
        <f t="shared" si="11"/>
        <v>-2674616.167</v>
      </c>
      <c r="N73" s="11">
        <f t="shared" si="12"/>
        <v>15489136.83</v>
      </c>
      <c r="O73" s="11">
        <f t="shared" si="7"/>
        <v>4966000</v>
      </c>
    </row>
    <row r="74">
      <c r="A74" s="1" t="s">
        <v>1315</v>
      </c>
      <c r="B74" s="8">
        <v>46060.0</v>
      </c>
      <c r="C74" s="1" t="s">
        <v>6</v>
      </c>
      <c r="D74" s="10">
        <v>138000.0</v>
      </c>
      <c r="E74" s="12"/>
      <c r="F74" s="1" t="s">
        <v>1316</v>
      </c>
      <c r="G74" s="11">
        <f t="shared" si="1"/>
        <v>7954300</v>
      </c>
      <c r="H74" s="11">
        <f t="shared" si="9"/>
        <v>1838000</v>
      </c>
      <c r="I74" s="11">
        <f t="shared" si="2"/>
        <v>1870500</v>
      </c>
      <c r="J74" s="11">
        <f t="shared" si="10"/>
        <v>12952521</v>
      </c>
      <c r="K74" s="11">
        <f t="shared" si="3"/>
        <v>4245800</v>
      </c>
      <c r="L74" s="11">
        <f t="shared" si="4"/>
        <v>4728516.167</v>
      </c>
      <c r="M74" s="11">
        <f t="shared" si="11"/>
        <v>-2605616.167</v>
      </c>
      <c r="N74" s="11">
        <f t="shared" si="12"/>
        <v>15558136.83</v>
      </c>
      <c r="O74" s="11">
        <f t="shared" si="7"/>
        <v>4966000</v>
      </c>
    </row>
    <row r="75">
      <c r="A75" s="1" t="s">
        <v>1317</v>
      </c>
      <c r="B75" s="8">
        <v>46060.0</v>
      </c>
      <c r="C75" s="1" t="s">
        <v>6</v>
      </c>
      <c r="D75" s="10">
        <v>120000.0</v>
      </c>
      <c r="E75" s="12"/>
      <c r="F75" s="1" t="s">
        <v>675</v>
      </c>
      <c r="G75" s="11">
        <f t="shared" si="1"/>
        <v>8074300</v>
      </c>
      <c r="H75" s="11">
        <f t="shared" si="9"/>
        <v>1838000</v>
      </c>
      <c r="I75" s="11">
        <f t="shared" si="2"/>
        <v>1870500</v>
      </c>
      <c r="J75" s="11">
        <f t="shared" si="10"/>
        <v>13072521</v>
      </c>
      <c r="K75" s="11">
        <f t="shared" si="3"/>
        <v>4365800</v>
      </c>
      <c r="L75" s="11">
        <f t="shared" si="4"/>
        <v>4728516.167</v>
      </c>
      <c r="M75" s="11">
        <f t="shared" si="11"/>
        <v>-2545616.167</v>
      </c>
      <c r="N75" s="11">
        <f t="shared" si="12"/>
        <v>15618136.83</v>
      </c>
      <c r="O75" s="11">
        <f t="shared" si="7"/>
        <v>4966000</v>
      </c>
    </row>
    <row r="76">
      <c r="A76" s="1" t="s">
        <v>1318</v>
      </c>
      <c r="B76" s="8">
        <v>46060.0</v>
      </c>
      <c r="C76" s="1" t="s">
        <v>6</v>
      </c>
      <c r="D76" s="10">
        <v>110000.0</v>
      </c>
      <c r="E76" s="12"/>
      <c r="F76" s="1" t="s">
        <v>618</v>
      </c>
      <c r="G76" s="11">
        <f t="shared" si="1"/>
        <v>8184300</v>
      </c>
      <c r="H76" s="11">
        <f t="shared" si="9"/>
        <v>1838000</v>
      </c>
      <c r="I76" s="11">
        <f t="shared" si="2"/>
        <v>1870500</v>
      </c>
      <c r="J76" s="11">
        <f t="shared" si="10"/>
        <v>13182521</v>
      </c>
      <c r="K76" s="11">
        <f t="shared" si="3"/>
        <v>4475800</v>
      </c>
      <c r="L76" s="11">
        <f t="shared" si="4"/>
        <v>4728516.167</v>
      </c>
      <c r="M76" s="11">
        <f t="shared" si="11"/>
        <v>-2490616.167</v>
      </c>
      <c r="N76" s="11">
        <f t="shared" si="12"/>
        <v>15673136.83</v>
      </c>
      <c r="O76" s="11">
        <f t="shared" si="7"/>
        <v>4966000</v>
      </c>
    </row>
    <row r="77">
      <c r="A77" s="1" t="s">
        <v>1319</v>
      </c>
      <c r="B77" s="8">
        <v>46060.0</v>
      </c>
      <c r="C77" s="1" t="s">
        <v>6</v>
      </c>
      <c r="D77" s="10">
        <v>215000.0</v>
      </c>
      <c r="E77" s="12"/>
      <c r="F77" s="1" t="s">
        <v>595</v>
      </c>
      <c r="G77" s="11">
        <f t="shared" si="1"/>
        <v>8399300</v>
      </c>
      <c r="H77" s="11">
        <f t="shared" si="9"/>
        <v>1838000</v>
      </c>
      <c r="I77" s="11">
        <f t="shared" si="2"/>
        <v>1870500</v>
      </c>
      <c r="J77" s="11">
        <f t="shared" si="10"/>
        <v>13397521</v>
      </c>
      <c r="K77" s="11">
        <f t="shared" si="3"/>
        <v>4690800</v>
      </c>
      <c r="L77" s="11">
        <f t="shared" si="4"/>
        <v>4728516.167</v>
      </c>
      <c r="M77" s="11">
        <f t="shared" si="11"/>
        <v>-2383116.167</v>
      </c>
      <c r="N77" s="11">
        <f t="shared" si="12"/>
        <v>15780636.83</v>
      </c>
      <c r="O77" s="11">
        <f t="shared" si="7"/>
        <v>4966000</v>
      </c>
    </row>
    <row r="78">
      <c r="A78" s="1" t="s">
        <v>1320</v>
      </c>
      <c r="B78" s="8">
        <v>46060.0</v>
      </c>
      <c r="C78" s="1" t="s">
        <v>6</v>
      </c>
      <c r="D78" s="10">
        <v>16000.0</v>
      </c>
      <c r="E78" s="12"/>
      <c r="F78" s="1" t="s">
        <v>1321</v>
      </c>
      <c r="G78" s="11">
        <f t="shared" si="1"/>
        <v>8415300</v>
      </c>
      <c r="H78" s="11">
        <f t="shared" si="9"/>
        <v>1838000</v>
      </c>
      <c r="I78" s="11">
        <f t="shared" si="2"/>
        <v>1870500</v>
      </c>
      <c r="J78" s="11">
        <f t="shared" si="10"/>
        <v>13413521</v>
      </c>
      <c r="K78" s="11">
        <f t="shared" si="3"/>
        <v>4706800</v>
      </c>
      <c r="L78" s="11">
        <f t="shared" si="4"/>
        <v>4728516.167</v>
      </c>
      <c r="M78" s="11">
        <f t="shared" si="11"/>
        <v>-2375116.167</v>
      </c>
      <c r="N78" s="11">
        <f t="shared" si="12"/>
        <v>15788636.83</v>
      </c>
      <c r="O78" s="11">
        <f t="shared" si="7"/>
        <v>4966000</v>
      </c>
    </row>
    <row r="79">
      <c r="A79" s="1" t="s">
        <v>1322</v>
      </c>
      <c r="B79" s="8">
        <v>46060.0</v>
      </c>
      <c r="C79" s="1" t="s">
        <v>6</v>
      </c>
      <c r="D79" s="10">
        <v>102000.0</v>
      </c>
      <c r="E79" s="12"/>
      <c r="F79" s="1" t="s">
        <v>622</v>
      </c>
      <c r="G79" s="11">
        <f t="shared" si="1"/>
        <v>8517300</v>
      </c>
      <c r="H79" s="11">
        <f t="shared" si="9"/>
        <v>1838000</v>
      </c>
      <c r="I79" s="11">
        <f t="shared" si="2"/>
        <v>1870500</v>
      </c>
      <c r="J79" s="11">
        <f t="shared" si="10"/>
        <v>13515521</v>
      </c>
      <c r="K79" s="11">
        <f t="shared" si="3"/>
        <v>4808800</v>
      </c>
      <c r="L79" s="11">
        <f t="shared" si="4"/>
        <v>4728516.167</v>
      </c>
      <c r="M79" s="11">
        <f t="shared" si="11"/>
        <v>-2324116.167</v>
      </c>
      <c r="N79" s="11">
        <f t="shared" si="12"/>
        <v>15839636.83</v>
      </c>
      <c r="O79" s="11">
        <f t="shared" si="7"/>
        <v>4966000</v>
      </c>
    </row>
    <row r="80">
      <c r="A80" s="1" t="s">
        <v>1323</v>
      </c>
      <c r="B80" s="8">
        <v>46060.0</v>
      </c>
      <c r="C80" s="1" t="s">
        <v>6</v>
      </c>
      <c r="D80" s="10">
        <v>160000.0</v>
      </c>
      <c r="E80" s="12"/>
      <c r="F80" s="1" t="s">
        <v>1324</v>
      </c>
      <c r="G80" s="11">
        <f t="shared" si="1"/>
        <v>8677300</v>
      </c>
      <c r="H80" s="11">
        <f t="shared" si="9"/>
        <v>1838000</v>
      </c>
      <c r="I80" s="11">
        <f t="shared" si="2"/>
        <v>1870500</v>
      </c>
      <c r="J80" s="11">
        <f t="shared" si="10"/>
        <v>13675521</v>
      </c>
      <c r="K80" s="11">
        <f t="shared" si="3"/>
        <v>4968800</v>
      </c>
      <c r="L80" s="11">
        <f t="shared" si="4"/>
        <v>4728516.167</v>
      </c>
      <c r="M80" s="11">
        <f t="shared" si="11"/>
        <v>-2244116.167</v>
      </c>
      <c r="N80" s="11">
        <f t="shared" si="12"/>
        <v>15919636.83</v>
      </c>
      <c r="O80" s="11">
        <f t="shared" si="7"/>
        <v>4966000</v>
      </c>
    </row>
    <row r="81">
      <c r="A81" s="1" t="s">
        <v>1325</v>
      </c>
      <c r="B81" s="8">
        <v>46060.0</v>
      </c>
      <c r="C81" s="1" t="s">
        <v>6</v>
      </c>
      <c r="D81" s="10">
        <v>25000.0</v>
      </c>
      <c r="E81" s="12"/>
      <c r="F81" s="1" t="s">
        <v>618</v>
      </c>
      <c r="G81" s="11">
        <f t="shared" si="1"/>
        <v>8702300</v>
      </c>
      <c r="H81" s="11">
        <f t="shared" si="9"/>
        <v>1838000</v>
      </c>
      <c r="I81" s="11">
        <f t="shared" si="2"/>
        <v>1870500</v>
      </c>
      <c r="J81" s="11">
        <f t="shared" si="10"/>
        <v>13700521</v>
      </c>
      <c r="K81" s="11">
        <f t="shared" si="3"/>
        <v>4993800</v>
      </c>
      <c r="L81" s="11">
        <f t="shared" si="4"/>
        <v>4728516.167</v>
      </c>
      <c r="M81" s="11">
        <f t="shared" si="11"/>
        <v>-2231616.167</v>
      </c>
      <c r="N81" s="11">
        <f t="shared" si="12"/>
        <v>15932136.83</v>
      </c>
      <c r="O81" s="11">
        <f t="shared" si="7"/>
        <v>4966000</v>
      </c>
    </row>
    <row r="82">
      <c r="A82" s="1" t="s">
        <v>1326</v>
      </c>
      <c r="B82" s="8">
        <v>46060.0</v>
      </c>
      <c r="C82" s="1" t="s">
        <v>6</v>
      </c>
      <c r="D82" s="10">
        <v>25000.0</v>
      </c>
      <c r="E82" s="12"/>
      <c r="F82" s="1" t="s">
        <v>595</v>
      </c>
      <c r="G82" s="11">
        <f t="shared" si="1"/>
        <v>8727300</v>
      </c>
      <c r="H82" s="11">
        <f t="shared" si="9"/>
        <v>1838000</v>
      </c>
      <c r="I82" s="11">
        <f t="shared" si="2"/>
        <v>1870500</v>
      </c>
      <c r="J82" s="11">
        <f t="shared" si="10"/>
        <v>13725521</v>
      </c>
      <c r="K82" s="11">
        <f t="shared" si="3"/>
        <v>5018800</v>
      </c>
      <c r="L82" s="11">
        <f t="shared" si="4"/>
        <v>4728516.167</v>
      </c>
      <c r="M82" s="11">
        <f t="shared" si="11"/>
        <v>-2219116.167</v>
      </c>
      <c r="N82" s="11">
        <f t="shared" si="12"/>
        <v>15944636.83</v>
      </c>
      <c r="O82" s="11">
        <f t="shared" si="7"/>
        <v>4966000</v>
      </c>
    </row>
    <row r="83">
      <c r="A83" s="1" t="s">
        <v>1327</v>
      </c>
      <c r="B83" s="8">
        <v>46060.0</v>
      </c>
      <c r="C83" s="1" t="s">
        <v>6</v>
      </c>
      <c r="D83" s="10">
        <v>35000.0</v>
      </c>
      <c r="E83" s="12"/>
      <c r="F83" s="1" t="s">
        <v>1328</v>
      </c>
      <c r="G83" s="11">
        <f t="shared" si="1"/>
        <v>8762300</v>
      </c>
      <c r="H83" s="11">
        <f t="shared" si="9"/>
        <v>1838000</v>
      </c>
      <c r="I83" s="11">
        <f t="shared" si="2"/>
        <v>1870500</v>
      </c>
      <c r="J83" s="11">
        <f t="shared" si="10"/>
        <v>13760521</v>
      </c>
      <c r="K83" s="11">
        <f t="shared" si="3"/>
        <v>5053800</v>
      </c>
      <c r="L83" s="11">
        <f t="shared" si="4"/>
        <v>4728516.167</v>
      </c>
      <c r="M83" s="11">
        <f t="shared" si="11"/>
        <v>-2201616.167</v>
      </c>
      <c r="N83" s="11">
        <f t="shared" si="12"/>
        <v>15962136.83</v>
      </c>
      <c r="O83" s="11">
        <f t="shared" si="7"/>
        <v>4966000</v>
      </c>
    </row>
    <row r="84">
      <c r="A84" s="1" t="s">
        <v>1329</v>
      </c>
      <c r="B84" s="8">
        <v>46060.0</v>
      </c>
      <c r="C84" s="1" t="s">
        <v>6</v>
      </c>
      <c r="D84" s="10">
        <v>63000.0</v>
      </c>
      <c r="E84" s="12"/>
      <c r="F84" s="1" t="s">
        <v>1282</v>
      </c>
      <c r="G84" s="11">
        <f t="shared" si="1"/>
        <v>8825300</v>
      </c>
      <c r="H84" s="11">
        <f t="shared" si="9"/>
        <v>1838000</v>
      </c>
      <c r="I84" s="11">
        <f t="shared" si="2"/>
        <v>1870500</v>
      </c>
      <c r="J84" s="11">
        <f t="shared" si="10"/>
        <v>13823521</v>
      </c>
      <c r="K84" s="11">
        <f t="shared" si="3"/>
        <v>5116800</v>
      </c>
      <c r="L84" s="11">
        <f t="shared" si="4"/>
        <v>4728516.167</v>
      </c>
      <c r="M84" s="11">
        <f t="shared" si="11"/>
        <v>-2170116.167</v>
      </c>
      <c r="N84" s="11">
        <f t="shared" si="12"/>
        <v>15993636.83</v>
      </c>
      <c r="O84" s="11">
        <f t="shared" si="7"/>
        <v>4966000</v>
      </c>
    </row>
    <row r="85">
      <c r="A85" s="1" t="s">
        <v>1330</v>
      </c>
      <c r="B85" s="8">
        <v>46060.0</v>
      </c>
      <c r="C85" s="1" t="s">
        <v>6</v>
      </c>
      <c r="D85" s="10">
        <v>47000.0</v>
      </c>
      <c r="E85" s="12"/>
      <c r="F85" s="1" t="s">
        <v>618</v>
      </c>
      <c r="G85" s="11">
        <f t="shared" si="1"/>
        <v>8872300</v>
      </c>
      <c r="H85" s="11">
        <f t="shared" si="9"/>
        <v>1838000</v>
      </c>
      <c r="I85" s="11">
        <f t="shared" si="2"/>
        <v>1870500</v>
      </c>
      <c r="J85" s="11">
        <f t="shared" si="10"/>
        <v>13870521</v>
      </c>
      <c r="K85" s="11">
        <f t="shared" si="3"/>
        <v>5163800</v>
      </c>
      <c r="L85" s="11">
        <f t="shared" si="4"/>
        <v>4728516.167</v>
      </c>
      <c r="M85" s="11">
        <f t="shared" si="11"/>
        <v>-2146616.167</v>
      </c>
      <c r="N85" s="11">
        <f t="shared" si="12"/>
        <v>16017136.83</v>
      </c>
      <c r="O85" s="11">
        <f t="shared" si="7"/>
        <v>4966000</v>
      </c>
    </row>
    <row r="86">
      <c r="A86" s="1" t="s">
        <v>1331</v>
      </c>
      <c r="B86" s="8">
        <v>46060.0</v>
      </c>
      <c r="C86" s="1" t="s">
        <v>6</v>
      </c>
      <c r="D86" s="10">
        <v>500000.0</v>
      </c>
      <c r="E86" s="12"/>
      <c r="F86" s="1" t="s">
        <v>1271</v>
      </c>
      <c r="G86" s="11">
        <f t="shared" si="1"/>
        <v>9372300</v>
      </c>
      <c r="H86" s="11">
        <f t="shared" si="9"/>
        <v>1838000</v>
      </c>
      <c r="I86" s="11">
        <f t="shared" si="2"/>
        <v>1870500</v>
      </c>
      <c r="J86" s="11">
        <f t="shared" si="10"/>
        <v>14370521</v>
      </c>
      <c r="K86" s="11">
        <f t="shared" si="3"/>
        <v>5663800</v>
      </c>
      <c r="L86" s="11">
        <f t="shared" si="4"/>
        <v>4728516.167</v>
      </c>
      <c r="M86" s="11">
        <f t="shared" si="11"/>
        <v>-1896616.167</v>
      </c>
      <c r="N86" s="11">
        <f t="shared" si="12"/>
        <v>16267136.83</v>
      </c>
      <c r="O86" s="11">
        <f t="shared" si="7"/>
        <v>4966000</v>
      </c>
    </row>
    <row r="87">
      <c r="A87" s="1" t="s">
        <v>1332</v>
      </c>
      <c r="B87" s="8">
        <v>46060.0</v>
      </c>
      <c r="C87" s="1" t="s">
        <v>6</v>
      </c>
      <c r="D87" s="10">
        <v>200000.0</v>
      </c>
      <c r="E87" s="12"/>
      <c r="F87" s="1" t="s">
        <v>1333</v>
      </c>
      <c r="G87" s="11">
        <f t="shared" si="1"/>
        <v>9572300</v>
      </c>
      <c r="H87" s="11">
        <f t="shared" si="9"/>
        <v>1838000</v>
      </c>
      <c r="I87" s="11">
        <f t="shared" si="2"/>
        <v>1870500</v>
      </c>
      <c r="J87" s="11">
        <f t="shared" si="10"/>
        <v>14570521</v>
      </c>
      <c r="K87" s="11">
        <f t="shared" si="3"/>
        <v>5863800</v>
      </c>
      <c r="L87" s="11">
        <f t="shared" si="4"/>
        <v>4728516.167</v>
      </c>
      <c r="M87" s="11">
        <f t="shared" si="11"/>
        <v>-1796616.167</v>
      </c>
      <c r="N87" s="11">
        <f t="shared" si="12"/>
        <v>16367136.83</v>
      </c>
      <c r="O87" s="11">
        <f t="shared" si="7"/>
        <v>4966000</v>
      </c>
    </row>
    <row r="88">
      <c r="A88" s="1" t="s">
        <v>1334</v>
      </c>
      <c r="B88" s="8">
        <v>46060.0</v>
      </c>
      <c r="C88" s="1" t="s">
        <v>6</v>
      </c>
      <c r="D88" s="10">
        <v>220000.0</v>
      </c>
      <c r="E88" s="12"/>
      <c r="F88" s="1" t="s">
        <v>714</v>
      </c>
      <c r="G88" s="11">
        <f t="shared" si="1"/>
        <v>9792300</v>
      </c>
      <c r="H88" s="11">
        <f t="shared" si="9"/>
        <v>1838000</v>
      </c>
      <c r="I88" s="11">
        <f t="shared" si="2"/>
        <v>1870500</v>
      </c>
      <c r="J88" s="11">
        <f t="shared" si="10"/>
        <v>14790521</v>
      </c>
      <c r="K88" s="11">
        <f t="shared" si="3"/>
        <v>6083800</v>
      </c>
      <c r="L88" s="11">
        <f t="shared" si="4"/>
        <v>4728516.167</v>
      </c>
      <c r="M88" s="11">
        <f t="shared" si="11"/>
        <v>-1686616.167</v>
      </c>
      <c r="N88" s="11">
        <f t="shared" si="12"/>
        <v>16477136.83</v>
      </c>
      <c r="O88" s="11">
        <f t="shared" si="7"/>
        <v>4966000</v>
      </c>
    </row>
    <row r="89">
      <c r="A89" s="1" t="s">
        <v>1335</v>
      </c>
      <c r="B89" s="8">
        <v>46060.0</v>
      </c>
      <c r="C89" s="1" t="s">
        <v>6</v>
      </c>
      <c r="D89" s="10">
        <v>27600.0</v>
      </c>
      <c r="E89" s="12"/>
      <c r="F89" s="1" t="s">
        <v>1336</v>
      </c>
      <c r="G89" s="11">
        <f t="shared" si="1"/>
        <v>9819900</v>
      </c>
      <c r="H89" s="11">
        <f t="shared" si="9"/>
        <v>1838000</v>
      </c>
      <c r="I89" s="11">
        <f t="shared" si="2"/>
        <v>1870500</v>
      </c>
      <c r="J89" s="11">
        <f t="shared" si="10"/>
        <v>14818121</v>
      </c>
      <c r="K89" s="11">
        <f t="shared" si="3"/>
        <v>6111400</v>
      </c>
      <c r="L89" s="11">
        <f t="shared" si="4"/>
        <v>4728516.167</v>
      </c>
      <c r="M89" s="11">
        <f t="shared" si="11"/>
        <v>-1672816.167</v>
      </c>
      <c r="N89" s="11">
        <f t="shared" si="12"/>
        <v>16490936.83</v>
      </c>
      <c r="O89" s="11">
        <f t="shared" si="7"/>
        <v>4966000</v>
      </c>
    </row>
    <row r="90">
      <c r="A90" s="1" t="s">
        <v>1337</v>
      </c>
      <c r="B90" s="8">
        <v>46061.0</v>
      </c>
      <c r="C90" s="1" t="s">
        <v>25</v>
      </c>
      <c r="D90" s="12"/>
      <c r="E90" s="10">
        <v>200000.0</v>
      </c>
      <c r="F90" s="1" t="s">
        <v>53</v>
      </c>
      <c r="G90" s="11">
        <f t="shared" si="1"/>
        <v>9819900</v>
      </c>
      <c r="H90" s="11">
        <f t="shared" si="9"/>
        <v>2038000</v>
      </c>
      <c r="I90" s="11">
        <f t="shared" si="2"/>
        <v>1870500</v>
      </c>
      <c r="J90" s="11">
        <f t="shared" si="10"/>
        <v>14618121</v>
      </c>
      <c r="K90" s="11">
        <f t="shared" si="3"/>
        <v>5911400</v>
      </c>
      <c r="L90" s="11">
        <f t="shared" si="4"/>
        <v>4728516.167</v>
      </c>
      <c r="M90" s="11">
        <f t="shared" si="11"/>
        <v>-1772816.167</v>
      </c>
      <c r="N90" s="11">
        <f t="shared" si="12"/>
        <v>16390936.83</v>
      </c>
      <c r="O90" s="11">
        <f t="shared" si="7"/>
        <v>5166000</v>
      </c>
    </row>
    <row r="91">
      <c r="A91" s="1" t="s">
        <v>1338</v>
      </c>
      <c r="B91" s="8">
        <v>46062.0</v>
      </c>
      <c r="C91" s="1" t="s">
        <v>34</v>
      </c>
      <c r="D91" s="12"/>
      <c r="E91" s="10">
        <v>200000.0</v>
      </c>
      <c r="F91" s="1" t="s">
        <v>1339</v>
      </c>
      <c r="G91" s="11">
        <f t="shared" si="1"/>
        <v>9819900</v>
      </c>
      <c r="H91" s="11">
        <f t="shared" si="9"/>
        <v>2038000</v>
      </c>
      <c r="I91" s="11">
        <f t="shared" si="2"/>
        <v>2070500</v>
      </c>
      <c r="J91" s="11">
        <f t="shared" si="10"/>
        <v>14418121</v>
      </c>
      <c r="K91" s="11">
        <f t="shared" si="3"/>
        <v>5711400</v>
      </c>
      <c r="L91" s="11">
        <f t="shared" si="4"/>
        <v>4728516.167</v>
      </c>
      <c r="M91" s="11">
        <f t="shared" si="11"/>
        <v>-1872816.167</v>
      </c>
      <c r="N91" s="11">
        <f t="shared" si="12"/>
        <v>16290936.83</v>
      </c>
      <c r="O91" s="11">
        <f t="shared" si="7"/>
        <v>5166000</v>
      </c>
    </row>
    <row r="92">
      <c r="A92" s="1" t="s">
        <v>1340</v>
      </c>
      <c r="B92" s="8">
        <v>46062.0</v>
      </c>
      <c r="C92" s="1" t="s">
        <v>25</v>
      </c>
      <c r="D92" s="12"/>
      <c r="E92" s="10">
        <v>100000.0</v>
      </c>
      <c r="F92" s="1" t="s">
        <v>1341</v>
      </c>
      <c r="G92" s="11">
        <f t="shared" si="1"/>
        <v>9819900</v>
      </c>
      <c r="H92" s="11">
        <f t="shared" si="9"/>
        <v>2138000</v>
      </c>
      <c r="I92" s="11">
        <f t="shared" si="2"/>
        <v>2070500</v>
      </c>
      <c r="J92" s="11">
        <f t="shared" si="10"/>
        <v>14318121</v>
      </c>
      <c r="K92" s="11">
        <f t="shared" si="3"/>
        <v>5611400</v>
      </c>
      <c r="L92" s="11">
        <f t="shared" si="4"/>
        <v>4728516.167</v>
      </c>
      <c r="M92" s="11">
        <f t="shared" si="11"/>
        <v>-1922816.167</v>
      </c>
      <c r="N92" s="11">
        <f t="shared" si="12"/>
        <v>16240936.83</v>
      </c>
      <c r="O92" s="11">
        <f t="shared" si="7"/>
        <v>5166000</v>
      </c>
    </row>
    <row r="93">
      <c r="A93" s="1" t="s">
        <v>1342</v>
      </c>
      <c r="B93" s="8">
        <v>46062.0</v>
      </c>
      <c r="C93" s="1" t="s">
        <v>25</v>
      </c>
      <c r="D93" s="12"/>
      <c r="E93" s="10">
        <v>20000.0</v>
      </c>
      <c r="F93" s="1" t="s">
        <v>276</v>
      </c>
      <c r="G93" s="11">
        <f t="shared" si="1"/>
        <v>9819900</v>
      </c>
      <c r="H93" s="11">
        <f t="shared" si="9"/>
        <v>2158000</v>
      </c>
      <c r="I93" s="11">
        <f t="shared" si="2"/>
        <v>2070500</v>
      </c>
      <c r="J93" s="11">
        <f t="shared" si="10"/>
        <v>14298121</v>
      </c>
      <c r="K93" s="11">
        <f t="shared" si="3"/>
        <v>5591400</v>
      </c>
      <c r="L93" s="11">
        <f t="shared" si="4"/>
        <v>4728516.167</v>
      </c>
      <c r="M93" s="11">
        <f t="shared" si="11"/>
        <v>-1932816.167</v>
      </c>
      <c r="N93" s="11">
        <f t="shared" si="12"/>
        <v>16230936.83</v>
      </c>
      <c r="O93" s="11">
        <f t="shared" si="7"/>
        <v>5166000</v>
      </c>
    </row>
    <row r="94">
      <c r="A94" s="1" t="s">
        <v>1343</v>
      </c>
      <c r="B94" s="8">
        <v>46062.0</v>
      </c>
      <c r="C94" s="1" t="s">
        <v>6</v>
      </c>
      <c r="D94" s="10">
        <v>105000.0</v>
      </c>
      <c r="E94" s="12"/>
      <c r="F94" s="1" t="s">
        <v>1344</v>
      </c>
      <c r="G94" s="11">
        <f t="shared" si="1"/>
        <v>9924900</v>
      </c>
      <c r="H94" s="11">
        <f t="shared" si="9"/>
        <v>2158000</v>
      </c>
      <c r="I94" s="11">
        <f t="shared" si="2"/>
        <v>2070500</v>
      </c>
      <c r="J94" s="11">
        <f t="shared" si="10"/>
        <v>14403121</v>
      </c>
      <c r="K94" s="11">
        <f t="shared" si="3"/>
        <v>5696400</v>
      </c>
      <c r="L94" s="11">
        <f t="shared" si="4"/>
        <v>4728516.167</v>
      </c>
      <c r="M94" s="11">
        <f t="shared" si="11"/>
        <v>-1880316.167</v>
      </c>
      <c r="N94" s="11">
        <f t="shared" si="12"/>
        <v>16283436.83</v>
      </c>
      <c r="O94" s="11">
        <f t="shared" si="7"/>
        <v>5166000</v>
      </c>
    </row>
    <row r="95">
      <c r="A95" s="1" t="s">
        <v>1345</v>
      </c>
      <c r="B95" s="8">
        <v>46063.0</v>
      </c>
      <c r="C95" s="1" t="s">
        <v>6</v>
      </c>
      <c r="D95" s="10">
        <v>181700.0</v>
      </c>
      <c r="E95" s="12"/>
      <c r="F95" s="1" t="s">
        <v>205</v>
      </c>
      <c r="G95" s="11">
        <f t="shared" si="1"/>
        <v>10106600</v>
      </c>
      <c r="H95" s="11">
        <f t="shared" si="9"/>
        <v>2158000</v>
      </c>
      <c r="I95" s="11">
        <f t="shared" si="2"/>
        <v>2070500</v>
      </c>
      <c r="J95" s="11">
        <f t="shared" si="10"/>
        <v>14584821</v>
      </c>
      <c r="K95" s="11">
        <f t="shared" si="3"/>
        <v>5878100</v>
      </c>
      <c r="L95" s="11">
        <f t="shared" si="4"/>
        <v>4728516.167</v>
      </c>
      <c r="M95" s="11">
        <f t="shared" si="11"/>
        <v>-1789466.167</v>
      </c>
      <c r="N95" s="11">
        <f t="shared" si="12"/>
        <v>16374286.83</v>
      </c>
      <c r="O95" s="11">
        <f t="shared" si="7"/>
        <v>5166000</v>
      </c>
    </row>
    <row r="96">
      <c r="A96" s="1" t="s">
        <v>1346</v>
      </c>
      <c r="B96" s="8">
        <v>46063.0</v>
      </c>
      <c r="C96" s="1" t="s">
        <v>6</v>
      </c>
      <c r="D96" s="10">
        <v>34000.0</v>
      </c>
      <c r="E96" s="12"/>
      <c r="F96" s="1" t="s">
        <v>657</v>
      </c>
      <c r="G96" s="11">
        <f t="shared" si="1"/>
        <v>10140600</v>
      </c>
      <c r="H96" s="11">
        <f t="shared" si="9"/>
        <v>2158000</v>
      </c>
      <c r="I96" s="11">
        <f t="shared" si="2"/>
        <v>2070500</v>
      </c>
      <c r="J96" s="11">
        <f t="shared" si="10"/>
        <v>14618821</v>
      </c>
      <c r="K96" s="11">
        <f t="shared" si="3"/>
        <v>5912100</v>
      </c>
      <c r="L96" s="11">
        <f t="shared" si="4"/>
        <v>4728516.167</v>
      </c>
      <c r="M96" s="11">
        <f t="shared" si="11"/>
        <v>-1772466.167</v>
      </c>
      <c r="N96" s="11">
        <f t="shared" si="12"/>
        <v>16391286.83</v>
      </c>
      <c r="O96" s="11">
        <f t="shared" si="7"/>
        <v>5166000</v>
      </c>
    </row>
    <row r="97">
      <c r="A97" s="1" t="s">
        <v>1347</v>
      </c>
      <c r="B97" s="8">
        <v>46063.0</v>
      </c>
      <c r="C97" s="1" t="s">
        <v>6</v>
      </c>
      <c r="D97" s="10">
        <v>80000.0</v>
      </c>
      <c r="E97" s="12"/>
      <c r="F97" s="1" t="s">
        <v>595</v>
      </c>
      <c r="G97" s="11">
        <f t="shared" si="1"/>
        <v>10220600</v>
      </c>
      <c r="H97" s="11">
        <f t="shared" si="9"/>
        <v>2158000</v>
      </c>
      <c r="I97" s="11">
        <f t="shared" si="2"/>
        <v>2070500</v>
      </c>
      <c r="J97" s="11">
        <f t="shared" si="10"/>
        <v>14698821</v>
      </c>
      <c r="K97" s="11">
        <f t="shared" si="3"/>
        <v>5992100</v>
      </c>
      <c r="L97" s="11">
        <f t="shared" si="4"/>
        <v>4728516.167</v>
      </c>
      <c r="M97" s="11">
        <f t="shared" si="11"/>
        <v>-1732466.167</v>
      </c>
      <c r="N97" s="11">
        <f t="shared" si="12"/>
        <v>16431286.83</v>
      </c>
      <c r="O97" s="11">
        <f t="shared" si="7"/>
        <v>5166000</v>
      </c>
    </row>
    <row r="98">
      <c r="A98" s="1" t="s">
        <v>1348</v>
      </c>
      <c r="B98" s="8">
        <v>46063.0</v>
      </c>
      <c r="C98" s="1" t="s">
        <v>6</v>
      </c>
      <c r="D98" s="10">
        <v>41000.0</v>
      </c>
      <c r="E98" s="12"/>
      <c r="F98" s="1" t="s">
        <v>1349</v>
      </c>
      <c r="G98" s="11">
        <f t="shared" si="1"/>
        <v>10261600</v>
      </c>
      <c r="H98" s="11">
        <f t="shared" si="9"/>
        <v>2158000</v>
      </c>
      <c r="I98" s="11">
        <f t="shared" si="2"/>
        <v>2070500</v>
      </c>
      <c r="J98" s="11">
        <f t="shared" si="10"/>
        <v>14739821</v>
      </c>
      <c r="K98" s="11">
        <f t="shared" si="3"/>
        <v>6033100</v>
      </c>
      <c r="L98" s="11">
        <f t="shared" si="4"/>
        <v>4728516.167</v>
      </c>
      <c r="M98" s="11">
        <f t="shared" si="11"/>
        <v>-1711966.167</v>
      </c>
      <c r="N98" s="11">
        <f t="shared" si="12"/>
        <v>16451786.83</v>
      </c>
      <c r="O98" s="11">
        <f t="shared" si="7"/>
        <v>5166000</v>
      </c>
    </row>
    <row r="99">
      <c r="A99" s="1" t="s">
        <v>1350</v>
      </c>
      <c r="B99" s="8">
        <v>46063.0</v>
      </c>
      <c r="C99" s="1" t="s">
        <v>6</v>
      </c>
      <c r="D99" s="10">
        <v>346000.0</v>
      </c>
      <c r="E99" s="12"/>
      <c r="F99" s="1" t="s">
        <v>1351</v>
      </c>
      <c r="G99" s="11">
        <f t="shared" si="1"/>
        <v>10607600</v>
      </c>
      <c r="H99" s="11">
        <f t="shared" si="9"/>
        <v>2158000</v>
      </c>
      <c r="I99" s="11">
        <f t="shared" si="2"/>
        <v>2070500</v>
      </c>
      <c r="J99" s="11">
        <f t="shared" si="10"/>
        <v>15085821</v>
      </c>
      <c r="K99" s="11">
        <f t="shared" si="3"/>
        <v>6379100</v>
      </c>
      <c r="L99" s="11">
        <f t="shared" si="4"/>
        <v>4728516.167</v>
      </c>
      <c r="M99" s="11">
        <f t="shared" si="11"/>
        <v>-1538966.167</v>
      </c>
      <c r="N99" s="11">
        <f t="shared" si="12"/>
        <v>16624786.83</v>
      </c>
      <c r="O99" s="11">
        <f t="shared" si="7"/>
        <v>5166000</v>
      </c>
    </row>
    <row r="100">
      <c r="A100" s="1" t="s">
        <v>1352</v>
      </c>
      <c r="B100" s="8">
        <v>46063.0</v>
      </c>
      <c r="C100" s="1" t="s">
        <v>6</v>
      </c>
      <c r="D100" s="10">
        <v>160000.0</v>
      </c>
      <c r="E100" s="12"/>
      <c r="F100" s="1" t="s">
        <v>1353</v>
      </c>
      <c r="G100" s="11">
        <f t="shared" si="1"/>
        <v>10767600</v>
      </c>
      <c r="H100" s="11">
        <f t="shared" si="9"/>
        <v>2158000</v>
      </c>
      <c r="I100" s="11">
        <f t="shared" si="2"/>
        <v>2070500</v>
      </c>
      <c r="J100" s="11">
        <f t="shared" si="10"/>
        <v>15245821</v>
      </c>
      <c r="K100" s="11">
        <f t="shared" si="3"/>
        <v>6539100</v>
      </c>
      <c r="L100" s="11">
        <f t="shared" si="4"/>
        <v>4728516.167</v>
      </c>
      <c r="M100" s="11">
        <f t="shared" si="11"/>
        <v>-1458966.167</v>
      </c>
      <c r="N100" s="11">
        <f t="shared" si="12"/>
        <v>16704786.83</v>
      </c>
      <c r="O100" s="11">
        <f t="shared" si="7"/>
        <v>5166000</v>
      </c>
    </row>
    <row r="101">
      <c r="A101" s="1" t="s">
        <v>1354</v>
      </c>
      <c r="B101" s="8">
        <v>46063.0</v>
      </c>
      <c r="C101" s="1" t="s">
        <v>6</v>
      </c>
      <c r="D101" s="10">
        <v>315000.0</v>
      </c>
      <c r="E101" s="12"/>
      <c r="F101" s="1" t="s">
        <v>1355</v>
      </c>
      <c r="G101" s="11">
        <f t="shared" si="1"/>
        <v>11082600</v>
      </c>
      <c r="H101" s="11">
        <f t="shared" si="9"/>
        <v>2158000</v>
      </c>
      <c r="I101" s="11">
        <f t="shared" si="2"/>
        <v>2070500</v>
      </c>
      <c r="J101" s="11">
        <f t="shared" si="10"/>
        <v>15560821</v>
      </c>
      <c r="K101" s="11">
        <f t="shared" si="3"/>
        <v>6854100</v>
      </c>
      <c r="L101" s="11">
        <f t="shared" si="4"/>
        <v>4728516.167</v>
      </c>
      <c r="M101" s="11">
        <f t="shared" si="11"/>
        <v>-1301466.167</v>
      </c>
      <c r="N101" s="11">
        <f t="shared" si="12"/>
        <v>16862286.83</v>
      </c>
      <c r="O101" s="11">
        <f t="shared" si="7"/>
        <v>5166000</v>
      </c>
    </row>
    <row r="102">
      <c r="A102" s="1" t="s">
        <v>1356</v>
      </c>
      <c r="B102" s="8">
        <v>46063.0</v>
      </c>
      <c r="C102" s="1" t="s">
        <v>6</v>
      </c>
      <c r="D102" s="10">
        <v>48000.0</v>
      </c>
      <c r="E102" s="12"/>
      <c r="F102" s="1" t="s">
        <v>1357</v>
      </c>
      <c r="G102" s="11">
        <f t="shared" si="1"/>
        <v>11130600</v>
      </c>
      <c r="H102" s="11">
        <f t="shared" si="9"/>
        <v>2158000</v>
      </c>
      <c r="I102" s="11">
        <f t="shared" si="2"/>
        <v>2070500</v>
      </c>
      <c r="J102" s="11">
        <f t="shared" si="10"/>
        <v>15608821</v>
      </c>
      <c r="K102" s="11">
        <f t="shared" si="3"/>
        <v>6902100</v>
      </c>
      <c r="L102" s="11">
        <f t="shared" si="4"/>
        <v>4728516.167</v>
      </c>
      <c r="M102" s="11">
        <f t="shared" si="11"/>
        <v>-1277466.167</v>
      </c>
      <c r="N102" s="11">
        <f t="shared" si="12"/>
        <v>16886286.83</v>
      </c>
      <c r="O102" s="11">
        <f t="shared" si="7"/>
        <v>5166000</v>
      </c>
    </row>
    <row r="103">
      <c r="A103" s="1" t="s">
        <v>1358</v>
      </c>
      <c r="B103" s="8">
        <v>46063.0</v>
      </c>
      <c r="C103" s="1" t="s">
        <v>6</v>
      </c>
      <c r="D103" s="10">
        <v>246000.0</v>
      </c>
      <c r="E103" s="12"/>
      <c r="F103" s="1" t="s">
        <v>1359</v>
      </c>
      <c r="G103" s="11">
        <f t="shared" si="1"/>
        <v>11376600</v>
      </c>
      <c r="H103" s="11">
        <f t="shared" si="9"/>
        <v>2158000</v>
      </c>
      <c r="I103" s="11">
        <f t="shared" si="2"/>
        <v>2070500</v>
      </c>
      <c r="J103" s="11">
        <f t="shared" si="10"/>
        <v>15854821</v>
      </c>
      <c r="K103" s="11">
        <f t="shared" si="3"/>
        <v>7148100</v>
      </c>
      <c r="L103" s="11">
        <f t="shared" si="4"/>
        <v>4728516.167</v>
      </c>
      <c r="M103" s="11">
        <f t="shared" si="11"/>
        <v>-1154466.167</v>
      </c>
      <c r="N103" s="11">
        <f t="shared" si="12"/>
        <v>17009286.83</v>
      </c>
      <c r="O103" s="11">
        <f t="shared" si="7"/>
        <v>5166000</v>
      </c>
    </row>
    <row r="104">
      <c r="A104" s="1" t="s">
        <v>1360</v>
      </c>
      <c r="B104" s="8">
        <v>46063.0</v>
      </c>
      <c r="C104" s="1" t="s">
        <v>6</v>
      </c>
      <c r="D104" s="10">
        <v>200000.0</v>
      </c>
      <c r="E104" s="12"/>
      <c r="F104" s="1" t="s">
        <v>1361</v>
      </c>
      <c r="G104" s="11">
        <f t="shared" si="1"/>
        <v>11576600</v>
      </c>
      <c r="H104" s="11">
        <f t="shared" si="9"/>
        <v>2158000</v>
      </c>
      <c r="I104" s="11">
        <f t="shared" si="2"/>
        <v>2070500</v>
      </c>
      <c r="J104" s="11">
        <f t="shared" si="10"/>
        <v>16054821</v>
      </c>
      <c r="K104" s="11">
        <f t="shared" si="3"/>
        <v>7348100</v>
      </c>
      <c r="L104" s="11">
        <f t="shared" si="4"/>
        <v>4728516.167</v>
      </c>
      <c r="M104" s="11">
        <f t="shared" si="11"/>
        <v>-1054466.167</v>
      </c>
      <c r="N104" s="11">
        <f t="shared" si="12"/>
        <v>17109286.83</v>
      </c>
      <c r="O104" s="11">
        <f t="shared" si="7"/>
        <v>5166000</v>
      </c>
    </row>
    <row r="105">
      <c r="A105" s="1" t="s">
        <v>1362</v>
      </c>
      <c r="B105" s="8">
        <v>46063.0</v>
      </c>
      <c r="C105" s="1" t="s">
        <v>6</v>
      </c>
      <c r="D105" s="10">
        <v>152000.0</v>
      </c>
      <c r="E105" s="12"/>
      <c r="F105" s="1" t="s">
        <v>1363</v>
      </c>
      <c r="G105" s="11">
        <f t="shared" si="1"/>
        <v>11728600</v>
      </c>
      <c r="H105" s="11">
        <f t="shared" si="9"/>
        <v>2158000</v>
      </c>
      <c r="I105" s="11">
        <f t="shared" si="2"/>
        <v>2070500</v>
      </c>
      <c r="J105" s="11">
        <f t="shared" si="10"/>
        <v>16206821</v>
      </c>
      <c r="K105" s="11">
        <f t="shared" si="3"/>
        <v>7500100</v>
      </c>
      <c r="L105" s="11">
        <f t="shared" si="4"/>
        <v>4728516.167</v>
      </c>
      <c r="M105" s="11">
        <f t="shared" si="11"/>
        <v>-978466.1667</v>
      </c>
      <c r="N105" s="11">
        <f t="shared" si="12"/>
        <v>17185286.83</v>
      </c>
      <c r="O105" s="11">
        <f t="shared" si="7"/>
        <v>5166000</v>
      </c>
    </row>
    <row r="106">
      <c r="A106" s="1" t="s">
        <v>1364</v>
      </c>
      <c r="B106" s="8">
        <v>46063.0</v>
      </c>
      <c r="C106" s="1" t="s">
        <v>22</v>
      </c>
      <c r="D106" s="12"/>
      <c r="E106" s="10">
        <v>2000000.0</v>
      </c>
      <c r="F106" s="1" t="s">
        <v>30</v>
      </c>
      <c r="G106" s="11">
        <f t="shared" si="1"/>
        <v>11728600</v>
      </c>
      <c r="H106" s="11">
        <f t="shared" si="9"/>
        <v>2158000</v>
      </c>
      <c r="I106" s="11">
        <f t="shared" si="2"/>
        <v>2070500</v>
      </c>
      <c r="J106" s="11">
        <f t="shared" si="10"/>
        <v>14206821</v>
      </c>
      <c r="K106" s="11">
        <f t="shared" si="3"/>
        <v>7500100</v>
      </c>
      <c r="L106" s="11">
        <f t="shared" si="4"/>
        <v>6728516.167</v>
      </c>
      <c r="M106" s="11">
        <f t="shared" si="11"/>
        <v>-2978466.167</v>
      </c>
      <c r="N106" s="11">
        <f t="shared" si="12"/>
        <v>17185286.83</v>
      </c>
      <c r="O106" s="11">
        <f t="shared" si="7"/>
        <v>5166000</v>
      </c>
    </row>
    <row r="107">
      <c r="A107" s="1" t="s">
        <v>1365</v>
      </c>
      <c r="B107" s="8">
        <v>46063.0</v>
      </c>
      <c r="C107" s="1" t="s">
        <v>34</v>
      </c>
      <c r="D107" s="12"/>
      <c r="E107" s="10">
        <v>85000.0</v>
      </c>
      <c r="F107" s="1" t="s">
        <v>1366</v>
      </c>
      <c r="G107" s="11">
        <f t="shared" si="1"/>
        <v>11728600</v>
      </c>
      <c r="H107" s="11">
        <f t="shared" si="9"/>
        <v>2158000</v>
      </c>
      <c r="I107" s="11">
        <f t="shared" si="2"/>
        <v>2155500</v>
      </c>
      <c r="J107" s="11">
        <f t="shared" si="10"/>
        <v>14121821</v>
      </c>
      <c r="K107" s="11">
        <f t="shared" si="3"/>
        <v>7415100</v>
      </c>
      <c r="L107" s="11">
        <f t="shared" si="4"/>
        <v>6728516.167</v>
      </c>
      <c r="M107" s="11">
        <f t="shared" si="11"/>
        <v>-3020966.167</v>
      </c>
      <c r="N107" s="11">
        <f t="shared" si="12"/>
        <v>17142786.83</v>
      </c>
      <c r="O107" s="11">
        <f t="shared" si="7"/>
        <v>5166000</v>
      </c>
    </row>
    <row r="108">
      <c r="A108" s="1" t="s">
        <v>1367</v>
      </c>
      <c r="B108" s="8">
        <v>46063.0</v>
      </c>
      <c r="C108" s="1" t="s">
        <v>25</v>
      </c>
      <c r="D108" s="12"/>
      <c r="E108" s="10">
        <v>184000.0</v>
      </c>
      <c r="F108" s="1" t="s">
        <v>311</v>
      </c>
      <c r="G108" s="11">
        <f t="shared" si="1"/>
        <v>11728600</v>
      </c>
      <c r="H108" s="11">
        <f t="shared" si="9"/>
        <v>2342000</v>
      </c>
      <c r="I108" s="11">
        <f t="shared" si="2"/>
        <v>2155500</v>
      </c>
      <c r="J108" s="11">
        <f t="shared" si="10"/>
        <v>13937821</v>
      </c>
      <c r="K108" s="11">
        <f t="shared" si="3"/>
        <v>7231100</v>
      </c>
      <c r="L108" s="11">
        <f t="shared" si="4"/>
        <v>6728516.167</v>
      </c>
      <c r="M108" s="11">
        <f t="shared" si="11"/>
        <v>-3112966.167</v>
      </c>
      <c r="N108" s="11">
        <f t="shared" si="12"/>
        <v>17050786.83</v>
      </c>
      <c r="O108" s="11">
        <f t="shared" si="7"/>
        <v>5166000</v>
      </c>
    </row>
    <row r="109">
      <c r="A109" s="1" t="s">
        <v>1368</v>
      </c>
      <c r="B109" s="8">
        <v>46063.0</v>
      </c>
      <c r="C109" s="1" t="s">
        <v>25</v>
      </c>
      <c r="D109" s="12"/>
      <c r="E109" s="10">
        <v>272000.0</v>
      </c>
      <c r="F109" s="1" t="s">
        <v>313</v>
      </c>
      <c r="G109" s="11">
        <f t="shared" si="1"/>
        <v>11728600</v>
      </c>
      <c r="H109" s="11">
        <f t="shared" si="9"/>
        <v>2614000</v>
      </c>
      <c r="I109" s="11">
        <f t="shared" si="2"/>
        <v>2155500</v>
      </c>
      <c r="J109" s="11">
        <f t="shared" si="10"/>
        <v>13665821</v>
      </c>
      <c r="K109" s="11">
        <f t="shared" si="3"/>
        <v>6959100</v>
      </c>
      <c r="L109" s="11">
        <f t="shared" si="4"/>
        <v>6728516.167</v>
      </c>
      <c r="M109" s="11">
        <f t="shared" si="11"/>
        <v>-3248966.167</v>
      </c>
      <c r="N109" s="11">
        <f t="shared" si="12"/>
        <v>16914786.83</v>
      </c>
      <c r="O109" s="11">
        <f t="shared" si="7"/>
        <v>5166000</v>
      </c>
    </row>
    <row r="110">
      <c r="A110" s="1" t="s">
        <v>1369</v>
      </c>
      <c r="B110" s="8">
        <v>46063.0</v>
      </c>
      <c r="C110" s="1" t="s">
        <v>34</v>
      </c>
      <c r="D110" s="12"/>
      <c r="E110" s="10">
        <v>428500.0</v>
      </c>
      <c r="F110" s="1" t="s">
        <v>37</v>
      </c>
      <c r="G110" s="11">
        <f t="shared" si="1"/>
        <v>11728600</v>
      </c>
      <c r="H110" s="11">
        <f t="shared" si="9"/>
        <v>2614000</v>
      </c>
      <c r="I110" s="11">
        <f t="shared" si="2"/>
        <v>2584000</v>
      </c>
      <c r="J110" s="11">
        <f t="shared" si="10"/>
        <v>13237321</v>
      </c>
      <c r="K110" s="11">
        <f t="shared" si="3"/>
        <v>6530600</v>
      </c>
      <c r="L110" s="11">
        <f t="shared" si="4"/>
        <v>6728516.167</v>
      </c>
      <c r="M110" s="11">
        <f t="shared" si="11"/>
        <v>-3463216.167</v>
      </c>
      <c r="N110" s="11">
        <f t="shared" si="12"/>
        <v>16700536.83</v>
      </c>
      <c r="O110" s="11">
        <f t="shared" si="7"/>
        <v>5166000</v>
      </c>
    </row>
    <row r="111">
      <c r="A111" s="1" t="s">
        <v>1370</v>
      </c>
      <c r="B111" s="8">
        <v>46063.0</v>
      </c>
      <c r="C111" s="1" t="s">
        <v>25</v>
      </c>
      <c r="D111" s="12"/>
      <c r="E111" s="10">
        <v>300000.0</v>
      </c>
      <c r="F111" s="1" t="s">
        <v>53</v>
      </c>
      <c r="G111" s="11">
        <f t="shared" si="1"/>
        <v>11728600</v>
      </c>
      <c r="H111" s="11">
        <f t="shared" si="9"/>
        <v>2914000</v>
      </c>
      <c r="I111" s="11">
        <f t="shared" si="2"/>
        <v>2584000</v>
      </c>
      <c r="J111" s="11">
        <f t="shared" si="10"/>
        <v>12937321</v>
      </c>
      <c r="K111" s="11">
        <f t="shared" si="3"/>
        <v>6230600</v>
      </c>
      <c r="L111" s="11">
        <f t="shared" si="4"/>
        <v>6728516.167</v>
      </c>
      <c r="M111" s="11">
        <f t="shared" si="11"/>
        <v>-3613216.167</v>
      </c>
      <c r="N111" s="11">
        <f t="shared" si="12"/>
        <v>16550536.83</v>
      </c>
      <c r="O111" s="11">
        <f t="shared" si="7"/>
        <v>5466000</v>
      </c>
    </row>
    <row r="112">
      <c r="A112" s="1" t="s">
        <v>1371</v>
      </c>
      <c r="B112" s="8">
        <v>46064.0</v>
      </c>
      <c r="C112" s="1" t="s">
        <v>6</v>
      </c>
      <c r="D112" s="10">
        <v>445000.0</v>
      </c>
      <c r="E112" s="12"/>
      <c r="F112" s="1" t="s">
        <v>1372</v>
      </c>
      <c r="G112" s="11">
        <f t="shared" si="1"/>
        <v>12173600</v>
      </c>
      <c r="H112" s="11">
        <f t="shared" si="9"/>
        <v>2914000</v>
      </c>
      <c r="I112" s="11">
        <f t="shared" si="2"/>
        <v>2584000</v>
      </c>
      <c r="J112" s="11">
        <f t="shared" si="10"/>
        <v>13382321</v>
      </c>
      <c r="K112" s="11">
        <f t="shared" si="3"/>
        <v>6675600</v>
      </c>
      <c r="L112" s="11">
        <f t="shared" si="4"/>
        <v>6728516.167</v>
      </c>
      <c r="M112" s="11">
        <f t="shared" si="11"/>
        <v>-3390716.167</v>
      </c>
      <c r="N112" s="11">
        <f t="shared" si="12"/>
        <v>16773036.83</v>
      </c>
      <c r="O112" s="11">
        <f t="shared" si="7"/>
        <v>5466000</v>
      </c>
    </row>
    <row r="113">
      <c r="A113" s="1" t="s">
        <v>1373</v>
      </c>
      <c r="B113" s="8">
        <v>46064.0</v>
      </c>
      <c r="C113" s="1" t="s">
        <v>6</v>
      </c>
      <c r="D113" s="10">
        <v>140000.0</v>
      </c>
      <c r="E113" s="12"/>
      <c r="F113" s="1" t="s">
        <v>1374</v>
      </c>
      <c r="G113" s="11">
        <f t="shared" si="1"/>
        <v>12313600</v>
      </c>
      <c r="H113" s="11">
        <f t="shared" si="9"/>
        <v>2914000</v>
      </c>
      <c r="I113" s="11">
        <f t="shared" si="2"/>
        <v>2584000</v>
      </c>
      <c r="J113" s="11">
        <f t="shared" si="10"/>
        <v>13522321</v>
      </c>
      <c r="K113" s="11">
        <f t="shared" si="3"/>
        <v>6815600</v>
      </c>
      <c r="L113" s="11">
        <f t="shared" si="4"/>
        <v>6728516.167</v>
      </c>
      <c r="M113" s="11">
        <f t="shared" si="11"/>
        <v>-3320716.167</v>
      </c>
      <c r="N113" s="11">
        <f t="shared" si="12"/>
        <v>16843036.83</v>
      </c>
      <c r="O113" s="11">
        <f t="shared" si="7"/>
        <v>5466000</v>
      </c>
    </row>
    <row r="114">
      <c r="A114" s="1" t="s">
        <v>1375</v>
      </c>
      <c r="B114" s="8">
        <v>46064.0</v>
      </c>
      <c r="C114" s="1" t="s">
        <v>6</v>
      </c>
      <c r="D114" s="10">
        <v>109000.0</v>
      </c>
      <c r="E114" s="12"/>
      <c r="F114" s="1" t="s">
        <v>1376</v>
      </c>
      <c r="G114" s="11">
        <f t="shared" si="1"/>
        <v>12422600</v>
      </c>
      <c r="H114" s="11">
        <f t="shared" si="9"/>
        <v>2914000</v>
      </c>
      <c r="I114" s="11">
        <f t="shared" si="2"/>
        <v>2584000</v>
      </c>
      <c r="J114" s="11">
        <f t="shared" si="10"/>
        <v>13631321</v>
      </c>
      <c r="K114" s="11">
        <f t="shared" si="3"/>
        <v>6924600</v>
      </c>
      <c r="L114" s="11">
        <f t="shared" si="4"/>
        <v>6728516.167</v>
      </c>
      <c r="M114" s="11">
        <f t="shared" si="11"/>
        <v>-3266216.167</v>
      </c>
      <c r="N114" s="11">
        <f t="shared" si="12"/>
        <v>16897536.83</v>
      </c>
      <c r="O114" s="11">
        <f t="shared" si="7"/>
        <v>5466000</v>
      </c>
    </row>
    <row r="115">
      <c r="A115" s="1" t="s">
        <v>1377</v>
      </c>
      <c r="B115" s="8">
        <v>46064.0</v>
      </c>
      <c r="C115" s="1" t="s">
        <v>6</v>
      </c>
      <c r="D115" s="10">
        <v>34000.0</v>
      </c>
      <c r="E115" s="12"/>
      <c r="F115" s="1" t="s">
        <v>1378</v>
      </c>
      <c r="G115" s="11">
        <f t="shared" si="1"/>
        <v>12456600</v>
      </c>
      <c r="H115" s="11">
        <f t="shared" si="9"/>
        <v>2914000</v>
      </c>
      <c r="I115" s="11">
        <f t="shared" si="2"/>
        <v>2584000</v>
      </c>
      <c r="J115" s="11">
        <f t="shared" si="10"/>
        <v>13665321</v>
      </c>
      <c r="K115" s="11">
        <f t="shared" si="3"/>
        <v>6958600</v>
      </c>
      <c r="L115" s="11">
        <f t="shared" si="4"/>
        <v>6728516.167</v>
      </c>
      <c r="M115" s="11">
        <f t="shared" si="11"/>
        <v>-3249216.167</v>
      </c>
      <c r="N115" s="11">
        <f t="shared" si="12"/>
        <v>16914536.83</v>
      </c>
      <c r="O115" s="11">
        <f t="shared" si="7"/>
        <v>5466000</v>
      </c>
    </row>
    <row r="116">
      <c r="A116" s="1" t="s">
        <v>1379</v>
      </c>
      <c r="B116" s="8">
        <v>46064.0</v>
      </c>
      <c r="C116" s="1" t="s">
        <v>6</v>
      </c>
      <c r="D116" s="10">
        <v>997000.0</v>
      </c>
      <c r="E116" s="12"/>
      <c r="F116" s="1" t="s">
        <v>1380</v>
      </c>
      <c r="G116" s="11">
        <f t="shared" si="1"/>
        <v>13453600</v>
      </c>
      <c r="H116" s="11">
        <f t="shared" si="9"/>
        <v>2914000</v>
      </c>
      <c r="I116" s="11">
        <f t="shared" si="2"/>
        <v>2584000</v>
      </c>
      <c r="J116" s="11">
        <f t="shared" si="10"/>
        <v>14662321</v>
      </c>
      <c r="K116" s="11">
        <f t="shared" si="3"/>
        <v>7955600</v>
      </c>
      <c r="L116" s="11">
        <f t="shared" si="4"/>
        <v>6728516.167</v>
      </c>
      <c r="M116" s="11">
        <f t="shared" si="11"/>
        <v>-2750716.167</v>
      </c>
      <c r="N116" s="11">
        <f t="shared" si="12"/>
        <v>17413036.83</v>
      </c>
      <c r="O116" s="11">
        <f t="shared" si="7"/>
        <v>5466000</v>
      </c>
    </row>
    <row r="117">
      <c r="A117" s="14" t="s">
        <v>1381</v>
      </c>
      <c r="B117" s="8">
        <v>46064.0</v>
      </c>
      <c r="C117" s="1" t="s">
        <v>6</v>
      </c>
      <c r="D117" s="10">
        <v>150000.0</v>
      </c>
      <c r="E117" s="12"/>
      <c r="F117" s="1" t="s">
        <v>1382</v>
      </c>
      <c r="G117" s="11">
        <f t="shared" si="1"/>
        <v>13603600</v>
      </c>
      <c r="H117" s="11">
        <f t="shared" si="9"/>
        <v>2914000</v>
      </c>
      <c r="I117" s="11">
        <f t="shared" si="2"/>
        <v>2584000</v>
      </c>
      <c r="J117" s="11">
        <f t="shared" si="10"/>
        <v>14812321</v>
      </c>
      <c r="K117" s="11">
        <f t="shared" si="3"/>
        <v>8105600</v>
      </c>
      <c r="L117" s="11">
        <f t="shared" si="4"/>
        <v>6728516.167</v>
      </c>
      <c r="M117" s="11">
        <f t="shared" si="11"/>
        <v>-2675716.167</v>
      </c>
      <c r="N117" s="11">
        <f t="shared" si="12"/>
        <v>17488036.83</v>
      </c>
      <c r="O117" s="11">
        <f t="shared" si="7"/>
        <v>5466000</v>
      </c>
    </row>
    <row r="118">
      <c r="A118" s="1" t="s">
        <v>1383</v>
      </c>
      <c r="B118" s="8">
        <v>46064.0</v>
      </c>
      <c r="C118" s="1" t="s">
        <v>34</v>
      </c>
      <c r="D118" s="12"/>
      <c r="E118" s="10">
        <v>189000.0</v>
      </c>
      <c r="F118" s="1" t="s">
        <v>62</v>
      </c>
      <c r="G118" s="11">
        <f t="shared" si="1"/>
        <v>13603600</v>
      </c>
      <c r="H118" s="11">
        <f t="shared" si="9"/>
        <v>2914000</v>
      </c>
      <c r="I118" s="11">
        <f t="shared" si="2"/>
        <v>2773000</v>
      </c>
      <c r="J118" s="11">
        <f t="shared" si="10"/>
        <v>14623321</v>
      </c>
      <c r="K118" s="11">
        <f t="shared" si="3"/>
        <v>7916600</v>
      </c>
      <c r="L118" s="11">
        <f t="shared" si="4"/>
        <v>6728516.167</v>
      </c>
      <c r="M118" s="11">
        <f t="shared" si="11"/>
        <v>-2770216.167</v>
      </c>
      <c r="N118" s="11">
        <f t="shared" si="12"/>
        <v>17393536.83</v>
      </c>
      <c r="O118" s="11">
        <f t="shared" si="7"/>
        <v>5466000</v>
      </c>
    </row>
    <row r="119">
      <c r="A119" s="1" t="s">
        <v>1384</v>
      </c>
      <c r="B119" s="8">
        <v>46064.0</v>
      </c>
      <c r="C119" s="1" t="s">
        <v>34</v>
      </c>
      <c r="D119" s="12"/>
      <c r="E119" s="10">
        <v>40000.0</v>
      </c>
      <c r="F119" s="1" t="s">
        <v>39</v>
      </c>
      <c r="G119" s="11">
        <f t="shared" si="1"/>
        <v>13603600</v>
      </c>
      <c r="H119" s="11">
        <f t="shared" si="9"/>
        <v>2914000</v>
      </c>
      <c r="I119" s="11">
        <f t="shared" si="2"/>
        <v>2813000</v>
      </c>
      <c r="J119" s="11">
        <f t="shared" si="10"/>
        <v>14583321</v>
      </c>
      <c r="K119" s="11">
        <f t="shared" si="3"/>
        <v>7876600</v>
      </c>
      <c r="L119" s="11">
        <f t="shared" si="4"/>
        <v>6728516.167</v>
      </c>
      <c r="M119" s="11">
        <f t="shared" si="11"/>
        <v>-2790216.167</v>
      </c>
      <c r="N119" s="11">
        <f t="shared" si="12"/>
        <v>17373536.83</v>
      </c>
      <c r="O119" s="11">
        <f t="shared" si="7"/>
        <v>5466000</v>
      </c>
    </row>
    <row r="120">
      <c r="A120" s="1" t="s">
        <v>1385</v>
      </c>
      <c r="B120" s="8">
        <v>46064.0</v>
      </c>
      <c r="C120" s="1" t="s">
        <v>25</v>
      </c>
      <c r="D120" s="12"/>
      <c r="E120" s="10">
        <v>35000.0</v>
      </c>
      <c r="F120" s="1" t="s">
        <v>1386</v>
      </c>
      <c r="G120" s="11">
        <f t="shared" si="1"/>
        <v>13603600</v>
      </c>
      <c r="H120" s="11">
        <f t="shared" si="9"/>
        <v>2949000</v>
      </c>
      <c r="I120" s="11">
        <f t="shared" si="2"/>
        <v>2813000</v>
      </c>
      <c r="J120" s="11">
        <f t="shared" si="10"/>
        <v>14548321</v>
      </c>
      <c r="K120" s="11">
        <f t="shared" si="3"/>
        <v>7841600</v>
      </c>
      <c r="L120" s="11">
        <f t="shared" si="4"/>
        <v>6728516.167</v>
      </c>
      <c r="M120" s="11">
        <f t="shared" si="11"/>
        <v>-2807716.167</v>
      </c>
      <c r="N120" s="11">
        <f t="shared" si="12"/>
        <v>17356036.83</v>
      </c>
      <c r="O120" s="11">
        <f t="shared" si="7"/>
        <v>5466000</v>
      </c>
    </row>
    <row r="121">
      <c r="A121" s="1" t="s">
        <v>1387</v>
      </c>
      <c r="B121" s="8">
        <v>46065.0</v>
      </c>
      <c r="C121" s="1" t="s">
        <v>25</v>
      </c>
      <c r="D121" s="12"/>
      <c r="E121" s="10">
        <v>100000.0</v>
      </c>
      <c r="F121" s="1" t="s">
        <v>53</v>
      </c>
      <c r="G121" s="11">
        <f t="shared" si="1"/>
        <v>13603600</v>
      </c>
      <c r="H121" s="11">
        <f t="shared" si="9"/>
        <v>3049000</v>
      </c>
      <c r="I121" s="11">
        <f t="shared" si="2"/>
        <v>2813000</v>
      </c>
      <c r="J121" s="11">
        <f t="shared" si="10"/>
        <v>14448321</v>
      </c>
      <c r="K121" s="11">
        <f t="shared" si="3"/>
        <v>7741600</v>
      </c>
      <c r="L121" s="11">
        <f t="shared" si="4"/>
        <v>6728516.167</v>
      </c>
      <c r="M121" s="11">
        <f t="shared" si="11"/>
        <v>-2857716.167</v>
      </c>
      <c r="N121" s="11">
        <f t="shared" si="12"/>
        <v>17306036.83</v>
      </c>
      <c r="O121" s="11">
        <f t="shared" si="7"/>
        <v>5566000</v>
      </c>
    </row>
    <row r="122">
      <c r="A122" s="1" t="s">
        <v>1388</v>
      </c>
      <c r="B122" s="8">
        <v>46065.0</v>
      </c>
      <c r="C122" s="1" t="s">
        <v>6</v>
      </c>
      <c r="D122" s="10">
        <v>415000.0</v>
      </c>
      <c r="E122" s="12"/>
      <c r="F122" s="1" t="s">
        <v>1389</v>
      </c>
      <c r="G122" s="11">
        <f t="shared" si="1"/>
        <v>14018600</v>
      </c>
      <c r="H122" s="11">
        <f t="shared" si="9"/>
        <v>3049000</v>
      </c>
      <c r="I122" s="11">
        <f t="shared" si="2"/>
        <v>2813000</v>
      </c>
      <c r="J122" s="11">
        <f t="shared" si="10"/>
        <v>14863321</v>
      </c>
      <c r="K122" s="11">
        <f t="shared" si="3"/>
        <v>8156600</v>
      </c>
      <c r="L122" s="11">
        <f t="shared" si="4"/>
        <v>6728516.167</v>
      </c>
      <c r="M122" s="11">
        <f t="shared" si="11"/>
        <v>-2650216.167</v>
      </c>
      <c r="N122" s="11">
        <f t="shared" si="12"/>
        <v>17513536.83</v>
      </c>
      <c r="O122" s="11">
        <f t="shared" si="7"/>
        <v>5566000</v>
      </c>
    </row>
    <row r="123">
      <c r="A123" s="14" t="s">
        <v>1390</v>
      </c>
      <c r="B123" s="8">
        <v>46066.0</v>
      </c>
      <c r="C123" s="1" t="s">
        <v>34</v>
      </c>
      <c r="D123" s="12"/>
      <c r="E123" s="10">
        <v>40000.0</v>
      </c>
      <c r="F123" s="1" t="s">
        <v>39</v>
      </c>
      <c r="G123" s="11">
        <f t="shared" si="1"/>
        <v>14018600</v>
      </c>
      <c r="H123" s="11">
        <f t="shared" si="9"/>
        <v>3049000</v>
      </c>
      <c r="I123" s="11">
        <f t="shared" si="2"/>
        <v>2853000</v>
      </c>
      <c r="J123" s="11">
        <f t="shared" si="10"/>
        <v>14823321</v>
      </c>
      <c r="K123" s="11">
        <f t="shared" si="3"/>
        <v>8116600</v>
      </c>
      <c r="L123" s="11">
        <f t="shared" si="4"/>
        <v>6728516.167</v>
      </c>
      <c r="M123" s="11">
        <f t="shared" si="11"/>
        <v>-2670216.167</v>
      </c>
      <c r="N123" s="11">
        <f t="shared" si="12"/>
        <v>17493536.83</v>
      </c>
      <c r="O123" s="11">
        <f t="shared" si="7"/>
        <v>5566000</v>
      </c>
    </row>
    <row r="124">
      <c r="A124" s="1" t="s">
        <v>1391</v>
      </c>
      <c r="B124" s="8">
        <v>46066.0</v>
      </c>
      <c r="C124" s="1" t="s">
        <v>25</v>
      </c>
      <c r="D124" s="12"/>
      <c r="E124" s="10">
        <v>20000.0</v>
      </c>
      <c r="F124" s="1" t="s">
        <v>276</v>
      </c>
      <c r="G124" s="11">
        <f t="shared" si="1"/>
        <v>14018600</v>
      </c>
      <c r="H124" s="11">
        <f t="shared" si="9"/>
        <v>3069000</v>
      </c>
      <c r="I124" s="11">
        <f t="shared" si="2"/>
        <v>2853000</v>
      </c>
      <c r="J124" s="11">
        <f t="shared" si="10"/>
        <v>14803321</v>
      </c>
      <c r="K124" s="11">
        <f t="shared" si="3"/>
        <v>8096600</v>
      </c>
      <c r="L124" s="11">
        <f t="shared" si="4"/>
        <v>6728516.167</v>
      </c>
      <c r="M124" s="11">
        <f t="shared" si="11"/>
        <v>-2680216.167</v>
      </c>
      <c r="N124" s="11">
        <f t="shared" si="12"/>
        <v>17483536.83</v>
      </c>
      <c r="O124" s="11">
        <f t="shared" si="7"/>
        <v>5566000</v>
      </c>
    </row>
    <row r="125">
      <c r="A125" s="1" t="s">
        <v>1392</v>
      </c>
      <c r="B125" s="8">
        <v>46066.0</v>
      </c>
      <c r="C125" s="1" t="s">
        <v>34</v>
      </c>
      <c r="D125" s="12"/>
      <c r="E125" s="10">
        <v>15000.0</v>
      </c>
      <c r="F125" s="1" t="s">
        <v>307</v>
      </c>
      <c r="G125" s="11">
        <f t="shared" si="1"/>
        <v>14018600</v>
      </c>
      <c r="H125" s="11">
        <f t="shared" si="9"/>
        <v>3069000</v>
      </c>
      <c r="I125" s="11">
        <f t="shared" si="2"/>
        <v>2868000</v>
      </c>
      <c r="J125" s="11">
        <f t="shared" si="10"/>
        <v>14788321</v>
      </c>
      <c r="K125" s="11">
        <f t="shared" si="3"/>
        <v>8081600</v>
      </c>
      <c r="L125" s="11">
        <f t="shared" si="4"/>
        <v>6728516.167</v>
      </c>
      <c r="M125" s="11">
        <f t="shared" si="11"/>
        <v>-2687716.167</v>
      </c>
      <c r="N125" s="11">
        <f t="shared" si="12"/>
        <v>17476036.83</v>
      </c>
      <c r="O125" s="11">
        <f t="shared" si="7"/>
        <v>5566000</v>
      </c>
    </row>
    <row r="126">
      <c r="A126" s="1" t="s">
        <v>1393</v>
      </c>
      <c r="B126" s="8">
        <v>46067.0</v>
      </c>
      <c r="C126" s="1" t="s">
        <v>6</v>
      </c>
      <c r="D126" s="10">
        <v>175000.0</v>
      </c>
      <c r="E126" s="12"/>
      <c r="F126" s="1" t="s">
        <v>1394</v>
      </c>
      <c r="G126" s="11">
        <f t="shared" si="1"/>
        <v>14193600</v>
      </c>
      <c r="H126" s="11">
        <f t="shared" si="9"/>
        <v>3069000</v>
      </c>
      <c r="I126" s="11">
        <f t="shared" si="2"/>
        <v>2868000</v>
      </c>
      <c r="J126" s="11">
        <f t="shared" si="10"/>
        <v>14963321</v>
      </c>
      <c r="K126" s="11">
        <f t="shared" si="3"/>
        <v>8256600</v>
      </c>
      <c r="L126" s="11">
        <f t="shared" si="4"/>
        <v>6728516.167</v>
      </c>
      <c r="M126" s="11">
        <f t="shared" si="11"/>
        <v>-2600216.167</v>
      </c>
      <c r="N126" s="11">
        <f t="shared" si="12"/>
        <v>17563536.83</v>
      </c>
      <c r="O126" s="11">
        <f t="shared" si="7"/>
        <v>5566000</v>
      </c>
    </row>
    <row r="127">
      <c r="A127" s="1" t="s">
        <v>1395</v>
      </c>
      <c r="B127" s="8">
        <v>46067.0</v>
      </c>
      <c r="C127" s="1" t="s">
        <v>25</v>
      </c>
      <c r="D127" s="12"/>
      <c r="E127" s="10">
        <v>50000.0</v>
      </c>
      <c r="F127" s="1" t="s">
        <v>53</v>
      </c>
      <c r="G127" s="11">
        <f t="shared" si="1"/>
        <v>14193600</v>
      </c>
      <c r="H127" s="11">
        <f t="shared" si="9"/>
        <v>3119000</v>
      </c>
      <c r="I127" s="11">
        <f t="shared" si="2"/>
        <v>2868000</v>
      </c>
      <c r="J127" s="11">
        <f t="shared" si="10"/>
        <v>14913321</v>
      </c>
      <c r="K127" s="11">
        <f t="shared" si="3"/>
        <v>8206600</v>
      </c>
      <c r="L127" s="11">
        <f t="shared" si="4"/>
        <v>6728516.167</v>
      </c>
      <c r="M127" s="11">
        <f t="shared" si="11"/>
        <v>-2625216.167</v>
      </c>
      <c r="N127" s="11">
        <f t="shared" si="12"/>
        <v>17538536.83</v>
      </c>
      <c r="O127" s="11">
        <f t="shared" si="7"/>
        <v>5616000</v>
      </c>
    </row>
    <row r="128">
      <c r="A128" s="1" t="s">
        <v>1396</v>
      </c>
      <c r="B128" s="8">
        <v>46067.0</v>
      </c>
      <c r="C128" s="1" t="s">
        <v>6</v>
      </c>
      <c r="D128" s="10">
        <v>65000.0</v>
      </c>
      <c r="E128" s="12"/>
      <c r="F128" s="1" t="s">
        <v>1397</v>
      </c>
      <c r="G128" s="11">
        <f t="shared" si="1"/>
        <v>14258600</v>
      </c>
      <c r="H128" s="11">
        <f t="shared" si="9"/>
        <v>3119000</v>
      </c>
      <c r="I128" s="11">
        <f t="shared" si="2"/>
        <v>2868000</v>
      </c>
      <c r="J128" s="11">
        <f t="shared" si="10"/>
        <v>14978321</v>
      </c>
      <c r="K128" s="11">
        <f t="shared" si="3"/>
        <v>8271600</v>
      </c>
      <c r="L128" s="11">
        <f t="shared" si="4"/>
        <v>6728516.167</v>
      </c>
      <c r="M128" s="11">
        <f t="shared" si="11"/>
        <v>-2592716.167</v>
      </c>
      <c r="N128" s="11">
        <f t="shared" si="12"/>
        <v>17571036.83</v>
      </c>
      <c r="O128" s="11">
        <f t="shared" si="7"/>
        <v>5616000</v>
      </c>
    </row>
    <row r="129">
      <c r="A129" s="1" t="s">
        <v>1398</v>
      </c>
      <c r="B129" s="8">
        <v>46067.0</v>
      </c>
      <c r="C129" s="1" t="s">
        <v>6</v>
      </c>
      <c r="D129" s="10">
        <v>173500.0</v>
      </c>
      <c r="E129" s="12"/>
      <c r="F129" s="1" t="s">
        <v>1399</v>
      </c>
      <c r="G129" s="11">
        <f t="shared" si="1"/>
        <v>14432100</v>
      </c>
      <c r="H129" s="11">
        <f t="shared" si="9"/>
        <v>3119000</v>
      </c>
      <c r="I129" s="11">
        <f t="shared" si="2"/>
        <v>2868000</v>
      </c>
      <c r="J129" s="11">
        <f t="shared" si="10"/>
        <v>15151821</v>
      </c>
      <c r="K129" s="11">
        <f t="shared" si="3"/>
        <v>8445100</v>
      </c>
      <c r="L129" s="11">
        <f t="shared" si="4"/>
        <v>6728516.167</v>
      </c>
      <c r="M129" s="11">
        <f t="shared" si="11"/>
        <v>-2505966.167</v>
      </c>
      <c r="N129" s="11">
        <f t="shared" si="12"/>
        <v>17657786.83</v>
      </c>
      <c r="O129" s="11">
        <f t="shared" si="7"/>
        <v>5616000</v>
      </c>
    </row>
    <row r="130">
      <c r="A130" s="1" t="s">
        <v>1400</v>
      </c>
      <c r="B130" s="8">
        <v>46067.0</v>
      </c>
      <c r="C130" s="1" t="s">
        <v>6</v>
      </c>
      <c r="D130" s="10">
        <v>83000.0</v>
      </c>
      <c r="E130" s="12"/>
      <c r="F130" s="1" t="s">
        <v>630</v>
      </c>
      <c r="G130" s="11">
        <f t="shared" si="1"/>
        <v>14515100</v>
      </c>
      <c r="H130" s="11">
        <f t="shared" si="9"/>
        <v>3119000</v>
      </c>
      <c r="I130" s="11">
        <f t="shared" si="2"/>
        <v>2868000</v>
      </c>
      <c r="J130" s="11">
        <f t="shared" si="10"/>
        <v>15234821</v>
      </c>
      <c r="K130" s="11">
        <f t="shared" si="3"/>
        <v>8528100</v>
      </c>
      <c r="L130" s="11">
        <f t="shared" si="4"/>
        <v>6728516.167</v>
      </c>
      <c r="M130" s="11">
        <f t="shared" si="11"/>
        <v>-2464466.167</v>
      </c>
      <c r="N130" s="11">
        <f t="shared" si="12"/>
        <v>17699286.83</v>
      </c>
      <c r="O130" s="11">
        <f t="shared" si="7"/>
        <v>5616000</v>
      </c>
    </row>
    <row r="131">
      <c r="A131" s="1" t="s">
        <v>1401</v>
      </c>
      <c r="B131" s="8">
        <v>46067.0</v>
      </c>
      <c r="C131" s="1" t="s">
        <v>6</v>
      </c>
      <c r="D131" s="10">
        <v>94000.0</v>
      </c>
      <c r="E131" s="12"/>
      <c r="F131" s="1" t="s">
        <v>595</v>
      </c>
      <c r="G131" s="11">
        <f t="shared" si="1"/>
        <v>14609100</v>
      </c>
      <c r="H131" s="11">
        <f t="shared" si="9"/>
        <v>3119000</v>
      </c>
      <c r="I131" s="11">
        <f t="shared" si="2"/>
        <v>2868000</v>
      </c>
      <c r="J131" s="11">
        <f t="shared" si="10"/>
        <v>15328821</v>
      </c>
      <c r="K131" s="11">
        <f t="shared" si="3"/>
        <v>8622100</v>
      </c>
      <c r="L131" s="11">
        <f t="shared" si="4"/>
        <v>6728516.167</v>
      </c>
      <c r="M131" s="11">
        <f t="shared" si="11"/>
        <v>-2417466.167</v>
      </c>
      <c r="N131" s="11">
        <f t="shared" si="12"/>
        <v>17746286.83</v>
      </c>
      <c r="O131" s="11">
        <f t="shared" si="7"/>
        <v>5616000</v>
      </c>
    </row>
    <row r="132">
      <c r="A132" s="1" t="s">
        <v>1402</v>
      </c>
      <c r="B132" s="8">
        <v>46067.0</v>
      </c>
      <c r="C132" s="1" t="s">
        <v>6</v>
      </c>
      <c r="D132" s="10">
        <v>185000.0</v>
      </c>
      <c r="E132" s="12"/>
      <c r="F132" s="1" t="s">
        <v>613</v>
      </c>
      <c r="G132" s="11">
        <f t="shared" si="1"/>
        <v>14794100</v>
      </c>
      <c r="H132" s="11">
        <f t="shared" si="9"/>
        <v>3119000</v>
      </c>
      <c r="I132" s="11">
        <f t="shared" si="2"/>
        <v>2868000</v>
      </c>
      <c r="J132" s="11">
        <f t="shared" si="10"/>
        <v>15513821</v>
      </c>
      <c r="K132" s="11">
        <f t="shared" si="3"/>
        <v>8807100</v>
      </c>
      <c r="L132" s="11">
        <f t="shared" si="4"/>
        <v>6728516.167</v>
      </c>
      <c r="M132" s="11">
        <f t="shared" si="11"/>
        <v>-2324966.167</v>
      </c>
      <c r="N132" s="11">
        <f t="shared" si="12"/>
        <v>17838786.83</v>
      </c>
      <c r="O132" s="11">
        <f t="shared" si="7"/>
        <v>5616000</v>
      </c>
    </row>
    <row r="133">
      <c r="A133" s="1" t="s">
        <v>1403</v>
      </c>
      <c r="B133" s="8">
        <v>46067.0</v>
      </c>
      <c r="C133" s="1" t="s">
        <v>6</v>
      </c>
      <c r="D133" s="10">
        <v>100000.0</v>
      </c>
      <c r="E133" s="12"/>
      <c r="F133" s="1" t="s">
        <v>1404</v>
      </c>
      <c r="G133" s="11">
        <f t="shared" si="1"/>
        <v>14894100</v>
      </c>
      <c r="H133" s="11">
        <f t="shared" si="9"/>
        <v>3119000</v>
      </c>
      <c r="I133" s="11">
        <f t="shared" si="2"/>
        <v>2868000</v>
      </c>
      <c r="J133" s="11">
        <f t="shared" si="10"/>
        <v>15613821</v>
      </c>
      <c r="K133" s="11">
        <f t="shared" si="3"/>
        <v>8907100</v>
      </c>
      <c r="L133" s="11">
        <f t="shared" si="4"/>
        <v>6728516.167</v>
      </c>
      <c r="M133" s="11">
        <f t="shared" si="11"/>
        <v>-2274966.167</v>
      </c>
      <c r="N133" s="11">
        <f t="shared" si="12"/>
        <v>17888786.83</v>
      </c>
      <c r="O133" s="11">
        <f t="shared" si="7"/>
        <v>5616000</v>
      </c>
    </row>
    <row r="134">
      <c r="A134" s="1" t="s">
        <v>1405</v>
      </c>
      <c r="B134" s="8">
        <v>46067.0</v>
      </c>
      <c r="C134" s="1" t="s">
        <v>6</v>
      </c>
      <c r="D134" s="10">
        <v>60000.0</v>
      </c>
      <c r="E134" s="12"/>
      <c r="F134" s="1" t="s">
        <v>800</v>
      </c>
      <c r="G134" s="11">
        <f t="shared" si="1"/>
        <v>14954100</v>
      </c>
      <c r="H134" s="11">
        <f t="shared" si="9"/>
        <v>3119000</v>
      </c>
      <c r="I134" s="11">
        <f t="shared" si="2"/>
        <v>2868000</v>
      </c>
      <c r="J134" s="11">
        <f t="shared" si="10"/>
        <v>15673821</v>
      </c>
      <c r="K134" s="11">
        <f t="shared" si="3"/>
        <v>8967100</v>
      </c>
      <c r="L134" s="11">
        <f t="shared" si="4"/>
        <v>6728516.167</v>
      </c>
      <c r="M134" s="11">
        <f t="shared" si="11"/>
        <v>-2244966.167</v>
      </c>
      <c r="N134" s="11">
        <f t="shared" si="12"/>
        <v>17918786.83</v>
      </c>
      <c r="O134" s="11">
        <f t="shared" si="7"/>
        <v>5616000</v>
      </c>
    </row>
    <row r="135">
      <c r="A135" s="1" t="s">
        <v>1406</v>
      </c>
      <c r="B135" s="8">
        <v>46067.0</v>
      </c>
      <c r="C135" s="1" t="s">
        <v>6</v>
      </c>
      <c r="D135" s="10">
        <v>447000.0</v>
      </c>
      <c r="E135" s="12"/>
      <c r="F135" s="1" t="s">
        <v>1271</v>
      </c>
      <c r="G135" s="11">
        <f t="shared" si="1"/>
        <v>15401100</v>
      </c>
      <c r="H135" s="11">
        <f t="shared" si="9"/>
        <v>3119000</v>
      </c>
      <c r="I135" s="11">
        <f t="shared" si="2"/>
        <v>2868000</v>
      </c>
      <c r="J135" s="11">
        <f t="shared" si="10"/>
        <v>16120821</v>
      </c>
      <c r="K135" s="11">
        <f t="shared" si="3"/>
        <v>9414100</v>
      </c>
      <c r="L135" s="11">
        <f t="shared" si="4"/>
        <v>6728516.167</v>
      </c>
      <c r="M135" s="11">
        <f t="shared" si="11"/>
        <v>-2021466.167</v>
      </c>
      <c r="N135" s="11">
        <f t="shared" si="12"/>
        <v>18142286.83</v>
      </c>
      <c r="O135" s="11">
        <f t="shared" si="7"/>
        <v>5616000</v>
      </c>
    </row>
    <row r="136">
      <c r="A136" s="1" t="s">
        <v>1407</v>
      </c>
      <c r="B136" s="8">
        <v>46067.0</v>
      </c>
      <c r="C136" s="1" t="s">
        <v>6</v>
      </c>
      <c r="D136" s="10">
        <v>75000.0</v>
      </c>
      <c r="E136" s="12"/>
      <c r="F136" s="1" t="s">
        <v>595</v>
      </c>
      <c r="G136" s="11">
        <f t="shared" si="1"/>
        <v>15476100</v>
      </c>
      <c r="H136" s="11">
        <f t="shared" si="9"/>
        <v>3119000</v>
      </c>
      <c r="I136" s="11">
        <f t="shared" si="2"/>
        <v>2868000</v>
      </c>
      <c r="J136" s="11">
        <f t="shared" si="10"/>
        <v>16195821</v>
      </c>
      <c r="K136" s="11">
        <f t="shared" si="3"/>
        <v>9489100</v>
      </c>
      <c r="L136" s="11">
        <f t="shared" si="4"/>
        <v>6728516.167</v>
      </c>
      <c r="M136" s="11">
        <f t="shared" si="11"/>
        <v>-1983966.167</v>
      </c>
      <c r="N136" s="11">
        <f t="shared" si="12"/>
        <v>18179786.83</v>
      </c>
      <c r="O136" s="11">
        <f t="shared" si="7"/>
        <v>5616000</v>
      </c>
    </row>
    <row r="137">
      <c r="A137" s="1" t="s">
        <v>1408</v>
      </c>
      <c r="B137" s="8">
        <v>46067.0</v>
      </c>
      <c r="C137" s="1" t="s">
        <v>6</v>
      </c>
      <c r="D137" s="10">
        <v>665000.0</v>
      </c>
      <c r="E137" s="12"/>
      <c r="F137" s="1" t="s">
        <v>1409</v>
      </c>
      <c r="G137" s="11">
        <f t="shared" si="1"/>
        <v>16141100</v>
      </c>
      <c r="H137" s="11">
        <f t="shared" si="9"/>
        <v>3119000</v>
      </c>
      <c r="I137" s="11">
        <f t="shared" si="2"/>
        <v>2868000</v>
      </c>
      <c r="J137" s="11">
        <f t="shared" si="10"/>
        <v>16860821</v>
      </c>
      <c r="K137" s="11">
        <f t="shared" si="3"/>
        <v>10154100</v>
      </c>
      <c r="L137" s="11">
        <f t="shared" si="4"/>
        <v>6728516.167</v>
      </c>
      <c r="M137" s="11">
        <f t="shared" si="11"/>
        <v>-1651466.167</v>
      </c>
      <c r="N137" s="11">
        <f t="shared" si="12"/>
        <v>18512286.83</v>
      </c>
      <c r="O137" s="11">
        <f t="shared" si="7"/>
        <v>5616000</v>
      </c>
    </row>
    <row r="138">
      <c r="A138" s="1" t="s">
        <v>1410</v>
      </c>
      <c r="B138" s="8">
        <v>46067.0</v>
      </c>
      <c r="C138" s="1" t="s">
        <v>6</v>
      </c>
      <c r="D138" s="10">
        <v>184000.0</v>
      </c>
      <c r="E138" s="12"/>
      <c r="F138" s="1" t="s">
        <v>1411</v>
      </c>
      <c r="G138" s="11">
        <f t="shared" si="1"/>
        <v>16325100</v>
      </c>
      <c r="H138" s="11">
        <f t="shared" si="9"/>
        <v>3119000</v>
      </c>
      <c r="I138" s="11">
        <f t="shared" si="2"/>
        <v>2868000</v>
      </c>
      <c r="J138" s="11">
        <f t="shared" si="10"/>
        <v>17044821</v>
      </c>
      <c r="K138" s="11">
        <f t="shared" si="3"/>
        <v>10338100</v>
      </c>
      <c r="L138" s="11">
        <f t="shared" si="4"/>
        <v>6728516.167</v>
      </c>
      <c r="M138" s="11">
        <f t="shared" si="11"/>
        <v>-1559466.167</v>
      </c>
      <c r="N138" s="11">
        <f t="shared" si="12"/>
        <v>18604286.83</v>
      </c>
      <c r="O138" s="11">
        <f t="shared" si="7"/>
        <v>5616000</v>
      </c>
    </row>
    <row r="139">
      <c r="A139" s="1" t="s">
        <v>1412</v>
      </c>
      <c r="B139" s="8">
        <v>46067.0</v>
      </c>
      <c r="C139" s="1" t="s">
        <v>6</v>
      </c>
      <c r="D139" s="10">
        <v>204000.0</v>
      </c>
      <c r="E139" s="12"/>
      <c r="F139" s="1" t="s">
        <v>595</v>
      </c>
      <c r="G139" s="11">
        <f t="shared" si="1"/>
        <v>16529100</v>
      </c>
      <c r="H139" s="11">
        <f t="shared" si="9"/>
        <v>3119000</v>
      </c>
      <c r="I139" s="11">
        <f t="shared" si="2"/>
        <v>2868000</v>
      </c>
      <c r="J139" s="11">
        <f t="shared" si="10"/>
        <v>17248821</v>
      </c>
      <c r="K139" s="11">
        <f t="shared" si="3"/>
        <v>10542100</v>
      </c>
      <c r="L139" s="11">
        <f t="shared" si="4"/>
        <v>6728516.167</v>
      </c>
      <c r="M139" s="11">
        <f t="shared" si="11"/>
        <v>-1457466.167</v>
      </c>
      <c r="N139" s="11">
        <f t="shared" si="12"/>
        <v>18706286.83</v>
      </c>
      <c r="O139" s="11">
        <f t="shared" si="7"/>
        <v>5616000</v>
      </c>
    </row>
    <row r="140">
      <c r="A140" s="1" t="s">
        <v>1413</v>
      </c>
      <c r="B140" s="8">
        <v>46067.0</v>
      </c>
      <c r="C140" s="1" t="s">
        <v>6</v>
      </c>
      <c r="D140" s="10">
        <v>480000.0</v>
      </c>
      <c r="E140" s="12"/>
      <c r="F140" s="1" t="s">
        <v>1414</v>
      </c>
      <c r="G140" s="11">
        <f t="shared" si="1"/>
        <v>17009100</v>
      </c>
      <c r="H140" s="11">
        <f t="shared" si="9"/>
        <v>3119000</v>
      </c>
      <c r="I140" s="11">
        <f t="shared" si="2"/>
        <v>2868000</v>
      </c>
      <c r="J140" s="11">
        <f t="shared" si="10"/>
        <v>17728821</v>
      </c>
      <c r="K140" s="11">
        <f t="shared" si="3"/>
        <v>11022100</v>
      </c>
      <c r="L140" s="11">
        <f t="shared" si="4"/>
        <v>6728516.167</v>
      </c>
      <c r="M140" s="11">
        <f t="shared" si="11"/>
        <v>-1217466.167</v>
      </c>
      <c r="N140" s="11">
        <f t="shared" si="12"/>
        <v>18946286.83</v>
      </c>
      <c r="O140" s="11">
        <f t="shared" si="7"/>
        <v>5616000</v>
      </c>
    </row>
    <row r="141">
      <c r="A141" s="1" t="s">
        <v>1415</v>
      </c>
      <c r="B141" s="8">
        <v>46067.0</v>
      </c>
      <c r="C141" s="1" t="s">
        <v>19</v>
      </c>
      <c r="D141" s="12"/>
      <c r="E141" s="10">
        <v>1000000.0</v>
      </c>
      <c r="F141" s="1" t="s">
        <v>1416</v>
      </c>
      <c r="G141" s="11">
        <f t="shared" si="1"/>
        <v>17009100</v>
      </c>
      <c r="H141" s="11">
        <f t="shared" si="9"/>
        <v>3119000</v>
      </c>
      <c r="I141" s="11">
        <f t="shared" si="2"/>
        <v>2868000</v>
      </c>
      <c r="J141" s="11">
        <f t="shared" si="10"/>
        <v>16728821</v>
      </c>
      <c r="K141" s="11">
        <f t="shared" si="3"/>
        <v>11022100</v>
      </c>
      <c r="L141" s="11">
        <f t="shared" si="4"/>
        <v>6728516.167</v>
      </c>
      <c r="M141" s="11">
        <f t="shared" si="11"/>
        <v>-1217466.167</v>
      </c>
      <c r="N141" s="11">
        <f t="shared" si="12"/>
        <v>17946286.83</v>
      </c>
      <c r="O141" s="11">
        <f t="shared" si="7"/>
        <v>5616000</v>
      </c>
    </row>
    <row r="142">
      <c r="A142" s="1" t="s">
        <v>1417</v>
      </c>
      <c r="B142" s="8">
        <v>46067.0</v>
      </c>
      <c r="C142" s="1" t="s">
        <v>34</v>
      </c>
      <c r="D142" s="12"/>
      <c r="E142" s="10">
        <v>81000.0</v>
      </c>
      <c r="F142" s="1" t="s">
        <v>62</v>
      </c>
      <c r="G142" s="11">
        <f t="shared" si="1"/>
        <v>17009100</v>
      </c>
      <c r="H142" s="11">
        <f t="shared" si="9"/>
        <v>3119000</v>
      </c>
      <c r="I142" s="11">
        <f t="shared" si="2"/>
        <v>2949000</v>
      </c>
      <c r="J142" s="11">
        <f t="shared" si="10"/>
        <v>16647821</v>
      </c>
      <c r="K142" s="11">
        <f t="shared" si="3"/>
        <v>10941100</v>
      </c>
      <c r="L142" s="11">
        <f t="shared" si="4"/>
        <v>6728516.167</v>
      </c>
      <c r="M142" s="11">
        <f t="shared" si="11"/>
        <v>-1257966.167</v>
      </c>
      <c r="N142" s="11">
        <f t="shared" si="12"/>
        <v>17905786.83</v>
      </c>
      <c r="O142" s="11">
        <f t="shared" si="7"/>
        <v>5616000</v>
      </c>
    </row>
    <row r="143">
      <c r="A143" s="1" t="s">
        <v>1418</v>
      </c>
      <c r="B143" s="8">
        <v>46067.0</v>
      </c>
      <c r="C143" s="1" t="s">
        <v>25</v>
      </c>
      <c r="D143" s="12"/>
      <c r="E143" s="10">
        <v>300000.0</v>
      </c>
      <c r="F143" s="1" t="s">
        <v>53</v>
      </c>
      <c r="G143" s="11">
        <f t="shared" si="1"/>
        <v>17009100</v>
      </c>
      <c r="H143" s="11">
        <f t="shared" si="9"/>
        <v>3419000</v>
      </c>
      <c r="I143" s="11">
        <f t="shared" si="2"/>
        <v>2949000</v>
      </c>
      <c r="J143" s="11">
        <f t="shared" si="10"/>
        <v>16347821</v>
      </c>
      <c r="K143" s="11">
        <f t="shared" si="3"/>
        <v>10641100</v>
      </c>
      <c r="L143" s="11">
        <f t="shared" si="4"/>
        <v>6728516.167</v>
      </c>
      <c r="M143" s="11">
        <f t="shared" si="11"/>
        <v>-1407966.167</v>
      </c>
      <c r="N143" s="11">
        <f t="shared" si="12"/>
        <v>17755786.83</v>
      </c>
      <c r="O143" s="11">
        <f t="shared" si="7"/>
        <v>5916000</v>
      </c>
    </row>
    <row r="144">
      <c r="A144" s="1" t="s">
        <v>1419</v>
      </c>
      <c r="B144" s="8">
        <v>46070.0</v>
      </c>
      <c r="C144" s="1" t="s">
        <v>19</v>
      </c>
      <c r="D144" s="12"/>
      <c r="E144" s="10">
        <v>110000.0</v>
      </c>
      <c r="F144" s="1" t="s">
        <v>1420</v>
      </c>
      <c r="G144" s="11">
        <f t="shared" si="1"/>
        <v>17009100</v>
      </c>
      <c r="H144" s="11">
        <f t="shared" si="9"/>
        <v>3419000</v>
      </c>
      <c r="I144" s="11">
        <f t="shared" si="2"/>
        <v>2949000</v>
      </c>
      <c r="J144" s="11">
        <f t="shared" si="10"/>
        <v>16237821</v>
      </c>
      <c r="K144" s="11">
        <f t="shared" si="3"/>
        <v>10641100</v>
      </c>
      <c r="L144" s="11">
        <f t="shared" si="4"/>
        <v>6728516.167</v>
      </c>
      <c r="M144" s="11">
        <f t="shared" si="11"/>
        <v>-1407966.167</v>
      </c>
      <c r="N144" s="11">
        <f t="shared" si="12"/>
        <v>17645786.83</v>
      </c>
      <c r="O144" s="11">
        <f t="shared" si="7"/>
        <v>5916000</v>
      </c>
    </row>
    <row r="145">
      <c r="A145" s="1" t="s">
        <v>1421</v>
      </c>
      <c r="B145" s="8">
        <v>46070.0</v>
      </c>
      <c r="C145" s="1" t="s">
        <v>19</v>
      </c>
      <c r="D145" s="12"/>
      <c r="E145" s="10">
        <v>500000.0</v>
      </c>
      <c r="F145" s="1" t="s">
        <v>1422</v>
      </c>
      <c r="G145" s="11">
        <f t="shared" si="1"/>
        <v>17009100</v>
      </c>
      <c r="H145" s="11">
        <f t="shared" si="9"/>
        <v>3419000</v>
      </c>
      <c r="I145" s="11">
        <f t="shared" si="2"/>
        <v>2949000</v>
      </c>
      <c r="J145" s="11">
        <f t="shared" si="10"/>
        <v>15737821</v>
      </c>
      <c r="K145" s="11">
        <f t="shared" si="3"/>
        <v>10641100</v>
      </c>
      <c r="L145" s="11">
        <f t="shared" si="4"/>
        <v>6728516.167</v>
      </c>
      <c r="M145" s="11">
        <f t="shared" si="11"/>
        <v>-1407966.167</v>
      </c>
      <c r="N145" s="11">
        <f t="shared" si="12"/>
        <v>17145786.83</v>
      </c>
      <c r="O145" s="11">
        <f t="shared" si="7"/>
        <v>5916000</v>
      </c>
    </row>
    <row r="146">
      <c r="A146" s="1" t="s">
        <v>1423</v>
      </c>
      <c r="B146" s="8">
        <v>46070.0</v>
      </c>
      <c r="C146" s="1" t="s">
        <v>19</v>
      </c>
      <c r="D146" s="12"/>
      <c r="E146" s="10">
        <v>408000.0</v>
      </c>
      <c r="F146" s="1" t="s">
        <v>1424</v>
      </c>
      <c r="G146" s="11">
        <f t="shared" si="1"/>
        <v>17009100</v>
      </c>
      <c r="H146" s="11">
        <f t="shared" si="9"/>
        <v>3419000</v>
      </c>
      <c r="I146" s="11">
        <f t="shared" si="2"/>
        <v>2949000</v>
      </c>
      <c r="J146" s="11">
        <f t="shared" si="10"/>
        <v>15329821</v>
      </c>
      <c r="K146" s="11">
        <f t="shared" si="3"/>
        <v>10641100</v>
      </c>
      <c r="L146" s="11">
        <f t="shared" si="4"/>
        <v>6728516.167</v>
      </c>
      <c r="M146" s="11">
        <f t="shared" si="11"/>
        <v>-1407966.167</v>
      </c>
      <c r="N146" s="11">
        <f t="shared" si="12"/>
        <v>16737786.83</v>
      </c>
      <c r="O146" s="11">
        <f t="shared" si="7"/>
        <v>5916000</v>
      </c>
    </row>
    <row r="147">
      <c r="A147" s="1" t="s">
        <v>1425</v>
      </c>
      <c r="B147" s="8">
        <v>46070.0</v>
      </c>
      <c r="C147" s="1" t="s">
        <v>6</v>
      </c>
      <c r="D147" s="10">
        <v>280000.0</v>
      </c>
      <c r="E147" s="12"/>
      <c r="F147" s="1" t="s">
        <v>1426</v>
      </c>
      <c r="G147" s="11">
        <f t="shared" si="1"/>
        <v>17289100</v>
      </c>
      <c r="H147" s="11">
        <f t="shared" si="9"/>
        <v>3419000</v>
      </c>
      <c r="I147" s="11">
        <f t="shared" si="2"/>
        <v>2949000</v>
      </c>
      <c r="J147" s="11">
        <f t="shared" si="10"/>
        <v>15609821</v>
      </c>
      <c r="K147" s="11">
        <f t="shared" si="3"/>
        <v>10921100</v>
      </c>
      <c r="L147" s="11">
        <f t="shared" si="4"/>
        <v>6728516.167</v>
      </c>
      <c r="M147" s="11">
        <f t="shared" si="11"/>
        <v>-1267966.167</v>
      </c>
      <c r="N147" s="11">
        <f t="shared" si="12"/>
        <v>16877786.83</v>
      </c>
      <c r="O147" s="11">
        <f t="shared" si="7"/>
        <v>5916000</v>
      </c>
    </row>
    <row r="148">
      <c r="A148" s="1" t="s">
        <v>1427</v>
      </c>
      <c r="B148" s="8">
        <v>46070.0</v>
      </c>
      <c r="C148" s="1" t="s">
        <v>6</v>
      </c>
      <c r="D148" s="10">
        <v>500000.0</v>
      </c>
      <c r="E148" s="12"/>
      <c r="F148" s="1" t="s">
        <v>1428</v>
      </c>
      <c r="G148" s="11">
        <f t="shared" si="1"/>
        <v>17789100</v>
      </c>
      <c r="H148" s="11">
        <f t="shared" si="9"/>
        <v>3419000</v>
      </c>
      <c r="I148" s="11">
        <f t="shared" si="2"/>
        <v>2949000</v>
      </c>
      <c r="J148" s="11">
        <f t="shared" si="10"/>
        <v>16109821</v>
      </c>
      <c r="K148" s="11">
        <f t="shared" si="3"/>
        <v>11421100</v>
      </c>
      <c r="L148" s="11">
        <f t="shared" si="4"/>
        <v>6728516.167</v>
      </c>
      <c r="M148" s="11">
        <f t="shared" si="11"/>
        <v>-1017966.167</v>
      </c>
      <c r="N148" s="11">
        <f t="shared" si="12"/>
        <v>17127786.83</v>
      </c>
      <c r="O148" s="11">
        <f t="shared" si="7"/>
        <v>5916000</v>
      </c>
    </row>
    <row r="149">
      <c r="A149" s="1" t="s">
        <v>1429</v>
      </c>
      <c r="B149" s="8">
        <v>46070.0</v>
      </c>
      <c r="C149" s="1" t="s">
        <v>34</v>
      </c>
      <c r="D149" s="12"/>
      <c r="E149" s="10">
        <v>517000.0</v>
      </c>
      <c r="F149" s="1" t="s">
        <v>992</v>
      </c>
      <c r="G149" s="11">
        <f t="shared" si="1"/>
        <v>17789100</v>
      </c>
      <c r="H149" s="11">
        <f t="shared" si="9"/>
        <v>3419000</v>
      </c>
      <c r="I149" s="11">
        <f t="shared" si="2"/>
        <v>3466000</v>
      </c>
      <c r="J149" s="11">
        <f t="shared" si="10"/>
        <v>15592821</v>
      </c>
      <c r="K149" s="11">
        <f t="shared" si="3"/>
        <v>10904100</v>
      </c>
      <c r="L149" s="11">
        <f t="shared" si="4"/>
        <v>6728516.167</v>
      </c>
      <c r="M149" s="11">
        <f t="shared" si="11"/>
        <v>-1276466.167</v>
      </c>
      <c r="N149" s="11">
        <f t="shared" si="12"/>
        <v>16869286.83</v>
      </c>
      <c r="O149" s="11">
        <f t="shared" si="7"/>
        <v>5916000</v>
      </c>
    </row>
    <row r="150">
      <c r="A150" s="1" t="s">
        <v>1430</v>
      </c>
      <c r="B150" s="8">
        <v>46070.0</v>
      </c>
      <c r="C150" s="1" t="s">
        <v>19</v>
      </c>
      <c r="D150" s="12"/>
      <c r="E150" s="10">
        <v>55000.0</v>
      </c>
      <c r="F150" s="1" t="s">
        <v>1431</v>
      </c>
      <c r="G150" s="11">
        <f t="shared" si="1"/>
        <v>17789100</v>
      </c>
      <c r="H150" s="11">
        <f t="shared" si="9"/>
        <v>3419000</v>
      </c>
      <c r="I150" s="11">
        <f t="shared" si="2"/>
        <v>3466000</v>
      </c>
      <c r="J150" s="11">
        <f t="shared" si="10"/>
        <v>15537821</v>
      </c>
      <c r="K150" s="11">
        <f t="shared" si="3"/>
        <v>10904100</v>
      </c>
      <c r="L150" s="11">
        <f t="shared" si="4"/>
        <v>6728516.167</v>
      </c>
      <c r="M150" s="11">
        <f t="shared" si="11"/>
        <v>-1276466.167</v>
      </c>
      <c r="N150" s="11">
        <f t="shared" si="12"/>
        <v>16814286.83</v>
      </c>
      <c r="O150" s="11">
        <f t="shared" si="7"/>
        <v>5916000</v>
      </c>
    </row>
    <row r="151">
      <c r="A151" s="1" t="s">
        <v>1432</v>
      </c>
      <c r="B151" s="8">
        <v>46070.0</v>
      </c>
      <c r="C151" s="1" t="s">
        <v>34</v>
      </c>
      <c r="D151" s="12"/>
      <c r="E151" s="10">
        <v>9501200.0</v>
      </c>
      <c r="F151" s="1" t="s">
        <v>1433</v>
      </c>
      <c r="G151" s="11">
        <f t="shared" si="1"/>
        <v>17789100</v>
      </c>
      <c r="H151" s="11">
        <f t="shared" si="9"/>
        <v>3419000</v>
      </c>
      <c r="I151" s="11">
        <f t="shared" si="2"/>
        <v>12967200</v>
      </c>
      <c r="J151" s="11">
        <f t="shared" si="10"/>
        <v>6036621</v>
      </c>
      <c r="K151" s="11">
        <f t="shared" si="3"/>
        <v>1402900</v>
      </c>
      <c r="L151" s="11">
        <f t="shared" si="4"/>
        <v>6728516.167</v>
      </c>
      <c r="M151" s="11">
        <f t="shared" si="11"/>
        <v>-6027066.167</v>
      </c>
      <c r="N151" s="11">
        <f t="shared" si="12"/>
        <v>12063686.83</v>
      </c>
      <c r="O151" s="11">
        <f t="shared" si="7"/>
        <v>5916000</v>
      </c>
    </row>
    <row r="152">
      <c r="A152" s="1" t="s">
        <v>1434</v>
      </c>
      <c r="B152" s="8">
        <v>46070.0</v>
      </c>
      <c r="C152" s="1" t="s">
        <v>6</v>
      </c>
      <c r="D152" s="10">
        <v>76500.0</v>
      </c>
      <c r="E152" s="12"/>
      <c r="F152" s="1" t="s">
        <v>1435</v>
      </c>
      <c r="G152" s="11">
        <f t="shared" si="1"/>
        <v>17865600</v>
      </c>
      <c r="H152" s="11">
        <f t="shared" si="9"/>
        <v>3419000</v>
      </c>
      <c r="I152" s="11">
        <f t="shared" si="2"/>
        <v>12967200</v>
      </c>
      <c r="J152" s="11">
        <f t="shared" si="10"/>
        <v>6113121</v>
      </c>
      <c r="K152" s="11">
        <f t="shared" si="3"/>
        <v>1479400</v>
      </c>
      <c r="L152" s="11">
        <f t="shared" si="4"/>
        <v>6728516.167</v>
      </c>
      <c r="M152" s="11">
        <f t="shared" si="11"/>
        <v>-5988816.167</v>
      </c>
      <c r="N152" s="11">
        <f t="shared" si="12"/>
        <v>12101936.83</v>
      </c>
      <c r="O152" s="11">
        <f t="shared" si="7"/>
        <v>5916000</v>
      </c>
    </row>
    <row r="153">
      <c r="A153" s="1" t="s">
        <v>1436</v>
      </c>
      <c r="B153" s="8">
        <v>46070.0</v>
      </c>
      <c r="C153" s="1" t="s">
        <v>6</v>
      </c>
      <c r="D153" s="10">
        <v>18000.0</v>
      </c>
      <c r="E153" s="12"/>
      <c r="F153" s="1" t="s">
        <v>595</v>
      </c>
      <c r="G153" s="11">
        <f t="shared" si="1"/>
        <v>17883600</v>
      </c>
      <c r="H153" s="11">
        <f t="shared" si="9"/>
        <v>3419000</v>
      </c>
      <c r="I153" s="11">
        <f t="shared" si="2"/>
        <v>12967200</v>
      </c>
      <c r="J153" s="11">
        <f t="shared" si="10"/>
        <v>6131121</v>
      </c>
      <c r="K153" s="11">
        <f t="shared" si="3"/>
        <v>1497400</v>
      </c>
      <c r="L153" s="11">
        <f t="shared" si="4"/>
        <v>6728516.167</v>
      </c>
      <c r="M153" s="11">
        <f t="shared" si="11"/>
        <v>-5979816.167</v>
      </c>
      <c r="N153" s="11">
        <f t="shared" si="12"/>
        <v>12110936.83</v>
      </c>
      <c r="O153" s="11">
        <f t="shared" si="7"/>
        <v>5916000</v>
      </c>
    </row>
    <row r="154">
      <c r="A154" s="1" t="s">
        <v>1437</v>
      </c>
      <c r="B154" s="8">
        <v>46070.0</v>
      </c>
      <c r="C154" s="1" t="s">
        <v>6</v>
      </c>
      <c r="D154" s="10">
        <v>35700.0</v>
      </c>
      <c r="E154" s="12"/>
      <c r="F154" s="1" t="s">
        <v>652</v>
      </c>
      <c r="G154" s="11">
        <f t="shared" si="1"/>
        <v>17919300</v>
      </c>
      <c r="H154" s="11">
        <f t="shared" si="9"/>
        <v>3419000</v>
      </c>
      <c r="I154" s="11">
        <f t="shared" si="2"/>
        <v>12967200</v>
      </c>
      <c r="J154" s="11">
        <f t="shared" si="10"/>
        <v>6166821</v>
      </c>
      <c r="K154" s="11">
        <f t="shared" si="3"/>
        <v>1533100</v>
      </c>
      <c r="L154" s="11">
        <f t="shared" si="4"/>
        <v>6728516.167</v>
      </c>
      <c r="M154" s="11">
        <f t="shared" si="11"/>
        <v>-5961966.167</v>
      </c>
      <c r="N154" s="11">
        <f t="shared" si="12"/>
        <v>12128786.83</v>
      </c>
      <c r="O154" s="11">
        <f t="shared" si="7"/>
        <v>5916000</v>
      </c>
    </row>
    <row r="155">
      <c r="A155" s="1" t="s">
        <v>1438</v>
      </c>
      <c r="B155" s="8">
        <v>46070.0</v>
      </c>
      <c r="C155" s="1" t="s">
        <v>6</v>
      </c>
      <c r="D155" s="10">
        <v>50000.0</v>
      </c>
      <c r="E155" s="12"/>
      <c r="F155" s="1" t="s">
        <v>1439</v>
      </c>
      <c r="G155" s="11">
        <f t="shared" si="1"/>
        <v>17969300</v>
      </c>
      <c r="H155" s="11">
        <f t="shared" si="9"/>
        <v>3419000</v>
      </c>
      <c r="I155" s="11">
        <f t="shared" si="2"/>
        <v>12967200</v>
      </c>
      <c r="J155" s="11">
        <f t="shared" si="10"/>
        <v>6216821</v>
      </c>
      <c r="K155" s="11">
        <f t="shared" si="3"/>
        <v>1583100</v>
      </c>
      <c r="L155" s="11">
        <f t="shared" si="4"/>
        <v>6728516.167</v>
      </c>
      <c r="M155" s="11">
        <f t="shared" si="11"/>
        <v>-5936966.167</v>
      </c>
      <c r="N155" s="11">
        <f t="shared" si="12"/>
        <v>12153786.83</v>
      </c>
      <c r="O155" s="11">
        <f t="shared" si="7"/>
        <v>5916000</v>
      </c>
    </row>
    <row r="156">
      <c r="A156" s="1" t="s">
        <v>1440</v>
      </c>
      <c r="B156" s="8">
        <v>46070.0</v>
      </c>
      <c r="C156" s="1" t="s">
        <v>6</v>
      </c>
      <c r="D156" s="10">
        <v>552000.0</v>
      </c>
      <c r="E156" s="12"/>
      <c r="F156" s="1" t="s">
        <v>657</v>
      </c>
      <c r="G156" s="11">
        <f t="shared" si="1"/>
        <v>18521300</v>
      </c>
      <c r="H156" s="11">
        <f t="shared" si="9"/>
        <v>3419000</v>
      </c>
      <c r="I156" s="11">
        <f t="shared" si="2"/>
        <v>12967200</v>
      </c>
      <c r="J156" s="11">
        <f t="shared" si="10"/>
        <v>6768821</v>
      </c>
      <c r="K156" s="11">
        <f t="shared" si="3"/>
        <v>2135100</v>
      </c>
      <c r="L156" s="11">
        <f t="shared" si="4"/>
        <v>6728516.167</v>
      </c>
      <c r="M156" s="11">
        <f t="shared" si="11"/>
        <v>-5660966.167</v>
      </c>
      <c r="N156" s="11">
        <f t="shared" si="12"/>
        <v>12429786.83</v>
      </c>
      <c r="O156" s="11">
        <f t="shared" si="7"/>
        <v>5916000</v>
      </c>
    </row>
    <row r="157">
      <c r="A157" s="1" t="s">
        <v>1441</v>
      </c>
      <c r="B157" s="8">
        <v>46070.0</v>
      </c>
      <c r="C157" s="1" t="s">
        <v>6</v>
      </c>
      <c r="D157" s="10">
        <v>110000.0</v>
      </c>
      <c r="E157" s="12"/>
      <c r="F157" s="1" t="s">
        <v>1442</v>
      </c>
      <c r="G157" s="11">
        <f t="shared" si="1"/>
        <v>18631300</v>
      </c>
      <c r="H157" s="11">
        <f t="shared" si="9"/>
        <v>3419000</v>
      </c>
      <c r="I157" s="11">
        <f t="shared" si="2"/>
        <v>12967200</v>
      </c>
      <c r="J157" s="11">
        <f t="shared" si="10"/>
        <v>6878821</v>
      </c>
      <c r="K157" s="11">
        <f t="shared" si="3"/>
        <v>2245100</v>
      </c>
      <c r="L157" s="11">
        <f t="shared" si="4"/>
        <v>6728516.167</v>
      </c>
      <c r="M157" s="11">
        <f t="shared" si="11"/>
        <v>-5605966.167</v>
      </c>
      <c r="N157" s="11">
        <f t="shared" si="12"/>
        <v>12484786.83</v>
      </c>
      <c r="O157" s="11">
        <f t="shared" si="7"/>
        <v>5916000</v>
      </c>
    </row>
    <row r="158">
      <c r="A158" s="1" t="s">
        <v>1443</v>
      </c>
      <c r="B158" s="8">
        <v>46070.0</v>
      </c>
      <c r="C158" s="1" t="s">
        <v>6</v>
      </c>
      <c r="D158" s="10">
        <v>46000.0</v>
      </c>
      <c r="E158" s="12"/>
      <c r="F158" s="1" t="s">
        <v>1444</v>
      </c>
      <c r="G158" s="11">
        <f t="shared" si="1"/>
        <v>18677300</v>
      </c>
      <c r="H158" s="11">
        <f t="shared" si="9"/>
        <v>3419000</v>
      </c>
      <c r="I158" s="11">
        <f t="shared" si="2"/>
        <v>12967200</v>
      </c>
      <c r="J158" s="11">
        <f t="shared" si="10"/>
        <v>6924821</v>
      </c>
      <c r="K158" s="11">
        <f t="shared" si="3"/>
        <v>2291100</v>
      </c>
      <c r="L158" s="11">
        <f t="shared" si="4"/>
        <v>6728516.167</v>
      </c>
      <c r="M158" s="11">
        <f t="shared" si="11"/>
        <v>-5582966.167</v>
      </c>
      <c r="N158" s="11">
        <f t="shared" si="12"/>
        <v>12507786.83</v>
      </c>
      <c r="O158" s="11">
        <f t="shared" si="7"/>
        <v>5916000</v>
      </c>
    </row>
    <row r="159">
      <c r="A159" s="1" t="s">
        <v>1445</v>
      </c>
      <c r="B159" s="8">
        <v>46070.0</v>
      </c>
      <c r="C159" s="1" t="s">
        <v>6</v>
      </c>
      <c r="D159" s="10">
        <v>54000.0</v>
      </c>
      <c r="E159" s="12"/>
      <c r="F159" s="1" t="s">
        <v>1446</v>
      </c>
      <c r="G159" s="11">
        <f t="shared" si="1"/>
        <v>18731300</v>
      </c>
      <c r="H159" s="11">
        <f t="shared" si="9"/>
        <v>3419000</v>
      </c>
      <c r="I159" s="11">
        <f t="shared" si="2"/>
        <v>12967200</v>
      </c>
      <c r="J159" s="11">
        <f t="shared" si="10"/>
        <v>6978821</v>
      </c>
      <c r="K159" s="11">
        <f t="shared" si="3"/>
        <v>2345100</v>
      </c>
      <c r="L159" s="11">
        <f t="shared" si="4"/>
        <v>6728516.167</v>
      </c>
      <c r="M159" s="11">
        <f t="shared" si="11"/>
        <v>-5555966.167</v>
      </c>
      <c r="N159" s="11">
        <f t="shared" si="12"/>
        <v>12534786.83</v>
      </c>
      <c r="O159" s="11">
        <f t="shared" si="7"/>
        <v>5916000</v>
      </c>
    </row>
    <row r="160">
      <c r="A160" s="1" t="s">
        <v>1447</v>
      </c>
      <c r="B160" s="8">
        <v>46070.0</v>
      </c>
      <c r="C160" s="1" t="s">
        <v>6</v>
      </c>
      <c r="D160" s="10">
        <v>507000.0</v>
      </c>
      <c r="E160" s="12"/>
      <c r="F160" s="1" t="s">
        <v>1448</v>
      </c>
      <c r="G160" s="11">
        <f t="shared" si="1"/>
        <v>19238300</v>
      </c>
      <c r="H160" s="11">
        <f t="shared" si="9"/>
        <v>3419000</v>
      </c>
      <c r="I160" s="11">
        <f t="shared" si="2"/>
        <v>12967200</v>
      </c>
      <c r="J160" s="11">
        <f t="shared" si="10"/>
        <v>7485821</v>
      </c>
      <c r="K160" s="11">
        <f t="shared" si="3"/>
        <v>2852100</v>
      </c>
      <c r="L160" s="11">
        <f t="shared" si="4"/>
        <v>6728516.167</v>
      </c>
      <c r="M160" s="11">
        <f t="shared" si="11"/>
        <v>-5302466.167</v>
      </c>
      <c r="N160" s="11">
        <f t="shared" si="12"/>
        <v>12788286.83</v>
      </c>
      <c r="O160" s="11">
        <f t="shared" si="7"/>
        <v>5916000</v>
      </c>
    </row>
    <row r="161">
      <c r="A161" s="1" t="s">
        <v>1449</v>
      </c>
      <c r="B161" s="8">
        <v>46070.0</v>
      </c>
      <c r="C161" s="1" t="s">
        <v>6</v>
      </c>
      <c r="D161" s="10">
        <v>61000.0</v>
      </c>
      <c r="E161" s="12"/>
      <c r="F161" s="1" t="s">
        <v>1450</v>
      </c>
      <c r="G161" s="11">
        <f t="shared" si="1"/>
        <v>19299300</v>
      </c>
      <c r="H161" s="11">
        <f t="shared" si="9"/>
        <v>3419000</v>
      </c>
      <c r="I161" s="11">
        <f t="shared" si="2"/>
        <v>12967200</v>
      </c>
      <c r="J161" s="11">
        <f t="shared" si="10"/>
        <v>7546821</v>
      </c>
      <c r="K161" s="11">
        <f t="shared" si="3"/>
        <v>2913100</v>
      </c>
      <c r="L161" s="11">
        <f t="shared" si="4"/>
        <v>6728516.167</v>
      </c>
      <c r="M161" s="11">
        <f t="shared" si="11"/>
        <v>-5271966.167</v>
      </c>
      <c r="N161" s="11">
        <f t="shared" si="12"/>
        <v>12818786.83</v>
      </c>
      <c r="O161" s="11">
        <f t="shared" si="7"/>
        <v>5916000</v>
      </c>
    </row>
    <row r="162">
      <c r="A162" s="1" t="s">
        <v>1451</v>
      </c>
      <c r="B162" s="8">
        <v>46070.0</v>
      </c>
      <c r="C162" s="1" t="s">
        <v>6</v>
      </c>
      <c r="D162" s="10">
        <v>100000.0</v>
      </c>
      <c r="E162" s="12"/>
      <c r="F162" s="1" t="s">
        <v>615</v>
      </c>
      <c r="G162" s="11">
        <f t="shared" si="1"/>
        <v>19399300</v>
      </c>
      <c r="H162" s="11">
        <f t="shared" si="9"/>
        <v>3419000</v>
      </c>
      <c r="I162" s="11">
        <f t="shared" si="2"/>
        <v>12967200</v>
      </c>
      <c r="J162" s="11">
        <f t="shared" si="10"/>
        <v>7646821</v>
      </c>
      <c r="K162" s="11">
        <f t="shared" si="3"/>
        <v>3013100</v>
      </c>
      <c r="L162" s="11">
        <f t="shared" si="4"/>
        <v>6728516.167</v>
      </c>
      <c r="M162" s="11">
        <f t="shared" si="11"/>
        <v>-5221966.167</v>
      </c>
      <c r="N162" s="11">
        <f t="shared" si="12"/>
        <v>12868786.83</v>
      </c>
      <c r="O162" s="11">
        <f t="shared" si="7"/>
        <v>5916000</v>
      </c>
    </row>
    <row r="163">
      <c r="A163" s="1" t="s">
        <v>1452</v>
      </c>
      <c r="B163" s="8">
        <v>46070.0</v>
      </c>
      <c r="C163" s="1" t="s">
        <v>6</v>
      </c>
      <c r="D163" s="10">
        <v>68000.0</v>
      </c>
      <c r="E163" s="12"/>
      <c r="F163" s="1" t="s">
        <v>1453</v>
      </c>
      <c r="G163" s="11">
        <f t="shared" si="1"/>
        <v>19467300</v>
      </c>
      <c r="H163" s="11">
        <f t="shared" si="9"/>
        <v>3419000</v>
      </c>
      <c r="I163" s="11">
        <f t="shared" si="2"/>
        <v>12967200</v>
      </c>
      <c r="J163" s="11">
        <f t="shared" si="10"/>
        <v>7714821</v>
      </c>
      <c r="K163" s="11">
        <f t="shared" si="3"/>
        <v>3081100</v>
      </c>
      <c r="L163" s="11">
        <f t="shared" si="4"/>
        <v>6728516.167</v>
      </c>
      <c r="M163" s="11">
        <f t="shared" si="11"/>
        <v>-5187966.167</v>
      </c>
      <c r="N163" s="11">
        <f t="shared" si="12"/>
        <v>12902786.83</v>
      </c>
      <c r="O163" s="11">
        <f t="shared" si="7"/>
        <v>5916000</v>
      </c>
    </row>
    <row r="164">
      <c r="A164" s="1" t="s">
        <v>1454</v>
      </c>
      <c r="B164" s="8">
        <v>46070.0</v>
      </c>
      <c r="C164" s="1" t="s">
        <v>6</v>
      </c>
      <c r="D164" s="10">
        <v>182500.0</v>
      </c>
      <c r="E164" s="12"/>
      <c r="F164" s="1" t="s">
        <v>615</v>
      </c>
      <c r="G164" s="11">
        <f t="shared" si="1"/>
        <v>19649800</v>
      </c>
      <c r="H164" s="11">
        <f t="shared" si="9"/>
        <v>3419000</v>
      </c>
      <c r="I164" s="11">
        <f t="shared" si="2"/>
        <v>12967200</v>
      </c>
      <c r="J164" s="11">
        <f t="shared" si="10"/>
        <v>7897321</v>
      </c>
      <c r="K164" s="11">
        <f t="shared" si="3"/>
        <v>3263600</v>
      </c>
      <c r="L164" s="11">
        <f t="shared" si="4"/>
        <v>6728516.167</v>
      </c>
      <c r="M164" s="11">
        <f t="shared" si="11"/>
        <v>-5096716.167</v>
      </c>
      <c r="N164" s="11">
        <f t="shared" si="12"/>
        <v>12994036.83</v>
      </c>
      <c r="O164" s="11">
        <f t="shared" si="7"/>
        <v>5916000</v>
      </c>
    </row>
    <row r="165">
      <c r="A165" s="14" t="s">
        <v>1455</v>
      </c>
      <c r="B165" s="8">
        <v>46070.0</v>
      </c>
      <c r="C165" s="1" t="s">
        <v>6</v>
      </c>
      <c r="D165" s="10">
        <v>80000.0</v>
      </c>
      <c r="E165" s="12"/>
      <c r="F165" s="1" t="s">
        <v>1456</v>
      </c>
      <c r="G165" s="11">
        <f t="shared" si="1"/>
        <v>19729800</v>
      </c>
      <c r="H165" s="11">
        <f t="shared" si="9"/>
        <v>3419000</v>
      </c>
      <c r="I165" s="11">
        <f t="shared" si="2"/>
        <v>12967200</v>
      </c>
      <c r="J165" s="11">
        <f t="shared" si="10"/>
        <v>7977321</v>
      </c>
      <c r="K165" s="11">
        <f t="shared" si="3"/>
        <v>3343600</v>
      </c>
      <c r="L165" s="11">
        <f t="shared" si="4"/>
        <v>6728516.167</v>
      </c>
      <c r="M165" s="11">
        <f t="shared" si="11"/>
        <v>-5056716.167</v>
      </c>
      <c r="N165" s="11">
        <f t="shared" si="12"/>
        <v>13034036.83</v>
      </c>
      <c r="O165" s="11">
        <f t="shared" si="7"/>
        <v>5916000</v>
      </c>
    </row>
    <row r="166">
      <c r="A166" s="1" t="s">
        <v>1457</v>
      </c>
      <c r="B166" s="8">
        <v>46070.0</v>
      </c>
      <c r="C166" s="1" t="s">
        <v>6</v>
      </c>
      <c r="D166" s="10">
        <v>140000.0</v>
      </c>
      <c r="E166" s="12"/>
      <c r="F166" s="1" t="s">
        <v>1458</v>
      </c>
      <c r="G166" s="11">
        <f t="shared" si="1"/>
        <v>19869800</v>
      </c>
      <c r="H166" s="11">
        <f t="shared" si="9"/>
        <v>3419000</v>
      </c>
      <c r="I166" s="11">
        <f t="shared" si="2"/>
        <v>12967200</v>
      </c>
      <c r="J166" s="11">
        <f t="shared" si="10"/>
        <v>8117321</v>
      </c>
      <c r="K166" s="11">
        <f t="shared" si="3"/>
        <v>3483600</v>
      </c>
      <c r="L166" s="11">
        <f t="shared" si="4"/>
        <v>6728516.167</v>
      </c>
      <c r="M166" s="11">
        <f t="shared" si="11"/>
        <v>-4986716.167</v>
      </c>
      <c r="N166" s="11">
        <f t="shared" si="12"/>
        <v>13104036.83</v>
      </c>
      <c r="O166" s="11">
        <f t="shared" si="7"/>
        <v>5916000</v>
      </c>
    </row>
    <row r="167">
      <c r="A167" s="1" t="s">
        <v>1459</v>
      </c>
      <c r="B167" s="8">
        <v>46070.0</v>
      </c>
      <c r="C167" s="1" t="s">
        <v>6</v>
      </c>
      <c r="D167" s="10">
        <v>45000.0</v>
      </c>
      <c r="E167" s="12"/>
      <c r="F167" s="1" t="s">
        <v>615</v>
      </c>
      <c r="G167" s="11">
        <f t="shared" si="1"/>
        <v>19914800</v>
      </c>
      <c r="H167" s="11">
        <f t="shared" si="9"/>
        <v>3419000</v>
      </c>
      <c r="I167" s="11">
        <f t="shared" si="2"/>
        <v>12967200</v>
      </c>
      <c r="J167" s="11">
        <f t="shared" si="10"/>
        <v>8162321</v>
      </c>
      <c r="K167" s="11">
        <f t="shared" si="3"/>
        <v>3528600</v>
      </c>
      <c r="L167" s="11">
        <f t="shared" si="4"/>
        <v>6728516.167</v>
      </c>
      <c r="M167" s="11">
        <f t="shared" si="11"/>
        <v>-4964216.167</v>
      </c>
      <c r="N167" s="11">
        <f t="shared" si="12"/>
        <v>13126536.83</v>
      </c>
      <c r="O167" s="11">
        <f t="shared" si="7"/>
        <v>5916000</v>
      </c>
    </row>
    <row r="168">
      <c r="A168" s="1" t="s">
        <v>1460</v>
      </c>
      <c r="B168" s="8">
        <v>46070.0</v>
      </c>
      <c r="C168" s="1" t="s">
        <v>6</v>
      </c>
      <c r="D168" s="10">
        <v>207000.0</v>
      </c>
      <c r="E168" s="12"/>
      <c r="F168" s="1" t="s">
        <v>696</v>
      </c>
      <c r="G168" s="11">
        <f t="shared" si="1"/>
        <v>20121800</v>
      </c>
      <c r="H168" s="11">
        <f t="shared" si="9"/>
        <v>3419000</v>
      </c>
      <c r="I168" s="11">
        <f t="shared" si="2"/>
        <v>12967200</v>
      </c>
      <c r="J168" s="11">
        <f t="shared" si="10"/>
        <v>8369321</v>
      </c>
      <c r="K168" s="11">
        <f t="shared" si="3"/>
        <v>3735600</v>
      </c>
      <c r="L168" s="11">
        <f t="shared" si="4"/>
        <v>6728516.167</v>
      </c>
      <c r="M168" s="11">
        <f t="shared" si="11"/>
        <v>-4860716.167</v>
      </c>
      <c r="N168" s="11">
        <f t="shared" si="12"/>
        <v>13230036.83</v>
      </c>
      <c r="O168" s="11">
        <f t="shared" si="7"/>
        <v>5916000</v>
      </c>
    </row>
    <row r="169">
      <c r="A169" s="1" t="s">
        <v>1461</v>
      </c>
      <c r="B169" s="8">
        <v>46070.0</v>
      </c>
      <c r="C169" s="1" t="s">
        <v>6</v>
      </c>
      <c r="D169" s="10">
        <v>207000.0</v>
      </c>
      <c r="E169" s="12"/>
      <c r="F169" s="1" t="s">
        <v>1462</v>
      </c>
      <c r="G169" s="11">
        <f t="shared" si="1"/>
        <v>20328800</v>
      </c>
      <c r="H169" s="11">
        <f t="shared" si="9"/>
        <v>3419000</v>
      </c>
      <c r="I169" s="11">
        <f t="shared" si="2"/>
        <v>12967200</v>
      </c>
      <c r="J169" s="11">
        <f t="shared" si="10"/>
        <v>8576321</v>
      </c>
      <c r="K169" s="11">
        <f t="shared" si="3"/>
        <v>3942600</v>
      </c>
      <c r="L169" s="11">
        <f t="shared" si="4"/>
        <v>6728516.167</v>
      </c>
      <c r="M169" s="11">
        <f t="shared" si="11"/>
        <v>-4757216.167</v>
      </c>
      <c r="N169" s="11">
        <f t="shared" si="12"/>
        <v>13333536.83</v>
      </c>
      <c r="O169" s="11">
        <f t="shared" si="7"/>
        <v>5916000</v>
      </c>
    </row>
    <row r="170">
      <c r="A170" s="1" t="s">
        <v>1463</v>
      </c>
      <c r="B170" s="8">
        <v>46070.0</v>
      </c>
      <c r="C170" s="1" t="s">
        <v>6</v>
      </c>
      <c r="D170" s="10">
        <v>76500.0</v>
      </c>
      <c r="E170" s="12"/>
      <c r="F170" s="1" t="s">
        <v>615</v>
      </c>
      <c r="G170" s="11">
        <f t="shared" si="1"/>
        <v>20405300</v>
      </c>
      <c r="H170" s="11">
        <f t="shared" si="9"/>
        <v>3419000</v>
      </c>
      <c r="I170" s="11">
        <f t="shared" si="2"/>
        <v>12967200</v>
      </c>
      <c r="J170" s="11">
        <f t="shared" si="10"/>
        <v>8652821</v>
      </c>
      <c r="K170" s="11">
        <f t="shared" si="3"/>
        <v>4019100</v>
      </c>
      <c r="L170" s="11">
        <f t="shared" si="4"/>
        <v>6728516.167</v>
      </c>
      <c r="M170" s="11">
        <f t="shared" si="11"/>
        <v>-4718966.167</v>
      </c>
      <c r="N170" s="11">
        <f t="shared" si="12"/>
        <v>13371786.83</v>
      </c>
      <c r="O170" s="11">
        <f t="shared" si="7"/>
        <v>5916000</v>
      </c>
    </row>
    <row r="171">
      <c r="A171" s="1" t="s">
        <v>1464</v>
      </c>
      <c r="B171" s="8">
        <v>46070.0</v>
      </c>
      <c r="C171" s="1" t="s">
        <v>6</v>
      </c>
      <c r="D171" s="10">
        <v>39100.0</v>
      </c>
      <c r="E171" s="12"/>
      <c r="F171" s="1" t="s">
        <v>1465</v>
      </c>
      <c r="G171" s="11">
        <f t="shared" si="1"/>
        <v>20444400</v>
      </c>
      <c r="H171" s="11">
        <f t="shared" si="9"/>
        <v>3419000</v>
      </c>
      <c r="I171" s="11">
        <f t="shared" si="2"/>
        <v>12967200</v>
      </c>
      <c r="J171" s="11">
        <f t="shared" si="10"/>
        <v>8691921</v>
      </c>
      <c r="K171" s="11">
        <f t="shared" si="3"/>
        <v>4058200</v>
      </c>
      <c r="L171" s="11">
        <f t="shared" si="4"/>
        <v>6728516.167</v>
      </c>
      <c r="M171" s="11">
        <f t="shared" si="11"/>
        <v>-4699416.167</v>
      </c>
      <c r="N171" s="11">
        <f t="shared" si="12"/>
        <v>13391336.83</v>
      </c>
      <c r="O171" s="11">
        <f t="shared" si="7"/>
        <v>5916000</v>
      </c>
    </row>
    <row r="172">
      <c r="A172" s="1" t="s">
        <v>1466</v>
      </c>
      <c r="B172" s="8">
        <v>46070.0</v>
      </c>
      <c r="C172" s="1" t="s">
        <v>6</v>
      </c>
      <c r="D172" s="10">
        <v>78000.0</v>
      </c>
      <c r="E172" s="12"/>
      <c r="F172" s="1" t="s">
        <v>595</v>
      </c>
      <c r="G172" s="11">
        <f t="shared" si="1"/>
        <v>20522400</v>
      </c>
      <c r="H172" s="11">
        <f t="shared" si="9"/>
        <v>3419000</v>
      </c>
      <c r="I172" s="11">
        <f t="shared" si="2"/>
        <v>12967200</v>
      </c>
      <c r="J172" s="11">
        <f t="shared" si="10"/>
        <v>8769921</v>
      </c>
      <c r="K172" s="11">
        <f t="shared" si="3"/>
        <v>4136200</v>
      </c>
      <c r="L172" s="11">
        <f t="shared" si="4"/>
        <v>6728516.167</v>
      </c>
      <c r="M172" s="11">
        <f t="shared" si="11"/>
        <v>-4660416.167</v>
      </c>
      <c r="N172" s="11">
        <f t="shared" si="12"/>
        <v>13430336.83</v>
      </c>
      <c r="O172" s="11">
        <f t="shared" si="7"/>
        <v>5916000</v>
      </c>
    </row>
    <row r="173">
      <c r="A173" s="1" t="s">
        <v>1467</v>
      </c>
      <c r="B173" s="8">
        <v>46070.0</v>
      </c>
      <c r="C173" s="1" t="s">
        <v>6</v>
      </c>
      <c r="D173" s="10">
        <v>89000.0</v>
      </c>
      <c r="E173" s="12"/>
      <c r="F173" s="1" t="s">
        <v>1468</v>
      </c>
      <c r="G173" s="11">
        <f t="shared" si="1"/>
        <v>20611400</v>
      </c>
      <c r="H173" s="11">
        <f t="shared" si="9"/>
        <v>3419000</v>
      </c>
      <c r="I173" s="11">
        <f t="shared" si="2"/>
        <v>12967200</v>
      </c>
      <c r="J173" s="11">
        <f t="shared" si="10"/>
        <v>8858921</v>
      </c>
      <c r="K173" s="11">
        <f t="shared" si="3"/>
        <v>4225200</v>
      </c>
      <c r="L173" s="11">
        <f t="shared" si="4"/>
        <v>6728516.167</v>
      </c>
      <c r="M173" s="11">
        <f t="shared" si="11"/>
        <v>-4615916.167</v>
      </c>
      <c r="N173" s="11">
        <f t="shared" si="12"/>
        <v>13474836.83</v>
      </c>
      <c r="O173" s="11">
        <f t="shared" si="7"/>
        <v>5916000</v>
      </c>
    </row>
    <row r="174">
      <c r="A174" s="1" t="s">
        <v>1469</v>
      </c>
      <c r="B174" s="8">
        <v>46070.0</v>
      </c>
      <c r="C174" s="1" t="s">
        <v>25</v>
      </c>
      <c r="D174" s="12"/>
      <c r="E174" s="10">
        <v>200000.0</v>
      </c>
      <c r="F174" s="1" t="s">
        <v>571</v>
      </c>
      <c r="G174" s="11">
        <f t="shared" si="1"/>
        <v>20611400</v>
      </c>
      <c r="H174" s="11">
        <f t="shared" si="9"/>
        <v>3619000</v>
      </c>
      <c r="I174" s="11">
        <f t="shared" si="2"/>
        <v>12967200</v>
      </c>
      <c r="J174" s="11">
        <f t="shared" si="10"/>
        <v>8658921</v>
      </c>
      <c r="K174" s="11">
        <f t="shared" si="3"/>
        <v>4025200</v>
      </c>
      <c r="L174" s="11">
        <f t="shared" si="4"/>
        <v>6728516.167</v>
      </c>
      <c r="M174" s="11">
        <f t="shared" si="11"/>
        <v>-4715916.167</v>
      </c>
      <c r="N174" s="11">
        <f t="shared" si="12"/>
        <v>13374836.83</v>
      </c>
      <c r="O174" s="11">
        <f t="shared" si="7"/>
        <v>5916000</v>
      </c>
    </row>
    <row r="175">
      <c r="A175" s="1" t="s">
        <v>1470</v>
      </c>
      <c r="B175" s="8">
        <v>46070.0</v>
      </c>
      <c r="C175" s="1" t="s">
        <v>25</v>
      </c>
      <c r="D175" s="12"/>
      <c r="E175" s="10">
        <v>20000.0</v>
      </c>
      <c r="F175" s="1" t="s">
        <v>276</v>
      </c>
      <c r="G175" s="11">
        <f t="shared" si="1"/>
        <v>20611400</v>
      </c>
      <c r="H175" s="11">
        <f t="shared" si="9"/>
        <v>3639000</v>
      </c>
      <c r="I175" s="11">
        <f t="shared" si="2"/>
        <v>12967200</v>
      </c>
      <c r="J175" s="11">
        <f t="shared" si="10"/>
        <v>8638921</v>
      </c>
      <c r="K175" s="11">
        <f t="shared" si="3"/>
        <v>4005200</v>
      </c>
      <c r="L175" s="11">
        <f t="shared" si="4"/>
        <v>6728516.167</v>
      </c>
      <c r="M175" s="11">
        <f t="shared" si="11"/>
        <v>-4725916.167</v>
      </c>
      <c r="N175" s="11">
        <f t="shared" si="12"/>
        <v>13364836.83</v>
      </c>
      <c r="O175" s="11">
        <f t="shared" si="7"/>
        <v>5916000</v>
      </c>
    </row>
    <row r="176">
      <c r="A176" s="1" t="s">
        <v>1471</v>
      </c>
      <c r="B176" s="8">
        <v>46071.0</v>
      </c>
      <c r="C176" s="1" t="s">
        <v>25</v>
      </c>
      <c r="D176" s="12"/>
      <c r="E176" s="10">
        <v>500000.0</v>
      </c>
      <c r="F176" s="1" t="s">
        <v>53</v>
      </c>
      <c r="G176" s="11">
        <f t="shared" si="1"/>
        <v>20611400</v>
      </c>
      <c r="H176" s="11">
        <f t="shared" si="9"/>
        <v>4139000</v>
      </c>
      <c r="I176" s="11">
        <f t="shared" si="2"/>
        <v>12967200</v>
      </c>
      <c r="J176" s="11">
        <f t="shared" si="10"/>
        <v>8138921</v>
      </c>
      <c r="K176" s="11">
        <f t="shared" si="3"/>
        <v>3505200</v>
      </c>
      <c r="L176" s="11">
        <f t="shared" si="4"/>
        <v>6728516.167</v>
      </c>
      <c r="M176" s="11">
        <f t="shared" si="11"/>
        <v>-4975916.167</v>
      </c>
      <c r="N176" s="11">
        <f t="shared" si="12"/>
        <v>13114836.83</v>
      </c>
      <c r="O176" s="11">
        <f t="shared" si="7"/>
        <v>6416000</v>
      </c>
    </row>
    <row r="177">
      <c r="A177" s="1" t="s">
        <v>1472</v>
      </c>
      <c r="B177" s="8">
        <v>46071.0</v>
      </c>
      <c r="C177" s="1" t="s">
        <v>6</v>
      </c>
      <c r="D177" s="10">
        <v>135000.0</v>
      </c>
      <c r="E177" s="12"/>
      <c r="F177" s="1" t="s">
        <v>1473</v>
      </c>
      <c r="G177" s="11">
        <f t="shared" si="1"/>
        <v>20746400</v>
      </c>
      <c r="H177" s="11">
        <f t="shared" si="9"/>
        <v>4139000</v>
      </c>
      <c r="I177" s="11">
        <f t="shared" si="2"/>
        <v>12967200</v>
      </c>
      <c r="J177" s="11">
        <f t="shared" si="10"/>
        <v>8273921</v>
      </c>
      <c r="K177" s="11">
        <f t="shared" si="3"/>
        <v>3640200</v>
      </c>
      <c r="L177" s="11">
        <f t="shared" si="4"/>
        <v>6728516.167</v>
      </c>
      <c r="M177" s="11">
        <f t="shared" si="11"/>
        <v>-4908416.167</v>
      </c>
      <c r="N177" s="11">
        <f t="shared" si="12"/>
        <v>13182336.83</v>
      </c>
      <c r="O177" s="11">
        <f t="shared" si="7"/>
        <v>6416000</v>
      </c>
    </row>
    <row r="178">
      <c r="A178" s="1" t="s">
        <v>1474</v>
      </c>
      <c r="B178" s="8">
        <v>46072.0</v>
      </c>
      <c r="C178" s="1" t="s">
        <v>6</v>
      </c>
      <c r="D178" s="10">
        <v>88300.0</v>
      </c>
      <c r="E178" s="12"/>
      <c r="F178" s="1" t="s">
        <v>205</v>
      </c>
      <c r="G178" s="11">
        <f t="shared" si="1"/>
        <v>20834700</v>
      </c>
      <c r="H178" s="11">
        <f t="shared" si="9"/>
        <v>4139000</v>
      </c>
      <c r="I178" s="11">
        <f t="shared" si="2"/>
        <v>12967200</v>
      </c>
      <c r="J178" s="11">
        <f t="shared" si="10"/>
        <v>8362221</v>
      </c>
      <c r="K178" s="11">
        <f t="shared" si="3"/>
        <v>3728500</v>
      </c>
      <c r="L178" s="11">
        <f t="shared" si="4"/>
        <v>6728516.167</v>
      </c>
      <c r="M178" s="11">
        <f t="shared" si="11"/>
        <v>-4864266.167</v>
      </c>
      <c r="N178" s="11">
        <f t="shared" si="12"/>
        <v>13226486.83</v>
      </c>
      <c r="O178" s="11">
        <f t="shared" si="7"/>
        <v>6416000</v>
      </c>
    </row>
    <row r="179">
      <c r="A179" s="1" t="s">
        <v>1475</v>
      </c>
      <c r="B179" s="8">
        <v>46072.0</v>
      </c>
      <c r="C179" s="1" t="s">
        <v>6</v>
      </c>
      <c r="D179" s="10">
        <v>124000.0</v>
      </c>
      <c r="E179" s="12"/>
      <c r="F179" s="1" t="s">
        <v>1453</v>
      </c>
      <c r="G179" s="11">
        <f t="shared" si="1"/>
        <v>20958700</v>
      </c>
      <c r="H179" s="11">
        <f t="shared" si="9"/>
        <v>4139000</v>
      </c>
      <c r="I179" s="11">
        <f t="shared" si="2"/>
        <v>12967200</v>
      </c>
      <c r="J179" s="11">
        <f t="shared" si="10"/>
        <v>8486221</v>
      </c>
      <c r="K179" s="11">
        <f t="shared" si="3"/>
        <v>3852500</v>
      </c>
      <c r="L179" s="11">
        <f t="shared" si="4"/>
        <v>6728516.167</v>
      </c>
      <c r="M179" s="11">
        <f t="shared" si="11"/>
        <v>-4802266.167</v>
      </c>
      <c r="N179" s="11">
        <f t="shared" si="12"/>
        <v>13288486.83</v>
      </c>
      <c r="O179" s="11">
        <f t="shared" si="7"/>
        <v>6416000</v>
      </c>
    </row>
    <row r="180">
      <c r="A180" s="1" t="s">
        <v>1476</v>
      </c>
      <c r="B180" s="8">
        <v>46072.0</v>
      </c>
      <c r="C180" s="1" t="s">
        <v>6</v>
      </c>
      <c r="D180" s="10">
        <v>296000.0</v>
      </c>
      <c r="E180" s="12"/>
      <c r="F180" s="1" t="s">
        <v>1477</v>
      </c>
      <c r="G180" s="11">
        <f t="shared" si="1"/>
        <v>21254700</v>
      </c>
      <c r="H180" s="11">
        <f t="shared" si="9"/>
        <v>4139000</v>
      </c>
      <c r="I180" s="11">
        <f t="shared" si="2"/>
        <v>12967200</v>
      </c>
      <c r="J180" s="11">
        <f t="shared" si="10"/>
        <v>8782221</v>
      </c>
      <c r="K180" s="11">
        <f t="shared" si="3"/>
        <v>4148500</v>
      </c>
      <c r="L180" s="11">
        <f t="shared" si="4"/>
        <v>6728516.167</v>
      </c>
      <c r="M180" s="11">
        <f t="shared" si="11"/>
        <v>-4654266.167</v>
      </c>
      <c r="N180" s="11">
        <f t="shared" si="12"/>
        <v>13436486.83</v>
      </c>
      <c r="O180" s="11">
        <f t="shared" si="7"/>
        <v>6416000</v>
      </c>
    </row>
    <row r="181">
      <c r="A181" s="1" t="s">
        <v>1478</v>
      </c>
      <c r="B181" s="8">
        <v>46072.0</v>
      </c>
      <c r="C181" s="1" t="s">
        <v>6</v>
      </c>
      <c r="D181" s="10">
        <v>367500.0</v>
      </c>
      <c r="E181" s="12"/>
      <c r="F181" s="1" t="s">
        <v>683</v>
      </c>
      <c r="G181" s="11">
        <f t="shared" si="1"/>
        <v>21622200</v>
      </c>
      <c r="H181" s="11">
        <f t="shared" si="9"/>
        <v>4139000</v>
      </c>
      <c r="I181" s="11">
        <f t="shared" si="2"/>
        <v>12967200</v>
      </c>
      <c r="J181" s="11">
        <f t="shared" si="10"/>
        <v>9149721</v>
      </c>
      <c r="K181" s="11">
        <f t="shared" si="3"/>
        <v>4516000</v>
      </c>
      <c r="L181" s="11">
        <f t="shared" si="4"/>
        <v>6728516.167</v>
      </c>
      <c r="M181" s="11">
        <f t="shared" si="11"/>
        <v>-4470516.167</v>
      </c>
      <c r="N181" s="11">
        <f t="shared" si="12"/>
        <v>13620236.83</v>
      </c>
      <c r="O181" s="11">
        <f t="shared" si="7"/>
        <v>6416000</v>
      </c>
    </row>
    <row r="182">
      <c r="A182" s="1" t="s">
        <v>1479</v>
      </c>
      <c r="B182" s="8">
        <v>46072.0</v>
      </c>
      <c r="C182" s="1" t="s">
        <v>6</v>
      </c>
      <c r="D182" s="10">
        <v>150000.0</v>
      </c>
      <c r="E182" s="12"/>
      <c r="F182" s="1" t="s">
        <v>1480</v>
      </c>
      <c r="G182" s="11">
        <f t="shared" si="1"/>
        <v>21772200</v>
      </c>
      <c r="H182" s="11">
        <f t="shared" si="9"/>
        <v>4139000</v>
      </c>
      <c r="I182" s="11">
        <f t="shared" si="2"/>
        <v>12967200</v>
      </c>
      <c r="J182" s="11">
        <f t="shared" si="10"/>
        <v>9299721</v>
      </c>
      <c r="K182" s="11">
        <f t="shared" si="3"/>
        <v>4666000</v>
      </c>
      <c r="L182" s="11">
        <f t="shared" si="4"/>
        <v>6728516.167</v>
      </c>
      <c r="M182" s="11">
        <f t="shared" si="11"/>
        <v>-4395516.167</v>
      </c>
      <c r="N182" s="11">
        <f t="shared" si="12"/>
        <v>13695236.83</v>
      </c>
      <c r="O182" s="11">
        <f t="shared" si="7"/>
        <v>6416000</v>
      </c>
    </row>
    <row r="183">
      <c r="A183" s="1" t="s">
        <v>1481</v>
      </c>
      <c r="B183" s="8">
        <v>46072.0</v>
      </c>
      <c r="C183" s="1" t="s">
        <v>22</v>
      </c>
      <c r="D183" s="12"/>
      <c r="E183" s="10">
        <v>2000000.0</v>
      </c>
      <c r="F183" s="1" t="s">
        <v>30</v>
      </c>
      <c r="G183" s="11">
        <f t="shared" si="1"/>
        <v>21772200</v>
      </c>
      <c r="H183" s="11">
        <f t="shared" si="9"/>
        <v>4139000</v>
      </c>
      <c r="I183" s="11">
        <f t="shared" si="2"/>
        <v>12967200</v>
      </c>
      <c r="J183" s="11">
        <f t="shared" si="10"/>
        <v>7299721</v>
      </c>
      <c r="K183" s="11">
        <f t="shared" si="3"/>
        <v>4666000</v>
      </c>
      <c r="L183" s="11">
        <f t="shared" si="4"/>
        <v>8728516.167</v>
      </c>
      <c r="M183" s="11">
        <f t="shared" si="11"/>
        <v>-6395516.167</v>
      </c>
      <c r="N183" s="11">
        <f t="shared" si="12"/>
        <v>13695236.83</v>
      </c>
      <c r="O183" s="11">
        <f t="shared" si="7"/>
        <v>6416000</v>
      </c>
    </row>
    <row r="184">
      <c r="A184" s="1" t="s">
        <v>1482</v>
      </c>
      <c r="B184" s="8">
        <v>46073.0</v>
      </c>
      <c r="C184" s="1" t="s">
        <v>6</v>
      </c>
      <c r="D184" s="10">
        <v>440000.0</v>
      </c>
      <c r="E184" s="12"/>
      <c r="F184" s="1" t="s">
        <v>1483</v>
      </c>
      <c r="G184" s="11">
        <f t="shared" si="1"/>
        <v>22212200</v>
      </c>
      <c r="H184" s="11">
        <f t="shared" si="9"/>
        <v>4139000</v>
      </c>
      <c r="I184" s="11">
        <f t="shared" si="2"/>
        <v>12967200</v>
      </c>
      <c r="J184" s="11">
        <f t="shared" si="10"/>
        <v>7739721</v>
      </c>
      <c r="K184" s="11">
        <f t="shared" si="3"/>
        <v>5106000</v>
      </c>
      <c r="L184" s="11">
        <f t="shared" si="4"/>
        <v>8728516.167</v>
      </c>
      <c r="M184" s="11">
        <f t="shared" si="11"/>
        <v>-6175516.167</v>
      </c>
      <c r="N184" s="11">
        <f t="shared" si="12"/>
        <v>13915236.83</v>
      </c>
      <c r="O184" s="11">
        <f t="shared" si="7"/>
        <v>6416000</v>
      </c>
    </row>
    <row r="185">
      <c r="A185" s="1" t="s">
        <v>1484</v>
      </c>
      <c r="B185" s="8">
        <v>46074.0</v>
      </c>
      <c r="C185" s="1" t="s">
        <v>6</v>
      </c>
      <c r="D185" s="10">
        <v>136000.0</v>
      </c>
      <c r="E185" s="12"/>
      <c r="F185" s="1" t="s">
        <v>1485</v>
      </c>
      <c r="G185" s="11">
        <f t="shared" si="1"/>
        <v>22348200</v>
      </c>
      <c r="H185" s="11">
        <f t="shared" si="9"/>
        <v>4139000</v>
      </c>
      <c r="I185" s="11">
        <f t="shared" si="2"/>
        <v>12967200</v>
      </c>
      <c r="J185" s="11">
        <f t="shared" si="10"/>
        <v>7875721</v>
      </c>
      <c r="K185" s="11">
        <f t="shared" si="3"/>
        <v>5242000</v>
      </c>
      <c r="L185" s="11">
        <f t="shared" si="4"/>
        <v>8728516.167</v>
      </c>
      <c r="M185" s="11">
        <f t="shared" si="11"/>
        <v>-6107516.167</v>
      </c>
      <c r="N185" s="11">
        <f t="shared" si="12"/>
        <v>13983236.83</v>
      </c>
      <c r="O185" s="11">
        <f t="shared" si="7"/>
        <v>6416000</v>
      </c>
    </row>
    <row r="186">
      <c r="A186" s="14" t="s">
        <v>1486</v>
      </c>
      <c r="B186" s="8">
        <v>46074.0</v>
      </c>
      <c r="C186" s="1" t="s">
        <v>6</v>
      </c>
      <c r="D186" s="10">
        <v>67500.0</v>
      </c>
      <c r="E186" s="12"/>
      <c r="F186" s="1" t="s">
        <v>1487</v>
      </c>
      <c r="G186" s="11">
        <f t="shared" si="1"/>
        <v>22415700</v>
      </c>
      <c r="H186" s="11">
        <f t="shared" si="9"/>
        <v>4139000</v>
      </c>
      <c r="I186" s="11">
        <f t="shared" si="2"/>
        <v>12967200</v>
      </c>
      <c r="J186" s="11">
        <f t="shared" si="10"/>
        <v>7943221</v>
      </c>
      <c r="K186" s="11">
        <f t="shared" si="3"/>
        <v>5309500</v>
      </c>
      <c r="L186" s="11">
        <f t="shared" si="4"/>
        <v>8728516.167</v>
      </c>
      <c r="M186" s="11">
        <f t="shared" si="11"/>
        <v>-6073766.167</v>
      </c>
      <c r="N186" s="11">
        <f t="shared" si="12"/>
        <v>14016986.83</v>
      </c>
      <c r="O186" s="11">
        <f t="shared" si="7"/>
        <v>6416000</v>
      </c>
    </row>
    <row r="187">
      <c r="A187" s="1" t="s">
        <v>1488</v>
      </c>
      <c r="B187" s="8">
        <v>46074.0</v>
      </c>
      <c r="C187" s="1" t="s">
        <v>6</v>
      </c>
      <c r="D187" s="10">
        <v>51000.0</v>
      </c>
      <c r="E187" s="12"/>
      <c r="F187" s="1" t="s">
        <v>632</v>
      </c>
      <c r="G187" s="11">
        <f t="shared" si="1"/>
        <v>22466700</v>
      </c>
      <c r="H187" s="11">
        <f t="shared" si="9"/>
        <v>4139000</v>
      </c>
      <c r="I187" s="11">
        <f t="shared" si="2"/>
        <v>12967200</v>
      </c>
      <c r="J187" s="11">
        <f t="shared" si="10"/>
        <v>7994221</v>
      </c>
      <c r="K187" s="11">
        <f t="shared" si="3"/>
        <v>5360500</v>
      </c>
      <c r="L187" s="11">
        <f t="shared" si="4"/>
        <v>8728516.167</v>
      </c>
      <c r="M187" s="11">
        <f t="shared" si="11"/>
        <v>-6048266.167</v>
      </c>
      <c r="N187" s="11">
        <f t="shared" si="12"/>
        <v>14042486.83</v>
      </c>
      <c r="O187" s="11">
        <f t="shared" si="7"/>
        <v>6416000</v>
      </c>
    </row>
    <row r="188">
      <c r="A188" s="1" t="s">
        <v>1489</v>
      </c>
      <c r="B188" s="8">
        <v>46074.0</v>
      </c>
      <c r="C188" s="1" t="s">
        <v>6</v>
      </c>
      <c r="D188" s="10">
        <v>60000.0</v>
      </c>
      <c r="E188" s="12"/>
      <c r="F188" s="1" t="s">
        <v>1490</v>
      </c>
      <c r="G188" s="11">
        <f t="shared" si="1"/>
        <v>22526700</v>
      </c>
      <c r="H188" s="11">
        <f t="shared" si="9"/>
        <v>4139000</v>
      </c>
      <c r="I188" s="11">
        <f t="shared" si="2"/>
        <v>12967200</v>
      </c>
      <c r="J188" s="11">
        <f t="shared" si="10"/>
        <v>8054221</v>
      </c>
      <c r="K188" s="11">
        <f t="shared" si="3"/>
        <v>5420500</v>
      </c>
      <c r="L188" s="11">
        <f t="shared" si="4"/>
        <v>8728516.167</v>
      </c>
      <c r="M188" s="11">
        <f t="shared" si="11"/>
        <v>-6018266.167</v>
      </c>
      <c r="N188" s="11">
        <f t="shared" si="12"/>
        <v>14072486.83</v>
      </c>
      <c r="O188" s="11">
        <f t="shared" si="7"/>
        <v>6416000</v>
      </c>
    </row>
    <row r="189">
      <c r="A189" s="1" t="s">
        <v>1491</v>
      </c>
      <c r="B189" s="8">
        <v>46074.0</v>
      </c>
      <c r="C189" s="1" t="s">
        <v>6</v>
      </c>
      <c r="D189" s="10">
        <v>90000.0</v>
      </c>
      <c r="E189" s="12"/>
      <c r="F189" s="1" t="s">
        <v>1492</v>
      </c>
      <c r="G189" s="11">
        <f t="shared" si="1"/>
        <v>22616700</v>
      </c>
      <c r="H189" s="11">
        <f t="shared" si="9"/>
        <v>4139000</v>
      </c>
      <c r="I189" s="11">
        <f t="shared" si="2"/>
        <v>12967200</v>
      </c>
      <c r="J189" s="11">
        <f t="shared" si="10"/>
        <v>8144221</v>
      </c>
      <c r="K189" s="11">
        <f t="shared" si="3"/>
        <v>5510500</v>
      </c>
      <c r="L189" s="11">
        <f t="shared" si="4"/>
        <v>8728516.167</v>
      </c>
      <c r="M189" s="11">
        <f t="shared" si="11"/>
        <v>-5973266.167</v>
      </c>
      <c r="N189" s="11">
        <f t="shared" si="12"/>
        <v>14117486.83</v>
      </c>
      <c r="O189" s="11">
        <f t="shared" si="7"/>
        <v>6416000</v>
      </c>
    </row>
    <row r="190">
      <c r="A190" s="1" t="s">
        <v>1493</v>
      </c>
      <c r="B190" s="8">
        <v>46074.0</v>
      </c>
      <c r="C190" s="1" t="s">
        <v>6</v>
      </c>
      <c r="D190" s="10">
        <v>78447.0</v>
      </c>
      <c r="E190" s="12"/>
      <c r="F190" s="1" t="s">
        <v>205</v>
      </c>
      <c r="G190" s="11">
        <f t="shared" si="1"/>
        <v>22695147</v>
      </c>
      <c r="H190" s="11">
        <f t="shared" si="9"/>
        <v>4139000</v>
      </c>
      <c r="I190" s="11">
        <f t="shared" si="2"/>
        <v>12967200</v>
      </c>
      <c r="J190" s="11">
        <f t="shared" si="10"/>
        <v>8222668</v>
      </c>
      <c r="K190" s="11">
        <f t="shared" si="3"/>
        <v>5588947</v>
      </c>
      <c r="L190" s="11">
        <f t="shared" si="4"/>
        <v>8728516.167</v>
      </c>
      <c r="M190" s="11">
        <f t="shared" si="11"/>
        <v>-5934042.667</v>
      </c>
      <c r="N190" s="11">
        <f t="shared" si="12"/>
        <v>14156710.33</v>
      </c>
      <c r="O190" s="11">
        <f t="shared" si="7"/>
        <v>6416000</v>
      </c>
    </row>
    <row r="191">
      <c r="A191" s="1" t="s">
        <v>1494</v>
      </c>
      <c r="B191" s="8">
        <v>46074.0</v>
      </c>
      <c r="C191" s="1" t="s">
        <v>6</v>
      </c>
      <c r="D191" s="10">
        <v>68000.0</v>
      </c>
      <c r="E191" s="12"/>
      <c r="F191" s="1" t="s">
        <v>630</v>
      </c>
      <c r="G191" s="11">
        <f t="shared" si="1"/>
        <v>22763147</v>
      </c>
      <c r="H191" s="11">
        <f t="shared" si="9"/>
        <v>4139000</v>
      </c>
      <c r="I191" s="11">
        <f t="shared" si="2"/>
        <v>12967200</v>
      </c>
      <c r="J191" s="11">
        <f t="shared" si="10"/>
        <v>8290668</v>
      </c>
      <c r="K191" s="11">
        <f t="shared" si="3"/>
        <v>5656947</v>
      </c>
      <c r="L191" s="11">
        <f t="shared" si="4"/>
        <v>8728516.167</v>
      </c>
      <c r="M191" s="11">
        <f t="shared" si="11"/>
        <v>-5900042.667</v>
      </c>
      <c r="N191" s="11">
        <f t="shared" si="12"/>
        <v>14190710.33</v>
      </c>
      <c r="O191" s="11">
        <f t="shared" si="7"/>
        <v>6416000</v>
      </c>
    </row>
    <row r="192">
      <c r="A192" s="1" t="s">
        <v>1495</v>
      </c>
      <c r="B192" s="8">
        <v>46074.0</v>
      </c>
      <c r="C192" s="1" t="s">
        <v>6</v>
      </c>
      <c r="D192" s="10">
        <v>112500.0</v>
      </c>
      <c r="E192" s="12"/>
      <c r="F192" s="1" t="s">
        <v>683</v>
      </c>
      <c r="G192" s="11">
        <f t="shared" si="1"/>
        <v>22875647</v>
      </c>
      <c r="H192" s="11">
        <f t="shared" si="9"/>
        <v>4139000</v>
      </c>
      <c r="I192" s="11">
        <f t="shared" si="2"/>
        <v>12967200</v>
      </c>
      <c r="J192" s="11">
        <f t="shared" si="10"/>
        <v>8403168</v>
      </c>
      <c r="K192" s="11">
        <f t="shared" si="3"/>
        <v>5769447</v>
      </c>
      <c r="L192" s="11">
        <f t="shared" si="4"/>
        <v>8728516.167</v>
      </c>
      <c r="M192" s="11">
        <f t="shared" si="11"/>
        <v>-5843792.667</v>
      </c>
      <c r="N192" s="11">
        <f t="shared" si="12"/>
        <v>14246960.33</v>
      </c>
      <c r="O192" s="11">
        <f t="shared" si="7"/>
        <v>6416000</v>
      </c>
    </row>
    <row r="193">
      <c r="A193" s="1" t="s">
        <v>1496</v>
      </c>
      <c r="B193" s="8">
        <v>46074.0</v>
      </c>
      <c r="C193" s="1" t="s">
        <v>6</v>
      </c>
      <c r="D193" s="10">
        <v>25000.0</v>
      </c>
      <c r="E193" s="12"/>
      <c r="F193" s="1" t="s">
        <v>1497</v>
      </c>
      <c r="G193" s="11">
        <f t="shared" si="1"/>
        <v>22900647</v>
      </c>
      <c r="H193" s="11">
        <f t="shared" si="9"/>
        <v>4139000</v>
      </c>
      <c r="I193" s="11">
        <f t="shared" si="2"/>
        <v>12967200</v>
      </c>
      <c r="J193" s="11">
        <f t="shared" si="10"/>
        <v>8428168</v>
      </c>
      <c r="K193" s="11">
        <f t="shared" si="3"/>
        <v>5794447</v>
      </c>
      <c r="L193" s="11">
        <f t="shared" si="4"/>
        <v>8728516.167</v>
      </c>
      <c r="M193" s="11">
        <f t="shared" si="11"/>
        <v>-5831292.667</v>
      </c>
      <c r="N193" s="11">
        <f t="shared" si="12"/>
        <v>14259460.33</v>
      </c>
      <c r="O193" s="11">
        <f t="shared" si="7"/>
        <v>6416000</v>
      </c>
    </row>
    <row r="194">
      <c r="A194" s="1" t="s">
        <v>1498</v>
      </c>
      <c r="B194" s="8">
        <v>46074.0</v>
      </c>
      <c r="C194" s="1" t="s">
        <v>6</v>
      </c>
      <c r="D194" s="10">
        <v>65000.0</v>
      </c>
      <c r="E194" s="12"/>
      <c r="F194" s="1" t="s">
        <v>603</v>
      </c>
      <c r="G194" s="11">
        <f t="shared" si="1"/>
        <v>22965647</v>
      </c>
      <c r="H194" s="11">
        <f t="shared" si="9"/>
        <v>4139000</v>
      </c>
      <c r="I194" s="11">
        <f t="shared" si="2"/>
        <v>12967200</v>
      </c>
      <c r="J194" s="11">
        <f t="shared" si="10"/>
        <v>8493168</v>
      </c>
      <c r="K194" s="11">
        <f t="shared" si="3"/>
        <v>5859447</v>
      </c>
      <c r="L194" s="11">
        <f t="shared" si="4"/>
        <v>8728516.167</v>
      </c>
      <c r="M194" s="11">
        <f t="shared" si="11"/>
        <v>-5798792.667</v>
      </c>
      <c r="N194" s="11">
        <f t="shared" si="12"/>
        <v>14291960.33</v>
      </c>
      <c r="O194" s="11">
        <f t="shared" si="7"/>
        <v>6416000</v>
      </c>
    </row>
    <row r="195">
      <c r="A195" s="1" t="s">
        <v>1499</v>
      </c>
      <c r="B195" s="8">
        <v>46074.0</v>
      </c>
      <c r="C195" s="1" t="s">
        <v>6</v>
      </c>
      <c r="D195" s="10">
        <v>103700.0</v>
      </c>
      <c r="E195" s="12"/>
      <c r="F195" s="1" t="s">
        <v>657</v>
      </c>
      <c r="G195" s="11">
        <f t="shared" si="1"/>
        <v>23069347</v>
      </c>
      <c r="H195" s="11">
        <f t="shared" si="9"/>
        <v>4139000</v>
      </c>
      <c r="I195" s="11">
        <f t="shared" si="2"/>
        <v>12967200</v>
      </c>
      <c r="J195" s="11">
        <f t="shared" si="10"/>
        <v>8596868</v>
      </c>
      <c r="K195" s="11">
        <f t="shared" si="3"/>
        <v>5963147</v>
      </c>
      <c r="L195" s="11">
        <f t="shared" si="4"/>
        <v>8728516.167</v>
      </c>
      <c r="M195" s="11">
        <f t="shared" si="11"/>
        <v>-5746942.667</v>
      </c>
      <c r="N195" s="11">
        <f t="shared" si="12"/>
        <v>14343810.33</v>
      </c>
      <c r="O195" s="11">
        <f t="shared" si="7"/>
        <v>6416000</v>
      </c>
    </row>
    <row r="196">
      <c r="A196" s="1" t="s">
        <v>1500</v>
      </c>
      <c r="B196" s="8">
        <v>46074.0</v>
      </c>
      <c r="C196" s="1" t="s">
        <v>6</v>
      </c>
      <c r="D196" s="10">
        <v>263500.0</v>
      </c>
      <c r="E196" s="12"/>
      <c r="F196" s="1" t="s">
        <v>1243</v>
      </c>
      <c r="G196" s="11">
        <f t="shared" si="1"/>
        <v>23332847</v>
      </c>
      <c r="H196" s="11">
        <f t="shared" si="9"/>
        <v>4139000</v>
      </c>
      <c r="I196" s="11">
        <f t="shared" si="2"/>
        <v>12967200</v>
      </c>
      <c r="J196" s="11">
        <f t="shared" si="10"/>
        <v>8860368</v>
      </c>
      <c r="K196" s="11">
        <f t="shared" si="3"/>
        <v>6226647</v>
      </c>
      <c r="L196" s="11">
        <f t="shared" si="4"/>
        <v>8728516.167</v>
      </c>
      <c r="M196" s="11">
        <f t="shared" si="11"/>
        <v>-5615192.667</v>
      </c>
      <c r="N196" s="11">
        <f t="shared" si="12"/>
        <v>14475560.33</v>
      </c>
      <c r="O196" s="11">
        <f t="shared" si="7"/>
        <v>6416000</v>
      </c>
    </row>
    <row r="197">
      <c r="A197" s="1" t="s">
        <v>1501</v>
      </c>
      <c r="B197" s="8">
        <v>46074.0</v>
      </c>
      <c r="C197" s="1" t="s">
        <v>6</v>
      </c>
      <c r="D197" s="10">
        <v>550000.0</v>
      </c>
      <c r="E197" s="12"/>
      <c r="F197" s="1" t="s">
        <v>1502</v>
      </c>
      <c r="G197" s="11">
        <f t="shared" si="1"/>
        <v>23882847</v>
      </c>
      <c r="H197" s="11">
        <f t="shared" si="9"/>
        <v>4139000</v>
      </c>
      <c r="I197" s="11">
        <f t="shared" si="2"/>
        <v>12967200</v>
      </c>
      <c r="J197" s="11">
        <f t="shared" si="10"/>
        <v>9410368</v>
      </c>
      <c r="K197" s="11">
        <f t="shared" si="3"/>
        <v>6776647</v>
      </c>
      <c r="L197" s="11">
        <f t="shared" si="4"/>
        <v>8728516.167</v>
      </c>
      <c r="M197" s="11">
        <f t="shared" si="11"/>
        <v>-5340192.667</v>
      </c>
      <c r="N197" s="11">
        <f t="shared" si="12"/>
        <v>14750560.33</v>
      </c>
      <c r="O197" s="11">
        <f t="shared" si="7"/>
        <v>6416000</v>
      </c>
    </row>
    <row r="198">
      <c r="A198" s="1" t="s">
        <v>1503</v>
      </c>
      <c r="B198" s="8">
        <v>46074.0</v>
      </c>
      <c r="C198" s="1" t="s">
        <v>25</v>
      </c>
      <c r="D198" s="12"/>
      <c r="E198" s="10">
        <v>80000.0</v>
      </c>
      <c r="F198" s="1" t="s">
        <v>300</v>
      </c>
      <c r="G198" s="11">
        <f t="shared" si="1"/>
        <v>23882847</v>
      </c>
      <c r="H198" s="11">
        <f t="shared" si="9"/>
        <v>4219000</v>
      </c>
      <c r="I198" s="11">
        <f t="shared" si="2"/>
        <v>12967200</v>
      </c>
      <c r="J198" s="11">
        <f t="shared" si="10"/>
        <v>9330368</v>
      </c>
      <c r="K198" s="11">
        <f t="shared" si="3"/>
        <v>6696647</v>
      </c>
      <c r="L198" s="11">
        <f t="shared" si="4"/>
        <v>8728516.167</v>
      </c>
      <c r="M198" s="11">
        <f t="shared" si="11"/>
        <v>-5380192.667</v>
      </c>
      <c r="N198" s="11">
        <f t="shared" si="12"/>
        <v>14710560.33</v>
      </c>
      <c r="O198" s="11">
        <f t="shared" si="7"/>
        <v>6416000</v>
      </c>
    </row>
    <row r="199">
      <c r="A199" s="1" t="s">
        <v>1504</v>
      </c>
      <c r="B199" s="8">
        <v>46074.0</v>
      </c>
      <c r="C199" s="1" t="s">
        <v>25</v>
      </c>
      <c r="D199" s="12"/>
      <c r="E199" s="10">
        <v>20000.0</v>
      </c>
      <c r="F199" s="1" t="s">
        <v>276</v>
      </c>
      <c r="G199" s="11">
        <f t="shared" si="1"/>
        <v>23882847</v>
      </c>
      <c r="H199" s="11">
        <f t="shared" si="9"/>
        <v>4239000</v>
      </c>
      <c r="I199" s="11">
        <f t="shared" si="2"/>
        <v>12967200</v>
      </c>
      <c r="J199" s="11">
        <f t="shared" si="10"/>
        <v>9310368</v>
      </c>
      <c r="K199" s="11">
        <f t="shared" si="3"/>
        <v>6676647</v>
      </c>
      <c r="L199" s="11">
        <f t="shared" si="4"/>
        <v>8728516.167</v>
      </c>
      <c r="M199" s="11">
        <f t="shared" si="11"/>
        <v>-5390192.667</v>
      </c>
      <c r="N199" s="11">
        <f t="shared" si="12"/>
        <v>14700560.33</v>
      </c>
      <c r="O199" s="11">
        <f t="shared" si="7"/>
        <v>6416000</v>
      </c>
    </row>
    <row r="200">
      <c r="A200" s="1" t="s">
        <v>1505</v>
      </c>
      <c r="B200" s="8">
        <v>46074.0</v>
      </c>
      <c r="C200" s="1" t="s">
        <v>25</v>
      </c>
      <c r="D200" s="12"/>
      <c r="E200" s="10">
        <v>200000.0</v>
      </c>
      <c r="F200" s="1" t="s">
        <v>53</v>
      </c>
      <c r="G200" s="11">
        <f t="shared" si="1"/>
        <v>23882847</v>
      </c>
      <c r="H200" s="11">
        <f t="shared" si="9"/>
        <v>4439000</v>
      </c>
      <c r="I200" s="11">
        <f t="shared" si="2"/>
        <v>12967200</v>
      </c>
      <c r="J200" s="11">
        <f t="shared" si="10"/>
        <v>9110368</v>
      </c>
      <c r="K200" s="11">
        <f t="shared" si="3"/>
        <v>6476647</v>
      </c>
      <c r="L200" s="11">
        <f t="shared" si="4"/>
        <v>8728516.167</v>
      </c>
      <c r="M200" s="11">
        <f t="shared" si="11"/>
        <v>-5490192.667</v>
      </c>
      <c r="N200" s="11">
        <f t="shared" si="12"/>
        <v>14600560.33</v>
      </c>
      <c r="O200" s="11">
        <f t="shared" si="7"/>
        <v>6616000</v>
      </c>
    </row>
    <row r="201">
      <c r="A201" s="1" t="s">
        <v>1506</v>
      </c>
      <c r="B201" s="8">
        <v>46074.0</v>
      </c>
      <c r="C201" s="1" t="s">
        <v>6</v>
      </c>
      <c r="D201" s="10">
        <v>50000.0</v>
      </c>
      <c r="E201" s="12"/>
      <c r="F201" s="1" t="s">
        <v>1507</v>
      </c>
      <c r="G201" s="11">
        <f t="shared" si="1"/>
        <v>23932847</v>
      </c>
      <c r="H201" s="11">
        <f t="shared" si="9"/>
        <v>4439000</v>
      </c>
      <c r="I201" s="11">
        <f t="shared" si="2"/>
        <v>12967200</v>
      </c>
      <c r="J201" s="11">
        <f t="shared" si="10"/>
        <v>9160368</v>
      </c>
      <c r="K201" s="11">
        <f t="shared" si="3"/>
        <v>6526647</v>
      </c>
      <c r="L201" s="11">
        <f t="shared" si="4"/>
        <v>8728516.167</v>
      </c>
      <c r="M201" s="11">
        <f t="shared" si="11"/>
        <v>-5465192.667</v>
      </c>
      <c r="N201" s="11">
        <f t="shared" si="12"/>
        <v>14625560.33</v>
      </c>
      <c r="O201" s="11">
        <f t="shared" si="7"/>
        <v>6616000</v>
      </c>
    </row>
    <row r="202">
      <c r="A202" s="1" t="s">
        <v>1508</v>
      </c>
      <c r="B202" s="8">
        <v>46074.0</v>
      </c>
      <c r="C202" s="1" t="s">
        <v>6</v>
      </c>
      <c r="D202" s="10">
        <v>360000.0</v>
      </c>
      <c r="E202" s="12"/>
      <c r="F202" s="1" t="s">
        <v>742</v>
      </c>
      <c r="G202" s="11">
        <f t="shared" si="1"/>
        <v>24292847</v>
      </c>
      <c r="H202" s="11">
        <f t="shared" si="9"/>
        <v>4439000</v>
      </c>
      <c r="I202" s="11">
        <f t="shared" si="2"/>
        <v>12967200</v>
      </c>
      <c r="J202" s="11">
        <f t="shared" si="10"/>
        <v>9520368</v>
      </c>
      <c r="K202" s="11">
        <f t="shared" si="3"/>
        <v>6886647</v>
      </c>
      <c r="L202" s="11">
        <f t="shared" si="4"/>
        <v>8728516.167</v>
      </c>
      <c r="M202" s="11">
        <f t="shared" si="11"/>
        <v>-5285192.667</v>
      </c>
      <c r="N202" s="11">
        <f t="shared" si="12"/>
        <v>14805560.33</v>
      </c>
      <c r="O202" s="11">
        <f t="shared" si="7"/>
        <v>6616000</v>
      </c>
    </row>
    <row r="203">
      <c r="A203" s="1" t="s">
        <v>1509</v>
      </c>
      <c r="B203" s="8">
        <v>46074.0</v>
      </c>
      <c r="C203" s="1" t="s">
        <v>6</v>
      </c>
      <c r="D203" s="10">
        <v>34000.0</v>
      </c>
      <c r="E203" s="12"/>
      <c r="F203" s="1" t="s">
        <v>630</v>
      </c>
      <c r="G203" s="11">
        <f t="shared" si="1"/>
        <v>24326847</v>
      </c>
      <c r="H203" s="11">
        <f t="shared" si="9"/>
        <v>4439000</v>
      </c>
      <c r="I203" s="11">
        <f t="shared" si="2"/>
        <v>12967200</v>
      </c>
      <c r="J203" s="11">
        <f t="shared" si="10"/>
        <v>9554368</v>
      </c>
      <c r="K203" s="11">
        <f t="shared" si="3"/>
        <v>6920647</v>
      </c>
      <c r="L203" s="11">
        <f t="shared" si="4"/>
        <v>8728516.167</v>
      </c>
      <c r="M203" s="11">
        <f t="shared" si="11"/>
        <v>-5268192.667</v>
      </c>
      <c r="N203" s="11">
        <f t="shared" si="12"/>
        <v>14822560.33</v>
      </c>
      <c r="O203" s="11">
        <f t="shared" si="7"/>
        <v>6616000</v>
      </c>
    </row>
    <row r="204">
      <c r="A204" s="1" t="s">
        <v>1510</v>
      </c>
      <c r="B204" s="8">
        <v>46074.0</v>
      </c>
      <c r="C204" s="1" t="s">
        <v>6</v>
      </c>
      <c r="D204" s="10">
        <v>105400.0</v>
      </c>
      <c r="E204" s="12"/>
      <c r="F204" s="1" t="s">
        <v>657</v>
      </c>
      <c r="G204" s="11">
        <f t="shared" si="1"/>
        <v>24432247</v>
      </c>
      <c r="H204" s="11">
        <f t="shared" si="9"/>
        <v>4439000</v>
      </c>
      <c r="I204" s="11">
        <f t="shared" si="2"/>
        <v>12967200</v>
      </c>
      <c r="J204" s="11">
        <f t="shared" si="10"/>
        <v>9659768</v>
      </c>
      <c r="K204" s="11">
        <f t="shared" si="3"/>
        <v>7026047</v>
      </c>
      <c r="L204" s="11">
        <f t="shared" si="4"/>
        <v>8728516.167</v>
      </c>
      <c r="M204" s="11">
        <f t="shared" si="11"/>
        <v>-5215492.667</v>
      </c>
      <c r="N204" s="11">
        <f t="shared" si="12"/>
        <v>14875260.33</v>
      </c>
      <c r="O204" s="11">
        <f t="shared" si="7"/>
        <v>6616000</v>
      </c>
    </row>
    <row r="205">
      <c r="A205" s="1" t="s">
        <v>1511</v>
      </c>
      <c r="B205" s="8">
        <v>46074.0</v>
      </c>
      <c r="C205" s="1" t="s">
        <v>6</v>
      </c>
      <c r="D205" s="10">
        <v>52000.0</v>
      </c>
      <c r="E205" s="12"/>
      <c r="F205" s="1" t="s">
        <v>1378</v>
      </c>
      <c r="G205" s="11">
        <f t="shared" si="1"/>
        <v>24484247</v>
      </c>
      <c r="H205" s="11">
        <f t="shared" si="9"/>
        <v>4439000</v>
      </c>
      <c r="I205" s="11">
        <f t="shared" si="2"/>
        <v>12967200</v>
      </c>
      <c r="J205" s="11">
        <f t="shared" si="10"/>
        <v>9711768</v>
      </c>
      <c r="K205" s="11">
        <f t="shared" si="3"/>
        <v>7078047</v>
      </c>
      <c r="L205" s="11">
        <f t="shared" si="4"/>
        <v>8728516.167</v>
      </c>
      <c r="M205" s="11">
        <f t="shared" si="11"/>
        <v>-5189492.667</v>
      </c>
      <c r="N205" s="11">
        <f t="shared" si="12"/>
        <v>14901260.33</v>
      </c>
      <c r="O205" s="11">
        <f t="shared" si="7"/>
        <v>6616000</v>
      </c>
    </row>
    <row r="206">
      <c r="A206" s="1" t="s">
        <v>1512</v>
      </c>
      <c r="B206" s="8">
        <v>46074.0</v>
      </c>
      <c r="C206" s="1" t="s">
        <v>6</v>
      </c>
      <c r="D206" s="10">
        <v>61000.0</v>
      </c>
      <c r="E206" s="12"/>
      <c r="F206" s="1" t="s">
        <v>1513</v>
      </c>
      <c r="G206" s="11">
        <f t="shared" si="1"/>
        <v>24545247</v>
      </c>
      <c r="H206" s="11">
        <f t="shared" si="9"/>
        <v>4439000</v>
      </c>
      <c r="I206" s="11">
        <f t="shared" si="2"/>
        <v>12967200</v>
      </c>
      <c r="J206" s="11">
        <f t="shared" si="10"/>
        <v>9772768</v>
      </c>
      <c r="K206" s="11">
        <f t="shared" si="3"/>
        <v>7139047</v>
      </c>
      <c r="L206" s="11">
        <f t="shared" si="4"/>
        <v>8728516.167</v>
      </c>
      <c r="M206" s="11">
        <f t="shared" si="11"/>
        <v>-5158992.667</v>
      </c>
      <c r="N206" s="11">
        <f t="shared" si="12"/>
        <v>14931760.33</v>
      </c>
      <c r="O206" s="11">
        <f t="shared" si="7"/>
        <v>6616000</v>
      </c>
    </row>
    <row r="207">
      <c r="A207" s="1" t="s">
        <v>1514</v>
      </c>
      <c r="B207" s="8">
        <v>46074.0</v>
      </c>
      <c r="C207" s="1" t="s">
        <v>6</v>
      </c>
      <c r="D207" s="10">
        <v>172500.0</v>
      </c>
      <c r="E207" s="12"/>
      <c r="F207" s="1" t="s">
        <v>1515</v>
      </c>
      <c r="G207" s="11">
        <f t="shared" si="1"/>
        <v>24717747</v>
      </c>
      <c r="H207" s="11">
        <f t="shared" si="9"/>
        <v>4439000</v>
      </c>
      <c r="I207" s="11">
        <f t="shared" si="2"/>
        <v>12967200</v>
      </c>
      <c r="J207" s="11">
        <f t="shared" si="10"/>
        <v>9945268</v>
      </c>
      <c r="K207" s="11">
        <f t="shared" si="3"/>
        <v>7311547</v>
      </c>
      <c r="L207" s="11">
        <f t="shared" si="4"/>
        <v>8728516.167</v>
      </c>
      <c r="M207" s="11">
        <f t="shared" si="11"/>
        <v>-5072742.667</v>
      </c>
      <c r="N207" s="11">
        <f t="shared" si="12"/>
        <v>15018010.33</v>
      </c>
      <c r="O207" s="11">
        <f t="shared" si="7"/>
        <v>6616000</v>
      </c>
    </row>
    <row r="208">
      <c r="A208" s="1" t="s">
        <v>1516</v>
      </c>
      <c r="B208" s="8">
        <v>46074.0</v>
      </c>
      <c r="C208" s="1" t="s">
        <v>6</v>
      </c>
      <c r="D208" s="10">
        <v>350000.0</v>
      </c>
      <c r="E208" s="12"/>
      <c r="F208" s="1" t="s">
        <v>1517</v>
      </c>
      <c r="G208" s="11">
        <f t="shared" si="1"/>
        <v>25067747</v>
      </c>
      <c r="H208" s="11">
        <f t="shared" si="9"/>
        <v>4439000</v>
      </c>
      <c r="I208" s="11">
        <f t="shared" si="2"/>
        <v>12967200</v>
      </c>
      <c r="J208" s="11">
        <f t="shared" si="10"/>
        <v>10295268</v>
      </c>
      <c r="K208" s="11">
        <f t="shared" si="3"/>
        <v>7661547</v>
      </c>
      <c r="L208" s="11">
        <f t="shared" si="4"/>
        <v>8728516.167</v>
      </c>
      <c r="M208" s="11">
        <f t="shared" si="11"/>
        <v>-4897742.667</v>
      </c>
      <c r="N208" s="11">
        <f t="shared" si="12"/>
        <v>15193010.33</v>
      </c>
      <c r="O208" s="11">
        <f t="shared" si="7"/>
        <v>6616000</v>
      </c>
    </row>
    <row r="209">
      <c r="A209" s="1" t="s">
        <v>1518</v>
      </c>
      <c r="B209" s="8">
        <v>46076.0</v>
      </c>
      <c r="C209" s="1" t="s">
        <v>22</v>
      </c>
      <c r="D209" s="12"/>
      <c r="E209" s="10">
        <v>2000000.0</v>
      </c>
      <c r="F209" s="1" t="s">
        <v>30</v>
      </c>
      <c r="G209" s="11">
        <f t="shared" si="1"/>
        <v>25067747</v>
      </c>
      <c r="H209" s="11">
        <f t="shared" si="9"/>
        <v>4439000</v>
      </c>
      <c r="I209" s="11">
        <f t="shared" si="2"/>
        <v>12967200</v>
      </c>
      <c r="J209" s="11">
        <f t="shared" si="10"/>
        <v>8295268</v>
      </c>
      <c r="K209" s="11">
        <f t="shared" si="3"/>
        <v>7661547</v>
      </c>
      <c r="L209" s="11">
        <f t="shared" si="4"/>
        <v>10728516.17</v>
      </c>
      <c r="M209" s="11">
        <f t="shared" si="11"/>
        <v>-6897742.667</v>
      </c>
      <c r="N209" s="11">
        <f t="shared" si="12"/>
        <v>15193010.33</v>
      </c>
      <c r="O209" s="11">
        <f t="shared" si="7"/>
        <v>6616000</v>
      </c>
    </row>
    <row r="210">
      <c r="A210" s="1" t="s">
        <v>1519</v>
      </c>
      <c r="B210" s="8">
        <v>46076.0</v>
      </c>
      <c r="C210" s="1" t="s">
        <v>6</v>
      </c>
      <c r="D210" s="10">
        <v>77450.0</v>
      </c>
      <c r="E210" s="12"/>
      <c r="F210" s="1" t="s">
        <v>205</v>
      </c>
      <c r="G210" s="11">
        <f t="shared" si="1"/>
        <v>25145197</v>
      </c>
      <c r="H210" s="11">
        <f t="shared" si="9"/>
        <v>4439000</v>
      </c>
      <c r="I210" s="11">
        <f t="shared" si="2"/>
        <v>12967200</v>
      </c>
      <c r="J210" s="11">
        <f t="shared" si="10"/>
        <v>8372718</v>
      </c>
      <c r="K210" s="11">
        <f t="shared" si="3"/>
        <v>7738997</v>
      </c>
      <c r="L210" s="11">
        <f t="shared" si="4"/>
        <v>10728516.17</v>
      </c>
      <c r="M210" s="11">
        <f t="shared" si="11"/>
        <v>-6859017.667</v>
      </c>
      <c r="N210" s="11">
        <f t="shared" si="12"/>
        <v>15231735.33</v>
      </c>
      <c r="O210" s="11">
        <f t="shared" si="7"/>
        <v>6616000</v>
      </c>
    </row>
    <row r="211">
      <c r="A211" s="1" t="s">
        <v>1520</v>
      </c>
      <c r="B211" s="8">
        <v>46077.0</v>
      </c>
      <c r="C211" s="1" t="s">
        <v>6</v>
      </c>
      <c r="D211" s="10">
        <v>600000.0</v>
      </c>
      <c r="E211" s="12"/>
      <c r="F211" s="1" t="s">
        <v>1521</v>
      </c>
      <c r="G211" s="11">
        <f t="shared" si="1"/>
        <v>25745197</v>
      </c>
      <c r="H211" s="11">
        <f t="shared" si="9"/>
        <v>4439000</v>
      </c>
      <c r="I211" s="11">
        <f t="shared" si="2"/>
        <v>12967200</v>
      </c>
      <c r="J211" s="11">
        <f t="shared" si="10"/>
        <v>8972718</v>
      </c>
      <c r="K211" s="11">
        <f t="shared" si="3"/>
        <v>8338997</v>
      </c>
      <c r="L211" s="11">
        <f t="shared" si="4"/>
        <v>10728516.17</v>
      </c>
      <c r="M211" s="11">
        <f t="shared" si="11"/>
        <v>-6559017.667</v>
      </c>
      <c r="N211" s="11">
        <f t="shared" si="12"/>
        <v>15531735.33</v>
      </c>
      <c r="O211" s="11">
        <f t="shared" si="7"/>
        <v>6616000</v>
      </c>
    </row>
    <row r="212">
      <c r="A212" s="1" t="s">
        <v>1522</v>
      </c>
      <c r="B212" s="8">
        <v>46077.0</v>
      </c>
      <c r="C212" s="1" t="s">
        <v>6</v>
      </c>
      <c r="D212" s="10">
        <v>600000.0</v>
      </c>
      <c r="E212" s="12"/>
      <c r="F212" s="1" t="s">
        <v>1523</v>
      </c>
      <c r="G212" s="11">
        <f t="shared" si="1"/>
        <v>26345197</v>
      </c>
      <c r="H212" s="11">
        <f t="shared" si="9"/>
        <v>4439000</v>
      </c>
      <c r="I212" s="11">
        <f t="shared" si="2"/>
        <v>12967200</v>
      </c>
      <c r="J212" s="11">
        <f t="shared" si="10"/>
        <v>9572718</v>
      </c>
      <c r="K212" s="11">
        <f t="shared" si="3"/>
        <v>8938997</v>
      </c>
      <c r="L212" s="11">
        <f t="shared" si="4"/>
        <v>10728516.17</v>
      </c>
      <c r="M212" s="11">
        <f t="shared" si="11"/>
        <v>-6259017.667</v>
      </c>
      <c r="N212" s="11">
        <f t="shared" si="12"/>
        <v>15831735.33</v>
      </c>
      <c r="O212" s="11">
        <f t="shared" si="7"/>
        <v>6616000</v>
      </c>
    </row>
    <row r="213">
      <c r="A213" s="1" t="s">
        <v>1524</v>
      </c>
      <c r="B213" s="8">
        <v>46077.0</v>
      </c>
      <c r="C213" s="1" t="s">
        <v>6</v>
      </c>
      <c r="D213" s="10">
        <v>84000.0</v>
      </c>
      <c r="E213" s="12"/>
      <c r="F213" s="1" t="s">
        <v>1525</v>
      </c>
      <c r="G213" s="11">
        <f t="shared" si="1"/>
        <v>26429197</v>
      </c>
      <c r="H213" s="11">
        <f t="shared" si="9"/>
        <v>4439000</v>
      </c>
      <c r="I213" s="11">
        <f t="shared" si="2"/>
        <v>12967200</v>
      </c>
      <c r="J213" s="11">
        <f t="shared" si="10"/>
        <v>9656718</v>
      </c>
      <c r="K213" s="11">
        <f t="shared" si="3"/>
        <v>9022997</v>
      </c>
      <c r="L213" s="11">
        <f t="shared" si="4"/>
        <v>10728516.17</v>
      </c>
      <c r="M213" s="11">
        <f t="shared" si="11"/>
        <v>-6217017.667</v>
      </c>
      <c r="N213" s="11">
        <f t="shared" si="12"/>
        <v>15873735.33</v>
      </c>
      <c r="O213" s="11">
        <f t="shared" si="7"/>
        <v>6616000</v>
      </c>
    </row>
    <row r="214">
      <c r="A214" s="1" t="s">
        <v>1526</v>
      </c>
      <c r="B214" s="8">
        <v>46077.0</v>
      </c>
      <c r="C214" s="1" t="s">
        <v>6</v>
      </c>
      <c r="D214" s="10">
        <v>400000.0</v>
      </c>
      <c r="E214" s="12"/>
      <c r="F214" s="1" t="s">
        <v>1527</v>
      </c>
      <c r="G214" s="11">
        <f t="shared" si="1"/>
        <v>26829197</v>
      </c>
      <c r="H214" s="11">
        <f t="shared" si="9"/>
        <v>4439000</v>
      </c>
      <c r="I214" s="11">
        <f t="shared" si="2"/>
        <v>12967200</v>
      </c>
      <c r="J214" s="11">
        <f t="shared" si="10"/>
        <v>10056718</v>
      </c>
      <c r="K214" s="11">
        <f t="shared" si="3"/>
        <v>9422997</v>
      </c>
      <c r="L214" s="11">
        <f t="shared" si="4"/>
        <v>10728516.17</v>
      </c>
      <c r="M214" s="11">
        <f t="shared" si="11"/>
        <v>-6017017.667</v>
      </c>
      <c r="N214" s="11">
        <f t="shared" si="12"/>
        <v>16073735.33</v>
      </c>
      <c r="O214" s="11">
        <f t="shared" si="7"/>
        <v>6616000</v>
      </c>
    </row>
    <row r="215">
      <c r="A215" s="1" t="s">
        <v>1528</v>
      </c>
      <c r="B215" s="8">
        <v>46077.0</v>
      </c>
      <c r="C215" s="1" t="s">
        <v>6</v>
      </c>
      <c r="D215" s="10">
        <v>320000.0</v>
      </c>
      <c r="E215" s="12"/>
      <c r="F215" s="1" t="s">
        <v>1529</v>
      </c>
      <c r="G215" s="11">
        <f t="shared" si="1"/>
        <v>27149197</v>
      </c>
      <c r="H215" s="11">
        <f t="shared" si="9"/>
        <v>4439000</v>
      </c>
      <c r="I215" s="11">
        <f t="shared" si="2"/>
        <v>12967200</v>
      </c>
      <c r="J215" s="11">
        <f t="shared" si="10"/>
        <v>10376718</v>
      </c>
      <c r="K215" s="11">
        <f t="shared" si="3"/>
        <v>9742997</v>
      </c>
      <c r="L215" s="11">
        <f t="shared" si="4"/>
        <v>10728516.17</v>
      </c>
      <c r="M215" s="11">
        <f t="shared" si="11"/>
        <v>-5857017.667</v>
      </c>
      <c r="N215" s="11">
        <f t="shared" si="12"/>
        <v>16233735.33</v>
      </c>
      <c r="O215" s="11">
        <f t="shared" si="7"/>
        <v>6616000</v>
      </c>
    </row>
    <row r="216">
      <c r="A216" s="1" t="s">
        <v>1530</v>
      </c>
      <c r="B216" s="8">
        <v>46077.0</v>
      </c>
      <c r="C216" s="1" t="s">
        <v>6</v>
      </c>
      <c r="D216" s="10">
        <v>61000.0</v>
      </c>
      <c r="E216" s="12"/>
      <c r="F216" s="1" t="s">
        <v>630</v>
      </c>
      <c r="G216" s="11">
        <f t="shared" si="1"/>
        <v>27210197</v>
      </c>
      <c r="H216" s="11">
        <f t="shared" si="9"/>
        <v>4439000</v>
      </c>
      <c r="I216" s="11">
        <f t="shared" si="2"/>
        <v>12967200</v>
      </c>
      <c r="J216" s="11">
        <f t="shared" si="10"/>
        <v>10437718</v>
      </c>
      <c r="K216" s="11">
        <f t="shared" si="3"/>
        <v>9803997</v>
      </c>
      <c r="L216" s="11">
        <f t="shared" si="4"/>
        <v>10728516.17</v>
      </c>
      <c r="M216" s="11">
        <f t="shared" si="11"/>
        <v>-5826517.667</v>
      </c>
      <c r="N216" s="11">
        <f t="shared" si="12"/>
        <v>16264235.33</v>
      </c>
      <c r="O216" s="11">
        <f t="shared" si="7"/>
        <v>6616000</v>
      </c>
    </row>
    <row r="217">
      <c r="A217" s="1" t="s">
        <v>1531</v>
      </c>
      <c r="B217" s="8">
        <v>46077.0</v>
      </c>
      <c r="C217" s="1" t="s">
        <v>6</v>
      </c>
      <c r="D217" s="10">
        <v>136700.0</v>
      </c>
      <c r="E217" s="12"/>
      <c r="F217" s="1" t="s">
        <v>716</v>
      </c>
      <c r="G217" s="11">
        <f t="shared" si="1"/>
        <v>27346897</v>
      </c>
      <c r="H217" s="11">
        <f t="shared" si="9"/>
        <v>4439000</v>
      </c>
      <c r="I217" s="11">
        <f t="shared" si="2"/>
        <v>12967200</v>
      </c>
      <c r="J217" s="11">
        <f t="shared" si="10"/>
        <v>10574418</v>
      </c>
      <c r="K217" s="11">
        <f t="shared" si="3"/>
        <v>9940697</v>
      </c>
      <c r="L217" s="11">
        <f t="shared" si="4"/>
        <v>10728516.17</v>
      </c>
      <c r="M217" s="11">
        <f t="shared" si="11"/>
        <v>-5758167.667</v>
      </c>
      <c r="N217" s="11">
        <f t="shared" si="12"/>
        <v>16332585.33</v>
      </c>
      <c r="O217" s="11">
        <f t="shared" si="7"/>
        <v>6616000</v>
      </c>
    </row>
    <row r="218">
      <c r="A218" s="1" t="s">
        <v>1532</v>
      </c>
      <c r="B218" s="8">
        <v>46077.0</v>
      </c>
      <c r="C218" s="1" t="s">
        <v>25</v>
      </c>
      <c r="D218" s="12"/>
      <c r="E218" s="10">
        <v>85000.0</v>
      </c>
      <c r="F218" s="1" t="s">
        <v>62</v>
      </c>
      <c r="G218" s="11">
        <f t="shared" si="1"/>
        <v>27346897</v>
      </c>
      <c r="H218" s="11">
        <f t="shared" si="9"/>
        <v>4524000</v>
      </c>
      <c r="I218" s="11">
        <f t="shared" si="2"/>
        <v>12967200</v>
      </c>
      <c r="J218" s="11">
        <f t="shared" si="10"/>
        <v>10489418</v>
      </c>
      <c r="K218" s="11">
        <f t="shared" si="3"/>
        <v>9855697</v>
      </c>
      <c r="L218" s="11">
        <f t="shared" si="4"/>
        <v>10728516.17</v>
      </c>
      <c r="M218" s="11">
        <f t="shared" si="11"/>
        <v>-5800667.667</v>
      </c>
      <c r="N218" s="11">
        <f t="shared" si="12"/>
        <v>16290085.33</v>
      </c>
      <c r="O218" s="11">
        <f t="shared" si="7"/>
        <v>6616000</v>
      </c>
    </row>
    <row r="219">
      <c r="A219" s="1" t="s">
        <v>1533</v>
      </c>
      <c r="B219" s="8">
        <v>46077.0</v>
      </c>
      <c r="C219" s="1" t="s">
        <v>6</v>
      </c>
      <c r="D219" s="10">
        <v>152000.0</v>
      </c>
      <c r="E219" s="12"/>
      <c r="F219" s="1" t="s">
        <v>1534</v>
      </c>
      <c r="G219" s="11">
        <f t="shared" si="1"/>
        <v>27498897</v>
      </c>
      <c r="H219" s="11">
        <f t="shared" si="9"/>
        <v>4524000</v>
      </c>
      <c r="I219" s="11">
        <f t="shared" si="2"/>
        <v>12967200</v>
      </c>
      <c r="J219" s="11">
        <f t="shared" si="10"/>
        <v>10641418</v>
      </c>
      <c r="K219" s="11">
        <f t="shared" si="3"/>
        <v>10007697</v>
      </c>
      <c r="L219" s="11">
        <f t="shared" si="4"/>
        <v>10728516.17</v>
      </c>
      <c r="M219" s="11">
        <f t="shared" si="11"/>
        <v>-5724667.667</v>
      </c>
      <c r="N219" s="11">
        <f t="shared" si="12"/>
        <v>16366085.33</v>
      </c>
      <c r="O219" s="11">
        <f t="shared" si="7"/>
        <v>6616000</v>
      </c>
    </row>
    <row r="220">
      <c r="A220" s="1" t="s">
        <v>1535</v>
      </c>
      <c r="B220" s="8">
        <v>46077.0</v>
      </c>
      <c r="C220" s="1" t="s">
        <v>6</v>
      </c>
      <c r="D220" s="10">
        <v>69000.0</v>
      </c>
      <c r="E220" s="12"/>
      <c r="F220" s="1" t="s">
        <v>1536</v>
      </c>
      <c r="G220" s="11">
        <f t="shared" si="1"/>
        <v>27567897</v>
      </c>
      <c r="H220" s="11">
        <f t="shared" si="9"/>
        <v>4524000</v>
      </c>
      <c r="I220" s="11">
        <f t="shared" si="2"/>
        <v>12967200</v>
      </c>
      <c r="J220" s="11">
        <f t="shared" si="10"/>
        <v>10710418</v>
      </c>
      <c r="K220" s="11">
        <f t="shared" si="3"/>
        <v>10076697</v>
      </c>
      <c r="L220" s="11">
        <f t="shared" si="4"/>
        <v>10728516.17</v>
      </c>
      <c r="M220" s="11">
        <f t="shared" si="11"/>
        <v>-5690167.667</v>
      </c>
      <c r="N220" s="11">
        <f t="shared" si="12"/>
        <v>16400585.33</v>
      </c>
      <c r="O220" s="11">
        <f t="shared" si="7"/>
        <v>6616000</v>
      </c>
    </row>
    <row r="221">
      <c r="A221" s="1" t="s">
        <v>1537</v>
      </c>
      <c r="B221" s="8">
        <v>46077.0</v>
      </c>
      <c r="C221" s="1" t="s">
        <v>6</v>
      </c>
      <c r="D221" s="10">
        <v>30000.0</v>
      </c>
      <c r="E221" s="12"/>
      <c r="F221" s="1" t="s">
        <v>1538</v>
      </c>
      <c r="G221" s="11">
        <f t="shared" si="1"/>
        <v>27597897</v>
      </c>
      <c r="H221" s="11">
        <f t="shared" si="9"/>
        <v>4524000</v>
      </c>
      <c r="I221" s="11">
        <f t="shared" si="2"/>
        <v>12967200</v>
      </c>
      <c r="J221" s="11">
        <f t="shared" si="10"/>
        <v>10740418</v>
      </c>
      <c r="K221" s="11">
        <f t="shared" si="3"/>
        <v>10106697</v>
      </c>
      <c r="L221" s="11">
        <f t="shared" si="4"/>
        <v>10728516.17</v>
      </c>
      <c r="M221" s="11">
        <f t="shared" si="11"/>
        <v>-5675167.667</v>
      </c>
      <c r="N221" s="11">
        <f t="shared" si="12"/>
        <v>16415585.33</v>
      </c>
      <c r="O221" s="11">
        <f t="shared" si="7"/>
        <v>6616000</v>
      </c>
    </row>
    <row r="222">
      <c r="A222" s="1" t="s">
        <v>1539</v>
      </c>
      <c r="B222" s="8">
        <v>46077.0</v>
      </c>
      <c r="C222" s="1" t="s">
        <v>6</v>
      </c>
      <c r="D222" s="10">
        <v>23000.0</v>
      </c>
      <c r="E222" s="12"/>
      <c r="F222" s="1" t="s">
        <v>1540</v>
      </c>
      <c r="G222" s="11">
        <f t="shared" si="1"/>
        <v>27620897</v>
      </c>
      <c r="H222" s="11">
        <f t="shared" si="9"/>
        <v>4524000</v>
      </c>
      <c r="I222" s="11">
        <f t="shared" si="2"/>
        <v>12967200</v>
      </c>
      <c r="J222" s="11">
        <f t="shared" si="10"/>
        <v>10763418</v>
      </c>
      <c r="K222" s="11">
        <f t="shared" si="3"/>
        <v>10129697</v>
      </c>
      <c r="L222" s="11">
        <f t="shared" si="4"/>
        <v>10728516.17</v>
      </c>
      <c r="M222" s="11">
        <f t="shared" si="11"/>
        <v>-5663667.667</v>
      </c>
      <c r="N222" s="11">
        <f t="shared" si="12"/>
        <v>16427085.33</v>
      </c>
      <c r="O222" s="11">
        <f t="shared" si="7"/>
        <v>6616000</v>
      </c>
    </row>
    <row r="223">
      <c r="A223" s="1" t="s">
        <v>1541</v>
      </c>
      <c r="B223" s="8">
        <v>46077.0</v>
      </c>
      <c r="C223" s="1" t="s">
        <v>6</v>
      </c>
      <c r="D223" s="10">
        <v>125000.0</v>
      </c>
      <c r="E223" s="12"/>
      <c r="F223" s="1" t="s">
        <v>1542</v>
      </c>
      <c r="G223" s="11">
        <f t="shared" si="1"/>
        <v>27745897</v>
      </c>
      <c r="H223" s="11">
        <f t="shared" si="9"/>
        <v>4524000</v>
      </c>
      <c r="I223" s="11">
        <f t="shared" si="2"/>
        <v>12967200</v>
      </c>
      <c r="J223" s="11">
        <f t="shared" si="10"/>
        <v>10888418</v>
      </c>
      <c r="K223" s="11">
        <f t="shared" si="3"/>
        <v>10254697</v>
      </c>
      <c r="L223" s="11">
        <f t="shared" si="4"/>
        <v>10728516.17</v>
      </c>
      <c r="M223" s="11">
        <f t="shared" si="11"/>
        <v>-5601167.667</v>
      </c>
      <c r="N223" s="11">
        <f t="shared" si="12"/>
        <v>16489585.33</v>
      </c>
      <c r="O223" s="11">
        <f t="shared" si="7"/>
        <v>6616000</v>
      </c>
    </row>
    <row r="224">
      <c r="A224" s="1" t="s">
        <v>1543</v>
      </c>
      <c r="B224" s="8">
        <v>46077.0</v>
      </c>
      <c r="C224" s="1" t="s">
        <v>6</v>
      </c>
      <c r="D224" s="10">
        <v>112000.0</v>
      </c>
      <c r="E224" s="12"/>
      <c r="F224" s="1" t="s">
        <v>1544</v>
      </c>
      <c r="G224" s="11">
        <f t="shared" si="1"/>
        <v>27857897</v>
      </c>
      <c r="H224" s="11">
        <f t="shared" si="9"/>
        <v>4524000</v>
      </c>
      <c r="I224" s="11">
        <f t="shared" si="2"/>
        <v>12967200</v>
      </c>
      <c r="J224" s="11">
        <f t="shared" si="10"/>
        <v>11000418</v>
      </c>
      <c r="K224" s="11">
        <f t="shared" si="3"/>
        <v>10366697</v>
      </c>
      <c r="L224" s="11">
        <f t="shared" si="4"/>
        <v>10728516.17</v>
      </c>
      <c r="M224" s="11">
        <f t="shared" si="11"/>
        <v>-5545167.667</v>
      </c>
      <c r="N224" s="11">
        <f t="shared" si="12"/>
        <v>16545585.33</v>
      </c>
      <c r="O224" s="11">
        <f t="shared" si="7"/>
        <v>6616000</v>
      </c>
    </row>
    <row r="225">
      <c r="A225" s="1" t="s">
        <v>1545</v>
      </c>
      <c r="B225" s="8">
        <v>46078.0</v>
      </c>
      <c r="C225" s="1" t="s">
        <v>34</v>
      </c>
      <c r="D225" s="12"/>
      <c r="E225" s="10">
        <v>268000.0</v>
      </c>
      <c r="F225" s="1" t="s">
        <v>889</v>
      </c>
      <c r="G225" s="11">
        <f t="shared" si="1"/>
        <v>27857897</v>
      </c>
      <c r="H225" s="11">
        <f t="shared" si="9"/>
        <v>4524000</v>
      </c>
      <c r="I225" s="11">
        <f t="shared" si="2"/>
        <v>13235200</v>
      </c>
      <c r="J225" s="11">
        <f t="shared" si="10"/>
        <v>10732418</v>
      </c>
      <c r="K225" s="11">
        <f t="shared" si="3"/>
        <v>10098697</v>
      </c>
      <c r="L225" s="11">
        <f t="shared" si="4"/>
        <v>10728516.17</v>
      </c>
      <c r="M225" s="11">
        <f t="shared" si="11"/>
        <v>-5679167.667</v>
      </c>
      <c r="N225" s="11">
        <f t="shared" si="12"/>
        <v>16411585.33</v>
      </c>
      <c r="O225" s="11">
        <f t="shared" si="7"/>
        <v>6616000</v>
      </c>
    </row>
    <row r="226">
      <c r="A226" s="1" t="s">
        <v>1546</v>
      </c>
      <c r="B226" s="8">
        <v>46078.0</v>
      </c>
      <c r="C226" s="1" t="s">
        <v>6</v>
      </c>
      <c r="D226" s="10">
        <v>180000.0</v>
      </c>
      <c r="E226" s="12"/>
      <c r="F226" s="1" t="s">
        <v>1547</v>
      </c>
      <c r="G226" s="11">
        <f t="shared" si="1"/>
        <v>28037897</v>
      </c>
      <c r="H226" s="11">
        <f t="shared" si="9"/>
        <v>4524000</v>
      </c>
      <c r="I226" s="11">
        <f t="shared" si="2"/>
        <v>13235200</v>
      </c>
      <c r="J226" s="11">
        <f t="shared" si="10"/>
        <v>10912418</v>
      </c>
      <c r="K226" s="11">
        <f t="shared" si="3"/>
        <v>10278697</v>
      </c>
      <c r="L226" s="11">
        <f t="shared" si="4"/>
        <v>10728516.17</v>
      </c>
      <c r="M226" s="11">
        <f t="shared" si="11"/>
        <v>-5589167.667</v>
      </c>
      <c r="N226" s="11">
        <f t="shared" si="12"/>
        <v>16501585.33</v>
      </c>
      <c r="O226" s="11">
        <f t="shared" si="7"/>
        <v>6616000</v>
      </c>
    </row>
    <row r="227">
      <c r="A227" s="1" t="s">
        <v>1548</v>
      </c>
      <c r="B227" s="8">
        <v>46078.0</v>
      </c>
      <c r="C227" s="1" t="s">
        <v>34</v>
      </c>
      <c r="D227" s="12"/>
      <c r="E227" s="10">
        <v>50000.0</v>
      </c>
      <c r="F227" s="1" t="s">
        <v>39</v>
      </c>
      <c r="G227" s="11">
        <f t="shared" si="1"/>
        <v>28037897</v>
      </c>
      <c r="H227" s="11">
        <f t="shared" si="9"/>
        <v>4524000</v>
      </c>
      <c r="I227" s="11">
        <f t="shared" si="2"/>
        <v>13285200</v>
      </c>
      <c r="J227" s="11">
        <f t="shared" si="10"/>
        <v>10862418</v>
      </c>
      <c r="K227" s="11">
        <f t="shared" si="3"/>
        <v>10228697</v>
      </c>
      <c r="L227" s="11">
        <f t="shared" si="4"/>
        <v>10728516.17</v>
      </c>
      <c r="M227" s="11">
        <f t="shared" si="11"/>
        <v>-5614167.667</v>
      </c>
      <c r="N227" s="11">
        <f t="shared" si="12"/>
        <v>16476585.33</v>
      </c>
      <c r="O227" s="11">
        <f t="shared" si="7"/>
        <v>6616000</v>
      </c>
    </row>
    <row r="228">
      <c r="A228" s="1" t="s">
        <v>1549</v>
      </c>
      <c r="B228" s="8">
        <v>46078.0</v>
      </c>
      <c r="C228" s="1" t="s">
        <v>25</v>
      </c>
      <c r="D228" s="12"/>
      <c r="E228" s="10">
        <v>20000.0</v>
      </c>
      <c r="F228" s="1" t="s">
        <v>276</v>
      </c>
      <c r="G228" s="11">
        <f t="shared" si="1"/>
        <v>28037897</v>
      </c>
      <c r="H228" s="11">
        <f t="shared" si="9"/>
        <v>4544000</v>
      </c>
      <c r="I228" s="11">
        <f t="shared" si="2"/>
        <v>13285200</v>
      </c>
      <c r="J228" s="11">
        <f t="shared" si="10"/>
        <v>10842418</v>
      </c>
      <c r="K228" s="11">
        <f t="shared" si="3"/>
        <v>10208697</v>
      </c>
      <c r="L228" s="11">
        <f t="shared" si="4"/>
        <v>10728516.17</v>
      </c>
      <c r="M228" s="11">
        <f t="shared" si="11"/>
        <v>-5624167.667</v>
      </c>
      <c r="N228" s="11">
        <f t="shared" si="12"/>
        <v>16466585.33</v>
      </c>
      <c r="O228" s="11">
        <f t="shared" si="7"/>
        <v>6616000</v>
      </c>
    </row>
    <row r="229">
      <c r="A229" s="1" t="s">
        <v>1550</v>
      </c>
      <c r="B229" s="8">
        <v>46078.0</v>
      </c>
      <c r="C229" s="1" t="s">
        <v>34</v>
      </c>
      <c r="D229" s="12"/>
      <c r="E229" s="10">
        <v>270000.0</v>
      </c>
      <c r="F229" s="1" t="s">
        <v>270</v>
      </c>
      <c r="G229" s="11">
        <f t="shared" si="1"/>
        <v>28037897</v>
      </c>
      <c r="H229" s="11">
        <f t="shared" si="9"/>
        <v>4544000</v>
      </c>
      <c r="I229" s="11">
        <f t="shared" si="2"/>
        <v>13555200</v>
      </c>
      <c r="J229" s="11">
        <f t="shared" si="10"/>
        <v>10572418</v>
      </c>
      <c r="K229" s="11">
        <f t="shared" si="3"/>
        <v>9938697</v>
      </c>
      <c r="L229" s="11">
        <f t="shared" si="4"/>
        <v>10728516.17</v>
      </c>
      <c r="M229" s="11">
        <f t="shared" si="11"/>
        <v>-5759167.667</v>
      </c>
      <c r="N229" s="11">
        <f t="shared" si="12"/>
        <v>16331585.33</v>
      </c>
      <c r="O229" s="11">
        <f t="shared" si="7"/>
        <v>6616000</v>
      </c>
    </row>
    <row r="230">
      <c r="A230" s="1" t="s">
        <v>1551</v>
      </c>
      <c r="B230" s="8">
        <v>46078.0</v>
      </c>
      <c r="C230" s="1" t="s">
        <v>34</v>
      </c>
      <c r="D230" s="12"/>
      <c r="E230" s="10">
        <v>15000.0</v>
      </c>
      <c r="F230" s="1" t="s">
        <v>307</v>
      </c>
      <c r="G230" s="11">
        <f t="shared" si="1"/>
        <v>28037897</v>
      </c>
      <c r="H230" s="11">
        <f t="shared" si="9"/>
        <v>4544000</v>
      </c>
      <c r="I230" s="11">
        <f t="shared" si="2"/>
        <v>13570200</v>
      </c>
      <c r="J230" s="11">
        <f t="shared" si="10"/>
        <v>10557418</v>
      </c>
      <c r="K230" s="11">
        <f t="shared" si="3"/>
        <v>9923697</v>
      </c>
      <c r="L230" s="11">
        <f t="shared" si="4"/>
        <v>10728516.17</v>
      </c>
      <c r="M230" s="11">
        <f t="shared" si="11"/>
        <v>-5766667.667</v>
      </c>
      <c r="N230" s="11">
        <f t="shared" si="12"/>
        <v>16324085.33</v>
      </c>
      <c r="O230" s="11">
        <f t="shared" si="7"/>
        <v>6616000</v>
      </c>
    </row>
    <row r="231">
      <c r="A231" s="1" t="s">
        <v>1552</v>
      </c>
      <c r="B231" s="8">
        <v>46078.0</v>
      </c>
      <c r="C231" s="1" t="s">
        <v>34</v>
      </c>
      <c r="D231" s="12"/>
      <c r="E231" s="10">
        <v>9624000.0</v>
      </c>
      <c r="F231" s="1" t="s">
        <v>1553</v>
      </c>
      <c r="G231" s="11">
        <f t="shared" si="1"/>
        <v>28037897</v>
      </c>
      <c r="H231" s="11">
        <f t="shared" si="9"/>
        <v>4544000</v>
      </c>
      <c r="I231" s="11">
        <f t="shared" si="2"/>
        <v>23194200</v>
      </c>
      <c r="J231" s="11">
        <f t="shared" si="10"/>
        <v>933418</v>
      </c>
      <c r="K231" s="11">
        <f t="shared" si="3"/>
        <v>299697</v>
      </c>
      <c r="L231" s="11">
        <f t="shared" si="4"/>
        <v>10728516.17</v>
      </c>
      <c r="M231" s="11">
        <f t="shared" si="11"/>
        <v>-10578667.67</v>
      </c>
      <c r="N231" s="11">
        <f t="shared" si="12"/>
        <v>11512085.33</v>
      </c>
      <c r="O231" s="11">
        <f t="shared" si="7"/>
        <v>6616000</v>
      </c>
    </row>
    <row r="232">
      <c r="A232" s="1" t="s">
        <v>1554</v>
      </c>
      <c r="B232" s="8">
        <v>46078.0</v>
      </c>
      <c r="C232" s="1" t="s">
        <v>34</v>
      </c>
      <c r="D232" s="12"/>
      <c r="E232" s="10">
        <v>75000.0</v>
      </c>
      <c r="F232" s="1" t="s">
        <v>1555</v>
      </c>
      <c r="G232" s="11">
        <f t="shared" si="1"/>
        <v>28037897</v>
      </c>
      <c r="H232" s="11">
        <f t="shared" si="9"/>
        <v>4544000</v>
      </c>
      <c r="I232" s="11">
        <f t="shared" si="2"/>
        <v>23269200</v>
      </c>
      <c r="J232" s="11">
        <f t="shared" si="10"/>
        <v>858418</v>
      </c>
      <c r="K232" s="11">
        <f t="shared" si="3"/>
        <v>224697</v>
      </c>
      <c r="L232" s="11">
        <f t="shared" si="4"/>
        <v>10728516.17</v>
      </c>
      <c r="M232" s="11">
        <f t="shared" si="11"/>
        <v>-10616167.67</v>
      </c>
      <c r="N232" s="11">
        <f t="shared" si="12"/>
        <v>11474585.33</v>
      </c>
      <c r="O232" s="11">
        <f t="shared" si="7"/>
        <v>6616000</v>
      </c>
    </row>
    <row r="233">
      <c r="A233" s="1" t="s">
        <v>1556</v>
      </c>
      <c r="B233" s="8">
        <v>46078.0</v>
      </c>
      <c r="C233" s="1" t="s">
        <v>25</v>
      </c>
      <c r="D233" s="12"/>
      <c r="E233" s="10">
        <v>550000.0</v>
      </c>
      <c r="F233" s="1" t="s">
        <v>53</v>
      </c>
      <c r="G233" s="11">
        <f t="shared" si="1"/>
        <v>28037897</v>
      </c>
      <c r="H233" s="11">
        <f t="shared" si="9"/>
        <v>5094000</v>
      </c>
      <c r="I233" s="11">
        <f t="shared" si="2"/>
        <v>23269200</v>
      </c>
      <c r="J233" s="11">
        <f t="shared" si="10"/>
        <v>308418</v>
      </c>
      <c r="K233" s="11">
        <f t="shared" si="3"/>
        <v>-325303</v>
      </c>
      <c r="L233" s="11">
        <f t="shared" si="4"/>
        <v>10728516.17</v>
      </c>
      <c r="M233" s="11">
        <f t="shared" si="11"/>
        <v>-10891167.67</v>
      </c>
      <c r="N233" s="11">
        <f t="shared" si="12"/>
        <v>11199585.33</v>
      </c>
      <c r="O233" s="11">
        <f t="shared" si="7"/>
        <v>7166000</v>
      </c>
    </row>
    <row r="234">
      <c r="A234" s="1" t="s">
        <v>1557</v>
      </c>
      <c r="B234" s="8">
        <v>46079.0</v>
      </c>
      <c r="C234" s="1" t="s">
        <v>6</v>
      </c>
      <c r="D234" s="10">
        <v>260000.0</v>
      </c>
      <c r="E234" s="12"/>
      <c r="F234" s="1" t="s">
        <v>1558</v>
      </c>
      <c r="G234" s="11">
        <f t="shared" si="1"/>
        <v>28297897</v>
      </c>
      <c r="H234" s="11">
        <f t="shared" si="9"/>
        <v>5094000</v>
      </c>
      <c r="I234" s="11">
        <f t="shared" si="2"/>
        <v>23269200</v>
      </c>
      <c r="J234" s="11">
        <f t="shared" si="10"/>
        <v>568418</v>
      </c>
      <c r="K234" s="11">
        <f t="shared" si="3"/>
        <v>-65303</v>
      </c>
      <c r="L234" s="11">
        <f t="shared" si="4"/>
        <v>10728516.17</v>
      </c>
      <c r="M234" s="11">
        <f t="shared" si="11"/>
        <v>-10761167.67</v>
      </c>
      <c r="N234" s="11">
        <f t="shared" si="12"/>
        <v>11329585.33</v>
      </c>
      <c r="O234" s="11">
        <f t="shared" si="7"/>
        <v>7166000</v>
      </c>
    </row>
    <row r="235">
      <c r="A235" s="1" t="s">
        <v>1559</v>
      </c>
      <c r="B235" s="8">
        <v>46079.0</v>
      </c>
      <c r="C235" s="1" t="s">
        <v>6</v>
      </c>
      <c r="D235" s="10">
        <v>735000.0</v>
      </c>
      <c r="E235" s="12"/>
      <c r="F235" s="1" t="s">
        <v>1560</v>
      </c>
      <c r="G235" s="11">
        <f t="shared" si="1"/>
        <v>29032897</v>
      </c>
      <c r="H235" s="11">
        <f t="shared" si="9"/>
        <v>5094000</v>
      </c>
      <c r="I235" s="11">
        <f t="shared" si="2"/>
        <v>23269200</v>
      </c>
      <c r="J235" s="11">
        <f t="shared" si="10"/>
        <v>1303418</v>
      </c>
      <c r="K235" s="11">
        <f t="shared" si="3"/>
        <v>669697</v>
      </c>
      <c r="L235" s="11">
        <f t="shared" si="4"/>
        <v>10728516.17</v>
      </c>
      <c r="M235" s="11">
        <f t="shared" si="11"/>
        <v>-10393667.67</v>
      </c>
      <c r="N235" s="11">
        <f t="shared" si="12"/>
        <v>11697085.33</v>
      </c>
      <c r="O235" s="11">
        <f t="shared" si="7"/>
        <v>7166000</v>
      </c>
    </row>
    <row r="236">
      <c r="A236" s="1" t="s">
        <v>1561</v>
      </c>
      <c r="B236" s="8">
        <v>46079.0</v>
      </c>
      <c r="C236" s="1" t="s">
        <v>6</v>
      </c>
      <c r="D236" s="10">
        <v>306000.0</v>
      </c>
      <c r="E236" s="12"/>
      <c r="F236" s="1" t="s">
        <v>630</v>
      </c>
      <c r="G236" s="11">
        <f t="shared" si="1"/>
        <v>29338897</v>
      </c>
      <c r="H236" s="11">
        <f t="shared" si="9"/>
        <v>5094000</v>
      </c>
      <c r="I236" s="11">
        <f t="shared" si="2"/>
        <v>23269200</v>
      </c>
      <c r="J236" s="11">
        <f t="shared" si="10"/>
        <v>1609418</v>
      </c>
      <c r="K236" s="11">
        <f t="shared" si="3"/>
        <v>975697</v>
      </c>
      <c r="L236" s="11">
        <f t="shared" si="4"/>
        <v>10728516.17</v>
      </c>
      <c r="M236" s="11">
        <f t="shared" si="11"/>
        <v>-10240667.67</v>
      </c>
      <c r="N236" s="11">
        <f t="shared" si="12"/>
        <v>11850085.33</v>
      </c>
      <c r="O236" s="11">
        <f t="shared" si="7"/>
        <v>7166000</v>
      </c>
    </row>
    <row r="237">
      <c r="A237" s="1" t="s">
        <v>1562</v>
      </c>
      <c r="B237" s="8">
        <v>46079.0</v>
      </c>
      <c r="C237" s="1" t="s">
        <v>6</v>
      </c>
      <c r="D237" s="10">
        <v>442000.0</v>
      </c>
      <c r="E237" s="12"/>
      <c r="F237" s="1" t="s">
        <v>1563</v>
      </c>
      <c r="G237" s="11">
        <f t="shared" si="1"/>
        <v>29780897</v>
      </c>
      <c r="H237" s="11">
        <f t="shared" si="9"/>
        <v>5094000</v>
      </c>
      <c r="I237" s="11">
        <f t="shared" si="2"/>
        <v>23269200</v>
      </c>
      <c r="J237" s="11">
        <f t="shared" si="10"/>
        <v>2051418</v>
      </c>
      <c r="K237" s="11">
        <f t="shared" si="3"/>
        <v>1417697</v>
      </c>
      <c r="L237" s="11">
        <f t="shared" si="4"/>
        <v>10728516.17</v>
      </c>
      <c r="M237" s="11">
        <f t="shared" si="11"/>
        <v>-10019667.67</v>
      </c>
      <c r="N237" s="11">
        <f t="shared" si="12"/>
        <v>12071085.33</v>
      </c>
      <c r="O237" s="11">
        <f t="shared" si="7"/>
        <v>7166000</v>
      </c>
    </row>
    <row r="238">
      <c r="A238" s="1" t="s">
        <v>1564</v>
      </c>
      <c r="B238" s="8">
        <v>46079.0</v>
      </c>
      <c r="C238" s="1" t="s">
        <v>6</v>
      </c>
      <c r="D238" s="10">
        <v>70000.0</v>
      </c>
      <c r="E238" s="12"/>
      <c r="F238" s="1" t="s">
        <v>1565</v>
      </c>
      <c r="G238" s="11">
        <f t="shared" si="1"/>
        <v>29850897</v>
      </c>
      <c r="H238" s="11">
        <f t="shared" si="9"/>
        <v>5094000</v>
      </c>
      <c r="I238" s="11">
        <f t="shared" si="2"/>
        <v>23269200</v>
      </c>
      <c r="J238" s="11">
        <f t="shared" si="10"/>
        <v>2121418</v>
      </c>
      <c r="K238" s="11">
        <f t="shared" si="3"/>
        <v>1487697</v>
      </c>
      <c r="L238" s="11">
        <f t="shared" si="4"/>
        <v>10728516.17</v>
      </c>
      <c r="M238" s="11">
        <f t="shared" si="11"/>
        <v>-9984667.667</v>
      </c>
      <c r="N238" s="11">
        <f t="shared" si="12"/>
        <v>12106085.33</v>
      </c>
      <c r="O238" s="11">
        <f t="shared" si="7"/>
        <v>7166000</v>
      </c>
    </row>
    <row r="239">
      <c r="A239" s="1" t="s">
        <v>1566</v>
      </c>
      <c r="B239" s="8">
        <v>46079.0</v>
      </c>
      <c r="C239" s="1" t="s">
        <v>6</v>
      </c>
      <c r="D239" s="10">
        <v>306000.0</v>
      </c>
      <c r="E239" s="12"/>
      <c r="F239" s="1" t="s">
        <v>1567</v>
      </c>
      <c r="G239" s="11">
        <f t="shared" si="1"/>
        <v>30156897</v>
      </c>
      <c r="H239" s="11">
        <f t="shared" si="9"/>
        <v>5094000</v>
      </c>
      <c r="I239" s="11">
        <f t="shared" si="2"/>
        <v>23269200</v>
      </c>
      <c r="J239" s="11">
        <f t="shared" si="10"/>
        <v>2427418</v>
      </c>
      <c r="K239" s="11">
        <f t="shared" si="3"/>
        <v>1793697</v>
      </c>
      <c r="L239" s="11">
        <f t="shared" si="4"/>
        <v>10728516.17</v>
      </c>
      <c r="M239" s="11">
        <f t="shared" si="11"/>
        <v>-9831667.667</v>
      </c>
      <c r="N239" s="11">
        <f t="shared" si="12"/>
        <v>12259085.33</v>
      </c>
      <c r="O239" s="11">
        <f t="shared" si="7"/>
        <v>7166000</v>
      </c>
    </row>
    <row r="240">
      <c r="A240" s="1" t="s">
        <v>1568</v>
      </c>
      <c r="B240" s="8">
        <v>46079.0</v>
      </c>
      <c r="C240" s="1" t="s">
        <v>6</v>
      </c>
      <c r="D240" s="10">
        <v>85000.0</v>
      </c>
      <c r="E240" s="12"/>
      <c r="F240" s="1" t="s">
        <v>1480</v>
      </c>
      <c r="G240" s="11">
        <f t="shared" si="1"/>
        <v>30241897</v>
      </c>
      <c r="H240" s="11">
        <f t="shared" si="9"/>
        <v>5094000</v>
      </c>
      <c r="I240" s="11">
        <f t="shared" si="2"/>
        <v>23269200</v>
      </c>
      <c r="J240" s="11">
        <f t="shared" si="10"/>
        <v>2512418</v>
      </c>
      <c r="K240" s="11">
        <f t="shared" si="3"/>
        <v>1878697</v>
      </c>
      <c r="L240" s="11">
        <f t="shared" si="4"/>
        <v>10728516.17</v>
      </c>
      <c r="M240" s="11">
        <f t="shared" si="11"/>
        <v>-9789167.667</v>
      </c>
      <c r="N240" s="11">
        <f t="shared" si="12"/>
        <v>12301585.33</v>
      </c>
      <c r="O240" s="11">
        <f t="shared" si="7"/>
        <v>7166000</v>
      </c>
    </row>
    <row r="241">
      <c r="A241" s="1" t="s">
        <v>1569</v>
      </c>
      <c r="B241" s="8">
        <v>46079.0</v>
      </c>
      <c r="C241" s="1" t="s">
        <v>6</v>
      </c>
      <c r="D241" s="10">
        <v>20000.0</v>
      </c>
      <c r="E241" s="12"/>
      <c r="F241" s="1" t="s">
        <v>1570</v>
      </c>
      <c r="G241" s="11">
        <f t="shared" si="1"/>
        <v>30261897</v>
      </c>
      <c r="H241" s="11">
        <f t="shared" si="9"/>
        <v>5094000</v>
      </c>
      <c r="I241" s="11">
        <f t="shared" si="2"/>
        <v>23269200</v>
      </c>
      <c r="J241" s="11">
        <f t="shared" si="10"/>
        <v>2532418</v>
      </c>
      <c r="K241" s="11">
        <f t="shared" si="3"/>
        <v>1898697</v>
      </c>
      <c r="L241" s="11">
        <f t="shared" si="4"/>
        <v>10728516.17</v>
      </c>
      <c r="M241" s="11">
        <f t="shared" si="11"/>
        <v>-9779167.667</v>
      </c>
      <c r="N241" s="11">
        <f t="shared" si="12"/>
        <v>12311585.33</v>
      </c>
      <c r="O241" s="11">
        <f t="shared" si="7"/>
        <v>7166000</v>
      </c>
    </row>
    <row r="242">
      <c r="A242" s="1" t="s">
        <v>1571</v>
      </c>
      <c r="B242" s="8">
        <v>46079.0</v>
      </c>
      <c r="C242" s="1" t="s">
        <v>25</v>
      </c>
      <c r="D242" s="12"/>
      <c r="E242" s="10">
        <v>150000.0</v>
      </c>
      <c r="F242" s="1" t="s">
        <v>571</v>
      </c>
      <c r="G242" s="11">
        <f t="shared" si="1"/>
        <v>30261897</v>
      </c>
      <c r="H242" s="11">
        <f t="shared" si="9"/>
        <v>5244000</v>
      </c>
      <c r="I242" s="11">
        <f t="shared" si="2"/>
        <v>23269200</v>
      </c>
      <c r="J242" s="11">
        <f t="shared" si="10"/>
        <v>2382418</v>
      </c>
      <c r="K242" s="11">
        <f t="shared" si="3"/>
        <v>1748697</v>
      </c>
      <c r="L242" s="11">
        <f t="shared" si="4"/>
        <v>10728516.17</v>
      </c>
      <c r="M242" s="11">
        <f t="shared" si="11"/>
        <v>-9854167.667</v>
      </c>
      <c r="N242" s="11">
        <f t="shared" si="12"/>
        <v>12236585.33</v>
      </c>
      <c r="O242" s="11">
        <f t="shared" si="7"/>
        <v>7166000</v>
      </c>
    </row>
    <row r="243">
      <c r="A243" s="1" t="s">
        <v>1572</v>
      </c>
      <c r="B243" s="8">
        <v>46079.0</v>
      </c>
      <c r="C243" s="1" t="s">
        <v>25</v>
      </c>
      <c r="D243" s="12"/>
      <c r="E243" s="10">
        <v>203000.0</v>
      </c>
      <c r="F243" s="1" t="s">
        <v>1573</v>
      </c>
      <c r="G243" s="11">
        <f t="shared" si="1"/>
        <v>30261897</v>
      </c>
      <c r="H243" s="11">
        <f t="shared" si="9"/>
        <v>5447000</v>
      </c>
      <c r="I243" s="11">
        <f t="shared" si="2"/>
        <v>23269200</v>
      </c>
      <c r="J243" s="11">
        <f t="shared" si="10"/>
        <v>2179418</v>
      </c>
      <c r="K243" s="11">
        <f t="shared" si="3"/>
        <v>1545697</v>
      </c>
      <c r="L243" s="11">
        <f t="shared" si="4"/>
        <v>10728516.17</v>
      </c>
      <c r="M243" s="11">
        <f t="shared" si="11"/>
        <v>-9955667.667</v>
      </c>
      <c r="N243" s="11">
        <f t="shared" si="12"/>
        <v>12135085.33</v>
      </c>
      <c r="O243" s="11">
        <f t="shared" si="7"/>
        <v>7166000</v>
      </c>
    </row>
    <row r="244">
      <c r="A244" s="1" t="s">
        <v>1574</v>
      </c>
      <c r="B244" s="8">
        <v>46079.0</v>
      </c>
      <c r="C244" s="1" t="s">
        <v>34</v>
      </c>
      <c r="D244" s="12"/>
      <c r="E244" s="10">
        <v>292500.0</v>
      </c>
      <c r="F244" s="1" t="s">
        <v>37</v>
      </c>
      <c r="G244" s="11">
        <f t="shared" si="1"/>
        <v>30261897</v>
      </c>
      <c r="H244" s="11">
        <f t="shared" si="9"/>
        <v>5447000</v>
      </c>
      <c r="I244" s="11">
        <f t="shared" si="2"/>
        <v>23561700</v>
      </c>
      <c r="J244" s="11">
        <f t="shared" si="10"/>
        <v>1886918</v>
      </c>
      <c r="K244" s="11">
        <f t="shared" si="3"/>
        <v>1253197</v>
      </c>
      <c r="L244" s="11">
        <f t="shared" si="4"/>
        <v>10728516.17</v>
      </c>
      <c r="M244" s="11">
        <f t="shared" si="11"/>
        <v>-10101917.67</v>
      </c>
      <c r="N244" s="11">
        <f t="shared" si="12"/>
        <v>11988835.33</v>
      </c>
      <c r="O244" s="11">
        <f t="shared" si="7"/>
        <v>7166000</v>
      </c>
    </row>
    <row r="245">
      <c r="A245" s="1" t="s">
        <v>1575</v>
      </c>
      <c r="B245" s="8">
        <v>46080.0</v>
      </c>
      <c r="C245" s="1" t="s">
        <v>6</v>
      </c>
      <c r="D245" s="10">
        <v>650000.0</v>
      </c>
      <c r="E245" s="12"/>
      <c r="F245" s="1" t="s">
        <v>1576</v>
      </c>
      <c r="G245" s="11">
        <f t="shared" si="1"/>
        <v>30911897</v>
      </c>
      <c r="H245" s="11">
        <f t="shared" si="9"/>
        <v>5447000</v>
      </c>
      <c r="I245" s="11">
        <f t="shared" si="2"/>
        <v>23561700</v>
      </c>
      <c r="J245" s="11">
        <f t="shared" si="10"/>
        <v>2536918</v>
      </c>
      <c r="K245" s="11">
        <f t="shared" si="3"/>
        <v>1903197</v>
      </c>
      <c r="L245" s="11">
        <f t="shared" si="4"/>
        <v>10728516.17</v>
      </c>
      <c r="M245" s="11">
        <f t="shared" si="11"/>
        <v>-9776917.667</v>
      </c>
      <c r="N245" s="11">
        <f t="shared" si="12"/>
        <v>12313835.33</v>
      </c>
      <c r="O245" s="11">
        <f t="shared" si="7"/>
        <v>7166000</v>
      </c>
    </row>
    <row r="246">
      <c r="A246" s="1" t="s">
        <v>1577</v>
      </c>
      <c r="B246" s="8">
        <v>46080.0</v>
      </c>
      <c r="C246" s="1" t="s">
        <v>6</v>
      </c>
      <c r="D246" s="10">
        <v>323700.0</v>
      </c>
      <c r="E246" s="12"/>
      <c r="F246" s="1" t="s">
        <v>205</v>
      </c>
      <c r="G246" s="11">
        <f t="shared" si="1"/>
        <v>31235597</v>
      </c>
      <c r="H246" s="11">
        <f t="shared" si="9"/>
        <v>5447000</v>
      </c>
      <c r="I246" s="11">
        <f t="shared" si="2"/>
        <v>23561700</v>
      </c>
      <c r="J246" s="11">
        <f t="shared" si="10"/>
        <v>2860618</v>
      </c>
      <c r="K246" s="11">
        <f t="shared" si="3"/>
        <v>2226897</v>
      </c>
      <c r="L246" s="11">
        <f t="shared" si="4"/>
        <v>10728516.17</v>
      </c>
      <c r="M246" s="11">
        <f t="shared" si="11"/>
        <v>-9615067.667</v>
      </c>
      <c r="N246" s="11">
        <f t="shared" si="12"/>
        <v>12475685.33</v>
      </c>
      <c r="O246" s="11">
        <f t="shared" si="7"/>
        <v>7166000</v>
      </c>
    </row>
    <row r="247">
      <c r="A247" s="1" t="s">
        <v>1578</v>
      </c>
      <c r="B247" s="8">
        <v>46080.0</v>
      </c>
      <c r="C247" s="1" t="s">
        <v>6</v>
      </c>
      <c r="D247" s="10">
        <v>870000.0</v>
      </c>
      <c r="E247" s="12"/>
      <c r="F247" s="1" t="s">
        <v>1579</v>
      </c>
      <c r="G247" s="11">
        <f t="shared" si="1"/>
        <v>32105597</v>
      </c>
      <c r="H247" s="11">
        <f t="shared" si="9"/>
        <v>5447000</v>
      </c>
      <c r="I247" s="11">
        <f t="shared" si="2"/>
        <v>23561700</v>
      </c>
      <c r="J247" s="11">
        <f t="shared" si="10"/>
        <v>3730618</v>
      </c>
      <c r="K247" s="11">
        <f t="shared" si="3"/>
        <v>3096897</v>
      </c>
      <c r="L247" s="11">
        <f t="shared" si="4"/>
        <v>10728516.17</v>
      </c>
      <c r="M247" s="11">
        <f t="shared" si="11"/>
        <v>-9180067.667</v>
      </c>
      <c r="N247" s="11">
        <f t="shared" si="12"/>
        <v>12910685.33</v>
      </c>
      <c r="O247" s="11">
        <f t="shared" si="7"/>
        <v>7166000</v>
      </c>
    </row>
    <row r="248">
      <c r="A248" s="1" t="s">
        <v>1580</v>
      </c>
      <c r="B248" s="8">
        <v>46080.0</v>
      </c>
      <c r="C248" s="1" t="s">
        <v>6</v>
      </c>
      <c r="D248" s="10">
        <v>128000.0</v>
      </c>
      <c r="E248" s="12"/>
      <c r="F248" s="1" t="s">
        <v>1581</v>
      </c>
      <c r="G248" s="11">
        <f t="shared" si="1"/>
        <v>32233597</v>
      </c>
      <c r="H248" s="11">
        <f t="shared" si="9"/>
        <v>5447000</v>
      </c>
      <c r="I248" s="11">
        <f t="shared" si="2"/>
        <v>23561700</v>
      </c>
      <c r="J248" s="11">
        <f t="shared" si="10"/>
        <v>3858618</v>
      </c>
      <c r="K248" s="11">
        <f t="shared" si="3"/>
        <v>3224897</v>
      </c>
      <c r="L248" s="11">
        <f t="shared" si="4"/>
        <v>10728516.17</v>
      </c>
      <c r="M248" s="11">
        <f t="shared" si="11"/>
        <v>-9116067.667</v>
      </c>
      <c r="N248" s="11">
        <f t="shared" si="12"/>
        <v>12974685.33</v>
      </c>
      <c r="O248" s="11">
        <f t="shared" si="7"/>
        <v>7166000</v>
      </c>
    </row>
    <row r="249">
      <c r="A249" s="1" t="s">
        <v>1582</v>
      </c>
      <c r="B249" s="8">
        <v>46080.0</v>
      </c>
      <c r="C249" s="1" t="s">
        <v>6</v>
      </c>
      <c r="D249" s="10">
        <v>75000.0</v>
      </c>
      <c r="E249" s="12"/>
      <c r="F249" s="1" t="s">
        <v>1583</v>
      </c>
      <c r="G249" s="11">
        <f t="shared" si="1"/>
        <v>32308597</v>
      </c>
      <c r="H249" s="11">
        <f t="shared" si="9"/>
        <v>5447000</v>
      </c>
      <c r="I249" s="11">
        <f t="shared" si="2"/>
        <v>23561700</v>
      </c>
      <c r="J249" s="11">
        <f t="shared" si="10"/>
        <v>3933618</v>
      </c>
      <c r="K249" s="11">
        <f t="shared" si="3"/>
        <v>3299897</v>
      </c>
      <c r="L249" s="11">
        <f t="shared" si="4"/>
        <v>10728516.17</v>
      </c>
      <c r="M249" s="11">
        <f t="shared" si="11"/>
        <v>-9078567.667</v>
      </c>
      <c r="N249" s="11">
        <f t="shared" si="12"/>
        <v>13012185.33</v>
      </c>
      <c r="O249" s="11">
        <f t="shared" si="7"/>
        <v>7166000</v>
      </c>
    </row>
    <row r="250">
      <c r="A250" s="1" t="s">
        <v>1584</v>
      </c>
      <c r="B250" s="8">
        <v>46080.0</v>
      </c>
      <c r="C250" s="1" t="s">
        <v>6</v>
      </c>
      <c r="D250" s="10">
        <v>20500.0</v>
      </c>
      <c r="E250" s="12"/>
      <c r="F250" s="1" t="s">
        <v>595</v>
      </c>
      <c r="G250" s="11">
        <f t="shared" si="1"/>
        <v>32329097</v>
      </c>
      <c r="H250" s="11">
        <f t="shared" si="9"/>
        <v>5447000</v>
      </c>
      <c r="I250" s="11">
        <f t="shared" si="2"/>
        <v>23561700</v>
      </c>
      <c r="J250" s="11">
        <f t="shared" si="10"/>
        <v>3954118</v>
      </c>
      <c r="K250" s="11">
        <f t="shared" si="3"/>
        <v>3320397</v>
      </c>
      <c r="L250" s="11">
        <f t="shared" si="4"/>
        <v>10728516.17</v>
      </c>
      <c r="M250" s="11">
        <f t="shared" si="11"/>
        <v>-9068317.667</v>
      </c>
      <c r="N250" s="11">
        <f t="shared" si="12"/>
        <v>13022435.33</v>
      </c>
      <c r="O250" s="11">
        <f t="shared" si="7"/>
        <v>7166000</v>
      </c>
    </row>
    <row r="251">
      <c r="A251" s="1" t="s">
        <v>1585</v>
      </c>
      <c r="B251" s="8">
        <v>46080.0</v>
      </c>
      <c r="C251" s="1" t="s">
        <v>6</v>
      </c>
      <c r="D251" s="10">
        <v>100000.0</v>
      </c>
      <c r="E251" s="12"/>
      <c r="F251" s="1" t="s">
        <v>1586</v>
      </c>
      <c r="G251" s="11">
        <f t="shared" si="1"/>
        <v>32429097</v>
      </c>
      <c r="H251" s="11">
        <f t="shared" si="9"/>
        <v>5447000</v>
      </c>
      <c r="I251" s="11">
        <f t="shared" si="2"/>
        <v>23561700</v>
      </c>
      <c r="J251" s="11">
        <f t="shared" si="10"/>
        <v>4054118</v>
      </c>
      <c r="K251" s="11">
        <f t="shared" si="3"/>
        <v>3420397</v>
      </c>
      <c r="L251" s="11">
        <f t="shared" si="4"/>
        <v>10728516.17</v>
      </c>
      <c r="M251" s="11">
        <f t="shared" si="11"/>
        <v>-9018317.667</v>
      </c>
      <c r="N251" s="11">
        <f t="shared" si="12"/>
        <v>13072435.33</v>
      </c>
      <c r="O251" s="11">
        <f t="shared" si="7"/>
        <v>7166000</v>
      </c>
    </row>
    <row r="252">
      <c r="A252" s="1" t="s">
        <v>1587</v>
      </c>
      <c r="B252" s="8">
        <v>46080.0</v>
      </c>
      <c r="C252" s="1" t="s">
        <v>6</v>
      </c>
      <c r="D252" s="10">
        <v>84000.0</v>
      </c>
      <c r="E252" s="12"/>
      <c r="F252" s="1" t="s">
        <v>1588</v>
      </c>
      <c r="G252" s="11">
        <f t="shared" si="1"/>
        <v>32513097</v>
      </c>
      <c r="H252" s="11">
        <f t="shared" si="9"/>
        <v>5447000</v>
      </c>
      <c r="I252" s="11">
        <f t="shared" si="2"/>
        <v>23561700</v>
      </c>
      <c r="J252" s="11">
        <f t="shared" si="10"/>
        <v>4138118</v>
      </c>
      <c r="K252" s="11">
        <f t="shared" si="3"/>
        <v>3504397</v>
      </c>
      <c r="L252" s="11">
        <f t="shared" si="4"/>
        <v>10728516.17</v>
      </c>
      <c r="M252" s="11">
        <f t="shared" si="11"/>
        <v>-8976317.667</v>
      </c>
      <c r="N252" s="11">
        <f t="shared" si="12"/>
        <v>13114435.33</v>
      </c>
      <c r="O252" s="11">
        <f t="shared" si="7"/>
        <v>7166000</v>
      </c>
    </row>
    <row r="253">
      <c r="A253" s="1" t="s">
        <v>1589</v>
      </c>
      <c r="B253" s="8">
        <v>46080.0</v>
      </c>
      <c r="C253" s="1" t="s">
        <v>34</v>
      </c>
      <c r="D253" s="12"/>
      <c r="E253" s="10">
        <v>191000.0</v>
      </c>
      <c r="F253" s="1" t="s">
        <v>62</v>
      </c>
      <c r="G253" s="11">
        <f t="shared" si="1"/>
        <v>32513097</v>
      </c>
      <c r="H253" s="11">
        <f t="shared" si="9"/>
        <v>5447000</v>
      </c>
      <c r="I253" s="11">
        <f t="shared" si="2"/>
        <v>23752700</v>
      </c>
      <c r="J253" s="11">
        <f t="shared" si="10"/>
        <v>3947118</v>
      </c>
      <c r="K253" s="11">
        <f t="shared" si="3"/>
        <v>3313397</v>
      </c>
      <c r="L253" s="11">
        <f t="shared" si="4"/>
        <v>10728516.17</v>
      </c>
      <c r="M253" s="11">
        <f t="shared" si="11"/>
        <v>-9071817.667</v>
      </c>
      <c r="N253" s="11">
        <f t="shared" si="12"/>
        <v>13018935.33</v>
      </c>
      <c r="O253" s="11">
        <f t="shared" si="7"/>
        <v>7166000</v>
      </c>
    </row>
    <row r="254">
      <c r="A254" s="1" t="s">
        <v>1590</v>
      </c>
      <c r="B254" s="8">
        <v>46080.0</v>
      </c>
      <c r="C254" s="1" t="s">
        <v>25</v>
      </c>
      <c r="D254" s="12"/>
      <c r="E254" s="10">
        <v>195000.0</v>
      </c>
      <c r="F254" s="1" t="s">
        <v>1591</v>
      </c>
      <c r="G254" s="11">
        <f t="shared" si="1"/>
        <v>32513097</v>
      </c>
      <c r="H254" s="11">
        <f t="shared" si="9"/>
        <v>5642000</v>
      </c>
      <c r="I254" s="11">
        <f t="shared" si="2"/>
        <v>23752700</v>
      </c>
      <c r="J254" s="11">
        <f t="shared" si="10"/>
        <v>3752118</v>
      </c>
      <c r="K254" s="11">
        <f t="shared" si="3"/>
        <v>3118397</v>
      </c>
      <c r="L254" s="11">
        <f t="shared" si="4"/>
        <v>10728516.17</v>
      </c>
      <c r="M254" s="11">
        <f t="shared" si="11"/>
        <v>-9169317.667</v>
      </c>
      <c r="N254" s="11">
        <f t="shared" si="12"/>
        <v>12921435.33</v>
      </c>
      <c r="O254" s="11">
        <f t="shared" si="7"/>
        <v>7166000</v>
      </c>
    </row>
    <row r="255">
      <c r="A255" s="1" t="s">
        <v>1592</v>
      </c>
      <c r="B255" s="8">
        <v>46080.0</v>
      </c>
      <c r="C255" s="1" t="s">
        <v>34</v>
      </c>
      <c r="D255" s="12"/>
      <c r="E255" s="10">
        <v>1025000.0</v>
      </c>
      <c r="F255" s="1" t="s">
        <v>1593</v>
      </c>
      <c r="G255" s="11">
        <f t="shared" si="1"/>
        <v>32513097</v>
      </c>
      <c r="H255" s="11">
        <f t="shared" si="9"/>
        <v>5642000</v>
      </c>
      <c r="I255" s="11">
        <f t="shared" si="2"/>
        <v>24777700</v>
      </c>
      <c r="J255" s="11">
        <f t="shared" si="10"/>
        <v>2727118</v>
      </c>
      <c r="K255" s="11">
        <f t="shared" si="3"/>
        <v>2093397</v>
      </c>
      <c r="L255" s="11">
        <f t="shared" si="4"/>
        <v>10728516.17</v>
      </c>
      <c r="M255" s="11">
        <f t="shared" si="11"/>
        <v>-9681817.667</v>
      </c>
      <c r="N255" s="11">
        <f t="shared" si="12"/>
        <v>12408935.33</v>
      </c>
      <c r="O255" s="11">
        <f t="shared" si="7"/>
        <v>7166000</v>
      </c>
    </row>
    <row r="256">
      <c r="A256" s="1" t="s">
        <v>1594</v>
      </c>
      <c r="B256" s="8">
        <v>46080.0</v>
      </c>
      <c r="C256" s="1" t="s">
        <v>34</v>
      </c>
      <c r="D256" s="12"/>
      <c r="E256" s="10">
        <v>304900.0</v>
      </c>
      <c r="F256" s="1" t="s">
        <v>270</v>
      </c>
      <c r="G256" s="11">
        <f t="shared" si="1"/>
        <v>32513097</v>
      </c>
      <c r="H256" s="11">
        <f t="shared" si="9"/>
        <v>5642000</v>
      </c>
      <c r="I256" s="11">
        <f t="shared" si="2"/>
        <v>25082600</v>
      </c>
      <c r="J256" s="11">
        <f t="shared" si="10"/>
        <v>2422218</v>
      </c>
      <c r="K256" s="11">
        <f t="shared" si="3"/>
        <v>1788497</v>
      </c>
      <c r="L256" s="11">
        <f t="shared" si="4"/>
        <v>10728516.17</v>
      </c>
      <c r="M256" s="11">
        <f t="shared" si="11"/>
        <v>-9834267.667</v>
      </c>
      <c r="N256" s="11">
        <f t="shared" si="12"/>
        <v>12256485.33</v>
      </c>
      <c r="O256" s="11">
        <f t="shared" si="7"/>
        <v>7166000</v>
      </c>
    </row>
    <row r="257">
      <c r="A257" s="14" t="s">
        <v>1595</v>
      </c>
      <c r="B257" s="8">
        <v>46080.0</v>
      </c>
      <c r="C257" s="1" t="s">
        <v>34</v>
      </c>
      <c r="D257" s="12"/>
      <c r="E257" s="10">
        <v>75000.0</v>
      </c>
      <c r="F257" s="1" t="s">
        <v>62</v>
      </c>
      <c r="G257" s="11">
        <f t="shared" si="1"/>
        <v>32513097</v>
      </c>
      <c r="H257" s="11">
        <f t="shared" si="9"/>
        <v>5642000</v>
      </c>
      <c r="I257" s="11">
        <f t="shared" si="2"/>
        <v>25157600</v>
      </c>
      <c r="J257" s="11">
        <f t="shared" si="10"/>
        <v>2347218</v>
      </c>
      <c r="K257" s="11">
        <f t="shared" si="3"/>
        <v>1713497</v>
      </c>
      <c r="L257" s="11">
        <f t="shared" si="4"/>
        <v>10728516.17</v>
      </c>
      <c r="M257" s="11">
        <f t="shared" si="11"/>
        <v>-9871767.667</v>
      </c>
      <c r="N257" s="11">
        <f t="shared" si="12"/>
        <v>12218985.33</v>
      </c>
      <c r="O257" s="11">
        <f t="shared" si="7"/>
        <v>7166000</v>
      </c>
    </row>
    <row r="258">
      <c r="A258" s="1" t="s">
        <v>1596</v>
      </c>
      <c r="B258" s="8">
        <v>46080.0</v>
      </c>
      <c r="C258" s="1" t="s">
        <v>34</v>
      </c>
      <c r="D258" s="12"/>
      <c r="E258" s="10">
        <v>61000.0</v>
      </c>
      <c r="F258" s="1" t="s">
        <v>1597</v>
      </c>
      <c r="G258" s="11">
        <f t="shared" si="1"/>
        <v>32513097</v>
      </c>
      <c r="H258" s="11">
        <f t="shared" si="9"/>
        <v>5642000</v>
      </c>
      <c r="I258" s="11">
        <f t="shared" si="2"/>
        <v>25218600</v>
      </c>
      <c r="J258" s="11">
        <f t="shared" si="10"/>
        <v>2286218</v>
      </c>
      <c r="K258" s="11">
        <f t="shared" si="3"/>
        <v>1652497</v>
      </c>
      <c r="L258" s="11">
        <f t="shared" si="4"/>
        <v>10728516.17</v>
      </c>
      <c r="M258" s="11">
        <f t="shared" si="11"/>
        <v>-9902267.667</v>
      </c>
      <c r="N258" s="11">
        <f t="shared" si="12"/>
        <v>12188485.33</v>
      </c>
      <c r="O258" s="11">
        <f t="shared" si="7"/>
        <v>7166000</v>
      </c>
    </row>
    <row r="259">
      <c r="A259" s="1" t="s">
        <v>1598</v>
      </c>
      <c r="B259" s="8">
        <v>46080.0</v>
      </c>
      <c r="C259" s="1" t="s">
        <v>34</v>
      </c>
      <c r="D259" s="12"/>
      <c r="E259" s="10">
        <v>20000.0</v>
      </c>
      <c r="F259" s="1" t="s">
        <v>39</v>
      </c>
      <c r="G259" s="11">
        <f t="shared" si="1"/>
        <v>32513097</v>
      </c>
      <c r="H259" s="11">
        <f t="shared" si="9"/>
        <v>5642000</v>
      </c>
      <c r="I259" s="11">
        <f t="shared" si="2"/>
        <v>25238600</v>
      </c>
      <c r="J259" s="11">
        <f t="shared" si="10"/>
        <v>2266218</v>
      </c>
      <c r="K259" s="11">
        <f t="shared" si="3"/>
        <v>1632497</v>
      </c>
      <c r="L259" s="11">
        <f t="shared" si="4"/>
        <v>10728516.17</v>
      </c>
      <c r="M259" s="11">
        <f t="shared" si="11"/>
        <v>-9912267.667</v>
      </c>
      <c r="N259" s="11">
        <f t="shared" si="12"/>
        <v>12178485.33</v>
      </c>
      <c r="O259" s="11">
        <f t="shared" si="7"/>
        <v>7166000</v>
      </c>
    </row>
    <row r="260">
      <c r="A260" s="1" t="s">
        <v>1599</v>
      </c>
      <c r="B260" s="8">
        <v>46081.0</v>
      </c>
      <c r="C260" s="1" t="s">
        <v>6</v>
      </c>
      <c r="D260" s="10">
        <v>100000.0</v>
      </c>
      <c r="E260" s="12"/>
      <c r="F260" s="1" t="s">
        <v>613</v>
      </c>
      <c r="G260" s="11">
        <f t="shared" si="1"/>
        <v>32613097</v>
      </c>
      <c r="H260" s="11">
        <f t="shared" si="9"/>
        <v>5642000</v>
      </c>
      <c r="I260" s="11">
        <f t="shared" si="2"/>
        <v>25238600</v>
      </c>
      <c r="J260" s="11">
        <f t="shared" si="10"/>
        <v>2366218</v>
      </c>
      <c r="K260" s="11">
        <f t="shared" si="3"/>
        <v>1732497</v>
      </c>
      <c r="L260" s="11">
        <f t="shared" si="4"/>
        <v>10728516.17</v>
      </c>
      <c r="M260" s="11">
        <f t="shared" si="11"/>
        <v>-9862267.667</v>
      </c>
      <c r="N260" s="11">
        <f t="shared" si="12"/>
        <v>12228485.33</v>
      </c>
      <c r="O260" s="11">
        <f t="shared" si="7"/>
        <v>7166000</v>
      </c>
    </row>
    <row r="261">
      <c r="A261" s="1" t="s">
        <v>1600</v>
      </c>
      <c r="B261" s="8">
        <v>46081.0</v>
      </c>
      <c r="C261" s="1" t="s">
        <v>6</v>
      </c>
      <c r="D261" s="10">
        <v>450000.0</v>
      </c>
      <c r="E261" s="12"/>
      <c r="F261" s="1" t="s">
        <v>1601</v>
      </c>
      <c r="G261" s="11">
        <f t="shared" si="1"/>
        <v>33063097</v>
      </c>
      <c r="H261" s="11">
        <f t="shared" si="9"/>
        <v>5642000</v>
      </c>
      <c r="I261" s="11">
        <f t="shared" si="2"/>
        <v>25238600</v>
      </c>
      <c r="J261" s="11">
        <f t="shared" si="10"/>
        <v>2816218</v>
      </c>
      <c r="K261" s="11">
        <f t="shared" si="3"/>
        <v>2182497</v>
      </c>
      <c r="L261" s="11">
        <f t="shared" si="4"/>
        <v>10728516.17</v>
      </c>
      <c r="M261" s="11">
        <f t="shared" si="11"/>
        <v>-9637267.667</v>
      </c>
      <c r="N261" s="11">
        <f t="shared" si="12"/>
        <v>12453485.33</v>
      </c>
      <c r="O261" s="11">
        <f t="shared" si="7"/>
        <v>7166000</v>
      </c>
    </row>
    <row r="262">
      <c r="A262" s="1" t="s">
        <v>1602</v>
      </c>
      <c r="B262" s="8">
        <v>46081.0</v>
      </c>
      <c r="C262" s="1" t="s">
        <v>34</v>
      </c>
      <c r="D262" s="12"/>
      <c r="E262" s="10">
        <v>417000.0</v>
      </c>
      <c r="F262" s="1" t="s">
        <v>889</v>
      </c>
      <c r="G262" s="11">
        <f t="shared" si="1"/>
        <v>33063097</v>
      </c>
      <c r="H262" s="11">
        <f t="shared" si="9"/>
        <v>5642000</v>
      </c>
      <c r="I262" s="11">
        <f t="shared" si="2"/>
        <v>25655600</v>
      </c>
      <c r="J262" s="11">
        <f t="shared" si="10"/>
        <v>2399218</v>
      </c>
      <c r="K262" s="11">
        <f t="shared" si="3"/>
        <v>1765497</v>
      </c>
      <c r="L262" s="11">
        <f t="shared" si="4"/>
        <v>10728516.17</v>
      </c>
      <c r="M262" s="11">
        <f t="shared" si="11"/>
        <v>-9845767.667</v>
      </c>
      <c r="N262" s="11">
        <f t="shared" si="12"/>
        <v>12244985.33</v>
      </c>
      <c r="O262" s="11">
        <f t="shared" si="7"/>
        <v>7166000</v>
      </c>
    </row>
    <row r="263">
      <c r="A263" s="1" t="s">
        <v>1603</v>
      </c>
      <c r="B263" s="8">
        <v>46081.0</v>
      </c>
      <c r="C263" s="1" t="s">
        <v>25</v>
      </c>
      <c r="D263" s="12"/>
      <c r="E263" s="10">
        <v>500000.0</v>
      </c>
      <c r="F263" s="1" t="s">
        <v>53</v>
      </c>
      <c r="G263" s="11">
        <f t="shared" si="1"/>
        <v>33063097</v>
      </c>
      <c r="H263" s="11">
        <f t="shared" si="9"/>
        <v>6142000</v>
      </c>
      <c r="I263" s="11">
        <f t="shared" si="2"/>
        <v>25655600</v>
      </c>
      <c r="J263" s="11">
        <f t="shared" si="10"/>
        <v>1899218</v>
      </c>
      <c r="K263" s="11">
        <f t="shared" si="3"/>
        <v>1265497</v>
      </c>
      <c r="L263" s="11">
        <f t="shared" si="4"/>
        <v>10728516.17</v>
      </c>
      <c r="M263" s="11">
        <f t="shared" si="11"/>
        <v>-10095767.67</v>
      </c>
      <c r="N263" s="11">
        <f t="shared" si="12"/>
        <v>11994985.33</v>
      </c>
      <c r="O263" s="11">
        <f t="shared" si="7"/>
        <v>7666000</v>
      </c>
    </row>
    <row r="264">
      <c r="A264" s="1" t="s">
        <v>1604</v>
      </c>
      <c r="B264" s="8">
        <v>46082.0</v>
      </c>
      <c r="C264" s="1" t="s">
        <v>6</v>
      </c>
      <c r="D264" s="10">
        <v>220000.0</v>
      </c>
      <c r="E264" s="12"/>
      <c r="F264" s="1" t="s">
        <v>1605</v>
      </c>
      <c r="G264" s="11">
        <f t="shared" si="1"/>
        <v>33283097</v>
      </c>
      <c r="H264" s="11">
        <f t="shared" si="9"/>
        <v>6142000</v>
      </c>
      <c r="I264" s="11">
        <f t="shared" si="2"/>
        <v>25655600</v>
      </c>
      <c r="J264" s="11">
        <f t="shared" si="10"/>
        <v>2119218</v>
      </c>
      <c r="K264" s="11">
        <f t="shared" si="3"/>
        <v>1485497</v>
      </c>
      <c r="L264" s="11">
        <f t="shared" si="4"/>
        <v>10728516.17</v>
      </c>
      <c r="M264" s="11">
        <f t="shared" si="11"/>
        <v>-9985767.667</v>
      </c>
      <c r="N264" s="11">
        <f t="shared" si="12"/>
        <v>12104985.33</v>
      </c>
      <c r="O264" s="11">
        <f t="shared" si="7"/>
        <v>7666000</v>
      </c>
    </row>
    <row r="265">
      <c r="A265" s="1" t="s">
        <v>1606</v>
      </c>
      <c r="B265" s="8">
        <v>46082.0</v>
      </c>
      <c r="C265" s="1" t="s">
        <v>6</v>
      </c>
      <c r="D265" s="10">
        <v>229500.0</v>
      </c>
      <c r="E265" s="12"/>
      <c r="F265" s="1" t="s">
        <v>632</v>
      </c>
      <c r="G265" s="11">
        <f t="shared" si="1"/>
        <v>33512597</v>
      </c>
      <c r="H265" s="11">
        <f t="shared" si="9"/>
        <v>6142000</v>
      </c>
      <c r="I265" s="11">
        <f t="shared" si="2"/>
        <v>25655600</v>
      </c>
      <c r="J265" s="11">
        <f t="shared" si="10"/>
        <v>2348718</v>
      </c>
      <c r="K265" s="11">
        <f t="shared" si="3"/>
        <v>1714997</v>
      </c>
      <c r="L265" s="11">
        <f t="shared" si="4"/>
        <v>10728516.17</v>
      </c>
      <c r="M265" s="11">
        <f t="shared" si="11"/>
        <v>-9871017.667</v>
      </c>
      <c r="N265" s="11">
        <f t="shared" si="12"/>
        <v>12219735.33</v>
      </c>
      <c r="O265" s="11">
        <f t="shared" si="7"/>
        <v>7666000</v>
      </c>
    </row>
    <row r="266">
      <c r="A266" s="1" t="s">
        <v>1607</v>
      </c>
      <c r="B266" s="8">
        <v>46082.0</v>
      </c>
      <c r="C266" s="1" t="s">
        <v>6</v>
      </c>
      <c r="D266" s="10">
        <v>72000.0</v>
      </c>
      <c r="E266" s="12"/>
      <c r="F266" s="1" t="s">
        <v>1608</v>
      </c>
      <c r="G266" s="11">
        <f t="shared" si="1"/>
        <v>33584597</v>
      </c>
      <c r="H266" s="11">
        <f t="shared" si="9"/>
        <v>6142000</v>
      </c>
      <c r="I266" s="11">
        <f t="shared" si="2"/>
        <v>25655600</v>
      </c>
      <c r="J266" s="11">
        <f t="shared" si="10"/>
        <v>2420718</v>
      </c>
      <c r="K266" s="11">
        <f t="shared" si="3"/>
        <v>1786997</v>
      </c>
      <c r="L266" s="11">
        <f t="shared" si="4"/>
        <v>10728516.17</v>
      </c>
      <c r="M266" s="11">
        <f t="shared" si="11"/>
        <v>-9835017.667</v>
      </c>
      <c r="N266" s="11">
        <f t="shared" si="12"/>
        <v>12255735.33</v>
      </c>
      <c r="O266" s="11">
        <f t="shared" si="7"/>
        <v>7666000</v>
      </c>
    </row>
    <row r="267">
      <c r="A267" s="1" t="s">
        <v>1609</v>
      </c>
      <c r="B267" s="8">
        <v>46082.0</v>
      </c>
      <c r="C267" s="1" t="s">
        <v>6</v>
      </c>
      <c r="D267" s="10">
        <v>70000.0</v>
      </c>
      <c r="E267" s="12"/>
      <c r="F267" s="1" t="s">
        <v>1525</v>
      </c>
      <c r="G267" s="11">
        <f t="shared" si="1"/>
        <v>33654597</v>
      </c>
      <c r="H267" s="11">
        <f t="shared" si="9"/>
        <v>6142000</v>
      </c>
      <c r="I267" s="11">
        <f t="shared" si="2"/>
        <v>25655600</v>
      </c>
      <c r="J267" s="11">
        <f t="shared" si="10"/>
        <v>2490718</v>
      </c>
      <c r="K267" s="11">
        <f t="shared" si="3"/>
        <v>1856997</v>
      </c>
      <c r="L267" s="11">
        <f t="shared" si="4"/>
        <v>10728516.17</v>
      </c>
      <c r="M267" s="11">
        <f t="shared" si="11"/>
        <v>-9800017.667</v>
      </c>
      <c r="N267" s="11">
        <f t="shared" si="12"/>
        <v>12290735.33</v>
      </c>
      <c r="O267" s="11">
        <f t="shared" si="7"/>
        <v>7666000</v>
      </c>
    </row>
    <row r="268">
      <c r="A268" s="1" t="s">
        <v>1610</v>
      </c>
      <c r="B268" s="8">
        <v>46082.0</v>
      </c>
      <c r="C268" s="1" t="s">
        <v>25</v>
      </c>
      <c r="D268" s="12"/>
      <c r="E268" s="10">
        <v>30000.0</v>
      </c>
      <c r="F268" s="1" t="s">
        <v>825</v>
      </c>
      <c r="G268" s="11">
        <f t="shared" si="1"/>
        <v>33654597</v>
      </c>
      <c r="H268" s="11">
        <f t="shared" si="9"/>
        <v>6172000</v>
      </c>
      <c r="I268" s="11">
        <f t="shared" si="2"/>
        <v>25655600</v>
      </c>
      <c r="J268" s="11">
        <f t="shared" si="10"/>
        <v>2460718</v>
      </c>
      <c r="K268" s="11">
        <f t="shared" si="3"/>
        <v>1826997</v>
      </c>
      <c r="L268" s="11">
        <f t="shared" si="4"/>
        <v>10728516.17</v>
      </c>
      <c r="M268" s="11">
        <f t="shared" si="11"/>
        <v>-9815017.667</v>
      </c>
      <c r="N268" s="11">
        <f t="shared" si="12"/>
        <v>12275735.33</v>
      </c>
      <c r="O268" s="11">
        <f t="shared" si="7"/>
        <v>7666000</v>
      </c>
    </row>
    <row r="269">
      <c r="A269" s="1" t="s">
        <v>1611</v>
      </c>
      <c r="B269" s="8">
        <v>46082.0</v>
      </c>
      <c r="C269" s="1" t="s">
        <v>34</v>
      </c>
      <c r="D269" s="12"/>
      <c r="E269" s="10">
        <v>48000.0</v>
      </c>
      <c r="F269" s="1" t="s">
        <v>39</v>
      </c>
      <c r="G269" s="11">
        <f t="shared" si="1"/>
        <v>33654597</v>
      </c>
      <c r="H269" s="11">
        <f t="shared" si="9"/>
        <v>6172000</v>
      </c>
      <c r="I269" s="11">
        <f t="shared" si="2"/>
        <v>25703600</v>
      </c>
      <c r="J269" s="11">
        <f t="shared" si="10"/>
        <v>2412718</v>
      </c>
      <c r="K269" s="11">
        <f t="shared" si="3"/>
        <v>1778997</v>
      </c>
      <c r="L269" s="11">
        <f t="shared" si="4"/>
        <v>10728516.17</v>
      </c>
      <c r="M269" s="11">
        <f t="shared" si="11"/>
        <v>-9839017.667</v>
      </c>
      <c r="N269" s="11">
        <f t="shared" si="12"/>
        <v>12251735.33</v>
      </c>
      <c r="O269" s="11">
        <f t="shared" si="7"/>
        <v>7666000</v>
      </c>
    </row>
    <row r="270">
      <c r="C270" s="15"/>
      <c r="D270" s="12"/>
      <c r="E270" s="12"/>
      <c r="G270" s="11"/>
      <c r="H270" s="11"/>
      <c r="I270" s="11"/>
      <c r="J270" s="11"/>
      <c r="K270" s="11"/>
      <c r="L270" s="11"/>
      <c r="M270" s="11"/>
      <c r="N270" s="11"/>
      <c r="O270" s="11"/>
    </row>
    <row r="271">
      <c r="C271" s="15"/>
      <c r="D271" s="12"/>
      <c r="E271" s="12"/>
      <c r="G271" s="11"/>
      <c r="H271" s="11"/>
      <c r="I271" s="11"/>
      <c r="J271" s="11"/>
      <c r="K271" s="11"/>
      <c r="L271" s="11"/>
      <c r="M271" s="11"/>
      <c r="N271" s="11"/>
      <c r="O271" s="11"/>
    </row>
    <row r="272">
      <c r="C272" s="15"/>
      <c r="D272" s="12"/>
      <c r="E272" s="12"/>
      <c r="G272" s="11"/>
      <c r="H272" s="11"/>
      <c r="I272" s="11"/>
      <c r="J272" s="11"/>
      <c r="K272" s="11"/>
      <c r="L272" s="11"/>
      <c r="M272" s="11"/>
      <c r="N272" s="11"/>
      <c r="O272" s="11"/>
    </row>
    <row r="273">
      <c r="C273" s="15"/>
      <c r="D273" s="12"/>
      <c r="E273" s="12"/>
      <c r="G273" s="11"/>
      <c r="H273" s="11"/>
      <c r="I273" s="11"/>
      <c r="J273" s="11"/>
      <c r="K273" s="11"/>
      <c r="L273" s="11"/>
      <c r="M273" s="11"/>
      <c r="N273" s="11"/>
      <c r="O273" s="11"/>
    </row>
    <row r="274">
      <c r="C274" s="15"/>
      <c r="D274" s="12"/>
      <c r="E274" s="12"/>
      <c r="G274" s="11"/>
      <c r="H274" s="11"/>
      <c r="I274" s="11"/>
      <c r="J274" s="11"/>
      <c r="K274" s="11"/>
      <c r="L274" s="11"/>
      <c r="M274" s="11"/>
      <c r="N274" s="11"/>
      <c r="O274" s="11"/>
    </row>
    <row r="275">
      <c r="C275" s="15"/>
      <c r="D275" s="12"/>
      <c r="E275" s="12"/>
      <c r="G275" s="11"/>
      <c r="H275" s="11"/>
      <c r="I275" s="11"/>
      <c r="J275" s="11"/>
      <c r="K275" s="11"/>
      <c r="L275" s="11"/>
      <c r="M275" s="11"/>
      <c r="N275" s="11"/>
      <c r="O275" s="11"/>
    </row>
    <row r="276">
      <c r="C276" s="15"/>
      <c r="D276" s="12"/>
      <c r="E276" s="12"/>
      <c r="G276" s="11"/>
      <c r="H276" s="11"/>
      <c r="I276" s="11"/>
      <c r="J276" s="11"/>
      <c r="K276" s="11"/>
      <c r="L276" s="11"/>
      <c r="M276" s="11"/>
      <c r="N276" s="11"/>
      <c r="O276" s="11"/>
    </row>
    <row r="277">
      <c r="C277" s="15"/>
      <c r="D277" s="12"/>
      <c r="E277" s="12"/>
      <c r="G277" s="11"/>
      <c r="H277" s="11"/>
      <c r="I277" s="11"/>
      <c r="J277" s="11"/>
      <c r="K277" s="11"/>
      <c r="L277" s="11"/>
      <c r="M277" s="11"/>
      <c r="N277" s="11"/>
      <c r="O277" s="11"/>
    </row>
    <row r="278">
      <c r="C278" s="15"/>
      <c r="D278" s="12"/>
      <c r="E278" s="12"/>
      <c r="G278" s="11"/>
      <c r="H278" s="11"/>
      <c r="I278" s="11"/>
      <c r="J278" s="11"/>
      <c r="K278" s="11"/>
      <c r="L278" s="11"/>
      <c r="M278" s="11"/>
      <c r="N278" s="11"/>
      <c r="O278" s="11"/>
    </row>
    <row r="279">
      <c r="C279" s="15"/>
      <c r="D279" s="12"/>
      <c r="E279" s="12"/>
      <c r="G279" s="11"/>
      <c r="H279" s="11"/>
      <c r="I279" s="11"/>
      <c r="J279" s="11"/>
      <c r="K279" s="11"/>
      <c r="L279" s="11"/>
      <c r="M279" s="11"/>
      <c r="N279" s="11"/>
      <c r="O279" s="11"/>
    </row>
    <row r="280">
      <c r="C280" s="15"/>
      <c r="D280" s="12"/>
      <c r="E280" s="12"/>
      <c r="G280" s="11"/>
      <c r="H280" s="11"/>
      <c r="I280" s="11"/>
      <c r="J280" s="11"/>
      <c r="K280" s="11"/>
      <c r="L280" s="11"/>
      <c r="M280" s="11"/>
      <c r="N280" s="11"/>
      <c r="O280" s="11"/>
    </row>
    <row r="281">
      <c r="C281" s="15"/>
      <c r="D281" s="12"/>
      <c r="E281" s="12"/>
      <c r="G281" s="11"/>
      <c r="H281" s="11"/>
      <c r="I281" s="11"/>
      <c r="J281" s="11"/>
      <c r="K281" s="11"/>
      <c r="L281" s="11"/>
      <c r="M281" s="11"/>
      <c r="N281" s="11"/>
      <c r="O281" s="11"/>
    </row>
    <row r="282">
      <c r="C282" s="15"/>
      <c r="D282" s="12"/>
      <c r="E282" s="12"/>
      <c r="G282" s="11"/>
      <c r="H282" s="11"/>
      <c r="I282" s="11"/>
      <c r="J282" s="11"/>
      <c r="K282" s="11"/>
      <c r="L282" s="11"/>
      <c r="M282" s="11"/>
      <c r="N282" s="11"/>
      <c r="O282" s="11"/>
    </row>
    <row r="283">
      <c r="C283" s="15"/>
      <c r="D283" s="12"/>
      <c r="E283" s="12"/>
      <c r="G283" s="11"/>
      <c r="H283" s="11"/>
      <c r="I283" s="11"/>
      <c r="J283" s="11"/>
      <c r="K283" s="11"/>
      <c r="L283" s="11"/>
      <c r="M283" s="11"/>
      <c r="N283" s="11"/>
      <c r="O283" s="11"/>
    </row>
    <row r="284">
      <c r="C284" s="15"/>
      <c r="D284" s="12"/>
      <c r="E284" s="12"/>
      <c r="G284" s="11"/>
      <c r="H284" s="11"/>
      <c r="I284" s="11"/>
      <c r="J284" s="11"/>
      <c r="K284" s="11"/>
      <c r="L284" s="11"/>
      <c r="M284" s="11"/>
      <c r="N284" s="11"/>
      <c r="O284" s="11"/>
    </row>
    <row r="285">
      <c r="C285" s="15"/>
      <c r="D285" s="12"/>
      <c r="E285" s="12"/>
      <c r="G285" s="11"/>
      <c r="H285" s="11"/>
      <c r="I285" s="11"/>
      <c r="J285" s="11"/>
      <c r="K285" s="11"/>
      <c r="L285" s="11"/>
      <c r="M285" s="11"/>
      <c r="N285" s="11"/>
      <c r="O285" s="11"/>
    </row>
    <row r="286">
      <c r="C286" s="15"/>
      <c r="D286" s="12"/>
      <c r="E286" s="12"/>
      <c r="G286" s="11"/>
      <c r="H286" s="11"/>
      <c r="I286" s="11"/>
      <c r="J286" s="11"/>
      <c r="K286" s="11"/>
      <c r="L286" s="11"/>
      <c r="M286" s="11"/>
      <c r="N286" s="11"/>
      <c r="O286" s="11"/>
    </row>
    <row r="287">
      <c r="C287" s="15"/>
      <c r="D287" s="12"/>
      <c r="E287" s="12"/>
      <c r="G287" s="11"/>
      <c r="H287" s="11"/>
      <c r="I287" s="11"/>
      <c r="J287" s="11"/>
      <c r="K287" s="11"/>
      <c r="L287" s="11"/>
      <c r="M287" s="11"/>
      <c r="N287" s="11"/>
      <c r="O287" s="11"/>
    </row>
    <row r="288">
      <c r="C288" s="15"/>
      <c r="D288" s="12"/>
      <c r="E288" s="12"/>
      <c r="G288" s="11"/>
      <c r="H288" s="11"/>
      <c r="I288" s="11"/>
      <c r="J288" s="11"/>
      <c r="K288" s="11"/>
      <c r="L288" s="11"/>
      <c r="M288" s="11"/>
      <c r="N288" s="11"/>
      <c r="O288" s="11"/>
    </row>
    <row r="289">
      <c r="C289" s="15"/>
      <c r="D289" s="12"/>
      <c r="E289" s="12"/>
      <c r="G289" s="11"/>
      <c r="H289" s="11"/>
      <c r="I289" s="11"/>
      <c r="J289" s="11"/>
      <c r="K289" s="11"/>
      <c r="L289" s="11"/>
      <c r="M289" s="11"/>
      <c r="N289" s="11"/>
      <c r="O289" s="11"/>
    </row>
    <row r="290">
      <c r="C290" s="15"/>
      <c r="D290" s="12"/>
      <c r="E290" s="12"/>
      <c r="G290" s="11"/>
      <c r="H290" s="11"/>
      <c r="I290" s="11"/>
      <c r="J290" s="11"/>
      <c r="K290" s="11"/>
      <c r="L290" s="11"/>
      <c r="M290" s="11"/>
      <c r="N290" s="11"/>
      <c r="O290" s="11"/>
    </row>
    <row r="291">
      <c r="C291" s="15"/>
      <c r="D291" s="12"/>
      <c r="E291" s="12"/>
      <c r="G291" s="11"/>
      <c r="H291" s="11"/>
      <c r="I291" s="11"/>
      <c r="J291" s="11"/>
      <c r="K291" s="11"/>
      <c r="L291" s="11"/>
      <c r="M291" s="11"/>
      <c r="N291" s="11"/>
      <c r="O291" s="11"/>
    </row>
    <row r="292">
      <c r="C292" s="15"/>
      <c r="D292" s="12"/>
      <c r="E292" s="12"/>
      <c r="G292" s="11"/>
      <c r="H292" s="11"/>
      <c r="I292" s="11"/>
      <c r="J292" s="11"/>
      <c r="K292" s="11"/>
      <c r="L292" s="11"/>
      <c r="M292" s="11"/>
      <c r="N292" s="11"/>
      <c r="O292" s="11"/>
    </row>
    <row r="293">
      <c r="C293" s="15"/>
      <c r="D293" s="12"/>
      <c r="E293" s="12"/>
      <c r="G293" s="11"/>
      <c r="H293" s="11"/>
      <c r="I293" s="11"/>
      <c r="J293" s="11"/>
      <c r="K293" s="11"/>
      <c r="L293" s="11"/>
      <c r="M293" s="11"/>
      <c r="N293" s="11"/>
      <c r="O293" s="11"/>
    </row>
    <row r="294">
      <c r="C294" s="15"/>
      <c r="D294" s="12"/>
      <c r="E294" s="12"/>
      <c r="G294" s="11"/>
      <c r="H294" s="11"/>
      <c r="I294" s="11"/>
      <c r="J294" s="11"/>
      <c r="K294" s="11"/>
      <c r="L294" s="11"/>
      <c r="M294" s="11"/>
      <c r="N294" s="11"/>
      <c r="O294" s="11"/>
    </row>
    <row r="295">
      <c r="C295" s="15"/>
      <c r="D295" s="12"/>
      <c r="E295" s="12"/>
      <c r="G295" s="11"/>
      <c r="H295" s="11"/>
      <c r="I295" s="11"/>
      <c r="J295" s="11"/>
      <c r="K295" s="11"/>
      <c r="L295" s="11"/>
      <c r="M295" s="11"/>
      <c r="N295" s="11"/>
      <c r="O295" s="11"/>
    </row>
    <row r="296">
      <c r="C296" s="15"/>
      <c r="D296" s="12"/>
      <c r="E296" s="12"/>
      <c r="G296" s="11"/>
      <c r="H296" s="11"/>
      <c r="I296" s="11"/>
      <c r="J296" s="11"/>
      <c r="K296" s="11"/>
      <c r="L296" s="11"/>
      <c r="M296" s="11"/>
      <c r="N296" s="11"/>
      <c r="O296" s="11"/>
    </row>
    <row r="297">
      <c r="C297" s="15"/>
      <c r="D297" s="12"/>
      <c r="E297" s="12"/>
      <c r="G297" s="11"/>
      <c r="H297" s="11"/>
      <c r="I297" s="11"/>
      <c r="J297" s="11"/>
      <c r="K297" s="11"/>
      <c r="L297" s="11"/>
      <c r="M297" s="11"/>
      <c r="N297" s="11"/>
      <c r="O297" s="11"/>
    </row>
    <row r="298">
      <c r="C298" s="15"/>
      <c r="D298" s="12"/>
      <c r="E298" s="12"/>
      <c r="G298" s="11"/>
      <c r="H298" s="11"/>
      <c r="I298" s="11"/>
      <c r="J298" s="11"/>
      <c r="K298" s="11"/>
      <c r="L298" s="11"/>
      <c r="M298" s="11"/>
      <c r="N298" s="11"/>
      <c r="O298" s="11"/>
    </row>
    <row r="299">
      <c r="C299" s="15"/>
      <c r="D299" s="12"/>
      <c r="E299" s="12"/>
      <c r="G299" s="11"/>
      <c r="H299" s="11"/>
      <c r="I299" s="11"/>
      <c r="J299" s="11"/>
      <c r="K299" s="11"/>
      <c r="L299" s="11"/>
      <c r="M299" s="11"/>
      <c r="N299" s="11"/>
      <c r="O299" s="11"/>
    </row>
    <row r="300">
      <c r="C300" s="15"/>
      <c r="D300" s="12"/>
      <c r="E300" s="12"/>
      <c r="G300" s="11"/>
      <c r="H300" s="11"/>
      <c r="I300" s="11"/>
      <c r="J300" s="11"/>
      <c r="K300" s="11"/>
      <c r="L300" s="11"/>
      <c r="M300" s="11"/>
      <c r="N300" s="11"/>
      <c r="O300" s="11"/>
    </row>
    <row r="301">
      <c r="C301" s="15"/>
      <c r="D301" s="12"/>
      <c r="E301" s="12"/>
      <c r="G301" s="11"/>
      <c r="H301" s="11"/>
      <c r="I301" s="11"/>
      <c r="J301" s="11"/>
      <c r="K301" s="11"/>
      <c r="L301" s="11"/>
      <c r="M301" s="11"/>
      <c r="N301" s="11"/>
      <c r="O301" s="11"/>
    </row>
    <row r="302">
      <c r="C302" s="15"/>
      <c r="D302" s="12"/>
      <c r="E302" s="12"/>
      <c r="G302" s="11"/>
      <c r="H302" s="11"/>
      <c r="I302" s="11"/>
      <c r="J302" s="11"/>
      <c r="K302" s="11"/>
      <c r="L302" s="11"/>
      <c r="M302" s="11"/>
      <c r="N302" s="11"/>
      <c r="O302" s="11"/>
    </row>
    <row r="303">
      <c r="C303" s="15"/>
      <c r="D303" s="12"/>
      <c r="E303" s="12"/>
      <c r="G303" s="11"/>
      <c r="H303" s="11"/>
      <c r="I303" s="11"/>
      <c r="J303" s="11"/>
      <c r="K303" s="11"/>
      <c r="L303" s="11"/>
      <c r="M303" s="11"/>
      <c r="N303" s="11"/>
      <c r="O303" s="11"/>
    </row>
    <row r="304">
      <c r="C304" s="15"/>
      <c r="D304" s="12"/>
      <c r="E304" s="12"/>
      <c r="G304" s="11"/>
      <c r="H304" s="11"/>
      <c r="I304" s="11"/>
      <c r="J304" s="11"/>
      <c r="K304" s="11"/>
      <c r="L304" s="11"/>
      <c r="M304" s="11"/>
      <c r="N304" s="11"/>
      <c r="O304" s="11"/>
    </row>
    <row r="305">
      <c r="C305" s="15"/>
      <c r="D305" s="12"/>
      <c r="E305" s="12"/>
      <c r="G305" s="11"/>
      <c r="H305" s="11"/>
      <c r="I305" s="11"/>
      <c r="J305" s="11"/>
      <c r="K305" s="11"/>
      <c r="L305" s="11"/>
      <c r="M305" s="11"/>
      <c r="N305" s="11"/>
      <c r="O305" s="11"/>
    </row>
    <row r="306">
      <c r="C306" s="15"/>
      <c r="D306" s="12"/>
      <c r="E306" s="12"/>
      <c r="G306" s="11"/>
      <c r="H306" s="11"/>
      <c r="I306" s="11"/>
      <c r="J306" s="11"/>
      <c r="K306" s="11"/>
      <c r="L306" s="11"/>
      <c r="M306" s="11"/>
      <c r="N306" s="11"/>
      <c r="O306" s="11"/>
    </row>
    <row r="307">
      <c r="C307" s="15"/>
      <c r="D307" s="12"/>
      <c r="E307" s="12"/>
      <c r="G307" s="11"/>
      <c r="H307" s="11"/>
      <c r="I307" s="11"/>
      <c r="J307" s="11"/>
      <c r="K307" s="11"/>
      <c r="L307" s="11"/>
      <c r="M307" s="11"/>
      <c r="N307" s="11"/>
      <c r="O307" s="11"/>
    </row>
    <row r="308">
      <c r="C308" s="15"/>
      <c r="D308" s="12"/>
      <c r="E308" s="12"/>
      <c r="G308" s="11"/>
      <c r="H308" s="11"/>
      <c r="I308" s="11"/>
      <c r="J308" s="11"/>
      <c r="K308" s="11"/>
      <c r="L308" s="11"/>
      <c r="M308" s="11"/>
      <c r="N308" s="11"/>
      <c r="O308" s="11"/>
    </row>
    <row r="309">
      <c r="C309" s="15"/>
      <c r="D309" s="12"/>
      <c r="E309" s="12"/>
      <c r="G309" s="11"/>
      <c r="H309" s="11"/>
      <c r="I309" s="11"/>
      <c r="J309" s="11"/>
      <c r="K309" s="11"/>
      <c r="L309" s="11"/>
      <c r="M309" s="11"/>
      <c r="N309" s="11"/>
      <c r="O309" s="11"/>
    </row>
    <row r="310">
      <c r="C310" s="15"/>
      <c r="D310" s="12"/>
      <c r="E310" s="12"/>
      <c r="G310" s="11"/>
      <c r="H310" s="11"/>
      <c r="I310" s="11"/>
      <c r="J310" s="11"/>
      <c r="K310" s="11"/>
      <c r="L310" s="11"/>
      <c r="M310" s="11"/>
      <c r="N310" s="11"/>
      <c r="O310" s="11"/>
    </row>
    <row r="311">
      <c r="C311" s="15"/>
      <c r="D311" s="12"/>
      <c r="E311" s="12"/>
      <c r="G311" s="11"/>
      <c r="H311" s="11"/>
      <c r="I311" s="11"/>
      <c r="J311" s="11"/>
      <c r="K311" s="11"/>
      <c r="L311" s="11"/>
      <c r="M311" s="11"/>
      <c r="N311" s="11"/>
      <c r="O311" s="11"/>
    </row>
    <row r="312">
      <c r="C312" s="15"/>
      <c r="D312" s="12"/>
      <c r="E312" s="12"/>
      <c r="G312" s="11"/>
      <c r="H312" s="11"/>
      <c r="I312" s="11"/>
      <c r="J312" s="11"/>
      <c r="K312" s="11"/>
      <c r="L312" s="11"/>
      <c r="M312" s="11"/>
      <c r="N312" s="11"/>
      <c r="O312" s="11"/>
    </row>
    <row r="313">
      <c r="C313" s="15"/>
      <c r="D313" s="12"/>
      <c r="E313" s="12"/>
      <c r="G313" s="11"/>
      <c r="H313" s="11"/>
      <c r="I313" s="11"/>
      <c r="J313" s="11"/>
      <c r="K313" s="11"/>
      <c r="L313" s="11"/>
      <c r="M313" s="11"/>
      <c r="N313" s="11"/>
      <c r="O313" s="11"/>
    </row>
    <row r="314">
      <c r="C314" s="15"/>
      <c r="D314" s="12"/>
      <c r="E314" s="12"/>
      <c r="G314" s="11"/>
      <c r="H314" s="11"/>
      <c r="I314" s="11"/>
      <c r="J314" s="11"/>
      <c r="K314" s="11"/>
      <c r="L314" s="11"/>
      <c r="M314" s="11"/>
      <c r="N314" s="11"/>
      <c r="O314" s="11"/>
    </row>
    <row r="315">
      <c r="C315" s="15"/>
      <c r="D315" s="12"/>
      <c r="E315" s="12"/>
      <c r="G315" s="11"/>
      <c r="H315" s="11"/>
      <c r="I315" s="11"/>
      <c r="J315" s="11"/>
      <c r="K315" s="11"/>
      <c r="L315" s="11"/>
      <c r="M315" s="11"/>
      <c r="N315" s="11"/>
      <c r="O315" s="11"/>
    </row>
    <row r="316">
      <c r="C316" s="15"/>
      <c r="D316" s="12"/>
      <c r="E316" s="12"/>
      <c r="G316" s="11"/>
      <c r="H316" s="11"/>
      <c r="I316" s="11"/>
      <c r="J316" s="11"/>
      <c r="K316" s="11"/>
      <c r="L316" s="11"/>
      <c r="M316" s="11"/>
      <c r="N316" s="11"/>
      <c r="O316" s="11"/>
    </row>
    <row r="317">
      <c r="C317" s="15"/>
      <c r="D317" s="12"/>
      <c r="E317" s="12"/>
      <c r="G317" s="11"/>
      <c r="H317" s="11"/>
      <c r="I317" s="11"/>
      <c r="J317" s="11"/>
      <c r="K317" s="11"/>
      <c r="L317" s="11"/>
      <c r="M317" s="11"/>
      <c r="N317" s="11"/>
      <c r="O317" s="11"/>
    </row>
    <row r="318">
      <c r="C318" s="15"/>
      <c r="D318" s="12"/>
      <c r="E318" s="12"/>
      <c r="G318" s="11"/>
      <c r="H318" s="11"/>
      <c r="I318" s="11"/>
      <c r="J318" s="11"/>
      <c r="K318" s="11"/>
      <c r="L318" s="11"/>
      <c r="M318" s="11"/>
      <c r="N318" s="11"/>
      <c r="O318" s="11"/>
    </row>
    <row r="319">
      <c r="C319" s="15"/>
      <c r="D319" s="12"/>
      <c r="E319" s="12"/>
      <c r="G319" s="11"/>
      <c r="H319" s="11"/>
      <c r="I319" s="11"/>
      <c r="J319" s="11"/>
      <c r="K319" s="11"/>
      <c r="L319" s="11"/>
      <c r="M319" s="11"/>
      <c r="N319" s="11"/>
      <c r="O319" s="11"/>
    </row>
    <row r="320">
      <c r="C320" s="15"/>
      <c r="D320" s="12"/>
      <c r="E320" s="12"/>
      <c r="G320" s="11"/>
      <c r="H320" s="11"/>
      <c r="I320" s="11"/>
      <c r="J320" s="11"/>
      <c r="K320" s="11"/>
      <c r="L320" s="11"/>
      <c r="M320" s="11"/>
      <c r="N320" s="11"/>
      <c r="O320" s="11"/>
    </row>
    <row r="321">
      <c r="C321" s="15"/>
      <c r="D321" s="12"/>
      <c r="E321" s="12"/>
      <c r="G321" s="11"/>
      <c r="H321" s="11"/>
      <c r="I321" s="11"/>
      <c r="J321" s="11"/>
      <c r="K321" s="11"/>
      <c r="L321" s="11"/>
      <c r="M321" s="11"/>
      <c r="N321" s="11"/>
      <c r="O321" s="11"/>
    </row>
    <row r="322">
      <c r="C322" s="15"/>
      <c r="D322" s="12"/>
      <c r="E322" s="12"/>
      <c r="G322" s="11"/>
      <c r="H322" s="11"/>
      <c r="I322" s="11"/>
      <c r="J322" s="11"/>
      <c r="K322" s="11"/>
      <c r="L322" s="11"/>
      <c r="M322" s="11"/>
      <c r="N322" s="11"/>
      <c r="O322" s="11"/>
    </row>
    <row r="323">
      <c r="C323" s="15"/>
      <c r="D323" s="12"/>
      <c r="E323" s="12"/>
      <c r="G323" s="11"/>
      <c r="H323" s="11"/>
      <c r="I323" s="11"/>
      <c r="J323" s="11"/>
      <c r="K323" s="11"/>
      <c r="L323" s="11"/>
      <c r="M323" s="11"/>
      <c r="N323" s="11"/>
      <c r="O323" s="11"/>
    </row>
    <row r="324">
      <c r="C324" s="15"/>
      <c r="D324" s="12"/>
      <c r="E324" s="12"/>
      <c r="G324" s="11"/>
      <c r="H324" s="11"/>
      <c r="I324" s="11"/>
      <c r="J324" s="11"/>
      <c r="K324" s="11"/>
      <c r="L324" s="11"/>
      <c r="M324" s="11"/>
      <c r="N324" s="11"/>
      <c r="O324" s="11"/>
    </row>
    <row r="325">
      <c r="C325" s="15"/>
      <c r="D325" s="12"/>
      <c r="E325" s="12"/>
      <c r="G325" s="11"/>
      <c r="H325" s="11"/>
      <c r="I325" s="11"/>
      <c r="J325" s="11"/>
      <c r="K325" s="11"/>
      <c r="L325" s="11"/>
      <c r="M325" s="11"/>
      <c r="N325" s="11"/>
      <c r="O325" s="11"/>
    </row>
    <row r="326">
      <c r="C326" s="15"/>
      <c r="D326" s="12"/>
      <c r="E326" s="12"/>
      <c r="G326" s="11"/>
      <c r="H326" s="11"/>
      <c r="I326" s="11"/>
      <c r="J326" s="11"/>
      <c r="K326" s="11"/>
      <c r="L326" s="11"/>
      <c r="M326" s="11"/>
      <c r="N326" s="11"/>
      <c r="O326" s="11"/>
    </row>
    <row r="327">
      <c r="C327" s="15"/>
      <c r="D327" s="12"/>
      <c r="E327" s="12"/>
      <c r="G327" s="11"/>
      <c r="H327" s="11"/>
      <c r="I327" s="11"/>
      <c r="J327" s="11"/>
      <c r="K327" s="11"/>
      <c r="L327" s="11"/>
      <c r="M327" s="11"/>
      <c r="N327" s="11"/>
      <c r="O327" s="11"/>
    </row>
    <row r="328">
      <c r="C328" s="15"/>
      <c r="D328" s="12"/>
      <c r="E328" s="12"/>
      <c r="G328" s="11"/>
      <c r="H328" s="11"/>
      <c r="I328" s="11"/>
      <c r="J328" s="11"/>
      <c r="K328" s="11"/>
      <c r="L328" s="11"/>
      <c r="M328" s="11"/>
      <c r="N328" s="11"/>
      <c r="O328" s="11"/>
    </row>
    <row r="329">
      <c r="C329" s="15"/>
      <c r="D329" s="12"/>
      <c r="E329" s="12"/>
      <c r="G329" s="11"/>
      <c r="H329" s="11"/>
      <c r="I329" s="11"/>
      <c r="J329" s="11"/>
      <c r="K329" s="11"/>
      <c r="L329" s="11"/>
      <c r="M329" s="11"/>
      <c r="N329" s="11"/>
      <c r="O329" s="11"/>
    </row>
    <row r="330">
      <c r="C330" s="15"/>
      <c r="D330" s="12"/>
      <c r="E330" s="12"/>
      <c r="G330" s="11"/>
      <c r="H330" s="11"/>
      <c r="I330" s="11"/>
      <c r="J330" s="11"/>
      <c r="K330" s="11"/>
      <c r="L330" s="11"/>
      <c r="M330" s="11"/>
      <c r="N330" s="11"/>
      <c r="O330" s="11"/>
    </row>
    <row r="331">
      <c r="C331" s="15"/>
      <c r="D331" s="12"/>
      <c r="E331" s="12"/>
      <c r="G331" s="11"/>
      <c r="H331" s="11"/>
      <c r="I331" s="11"/>
      <c r="J331" s="11"/>
      <c r="K331" s="11"/>
      <c r="L331" s="11"/>
      <c r="M331" s="11"/>
      <c r="N331" s="11"/>
      <c r="O331" s="11"/>
    </row>
    <row r="332">
      <c r="C332" s="15"/>
      <c r="D332" s="12"/>
      <c r="E332" s="12"/>
      <c r="G332" s="11"/>
      <c r="H332" s="11"/>
      <c r="I332" s="11"/>
      <c r="J332" s="11"/>
      <c r="K332" s="11"/>
      <c r="L332" s="11"/>
      <c r="M332" s="11"/>
      <c r="N332" s="11"/>
      <c r="O332" s="11"/>
    </row>
    <row r="333">
      <c r="C333" s="15"/>
      <c r="D333" s="12"/>
      <c r="E333" s="12"/>
      <c r="G333" s="11"/>
      <c r="H333" s="11"/>
      <c r="I333" s="11"/>
      <c r="J333" s="11"/>
      <c r="K333" s="11"/>
      <c r="L333" s="11"/>
      <c r="M333" s="11"/>
      <c r="N333" s="11"/>
      <c r="O333" s="11"/>
    </row>
    <row r="334">
      <c r="C334" s="15"/>
      <c r="D334" s="12"/>
      <c r="E334" s="12"/>
      <c r="G334" s="11"/>
      <c r="H334" s="11"/>
      <c r="I334" s="11"/>
      <c r="J334" s="11"/>
      <c r="K334" s="11"/>
      <c r="L334" s="11"/>
      <c r="M334" s="11"/>
      <c r="N334" s="11"/>
      <c r="O334" s="11"/>
    </row>
    <row r="335">
      <c r="C335" s="15"/>
      <c r="D335" s="12"/>
      <c r="E335" s="12"/>
      <c r="G335" s="11"/>
      <c r="H335" s="11"/>
      <c r="I335" s="11"/>
      <c r="J335" s="11"/>
      <c r="K335" s="11"/>
      <c r="L335" s="11"/>
      <c r="M335" s="11"/>
      <c r="N335" s="11"/>
      <c r="O335" s="11"/>
    </row>
    <row r="336">
      <c r="C336" s="15"/>
      <c r="D336" s="12"/>
      <c r="E336" s="12"/>
      <c r="G336" s="11"/>
      <c r="H336" s="11"/>
      <c r="I336" s="11"/>
      <c r="J336" s="11"/>
      <c r="K336" s="11"/>
      <c r="L336" s="11"/>
      <c r="M336" s="11"/>
      <c r="N336" s="11"/>
      <c r="O336" s="11"/>
    </row>
    <row r="337">
      <c r="C337" s="15"/>
      <c r="D337" s="12"/>
      <c r="E337" s="12"/>
      <c r="G337" s="11"/>
      <c r="H337" s="11"/>
      <c r="I337" s="11"/>
      <c r="J337" s="11"/>
      <c r="K337" s="11"/>
      <c r="L337" s="11"/>
      <c r="M337" s="11"/>
      <c r="N337" s="11"/>
      <c r="O337" s="11"/>
    </row>
    <row r="338">
      <c r="C338" s="15"/>
      <c r="D338" s="12"/>
      <c r="E338" s="12"/>
      <c r="G338" s="11"/>
      <c r="H338" s="11"/>
      <c r="I338" s="11"/>
      <c r="J338" s="11"/>
      <c r="K338" s="11"/>
      <c r="L338" s="11"/>
      <c r="M338" s="11"/>
      <c r="N338" s="11"/>
      <c r="O338" s="11"/>
    </row>
    <row r="339">
      <c r="C339" s="15"/>
      <c r="D339" s="12"/>
      <c r="E339" s="12"/>
      <c r="G339" s="11"/>
      <c r="H339" s="11"/>
      <c r="I339" s="11"/>
      <c r="J339" s="11"/>
      <c r="K339" s="11"/>
      <c r="L339" s="11"/>
      <c r="M339" s="11"/>
      <c r="N339" s="11"/>
      <c r="O339" s="11"/>
    </row>
    <row r="340">
      <c r="C340" s="15"/>
      <c r="D340" s="12"/>
      <c r="E340" s="12"/>
      <c r="G340" s="11"/>
      <c r="H340" s="11"/>
      <c r="I340" s="11"/>
      <c r="J340" s="11"/>
      <c r="K340" s="11"/>
      <c r="L340" s="11"/>
      <c r="M340" s="11"/>
      <c r="N340" s="11"/>
      <c r="O340" s="11"/>
    </row>
    <row r="341">
      <c r="C341" s="15"/>
      <c r="D341" s="12"/>
      <c r="E341" s="12"/>
      <c r="G341" s="11"/>
      <c r="H341" s="11"/>
      <c r="I341" s="11"/>
      <c r="J341" s="11"/>
      <c r="K341" s="11"/>
      <c r="L341" s="11"/>
      <c r="M341" s="11"/>
      <c r="N341" s="11"/>
      <c r="O341" s="11"/>
    </row>
    <row r="342">
      <c r="C342" s="15"/>
      <c r="D342" s="12"/>
      <c r="E342" s="12"/>
      <c r="G342" s="11"/>
      <c r="H342" s="11"/>
      <c r="I342" s="11"/>
      <c r="J342" s="11"/>
      <c r="K342" s="11"/>
      <c r="L342" s="11"/>
      <c r="M342" s="11"/>
      <c r="N342" s="11"/>
      <c r="O342" s="11"/>
    </row>
    <row r="343">
      <c r="C343" s="15"/>
      <c r="D343" s="12"/>
      <c r="E343" s="12"/>
      <c r="G343" s="11"/>
      <c r="H343" s="11"/>
      <c r="I343" s="11"/>
      <c r="J343" s="11"/>
      <c r="K343" s="11"/>
      <c r="L343" s="11"/>
      <c r="M343" s="11"/>
      <c r="N343" s="11"/>
      <c r="O343" s="11"/>
    </row>
    <row r="344">
      <c r="C344" s="15"/>
      <c r="D344" s="12"/>
      <c r="E344" s="12"/>
      <c r="G344" s="11"/>
      <c r="H344" s="11"/>
      <c r="I344" s="11"/>
      <c r="J344" s="11"/>
      <c r="K344" s="11"/>
      <c r="L344" s="11"/>
      <c r="M344" s="11"/>
      <c r="N344" s="11"/>
      <c r="O344" s="11"/>
    </row>
    <row r="345">
      <c r="C345" s="15"/>
      <c r="D345" s="12"/>
      <c r="E345" s="12"/>
      <c r="G345" s="11"/>
      <c r="H345" s="11"/>
      <c r="I345" s="11"/>
      <c r="J345" s="11"/>
      <c r="K345" s="11"/>
      <c r="L345" s="11"/>
      <c r="M345" s="11"/>
      <c r="N345" s="11"/>
      <c r="O345" s="11"/>
    </row>
    <row r="346">
      <c r="C346" s="15"/>
      <c r="D346" s="12"/>
      <c r="E346" s="12"/>
      <c r="G346" s="11"/>
      <c r="H346" s="11"/>
      <c r="I346" s="11"/>
      <c r="J346" s="11"/>
      <c r="K346" s="11"/>
      <c r="L346" s="11"/>
      <c r="M346" s="11"/>
      <c r="N346" s="11"/>
      <c r="O346" s="11"/>
    </row>
    <row r="347">
      <c r="C347" s="15"/>
      <c r="D347" s="12"/>
      <c r="E347" s="12"/>
      <c r="G347" s="11"/>
      <c r="H347" s="11"/>
      <c r="I347" s="11"/>
      <c r="J347" s="11"/>
      <c r="K347" s="11"/>
      <c r="L347" s="11"/>
      <c r="M347" s="11"/>
      <c r="N347" s="11"/>
      <c r="O347" s="11"/>
    </row>
    <row r="348">
      <c r="C348" s="15"/>
      <c r="D348" s="12"/>
      <c r="E348" s="12"/>
      <c r="G348" s="11"/>
      <c r="H348" s="11"/>
      <c r="I348" s="11"/>
      <c r="J348" s="11"/>
      <c r="K348" s="11"/>
      <c r="L348" s="11"/>
      <c r="M348" s="11"/>
      <c r="N348" s="11"/>
      <c r="O348" s="11"/>
    </row>
    <row r="349">
      <c r="C349" s="15"/>
      <c r="D349" s="12"/>
      <c r="E349" s="12"/>
      <c r="G349" s="11"/>
      <c r="H349" s="11"/>
      <c r="I349" s="11"/>
      <c r="J349" s="11"/>
      <c r="K349" s="11"/>
      <c r="L349" s="11"/>
      <c r="M349" s="11"/>
      <c r="N349" s="11"/>
      <c r="O349" s="11"/>
    </row>
    <row r="350">
      <c r="C350" s="15"/>
      <c r="D350" s="12"/>
      <c r="E350" s="12"/>
      <c r="G350" s="11"/>
      <c r="H350" s="11"/>
      <c r="I350" s="11"/>
      <c r="J350" s="11"/>
      <c r="K350" s="11"/>
      <c r="L350" s="11"/>
      <c r="M350" s="11"/>
      <c r="N350" s="11"/>
      <c r="O350" s="11"/>
    </row>
    <row r="351">
      <c r="C351" s="15"/>
      <c r="D351" s="12"/>
      <c r="E351" s="12"/>
      <c r="G351" s="11"/>
      <c r="H351" s="11"/>
      <c r="I351" s="11"/>
      <c r="J351" s="11"/>
      <c r="K351" s="11"/>
      <c r="L351" s="11"/>
      <c r="M351" s="11"/>
      <c r="N351" s="11"/>
      <c r="O351" s="11"/>
    </row>
    <row r="352">
      <c r="C352" s="15"/>
      <c r="D352" s="12"/>
      <c r="E352" s="12"/>
      <c r="G352" s="11"/>
      <c r="H352" s="11"/>
      <c r="I352" s="11"/>
      <c r="J352" s="11"/>
      <c r="K352" s="11"/>
      <c r="L352" s="11"/>
      <c r="M352" s="11"/>
      <c r="N352" s="11"/>
      <c r="O352" s="11"/>
    </row>
    <row r="353">
      <c r="C353" s="15"/>
      <c r="D353" s="12"/>
      <c r="E353" s="12"/>
      <c r="G353" s="11"/>
      <c r="H353" s="11"/>
      <c r="I353" s="11"/>
      <c r="J353" s="11"/>
      <c r="K353" s="11"/>
      <c r="L353" s="11"/>
      <c r="M353" s="11"/>
      <c r="N353" s="11"/>
      <c r="O353" s="11"/>
    </row>
    <row r="354">
      <c r="C354" s="15"/>
      <c r="D354" s="12"/>
      <c r="E354" s="12"/>
      <c r="G354" s="11"/>
      <c r="H354" s="11"/>
      <c r="I354" s="11"/>
      <c r="J354" s="11"/>
      <c r="K354" s="11"/>
      <c r="L354" s="11"/>
      <c r="M354" s="11"/>
      <c r="N354" s="11"/>
      <c r="O354" s="11"/>
    </row>
    <row r="355">
      <c r="C355" s="15"/>
      <c r="D355" s="12"/>
      <c r="E355" s="12"/>
      <c r="G355" s="11"/>
      <c r="H355" s="11"/>
      <c r="I355" s="11"/>
      <c r="J355" s="11"/>
      <c r="K355" s="11"/>
      <c r="L355" s="11"/>
      <c r="M355" s="11"/>
      <c r="N355" s="11"/>
      <c r="O355" s="11"/>
    </row>
    <row r="356">
      <c r="C356" s="15"/>
      <c r="D356" s="12"/>
      <c r="E356" s="12"/>
      <c r="G356" s="11"/>
      <c r="H356" s="11"/>
      <c r="I356" s="11"/>
      <c r="J356" s="11"/>
      <c r="K356" s="11"/>
      <c r="L356" s="11"/>
      <c r="M356" s="11"/>
      <c r="N356" s="11"/>
      <c r="O356" s="11"/>
    </row>
    <row r="357">
      <c r="C357" s="15"/>
      <c r="D357" s="12"/>
      <c r="E357" s="12"/>
      <c r="G357" s="11"/>
      <c r="H357" s="11"/>
      <c r="I357" s="11"/>
      <c r="J357" s="11"/>
      <c r="K357" s="11"/>
      <c r="L357" s="11"/>
      <c r="M357" s="11"/>
      <c r="N357" s="11"/>
      <c r="O357" s="11"/>
    </row>
    <row r="358">
      <c r="C358" s="15"/>
      <c r="D358" s="12"/>
      <c r="E358" s="12"/>
      <c r="G358" s="11"/>
      <c r="H358" s="11"/>
      <c r="I358" s="11"/>
      <c r="J358" s="11"/>
      <c r="K358" s="11"/>
      <c r="L358" s="11"/>
      <c r="M358" s="11"/>
      <c r="N358" s="11"/>
      <c r="O358" s="11"/>
    </row>
    <row r="359">
      <c r="C359" s="15"/>
      <c r="D359" s="12"/>
      <c r="E359" s="12"/>
      <c r="G359" s="11"/>
      <c r="H359" s="11"/>
      <c r="I359" s="11"/>
      <c r="J359" s="11"/>
      <c r="K359" s="11"/>
      <c r="L359" s="11"/>
      <c r="M359" s="11"/>
      <c r="N359" s="11"/>
      <c r="O359" s="11"/>
    </row>
    <row r="360">
      <c r="C360" s="15"/>
      <c r="D360" s="12"/>
      <c r="E360" s="12"/>
      <c r="G360" s="11"/>
      <c r="H360" s="11"/>
      <c r="I360" s="11"/>
      <c r="J360" s="11"/>
      <c r="K360" s="11"/>
      <c r="L360" s="11"/>
      <c r="M360" s="11"/>
      <c r="N360" s="11"/>
      <c r="O360" s="11"/>
    </row>
    <row r="361">
      <c r="C361" s="15"/>
      <c r="D361" s="12"/>
      <c r="E361" s="12"/>
      <c r="G361" s="11"/>
      <c r="H361" s="11"/>
      <c r="I361" s="11"/>
      <c r="J361" s="11"/>
      <c r="K361" s="11"/>
      <c r="L361" s="11"/>
      <c r="M361" s="11"/>
      <c r="N361" s="11"/>
      <c r="O361" s="11"/>
    </row>
    <row r="362">
      <c r="C362" s="15"/>
      <c r="D362" s="12"/>
      <c r="E362" s="12"/>
      <c r="G362" s="11"/>
      <c r="H362" s="11"/>
      <c r="I362" s="11"/>
      <c r="J362" s="11"/>
      <c r="K362" s="11"/>
      <c r="L362" s="11"/>
      <c r="M362" s="11"/>
      <c r="N362" s="11"/>
      <c r="O362" s="11"/>
    </row>
    <row r="363">
      <c r="C363" s="15"/>
      <c r="D363" s="12"/>
      <c r="E363" s="12"/>
      <c r="G363" s="11"/>
      <c r="H363" s="11"/>
      <c r="I363" s="11"/>
      <c r="J363" s="11"/>
      <c r="K363" s="11"/>
      <c r="L363" s="11"/>
      <c r="M363" s="11"/>
      <c r="N363" s="11"/>
      <c r="O363" s="11"/>
    </row>
    <row r="364">
      <c r="C364" s="15"/>
      <c r="D364" s="12"/>
      <c r="E364" s="12"/>
      <c r="G364" s="11"/>
      <c r="H364" s="11"/>
      <c r="I364" s="11"/>
      <c r="J364" s="11"/>
      <c r="K364" s="11"/>
      <c r="L364" s="11"/>
      <c r="M364" s="11"/>
      <c r="N364" s="11"/>
      <c r="O364" s="11"/>
    </row>
    <row r="365">
      <c r="C365" s="15"/>
      <c r="D365" s="12"/>
      <c r="E365" s="12"/>
      <c r="G365" s="11"/>
      <c r="H365" s="11"/>
      <c r="I365" s="11"/>
      <c r="J365" s="11"/>
      <c r="K365" s="11"/>
      <c r="L365" s="11"/>
      <c r="M365" s="11"/>
      <c r="N365" s="11"/>
      <c r="O365" s="11"/>
    </row>
    <row r="366">
      <c r="C366" s="15"/>
      <c r="D366" s="12"/>
      <c r="E366" s="12"/>
      <c r="G366" s="11"/>
      <c r="H366" s="11"/>
      <c r="I366" s="11"/>
      <c r="J366" s="11"/>
      <c r="K366" s="11"/>
      <c r="L366" s="11"/>
      <c r="M366" s="11"/>
      <c r="N366" s="11"/>
      <c r="O366" s="11"/>
    </row>
    <row r="367">
      <c r="C367" s="15"/>
      <c r="D367" s="12"/>
      <c r="E367" s="12"/>
      <c r="G367" s="11"/>
      <c r="H367" s="11"/>
      <c r="I367" s="11"/>
      <c r="J367" s="11"/>
      <c r="K367" s="11"/>
      <c r="L367" s="11"/>
      <c r="M367" s="11"/>
      <c r="N367" s="11"/>
      <c r="O367" s="11"/>
    </row>
    <row r="368">
      <c r="C368" s="15"/>
      <c r="D368" s="12"/>
      <c r="E368" s="12"/>
      <c r="G368" s="11"/>
      <c r="H368" s="11"/>
      <c r="I368" s="11"/>
      <c r="J368" s="11"/>
      <c r="K368" s="11"/>
      <c r="L368" s="11"/>
      <c r="M368" s="11"/>
      <c r="N368" s="11"/>
      <c r="O368" s="11"/>
    </row>
    <row r="369">
      <c r="C369" s="15"/>
      <c r="D369" s="12"/>
      <c r="E369" s="12"/>
      <c r="G369" s="11"/>
      <c r="H369" s="11"/>
      <c r="I369" s="11"/>
      <c r="J369" s="11"/>
      <c r="K369" s="11"/>
      <c r="L369" s="11"/>
      <c r="M369" s="11"/>
      <c r="N369" s="11"/>
      <c r="O369" s="11"/>
    </row>
    <row r="370">
      <c r="C370" s="15"/>
      <c r="D370" s="12"/>
      <c r="E370" s="12"/>
      <c r="G370" s="11"/>
      <c r="H370" s="11"/>
      <c r="I370" s="11"/>
      <c r="J370" s="11"/>
      <c r="K370" s="11"/>
      <c r="L370" s="11"/>
      <c r="M370" s="11"/>
      <c r="N370" s="11"/>
      <c r="O370" s="11"/>
    </row>
    <row r="371">
      <c r="C371" s="15"/>
      <c r="D371" s="12"/>
      <c r="E371" s="12"/>
      <c r="G371" s="11"/>
      <c r="H371" s="11"/>
      <c r="I371" s="11"/>
      <c r="J371" s="11"/>
      <c r="K371" s="11"/>
      <c r="L371" s="11"/>
      <c r="M371" s="11"/>
      <c r="N371" s="11"/>
      <c r="O371" s="11"/>
    </row>
    <row r="372">
      <c r="C372" s="15"/>
      <c r="D372" s="12"/>
      <c r="E372" s="12"/>
      <c r="G372" s="11"/>
      <c r="H372" s="11"/>
      <c r="I372" s="11"/>
      <c r="J372" s="11"/>
      <c r="K372" s="11"/>
      <c r="L372" s="11"/>
      <c r="M372" s="11"/>
      <c r="N372" s="11"/>
      <c r="O372" s="11"/>
    </row>
    <row r="373">
      <c r="C373" s="15"/>
      <c r="D373" s="12"/>
      <c r="E373" s="12"/>
      <c r="G373" s="11"/>
      <c r="H373" s="11"/>
      <c r="I373" s="11"/>
      <c r="J373" s="11"/>
      <c r="K373" s="11"/>
      <c r="L373" s="11"/>
      <c r="M373" s="11"/>
      <c r="N373" s="11"/>
      <c r="O373" s="11"/>
    </row>
    <row r="374">
      <c r="C374" s="15"/>
      <c r="D374" s="12"/>
      <c r="E374" s="12"/>
      <c r="G374" s="11"/>
      <c r="H374" s="11"/>
      <c r="I374" s="11"/>
      <c r="J374" s="11"/>
      <c r="K374" s="11"/>
      <c r="L374" s="11"/>
      <c r="M374" s="11"/>
      <c r="N374" s="11"/>
      <c r="O374" s="11"/>
    </row>
    <row r="375">
      <c r="C375" s="15"/>
      <c r="D375" s="12"/>
      <c r="E375" s="12"/>
      <c r="G375" s="11"/>
      <c r="H375" s="11"/>
      <c r="I375" s="11"/>
      <c r="J375" s="11"/>
      <c r="K375" s="11"/>
      <c r="L375" s="11"/>
      <c r="M375" s="11"/>
      <c r="N375" s="11"/>
      <c r="O375" s="11"/>
    </row>
    <row r="376">
      <c r="C376" s="15"/>
      <c r="D376" s="12"/>
      <c r="E376" s="12"/>
      <c r="G376" s="11"/>
      <c r="H376" s="11"/>
      <c r="I376" s="11"/>
      <c r="J376" s="11"/>
      <c r="K376" s="11"/>
      <c r="L376" s="11"/>
      <c r="M376" s="11"/>
      <c r="N376" s="11"/>
      <c r="O376" s="11"/>
    </row>
    <row r="377">
      <c r="C377" s="15"/>
      <c r="D377" s="12"/>
      <c r="E377" s="12"/>
      <c r="G377" s="11"/>
      <c r="H377" s="11"/>
      <c r="I377" s="11"/>
      <c r="J377" s="11"/>
      <c r="K377" s="11"/>
      <c r="L377" s="11"/>
      <c r="M377" s="11"/>
      <c r="N377" s="11"/>
      <c r="O377" s="11"/>
    </row>
    <row r="378">
      <c r="C378" s="15"/>
      <c r="D378" s="12"/>
      <c r="E378" s="12"/>
      <c r="G378" s="11"/>
      <c r="H378" s="11"/>
      <c r="I378" s="11"/>
      <c r="J378" s="11"/>
      <c r="K378" s="11"/>
      <c r="L378" s="11"/>
      <c r="M378" s="11"/>
      <c r="N378" s="11"/>
      <c r="O378" s="11"/>
    </row>
    <row r="379">
      <c r="C379" s="15"/>
      <c r="D379" s="12"/>
      <c r="E379" s="12"/>
      <c r="G379" s="11"/>
      <c r="H379" s="11"/>
      <c r="I379" s="11"/>
      <c r="J379" s="11"/>
      <c r="K379" s="11"/>
      <c r="L379" s="11"/>
      <c r="M379" s="11"/>
      <c r="N379" s="11"/>
      <c r="O379" s="11"/>
    </row>
    <row r="380">
      <c r="C380" s="15"/>
      <c r="D380" s="12"/>
      <c r="E380" s="12"/>
      <c r="G380" s="11"/>
      <c r="H380" s="11"/>
      <c r="I380" s="11"/>
      <c r="J380" s="11"/>
      <c r="K380" s="11"/>
      <c r="L380" s="11"/>
      <c r="M380" s="11"/>
      <c r="N380" s="11"/>
      <c r="O380" s="11"/>
    </row>
    <row r="381">
      <c r="C381" s="15"/>
      <c r="D381" s="12"/>
      <c r="E381" s="12"/>
      <c r="G381" s="11"/>
      <c r="H381" s="11"/>
      <c r="I381" s="11"/>
      <c r="J381" s="11"/>
      <c r="K381" s="11"/>
      <c r="L381" s="11"/>
      <c r="M381" s="11"/>
      <c r="N381" s="11"/>
      <c r="O381" s="11"/>
    </row>
    <row r="382">
      <c r="C382" s="15"/>
      <c r="D382" s="12"/>
      <c r="E382" s="12"/>
      <c r="G382" s="11"/>
      <c r="H382" s="11"/>
      <c r="I382" s="11"/>
      <c r="J382" s="11"/>
      <c r="K382" s="11"/>
      <c r="L382" s="11"/>
      <c r="M382" s="11"/>
      <c r="N382" s="11"/>
      <c r="O382" s="11"/>
    </row>
    <row r="383">
      <c r="C383" s="15"/>
      <c r="D383" s="12"/>
      <c r="E383" s="12"/>
      <c r="G383" s="11"/>
      <c r="H383" s="11"/>
      <c r="I383" s="11"/>
      <c r="J383" s="11"/>
      <c r="K383" s="11"/>
      <c r="L383" s="11"/>
      <c r="M383" s="11"/>
      <c r="N383" s="11"/>
      <c r="O383" s="11"/>
    </row>
    <row r="384">
      <c r="C384" s="15"/>
      <c r="D384" s="12"/>
      <c r="E384" s="12"/>
      <c r="G384" s="11"/>
      <c r="H384" s="11"/>
      <c r="I384" s="11"/>
      <c r="J384" s="11"/>
      <c r="K384" s="11"/>
      <c r="L384" s="11"/>
      <c r="M384" s="11"/>
      <c r="N384" s="11"/>
      <c r="O384" s="11"/>
    </row>
    <row r="385">
      <c r="C385" s="15"/>
      <c r="D385" s="12"/>
      <c r="E385" s="12"/>
      <c r="G385" s="11"/>
      <c r="H385" s="11"/>
      <c r="I385" s="11"/>
      <c r="J385" s="11"/>
      <c r="K385" s="11"/>
      <c r="L385" s="11"/>
      <c r="M385" s="11"/>
      <c r="N385" s="11"/>
      <c r="O385" s="11"/>
    </row>
    <row r="386">
      <c r="C386" s="15"/>
      <c r="D386" s="12"/>
      <c r="E386" s="12"/>
      <c r="G386" s="11"/>
      <c r="H386" s="11"/>
      <c r="I386" s="11"/>
      <c r="J386" s="11"/>
      <c r="K386" s="11"/>
      <c r="L386" s="11"/>
      <c r="M386" s="11"/>
      <c r="N386" s="11"/>
      <c r="O386" s="11"/>
    </row>
    <row r="387">
      <c r="C387" s="15"/>
      <c r="D387" s="12"/>
      <c r="E387" s="12"/>
      <c r="G387" s="11"/>
      <c r="H387" s="11"/>
      <c r="I387" s="11"/>
      <c r="J387" s="11"/>
      <c r="K387" s="11"/>
      <c r="L387" s="11"/>
      <c r="M387" s="11"/>
      <c r="N387" s="11"/>
      <c r="O387" s="11"/>
    </row>
    <row r="388">
      <c r="C388" s="15"/>
      <c r="D388" s="12"/>
      <c r="E388" s="12"/>
      <c r="G388" s="11"/>
      <c r="H388" s="11"/>
      <c r="I388" s="11"/>
      <c r="J388" s="11"/>
      <c r="K388" s="11"/>
      <c r="L388" s="11"/>
      <c r="M388" s="11"/>
      <c r="N388" s="11"/>
      <c r="O388" s="11"/>
    </row>
    <row r="389">
      <c r="C389" s="15"/>
      <c r="D389" s="12"/>
      <c r="E389" s="12"/>
      <c r="G389" s="11"/>
      <c r="H389" s="11"/>
      <c r="I389" s="11"/>
      <c r="J389" s="11"/>
      <c r="K389" s="11"/>
      <c r="L389" s="11"/>
      <c r="M389" s="11"/>
      <c r="N389" s="11"/>
      <c r="O389" s="11"/>
    </row>
    <row r="390">
      <c r="C390" s="15"/>
      <c r="D390" s="12"/>
      <c r="E390" s="12"/>
      <c r="G390" s="11"/>
      <c r="H390" s="11"/>
      <c r="I390" s="11"/>
      <c r="J390" s="11"/>
      <c r="K390" s="11"/>
      <c r="L390" s="11"/>
      <c r="M390" s="11"/>
      <c r="N390" s="11"/>
      <c r="O390" s="11"/>
    </row>
    <row r="391">
      <c r="C391" s="15"/>
      <c r="D391" s="12"/>
      <c r="E391" s="12"/>
      <c r="G391" s="11"/>
      <c r="H391" s="11"/>
      <c r="I391" s="11"/>
      <c r="J391" s="11"/>
      <c r="K391" s="11"/>
      <c r="L391" s="11"/>
      <c r="M391" s="11"/>
      <c r="N391" s="11"/>
      <c r="O391" s="11"/>
    </row>
    <row r="392">
      <c r="C392" s="15"/>
      <c r="D392" s="12"/>
      <c r="E392" s="12"/>
      <c r="G392" s="11"/>
      <c r="H392" s="11"/>
      <c r="I392" s="11"/>
      <c r="J392" s="11"/>
      <c r="K392" s="11"/>
      <c r="L392" s="11"/>
      <c r="M392" s="11"/>
      <c r="N392" s="11"/>
      <c r="O392" s="11"/>
    </row>
    <row r="393">
      <c r="C393" s="15"/>
      <c r="D393" s="12"/>
      <c r="E393" s="12"/>
      <c r="G393" s="11"/>
      <c r="H393" s="11"/>
      <c r="I393" s="11"/>
      <c r="J393" s="11"/>
      <c r="K393" s="11"/>
      <c r="L393" s="11"/>
      <c r="M393" s="11"/>
      <c r="N393" s="11"/>
      <c r="O393" s="11"/>
    </row>
    <row r="394">
      <c r="C394" s="15"/>
      <c r="D394" s="12"/>
      <c r="E394" s="12"/>
      <c r="G394" s="11"/>
      <c r="H394" s="11"/>
      <c r="I394" s="11"/>
      <c r="J394" s="11"/>
      <c r="K394" s="11"/>
      <c r="L394" s="11"/>
      <c r="M394" s="11"/>
      <c r="N394" s="11"/>
      <c r="O394" s="11"/>
    </row>
    <row r="395">
      <c r="C395" s="15"/>
      <c r="D395" s="12"/>
      <c r="E395" s="12"/>
      <c r="G395" s="11"/>
      <c r="H395" s="11"/>
      <c r="I395" s="11"/>
      <c r="J395" s="11"/>
      <c r="K395" s="11"/>
      <c r="L395" s="11"/>
      <c r="M395" s="11"/>
      <c r="N395" s="11"/>
      <c r="O395" s="11"/>
    </row>
    <row r="396">
      <c r="C396" s="15"/>
      <c r="D396" s="12"/>
      <c r="E396" s="12"/>
      <c r="G396" s="11"/>
      <c r="H396" s="11"/>
      <c r="I396" s="11"/>
      <c r="J396" s="11"/>
      <c r="K396" s="11"/>
      <c r="L396" s="11"/>
      <c r="M396" s="11"/>
      <c r="N396" s="11"/>
      <c r="O396" s="11"/>
    </row>
    <row r="397">
      <c r="C397" s="15"/>
      <c r="D397" s="12"/>
      <c r="E397" s="12"/>
      <c r="G397" s="11"/>
      <c r="H397" s="11"/>
      <c r="I397" s="11"/>
      <c r="J397" s="11"/>
      <c r="K397" s="11"/>
      <c r="L397" s="11"/>
      <c r="M397" s="11"/>
      <c r="N397" s="11"/>
      <c r="O397" s="11"/>
    </row>
    <row r="398">
      <c r="C398" s="15"/>
      <c r="D398" s="12"/>
      <c r="E398" s="12"/>
      <c r="G398" s="11"/>
      <c r="H398" s="11"/>
      <c r="I398" s="11"/>
      <c r="J398" s="11"/>
      <c r="K398" s="11"/>
      <c r="L398" s="11"/>
      <c r="M398" s="11"/>
      <c r="N398" s="11"/>
      <c r="O398" s="11"/>
    </row>
    <row r="399">
      <c r="C399" s="15"/>
      <c r="D399" s="12"/>
      <c r="E399" s="12"/>
      <c r="G399" s="11"/>
      <c r="H399" s="11"/>
      <c r="I399" s="11"/>
      <c r="J399" s="11"/>
      <c r="K399" s="11"/>
      <c r="L399" s="11"/>
      <c r="M399" s="11"/>
      <c r="N399" s="11"/>
      <c r="O399" s="11"/>
    </row>
    <row r="400">
      <c r="C400" s="15"/>
      <c r="D400" s="12"/>
      <c r="E400" s="12"/>
      <c r="G400" s="11"/>
      <c r="H400" s="11"/>
      <c r="I400" s="11"/>
      <c r="J400" s="11"/>
      <c r="K400" s="11"/>
      <c r="L400" s="11"/>
      <c r="M400" s="11"/>
      <c r="N400" s="11"/>
      <c r="O400" s="11"/>
    </row>
    <row r="401">
      <c r="C401" s="15"/>
      <c r="D401" s="12"/>
      <c r="E401" s="12"/>
      <c r="G401" s="11"/>
      <c r="H401" s="11"/>
      <c r="I401" s="11"/>
      <c r="J401" s="11"/>
      <c r="K401" s="11"/>
      <c r="L401" s="11"/>
      <c r="M401" s="11"/>
      <c r="N401" s="11"/>
      <c r="O401" s="11"/>
    </row>
    <row r="402">
      <c r="C402" s="15"/>
      <c r="D402" s="12"/>
      <c r="E402" s="12"/>
      <c r="G402" s="11"/>
      <c r="H402" s="11"/>
      <c r="I402" s="11"/>
      <c r="J402" s="11"/>
      <c r="K402" s="11"/>
      <c r="L402" s="11"/>
      <c r="M402" s="11"/>
      <c r="N402" s="11"/>
      <c r="O402" s="11"/>
    </row>
    <row r="403">
      <c r="C403" s="15"/>
      <c r="D403" s="12"/>
      <c r="E403" s="12"/>
      <c r="G403" s="11"/>
      <c r="H403" s="11"/>
      <c r="I403" s="11"/>
      <c r="J403" s="11"/>
      <c r="K403" s="11"/>
      <c r="L403" s="11"/>
      <c r="M403" s="11"/>
      <c r="N403" s="11"/>
      <c r="O403" s="11"/>
    </row>
    <row r="404">
      <c r="C404" s="15"/>
      <c r="D404" s="12"/>
      <c r="E404" s="12"/>
      <c r="G404" s="11"/>
      <c r="H404" s="11"/>
      <c r="I404" s="11"/>
      <c r="J404" s="11"/>
      <c r="K404" s="11"/>
      <c r="L404" s="11"/>
      <c r="M404" s="11"/>
      <c r="N404" s="11"/>
      <c r="O404" s="11"/>
    </row>
    <row r="405">
      <c r="C405" s="15"/>
      <c r="D405" s="12"/>
      <c r="E405" s="12"/>
      <c r="G405" s="11"/>
      <c r="H405" s="11"/>
      <c r="I405" s="11"/>
      <c r="J405" s="11"/>
      <c r="K405" s="11"/>
      <c r="L405" s="11"/>
      <c r="M405" s="11"/>
      <c r="N405" s="11"/>
      <c r="O405" s="11"/>
    </row>
    <row r="406">
      <c r="C406" s="15"/>
      <c r="D406" s="12"/>
      <c r="E406" s="12"/>
      <c r="G406" s="11"/>
      <c r="H406" s="11"/>
      <c r="I406" s="11"/>
      <c r="J406" s="11"/>
      <c r="K406" s="11"/>
      <c r="L406" s="11"/>
      <c r="M406" s="11"/>
      <c r="N406" s="11"/>
      <c r="O406" s="11"/>
    </row>
    <row r="407">
      <c r="C407" s="15"/>
      <c r="D407" s="12"/>
      <c r="E407" s="12"/>
      <c r="G407" s="11"/>
      <c r="H407" s="11"/>
      <c r="I407" s="11"/>
      <c r="J407" s="11"/>
      <c r="K407" s="11"/>
      <c r="L407" s="11"/>
      <c r="M407" s="11"/>
      <c r="N407" s="11"/>
      <c r="O407" s="11"/>
    </row>
    <row r="408">
      <c r="C408" s="15"/>
      <c r="D408" s="12"/>
      <c r="E408" s="12"/>
      <c r="G408" s="11"/>
      <c r="H408" s="11"/>
      <c r="I408" s="11"/>
      <c r="J408" s="11"/>
      <c r="K408" s="11"/>
      <c r="L408" s="11"/>
      <c r="M408" s="11"/>
      <c r="N408" s="11"/>
      <c r="O408" s="11"/>
    </row>
    <row r="409">
      <c r="C409" s="15"/>
      <c r="D409" s="12"/>
      <c r="E409" s="12"/>
      <c r="G409" s="11"/>
      <c r="H409" s="11"/>
      <c r="I409" s="11"/>
      <c r="J409" s="11"/>
      <c r="K409" s="11"/>
      <c r="L409" s="11"/>
      <c r="M409" s="11"/>
      <c r="N409" s="11"/>
      <c r="O409" s="11"/>
    </row>
    <row r="410">
      <c r="C410" s="15"/>
      <c r="D410" s="12"/>
      <c r="E410" s="12"/>
      <c r="G410" s="11"/>
      <c r="H410" s="11"/>
      <c r="I410" s="11"/>
      <c r="J410" s="11"/>
      <c r="K410" s="11"/>
      <c r="L410" s="11"/>
      <c r="M410" s="11"/>
      <c r="N410" s="11"/>
      <c r="O410" s="11"/>
    </row>
    <row r="411">
      <c r="C411" s="15"/>
      <c r="D411" s="12"/>
      <c r="E411" s="12"/>
      <c r="G411" s="11"/>
      <c r="H411" s="11"/>
      <c r="I411" s="11"/>
      <c r="J411" s="11"/>
      <c r="K411" s="11"/>
      <c r="L411" s="11"/>
      <c r="M411" s="11"/>
      <c r="N411" s="11"/>
      <c r="O411" s="11"/>
    </row>
    <row r="412">
      <c r="C412" s="15"/>
      <c r="D412" s="12"/>
      <c r="E412" s="12"/>
      <c r="G412" s="11"/>
      <c r="H412" s="11"/>
      <c r="I412" s="11"/>
      <c r="J412" s="11"/>
      <c r="K412" s="11"/>
      <c r="L412" s="11"/>
      <c r="M412" s="11"/>
      <c r="N412" s="11"/>
      <c r="O412" s="11"/>
    </row>
    <row r="413">
      <c r="C413" s="15"/>
      <c r="D413" s="12"/>
      <c r="E413" s="12"/>
      <c r="G413" s="11"/>
      <c r="H413" s="11"/>
      <c r="I413" s="11"/>
      <c r="J413" s="11"/>
      <c r="K413" s="11"/>
      <c r="L413" s="11"/>
      <c r="M413" s="11"/>
      <c r="N413" s="11"/>
      <c r="O413" s="11"/>
    </row>
    <row r="414">
      <c r="C414" s="15"/>
      <c r="D414" s="12"/>
      <c r="E414" s="12"/>
      <c r="G414" s="11"/>
      <c r="H414" s="11"/>
      <c r="I414" s="11"/>
      <c r="J414" s="11"/>
      <c r="K414" s="11"/>
      <c r="L414" s="11"/>
      <c r="M414" s="11"/>
      <c r="N414" s="11"/>
      <c r="O414" s="11"/>
    </row>
    <row r="415">
      <c r="C415" s="15"/>
      <c r="D415" s="12"/>
      <c r="E415" s="12"/>
      <c r="G415" s="11"/>
      <c r="H415" s="11"/>
      <c r="I415" s="11"/>
      <c r="J415" s="11"/>
      <c r="K415" s="11"/>
      <c r="L415" s="11"/>
      <c r="M415" s="11"/>
      <c r="N415" s="11"/>
      <c r="O415" s="11"/>
    </row>
    <row r="416">
      <c r="C416" s="15"/>
      <c r="D416" s="12"/>
      <c r="E416" s="12"/>
      <c r="G416" s="11"/>
      <c r="H416" s="11"/>
      <c r="I416" s="11"/>
      <c r="J416" s="11"/>
      <c r="K416" s="11"/>
      <c r="L416" s="11"/>
      <c r="M416" s="11"/>
      <c r="N416" s="11"/>
      <c r="O416" s="11"/>
    </row>
    <row r="417">
      <c r="C417" s="15"/>
      <c r="D417" s="12"/>
      <c r="E417" s="12"/>
      <c r="G417" s="11"/>
      <c r="H417" s="11"/>
      <c r="I417" s="11"/>
      <c r="J417" s="11"/>
      <c r="K417" s="11"/>
      <c r="L417" s="11"/>
      <c r="M417" s="11"/>
      <c r="N417" s="11"/>
      <c r="O417" s="11"/>
    </row>
    <row r="418">
      <c r="C418" s="15"/>
      <c r="D418" s="12"/>
      <c r="E418" s="12"/>
      <c r="G418" s="11"/>
      <c r="H418" s="11"/>
      <c r="I418" s="11"/>
      <c r="J418" s="11"/>
      <c r="K418" s="11"/>
      <c r="L418" s="11"/>
      <c r="M418" s="11"/>
      <c r="N418" s="11"/>
      <c r="O418" s="11"/>
    </row>
    <row r="419">
      <c r="C419" s="15"/>
      <c r="D419" s="12"/>
      <c r="E419" s="12"/>
      <c r="G419" s="11"/>
      <c r="H419" s="11"/>
      <c r="I419" s="11"/>
      <c r="J419" s="11"/>
      <c r="K419" s="11"/>
      <c r="L419" s="11"/>
      <c r="M419" s="11"/>
      <c r="N419" s="11"/>
      <c r="O419" s="11"/>
    </row>
    <row r="420">
      <c r="C420" s="15"/>
      <c r="D420" s="12"/>
      <c r="E420" s="12"/>
      <c r="G420" s="11"/>
      <c r="H420" s="11"/>
      <c r="I420" s="11"/>
      <c r="J420" s="11"/>
      <c r="K420" s="11"/>
      <c r="L420" s="11"/>
      <c r="M420" s="11"/>
      <c r="N420" s="11"/>
      <c r="O420" s="11"/>
    </row>
    <row r="421">
      <c r="C421" s="15"/>
      <c r="D421" s="12"/>
      <c r="E421" s="12"/>
      <c r="G421" s="11"/>
      <c r="H421" s="11"/>
      <c r="I421" s="11"/>
      <c r="J421" s="11"/>
      <c r="K421" s="11"/>
      <c r="L421" s="11"/>
      <c r="M421" s="11"/>
      <c r="N421" s="11"/>
      <c r="O421" s="11"/>
    </row>
    <row r="422">
      <c r="C422" s="15"/>
      <c r="D422" s="12"/>
      <c r="E422" s="12"/>
      <c r="G422" s="11"/>
      <c r="H422" s="11"/>
      <c r="I422" s="11"/>
      <c r="J422" s="11"/>
      <c r="K422" s="11"/>
      <c r="L422" s="11"/>
      <c r="M422" s="11"/>
      <c r="N422" s="11"/>
      <c r="O422" s="11"/>
    </row>
    <row r="423">
      <c r="C423" s="15"/>
      <c r="D423" s="12"/>
      <c r="E423" s="12"/>
      <c r="G423" s="11"/>
      <c r="H423" s="11"/>
      <c r="I423" s="11"/>
      <c r="J423" s="11"/>
      <c r="K423" s="11"/>
      <c r="L423" s="11"/>
      <c r="M423" s="11"/>
      <c r="N423" s="11"/>
      <c r="O423" s="11"/>
    </row>
    <row r="424">
      <c r="C424" s="15"/>
      <c r="D424" s="12"/>
      <c r="E424" s="12"/>
      <c r="G424" s="11"/>
      <c r="H424" s="11"/>
      <c r="I424" s="11"/>
      <c r="J424" s="11"/>
      <c r="K424" s="11"/>
      <c r="L424" s="11"/>
      <c r="M424" s="11"/>
      <c r="N424" s="11"/>
      <c r="O424" s="11"/>
    </row>
    <row r="425">
      <c r="C425" s="15"/>
      <c r="D425" s="12"/>
      <c r="E425" s="12"/>
      <c r="G425" s="11"/>
      <c r="H425" s="11"/>
      <c r="I425" s="11"/>
      <c r="J425" s="11"/>
      <c r="K425" s="11"/>
      <c r="L425" s="11"/>
      <c r="M425" s="11"/>
      <c r="N425" s="11"/>
      <c r="O425" s="11"/>
    </row>
    <row r="426">
      <c r="C426" s="15"/>
      <c r="D426" s="12"/>
      <c r="E426" s="12"/>
      <c r="G426" s="11"/>
      <c r="H426" s="11"/>
      <c r="I426" s="11"/>
      <c r="J426" s="11"/>
      <c r="K426" s="11"/>
      <c r="L426" s="11"/>
      <c r="M426" s="11"/>
      <c r="N426" s="11"/>
      <c r="O426" s="11"/>
    </row>
    <row r="427">
      <c r="C427" s="15"/>
      <c r="D427" s="12"/>
      <c r="E427" s="12"/>
      <c r="G427" s="11"/>
      <c r="H427" s="11"/>
      <c r="I427" s="11"/>
      <c r="J427" s="11"/>
      <c r="K427" s="11"/>
      <c r="L427" s="11"/>
      <c r="M427" s="11"/>
      <c r="N427" s="11"/>
      <c r="O427" s="11"/>
    </row>
    <row r="428">
      <c r="C428" s="15"/>
      <c r="D428" s="12"/>
      <c r="E428" s="12"/>
      <c r="G428" s="11"/>
      <c r="H428" s="11"/>
      <c r="I428" s="11"/>
      <c r="J428" s="11"/>
      <c r="K428" s="11"/>
      <c r="L428" s="11"/>
      <c r="M428" s="11"/>
      <c r="N428" s="11"/>
      <c r="O428" s="11"/>
    </row>
    <row r="429">
      <c r="C429" s="15"/>
      <c r="D429" s="12"/>
      <c r="E429" s="12"/>
      <c r="G429" s="11"/>
      <c r="H429" s="11"/>
      <c r="I429" s="11"/>
      <c r="J429" s="11"/>
      <c r="K429" s="11"/>
      <c r="L429" s="11"/>
      <c r="M429" s="11"/>
      <c r="N429" s="11"/>
      <c r="O429" s="11"/>
    </row>
    <row r="430">
      <c r="C430" s="15"/>
      <c r="D430" s="12"/>
      <c r="E430" s="12"/>
      <c r="G430" s="11"/>
      <c r="H430" s="11"/>
      <c r="I430" s="11"/>
      <c r="J430" s="11"/>
      <c r="K430" s="11"/>
      <c r="L430" s="11"/>
      <c r="M430" s="11"/>
      <c r="N430" s="11"/>
      <c r="O430" s="11"/>
    </row>
    <row r="431">
      <c r="C431" s="15"/>
      <c r="D431" s="12"/>
      <c r="E431" s="12"/>
      <c r="G431" s="11"/>
      <c r="H431" s="11"/>
      <c r="I431" s="11"/>
      <c r="J431" s="11"/>
      <c r="K431" s="11"/>
      <c r="L431" s="11"/>
      <c r="M431" s="11"/>
      <c r="N431" s="11"/>
      <c r="O431" s="11"/>
    </row>
    <row r="432">
      <c r="C432" s="15"/>
      <c r="D432" s="12"/>
      <c r="E432" s="12"/>
      <c r="G432" s="11"/>
      <c r="H432" s="11"/>
      <c r="I432" s="11"/>
      <c r="J432" s="11"/>
      <c r="K432" s="11"/>
      <c r="L432" s="11"/>
      <c r="M432" s="11"/>
      <c r="N432" s="11"/>
      <c r="O432" s="11"/>
    </row>
    <row r="433">
      <c r="C433" s="15"/>
      <c r="D433" s="12"/>
      <c r="E433" s="12"/>
      <c r="G433" s="11"/>
      <c r="H433" s="11"/>
      <c r="I433" s="11"/>
      <c r="J433" s="11"/>
      <c r="K433" s="11"/>
      <c r="L433" s="11"/>
      <c r="M433" s="11"/>
      <c r="N433" s="11"/>
      <c r="O433" s="11"/>
    </row>
    <row r="434">
      <c r="C434" s="15"/>
      <c r="D434" s="12"/>
      <c r="E434" s="12"/>
      <c r="G434" s="11"/>
      <c r="H434" s="11"/>
      <c r="I434" s="11"/>
      <c r="J434" s="11"/>
      <c r="K434" s="11"/>
      <c r="L434" s="11"/>
      <c r="M434" s="11"/>
      <c r="N434" s="11"/>
      <c r="O434" s="11"/>
    </row>
    <row r="435">
      <c r="C435" s="15"/>
      <c r="D435" s="12"/>
      <c r="E435" s="12"/>
      <c r="G435" s="11"/>
      <c r="H435" s="11"/>
      <c r="I435" s="11"/>
      <c r="J435" s="11"/>
      <c r="K435" s="11"/>
      <c r="L435" s="11"/>
      <c r="M435" s="11"/>
      <c r="N435" s="11"/>
      <c r="O435" s="11"/>
    </row>
    <row r="436">
      <c r="C436" s="15"/>
      <c r="D436" s="12"/>
      <c r="E436" s="12"/>
      <c r="G436" s="11"/>
      <c r="H436" s="11"/>
      <c r="I436" s="11"/>
      <c r="J436" s="11"/>
      <c r="K436" s="11"/>
      <c r="L436" s="11"/>
      <c r="M436" s="11"/>
      <c r="N436" s="11"/>
      <c r="O436" s="11"/>
    </row>
    <row r="437">
      <c r="C437" s="15"/>
      <c r="D437" s="12"/>
      <c r="E437" s="12"/>
      <c r="G437" s="11"/>
      <c r="H437" s="11"/>
      <c r="I437" s="11"/>
      <c r="J437" s="11"/>
      <c r="K437" s="11"/>
      <c r="L437" s="11"/>
      <c r="M437" s="11"/>
      <c r="N437" s="11"/>
      <c r="O437" s="11"/>
    </row>
    <row r="438">
      <c r="C438" s="15"/>
      <c r="D438" s="12"/>
      <c r="E438" s="12"/>
      <c r="G438" s="11"/>
      <c r="H438" s="11"/>
      <c r="I438" s="11"/>
      <c r="J438" s="11"/>
      <c r="K438" s="11"/>
      <c r="L438" s="11"/>
      <c r="M438" s="11"/>
      <c r="N438" s="11"/>
      <c r="O438" s="11"/>
    </row>
    <row r="439">
      <c r="C439" s="15"/>
      <c r="D439" s="12"/>
      <c r="E439" s="12"/>
      <c r="G439" s="11"/>
      <c r="H439" s="11"/>
      <c r="I439" s="11"/>
      <c r="J439" s="11"/>
      <c r="K439" s="11"/>
      <c r="L439" s="11"/>
      <c r="M439" s="11"/>
      <c r="N439" s="11"/>
      <c r="O439" s="11"/>
    </row>
    <row r="440">
      <c r="C440" s="15"/>
      <c r="D440" s="12"/>
      <c r="E440" s="12"/>
      <c r="G440" s="11"/>
      <c r="H440" s="11"/>
      <c r="I440" s="11"/>
      <c r="J440" s="11"/>
      <c r="K440" s="11"/>
      <c r="L440" s="11"/>
      <c r="M440" s="11"/>
      <c r="N440" s="11"/>
      <c r="O440" s="11"/>
    </row>
    <row r="441">
      <c r="C441" s="15"/>
      <c r="D441" s="12"/>
      <c r="E441" s="12"/>
      <c r="G441" s="11"/>
      <c r="H441" s="11"/>
      <c r="I441" s="11"/>
      <c r="J441" s="11"/>
      <c r="K441" s="11"/>
      <c r="L441" s="11"/>
      <c r="M441" s="11"/>
      <c r="N441" s="11"/>
      <c r="O441" s="11"/>
    </row>
    <row r="442">
      <c r="C442" s="15"/>
      <c r="D442" s="12"/>
      <c r="E442" s="12"/>
      <c r="G442" s="11"/>
      <c r="H442" s="11"/>
      <c r="I442" s="11"/>
      <c r="J442" s="11"/>
      <c r="K442" s="11"/>
      <c r="L442" s="11"/>
      <c r="M442" s="11"/>
      <c r="N442" s="11"/>
      <c r="O442" s="11"/>
    </row>
    <row r="443">
      <c r="C443" s="15"/>
      <c r="D443" s="12"/>
      <c r="E443" s="12"/>
      <c r="G443" s="11"/>
      <c r="H443" s="11"/>
      <c r="I443" s="11"/>
      <c r="J443" s="11"/>
      <c r="K443" s="11"/>
      <c r="L443" s="11"/>
      <c r="M443" s="11"/>
      <c r="N443" s="11"/>
      <c r="O443" s="11"/>
    </row>
    <row r="444">
      <c r="C444" s="15"/>
      <c r="D444" s="12"/>
      <c r="E444" s="12"/>
      <c r="G444" s="11"/>
      <c r="H444" s="11"/>
      <c r="I444" s="11"/>
      <c r="J444" s="11"/>
      <c r="K444" s="11"/>
      <c r="L444" s="11"/>
      <c r="M444" s="11"/>
      <c r="N444" s="11"/>
      <c r="O444" s="11"/>
    </row>
    <row r="445">
      <c r="C445" s="15"/>
      <c r="D445" s="12"/>
      <c r="E445" s="12"/>
      <c r="G445" s="11"/>
      <c r="H445" s="11"/>
      <c r="I445" s="11"/>
      <c r="J445" s="11"/>
      <c r="K445" s="11"/>
      <c r="L445" s="11"/>
      <c r="M445" s="11"/>
      <c r="N445" s="11"/>
      <c r="O445" s="11"/>
    </row>
    <row r="446">
      <c r="C446" s="15"/>
      <c r="D446" s="12"/>
      <c r="E446" s="12"/>
      <c r="G446" s="11"/>
      <c r="H446" s="11"/>
      <c r="I446" s="11"/>
      <c r="J446" s="11"/>
      <c r="K446" s="11"/>
      <c r="L446" s="11"/>
      <c r="M446" s="11"/>
      <c r="N446" s="11"/>
      <c r="O446" s="11"/>
    </row>
    <row r="447">
      <c r="C447" s="15"/>
      <c r="D447" s="12"/>
      <c r="E447" s="12"/>
      <c r="G447" s="11"/>
      <c r="H447" s="11"/>
      <c r="I447" s="11"/>
      <c r="J447" s="11"/>
      <c r="K447" s="11"/>
      <c r="L447" s="11"/>
      <c r="M447" s="11"/>
      <c r="N447" s="11"/>
      <c r="O447" s="11"/>
    </row>
    <row r="448">
      <c r="C448" s="15"/>
      <c r="D448" s="12"/>
      <c r="E448" s="12"/>
      <c r="G448" s="11"/>
      <c r="H448" s="11"/>
      <c r="I448" s="11"/>
      <c r="J448" s="11"/>
      <c r="K448" s="11"/>
      <c r="L448" s="11"/>
      <c r="M448" s="11"/>
      <c r="N448" s="11"/>
      <c r="O448" s="11"/>
    </row>
    <row r="449">
      <c r="C449" s="15"/>
      <c r="D449" s="12"/>
      <c r="E449" s="12"/>
      <c r="G449" s="11"/>
      <c r="H449" s="11"/>
      <c r="I449" s="11"/>
      <c r="J449" s="11"/>
      <c r="K449" s="11"/>
      <c r="L449" s="11"/>
      <c r="M449" s="11"/>
      <c r="N449" s="11"/>
      <c r="O449" s="11"/>
    </row>
    <row r="450">
      <c r="C450" s="15"/>
      <c r="D450" s="12"/>
      <c r="E450" s="12"/>
      <c r="G450" s="11"/>
      <c r="H450" s="11"/>
      <c r="I450" s="11"/>
      <c r="J450" s="11"/>
      <c r="K450" s="11"/>
      <c r="L450" s="11"/>
      <c r="M450" s="11"/>
      <c r="N450" s="11"/>
      <c r="O450" s="11"/>
    </row>
    <row r="451">
      <c r="C451" s="15"/>
      <c r="D451" s="12"/>
      <c r="E451" s="12"/>
      <c r="G451" s="11"/>
      <c r="H451" s="11"/>
      <c r="I451" s="11"/>
      <c r="J451" s="11"/>
      <c r="K451" s="11"/>
      <c r="L451" s="11"/>
      <c r="M451" s="11"/>
      <c r="N451" s="11"/>
      <c r="O451" s="11"/>
    </row>
    <row r="452">
      <c r="C452" s="15"/>
      <c r="D452" s="12"/>
      <c r="E452" s="12"/>
      <c r="G452" s="11"/>
      <c r="H452" s="11"/>
      <c r="I452" s="11"/>
      <c r="J452" s="11"/>
      <c r="K452" s="11"/>
      <c r="L452" s="11"/>
      <c r="M452" s="11"/>
      <c r="N452" s="11"/>
      <c r="O452" s="11"/>
    </row>
    <row r="453">
      <c r="C453" s="15"/>
      <c r="D453" s="12"/>
      <c r="E453" s="12"/>
      <c r="G453" s="11"/>
      <c r="H453" s="11"/>
      <c r="I453" s="11"/>
      <c r="J453" s="11"/>
      <c r="K453" s="11"/>
      <c r="L453" s="11"/>
      <c r="M453" s="11"/>
      <c r="N453" s="11"/>
      <c r="O453" s="11"/>
    </row>
    <row r="454">
      <c r="C454" s="15"/>
      <c r="D454" s="12"/>
      <c r="E454" s="12"/>
      <c r="G454" s="11"/>
      <c r="H454" s="11"/>
      <c r="I454" s="11"/>
      <c r="J454" s="11"/>
      <c r="K454" s="11"/>
      <c r="L454" s="11"/>
      <c r="M454" s="11"/>
      <c r="N454" s="11"/>
      <c r="O454" s="11"/>
    </row>
    <row r="455">
      <c r="C455" s="15"/>
      <c r="D455" s="12"/>
      <c r="E455" s="12"/>
      <c r="G455" s="11"/>
      <c r="H455" s="11"/>
      <c r="I455" s="11"/>
      <c r="J455" s="11"/>
      <c r="K455" s="11"/>
      <c r="L455" s="11"/>
      <c r="M455" s="11"/>
      <c r="N455" s="11"/>
      <c r="O455" s="11"/>
    </row>
    <row r="456">
      <c r="C456" s="15"/>
      <c r="D456" s="12"/>
      <c r="E456" s="12"/>
      <c r="G456" s="11"/>
      <c r="H456" s="11"/>
      <c r="I456" s="11"/>
      <c r="J456" s="11"/>
      <c r="K456" s="11"/>
      <c r="L456" s="11"/>
      <c r="M456" s="11"/>
      <c r="N456" s="11"/>
      <c r="O456" s="11"/>
    </row>
    <row r="457">
      <c r="C457" s="15"/>
      <c r="D457" s="12"/>
      <c r="E457" s="12"/>
      <c r="G457" s="11"/>
      <c r="H457" s="11"/>
      <c r="I457" s="11"/>
      <c r="J457" s="11"/>
      <c r="K457" s="11"/>
      <c r="L457" s="11"/>
      <c r="M457" s="11"/>
      <c r="N457" s="11"/>
      <c r="O457" s="11"/>
    </row>
    <row r="458">
      <c r="C458" s="15"/>
      <c r="D458" s="12"/>
      <c r="E458" s="12"/>
      <c r="G458" s="11"/>
      <c r="H458" s="11"/>
      <c r="I458" s="11"/>
      <c r="J458" s="11"/>
      <c r="K458" s="11"/>
      <c r="L458" s="11"/>
      <c r="M458" s="11"/>
      <c r="N458" s="11"/>
      <c r="O458" s="11"/>
    </row>
    <row r="459">
      <c r="C459" s="15"/>
      <c r="D459" s="12"/>
      <c r="E459" s="12"/>
      <c r="G459" s="11"/>
      <c r="H459" s="11"/>
      <c r="I459" s="11"/>
      <c r="J459" s="11"/>
      <c r="K459" s="11"/>
      <c r="L459" s="11"/>
      <c r="M459" s="11"/>
      <c r="N459" s="11"/>
      <c r="O459" s="11"/>
    </row>
    <row r="460">
      <c r="C460" s="15"/>
      <c r="D460" s="12"/>
      <c r="E460" s="12"/>
      <c r="G460" s="11"/>
      <c r="H460" s="11"/>
      <c r="I460" s="11"/>
      <c r="J460" s="11"/>
      <c r="K460" s="11"/>
      <c r="L460" s="11"/>
      <c r="M460" s="11"/>
      <c r="N460" s="11"/>
      <c r="O460" s="11"/>
    </row>
    <row r="461">
      <c r="C461" s="15"/>
      <c r="D461" s="12"/>
      <c r="E461" s="12"/>
      <c r="G461" s="11"/>
      <c r="H461" s="11"/>
      <c r="I461" s="11"/>
      <c r="J461" s="11"/>
      <c r="K461" s="11"/>
      <c r="L461" s="11"/>
      <c r="M461" s="11"/>
      <c r="N461" s="11"/>
      <c r="O461" s="11"/>
    </row>
    <row r="462">
      <c r="C462" s="15"/>
      <c r="D462" s="12"/>
      <c r="E462" s="12"/>
      <c r="G462" s="11"/>
      <c r="H462" s="11"/>
      <c r="I462" s="11"/>
      <c r="J462" s="11"/>
      <c r="K462" s="11"/>
      <c r="L462" s="11"/>
      <c r="M462" s="11"/>
      <c r="N462" s="11"/>
      <c r="O462" s="11"/>
    </row>
    <row r="463">
      <c r="C463" s="15"/>
      <c r="D463" s="12"/>
      <c r="E463" s="12"/>
      <c r="G463" s="11"/>
      <c r="H463" s="11"/>
      <c r="I463" s="11"/>
      <c r="J463" s="11"/>
      <c r="K463" s="11"/>
      <c r="L463" s="11"/>
      <c r="M463" s="11"/>
      <c r="N463" s="11"/>
      <c r="O463" s="11"/>
    </row>
    <row r="464">
      <c r="C464" s="15"/>
      <c r="D464" s="12"/>
      <c r="E464" s="12"/>
      <c r="G464" s="11"/>
      <c r="H464" s="11"/>
      <c r="I464" s="11"/>
      <c r="J464" s="11"/>
      <c r="K464" s="11"/>
      <c r="L464" s="11"/>
      <c r="M464" s="11"/>
      <c r="N464" s="11"/>
      <c r="O464" s="11"/>
    </row>
    <row r="465">
      <c r="C465" s="15"/>
      <c r="D465" s="12"/>
      <c r="E465" s="12"/>
      <c r="G465" s="11"/>
      <c r="H465" s="11"/>
      <c r="I465" s="11"/>
      <c r="J465" s="11"/>
      <c r="K465" s="11"/>
      <c r="L465" s="11"/>
      <c r="M465" s="11"/>
      <c r="N465" s="11"/>
      <c r="O465" s="11"/>
    </row>
    <row r="466">
      <c r="C466" s="15"/>
      <c r="D466" s="12"/>
      <c r="E466" s="12"/>
      <c r="G466" s="11"/>
      <c r="H466" s="11"/>
      <c r="I466" s="11"/>
      <c r="J466" s="11"/>
      <c r="K466" s="11"/>
      <c r="L466" s="11"/>
      <c r="M466" s="11"/>
      <c r="N466" s="11"/>
      <c r="O466" s="11"/>
    </row>
    <row r="467">
      <c r="C467" s="15"/>
      <c r="D467" s="12"/>
      <c r="E467" s="12"/>
      <c r="G467" s="11"/>
      <c r="H467" s="11"/>
      <c r="I467" s="11"/>
      <c r="J467" s="11"/>
      <c r="K467" s="11"/>
      <c r="L467" s="11"/>
      <c r="M467" s="11"/>
      <c r="N467" s="11"/>
      <c r="O467" s="11"/>
    </row>
    <row r="468">
      <c r="C468" s="15"/>
      <c r="D468" s="12"/>
      <c r="E468" s="12"/>
      <c r="G468" s="11"/>
      <c r="H468" s="11"/>
      <c r="I468" s="11"/>
      <c r="J468" s="11"/>
      <c r="K468" s="11"/>
      <c r="L468" s="11"/>
      <c r="M468" s="11"/>
      <c r="N468" s="11"/>
      <c r="O468" s="11"/>
    </row>
    <row r="469">
      <c r="C469" s="15"/>
      <c r="D469" s="12"/>
      <c r="E469" s="12"/>
      <c r="G469" s="11"/>
      <c r="H469" s="11"/>
      <c r="I469" s="11"/>
      <c r="J469" s="11"/>
      <c r="K469" s="11"/>
      <c r="L469" s="11"/>
      <c r="M469" s="11"/>
      <c r="N469" s="11"/>
      <c r="O469" s="11"/>
    </row>
    <row r="470">
      <c r="C470" s="15"/>
      <c r="D470" s="12"/>
      <c r="E470" s="12"/>
      <c r="G470" s="11"/>
      <c r="H470" s="11"/>
      <c r="I470" s="11"/>
      <c r="J470" s="11"/>
      <c r="K470" s="11"/>
      <c r="L470" s="11"/>
      <c r="M470" s="11"/>
      <c r="N470" s="11"/>
      <c r="O470" s="11"/>
    </row>
    <row r="471">
      <c r="C471" s="15"/>
      <c r="D471" s="12"/>
      <c r="E471" s="12"/>
      <c r="G471" s="11"/>
      <c r="H471" s="11"/>
      <c r="I471" s="11"/>
      <c r="J471" s="11"/>
      <c r="K471" s="11"/>
      <c r="L471" s="11"/>
      <c r="M471" s="11"/>
      <c r="N471" s="11"/>
      <c r="O471" s="11"/>
    </row>
    <row r="472">
      <c r="C472" s="15"/>
      <c r="D472" s="12"/>
      <c r="E472" s="12"/>
      <c r="G472" s="11"/>
      <c r="H472" s="11"/>
      <c r="I472" s="11"/>
      <c r="J472" s="11"/>
      <c r="K472" s="11"/>
      <c r="L472" s="11"/>
      <c r="M472" s="11"/>
      <c r="N472" s="11"/>
      <c r="O472" s="11"/>
    </row>
    <row r="473">
      <c r="C473" s="15"/>
      <c r="D473" s="12"/>
      <c r="E473" s="12"/>
      <c r="G473" s="11"/>
      <c r="H473" s="11"/>
      <c r="I473" s="11"/>
      <c r="J473" s="11"/>
      <c r="K473" s="11"/>
      <c r="L473" s="11"/>
      <c r="M473" s="11"/>
      <c r="N473" s="11"/>
      <c r="O473" s="11"/>
    </row>
    <row r="474">
      <c r="C474" s="15"/>
      <c r="D474" s="12"/>
      <c r="E474" s="12"/>
      <c r="G474" s="11"/>
      <c r="H474" s="11"/>
      <c r="I474" s="11"/>
      <c r="J474" s="11"/>
      <c r="K474" s="11"/>
      <c r="L474" s="11"/>
      <c r="M474" s="11"/>
      <c r="N474" s="11"/>
      <c r="O474" s="11"/>
    </row>
    <row r="475">
      <c r="C475" s="15"/>
      <c r="D475" s="12"/>
      <c r="E475" s="12"/>
      <c r="G475" s="11"/>
      <c r="H475" s="11"/>
      <c r="I475" s="11"/>
      <c r="J475" s="11"/>
      <c r="K475" s="11"/>
      <c r="L475" s="11"/>
      <c r="M475" s="11"/>
      <c r="N475" s="11"/>
      <c r="O475" s="11"/>
    </row>
    <row r="476">
      <c r="C476" s="15"/>
      <c r="D476" s="12"/>
      <c r="E476" s="12"/>
      <c r="G476" s="11"/>
      <c r="H476" s="11"/>
      <c r="I476" s="11"/>
      <c r="J476" s="11"/>
      <c r="K476" s="11"/>
      <c r="L476" s="11"/>
      <c r="M476" s="11"/>
      <c r="N476" s="11"/>
      <c r="O476" s="11"/>
    </row>
    <row r="477">
      <c r="C477" s="15"/>
      <c r="D477" s="12"/>
      <c r="E477" s="12"/>
      <c r="G477" s="11"/>
      <c r="H477" s="11"/>
      <c r="I477" s="11"/>
      <c r="J477" s="11"/>
      <c r="K477" s="11"/>
      <c r="L477" s="11"/>
      <c r="M477" s="11"/>
      <c r="N477" s="11"/>
      <c r="O477" s="11"/>
    </row>
    <row r="478">
      <c r="C478" s="15"/>
      <c r="D478" s="12"/>
      <c r="E478" s="12"/>
      <c r="G478" s="11"/>
      <c r="H478" s="11"/>
      <c r="I478" s="11"/>
      <c r="J478" s="11"/>
      <c r="K478" s="11"/>
      <c r="L478" s="11"/>
      <c r="M478" s="11"/>
      <c r="N478" s="11"/>
      <c r="O478" s="11"/>
    </row>
    <row r="479">
      <c r="C479" s="15"/>
      <c r="D479" s="12"/>
      <c r="E479" s="12"/>
      <c r="G479" s="11"/>
      <c r="H479" s="11"/>
      <c r="I479" s="11"/>
      <c r="J479" s="11"/>
      <c r="K479" s="11"/>
      <c r="L479" s="11"/>
      <c r="M479" s="11"/>
      <c r="N479" s="11"/>
      <c r="O479" s="11"/>
    </row>
    <row r="480">
      <c r="C480" s="15"/>
      <c r="D480" s="12"/>
      <c r="E480" s="12"/>
      <c r="G480" s="11"/>
      <c r="H480" s="11"/>
      <c r="I480" s="11"/>
      <c r="J480" s="11"/>
      <c r="K480" s="11"/>
      <c r="L480" s="11"/>
      <c r="M480" s="11"/>
      <c r="N480" s="11"/>
      <c r="O480" s="11"/>
    </row>
    <row r="481">
      <c r="C481" s="15"/>
      <c r="D481" s="12"/>
      <c r="E481" s="12"/>
      <c r="G481" s="11"/>
      <c r="H481" s="11"/>
      <c r="I481" s="11"/>
      <c r="J481" s="11"/>
      <c r="K481" s="11"/>
      <c r="L481" s="11"/>
      <c r="M481" s="11"/>
      <c r="N481" s="11"/>
      <c r="O481" s="11"/>
    </row>
    <row r="482">
      <c r="C482" s="15"/>
      <c r="D482" s="12"/>
      <c r="E482" s="12"/>
      <c r="G482" s="11"/>
      <c r="H482" s="11"/>
      <c r="I482" s="11"/>
      <c r="J482" s="11"/>
      <c r="K482" s="11"/>
      <c r="L482" s="11"/>
      <c r="M482" s="11"/>
      <c r="N482" s="11"/>
      <c r="O482" s="11"/>
    </row>
    <row r="483">
      <c r="C483" s="15"/>
      <c r="D483" s="12"/>
      <c r="E483" s="12"/>
      <c r="G483" s="11"/>
      <c r="H483" s="11"/>
      <c r="I483" s="11"/>
      <c r="J483" s="11"/>
      <c r="K483" s="11"/>
      <c r="L483" s="11"/>
      <c r="M483" s="11"/>
      <c r="N483" s="11"/>
      <c r="O483" s="11"/>
    </row>
    <row r="484">
      <c r="C484" s="15"/>
      <c r="D484" s="12"/>
      <c r="E484" s="12"/>
      <c r="G484" s="11"/>
      <c r="H484" s="11"/>
      <c r="I484" s="11"/>
      <c r="J484" s="11"/>
      <c r="K484" s="11"/>
      <c r="L484" s="11"/>
      <c r="M484" s="11"/>
      <c r="N484" s="11"/>
      <c r="O484" s="11"/>
    </row>
    <row r="485">
      <c r="C485" s="15"/>
      <c r="D485" s="12"/>
      <c r="E485" s="12"/>
      <c r="G485" s="11"/>
      <c r="H485" s="11"/>
      <c r="I485" s="11"/>
      <c r="J485" s="11"/>
      <c r="K485" s="11"/>
      <c r="L485" s="11"/>
      <c r="M485" s="11"/>
      <c r="N485" s="11"/>
      <c r="O485" s="11"/>
    </row>
    <row r="486">
      <c r="C486" s="15"/>
      <c r="D486" s="12"/>
      <c r="E486" s="12"/>
      <c r="G486" s="11"/>
      <c r="H486" s="11"/>
      <c r="I486" s="11"/>
      <c r="J486" s="11"/>
      <c r="K486" s="11"/>
      <c r="L486" s="11"/>
      <c r="M486" s="11"/>
      <c r="N486" s="11"/>
      <c r="O486" s="11"/>
    </row>
    <row r="487">
      <c r="C487" s="15"/>
      <c r="D487" s="12"/>
      <c r="E487" s="12"/>
      <c r="G487" s="11"/>
      <c r="H487" s="11"/>
      <c r="I487" s="11"/>
      <c r="J487" s="11"/>
      <c r="K487" s="11"/>
      <c r="L487" s="11"/>
      <c r="M487" s="11"/>
      <c r="N487" s="11"/>
      <c r="O487" s="11"/>
    </row>
    <row r="488">
      <c r="C488" s="15"/>
      <c r="D488" s="12"/>
      <c r="E488" s="12"/>
      <c r="G488" s="11"/>
      <c r="H488" s="11"/>
      <c r="I488" s="11"/>
      <c r="J488" s="11"/>
      <c r="K488" s="11"/>
      <c r="L488" s="11"/>
      <c r="M488" s="11"/>
      <c r="N488" s="11"/>
      <c r="O488" s="11"/>
    </row>
    <row r="489">
      <c r="C489" s="15"/>
      <c r="D489" s="12"/>
      <c r="E489" s="12"/>
      <c r="G489" s="11"/>
      <c r="H489" s="11"/>
      <c r="I489" s="11"/>
      <c r="J489" s="11"/>
      <c r="K489" s="11"/>
      <c r="L489" s="11"/>
      <c r="M489" s="11"/>
      <c r="N489" s="11"/>
      <c r="O489" s="11"/>
    </row>
    <row r="490">
      <c r="C490" s="15"/>
      <c r="D490" s="12"/>
      <c r="E490" s="12"/>
      <c r="G490" s="11"/>
      <c r="H490" s="11"/>
      <c r="I490" s="11"/>
      <c r="J490" s="11"/>
      <c r="K490" s="11"/>
      <c r="L490" s="11"/>
      <c r="M490" s="11"/>
      <c r="N490" s="11"/>
      <c r="O490" s="11"/>
    </row>
    <row r="491">
      <c r="C491" s="15"/>
      <c r="D491" s="12"/>
      <c r="E491" s="12"/>
      <c r="G491" s="11"/>
      <c r="H491" s="11"/>
      <c r="I491" s="11"/>
      <c r="J491" s="11"/>
      <c r="K491" s="11"/>
      <c r="L491" s="11"/>
      <c r="M491" s="11"/>
      <c r="N491" s="11"/>
      <c r="O491" s="11"/>
    </row>
    <row r="492">
      <c r="C492" s="15"/>
      <c r="D492" s="12"/>
      <c r="E492" s="12"/>
      <c r="G492" s="11"/>
      <c r="H492" s="11"/>
      <c r="I492" s="11"/>
      <c r="J492" s="11"/>
      <c r="K492" s="11"/>
      <c r="L492" s="11"/>
      <c r="M492" s="11"/>
      <c r="N492" s="11"/>
      <c r="O492" s="11"/>
    </row>
    <row r="493">
      <c r="C493" s="15"/>
      <c r="D493" s="12"/>
      <c r="E493" s="12"/>
      <c r="G493" s="11"/>
      <c r="H493" s="11"/>
      <c r="I493" s="11"/>
      <c r="J493" s="11"/>
      <c r="K493" s="11"/>
      <c r="L493" s="11"/>
      <c r="M493" s="11"/>
      <c r="N493" s="11"/>
      <c r="O493" s="11"/>
    </row>
    <row r="494">
      <c r="C494" s="15"/>
      <c r="D494" s="12"/>
      <c r="E494" s="12"/>
      <c r="G494" s="11"/>
      <c r="H494" s="11"/>
      <c r="I494" s="11"/>
      <c r="J494" s="11"/>
      <c r="K494" s="11"/>
      <c r="L494" s="11"/>
      <c r="M494" s="11"/>
      <c r="N494" s="11"/>
      <c r="O494" s="11"/>
    </row>
    <row r="495">
      <c r="C495" s="15"/>
      <c r="D495" s="12"/>
      <c r="E495" s="12"/>
      <c r="G495" s="11"/>
      <c r="H495" s="11"/>
      <c r="I495" s="11"/>
      <c r="J495" s="11"/>
      <c r="K495" s="11"/>
      <c r="L495" s="11"/>
      <c r="M495" s="11"/>
      <c r="N495" s="11"/>
      <c r="O495" s="11"/>
    </row>
    <row r="496">
      <c r="C496" s="15"/>
      <c r="D496" s="12"/>
      <c r="E496" s="12"/>
      <c r="G496" s="11"/>
      <c r="H496" s="11"/>
      <c r="I496" s="11"/>
      <c r="J496" s="11"/>
      <c r="K496" s="11"/>
      <c r="L496" s="11"/>
      <c r="M496" s="11"/>
      <c r="N496" s="11"/>
      <c r="O496" s="11"/>
    </row>
    <row r="497">
      <c r="C497" s="15"/>
      <c r="D497" s="12"/>
      <c r="E497" s="12"/>
      <c r="G497" s="11"/>
      <c r="H497" s="11"/>
      <c r="I497" s="11"/>
      <c r="J497" s="11"/>
      <c r="K497" s="11"/>
      <c r="L497" s="11"/>
      <c r="M497" s="11"/>
      <c r="N497" s="11"/>
      <c r="O497" s="11"/>
    </row>
    <row r="498">
      <c r="C498" s="15"/>
      <c r="D498" s="12"/>
      <c r="E498" s="12"/>
      <c r="G498" s="11"/>
      <c r="H498" s="11"/>
      <c r="I498" s="11"/>
      <c r="J498" s="11"/>
      <c r="K498" s="11"/>
      <c r="L498" s="11"/>
      <c r="M498" s="11"/>
      <c r="N498" s="11"/>
      <c r="O498" s="11"/>
    </row>
    <row r="499">
      <c r="C499" s="15"/>
      <c r="D499" s="12"/>
      <c r="E499" s="12"/>
      <c r="G499" s="11"/>
      <c r="H499" s="11"/>
      <c r="I499" s="11"/>
      <c r="J499" s="11"/>
      <c r="K499" s="11"/>
      <c r="L499" s="11"/>
      <c r="M499" s="11"/>
      <c r="N499" s="11"/>
      <c r="O499" s="11"/>
    </row>
    <row r="500">
      <c r="C500" s="15"/>
      <c r="D500" s="12"/>
      <c r="E500" s="12"/>
      <c r="G500" s="11"/>
      <c r="H500" s="11"/>
      <c r="I500" s="11"/>
      <c r="J500" s="11"/>
      <c r="K500" s="11"/>
      <c r="L500" s="11"/>
      <c r="M500" s="11"/>
      <c r="N500" s="11"/>
      <c r="O500" s="11"/>
    </row>
    <row r="501">
      <c r="C501" s="15"/>
      <c r="D501" s="12"/>
      <c r="E501" s="12"/>
      <c r="G501" s="11"/>
      <c r="H501" s="11"/>
      <c r="I501" s="11"/>
      <c r="J501" s="11"/>
      <c r="K501" s="11"/>
      <c r="L501" s="11"/>
      <c r="M501" s="11"/>
      <c r="N501" s="11"/>
      <c r="O501" s="11"/>
    </row>
    <row r="502">
      <c r="C502" s="15"/>
      <c r="D502" s="12"/>
      <c r="E502" s="12"/>
      <c r="G502" s="11"/>
      <c r="H502" s="11"/>
      <c r="I502" s="11"/>
      <c r="J502" s="11"/>
      <c r="K502" s="11"/>
      <c r="L502" s="11"/>
      <c r="M502" s="11"/>
      <c r="N502" s="11"/>
      <c r="O502" s="11"/>
    </row>
    <row r="503">
      <c r="C503" s="15"/>
      <c r="D503" s="12"/>
      <c r="E503" s="12"/>
      <c r="G503" s="11"/>
      <c r="H503" s="11"/>
      <c r="I503" s="11"/>
      <c r="J503" s="11"/>
      <c r="K503" s="11"/>
      <c r="L503" s="11"/>
      <c r="M503" s="11"/>
      <c r="N503" s="11"/>
      <c r="O503" s="11"/>
    </row>
    <row r="504">
      <c r="C504" s="15"/>
      <c r="D504" s="12"/>
      <c r="E504" s="12"/>
      <c r="G504" s="11"/>
      <c r="H504" s="11"/>
      <c r="I504" s="11"/>
      <c r="J504" s="11"/>
      <c r="K504" s="11"/>
      <c r="L504" s="11"/>
      <c r="M504" s="11"/>
      <c r="N504" s="11"/>
      <c r="O504" s="11"/>
    </row>
    <row r="505">
      <c r="C505" s="15"/>
      <c r="D505" s="12"/>
      <c r="E505" s="12"/>
      <c r="G505" s="11"/>
      <c r="H505" s="11"/>
      <c r="I505" s="11"/>
      <c r="J505" s="11"/>
      <c r="K505" s="11"/>
      <c r="L505" s="11"/>
      <c r="M505" s="11"/>
      <c r="N505" s="11"/>
      <c r="O505" s="11"/>
    </row>
    <row r="506">
      <c r="C506" s="15"/>
      <c r="D506" s="12"/>
      <c r="E506" s="12"/>
      <c r="G506" s="11"/>
      <c r="H506" s="11"/>
      <c r="I506" s="11"/>
      <c r="J506" s="11"/>
      <c r="K506" s="11"/>
      <c r="L506" s="11"/>
      <c r="M506" s="11"/>
      <c r="N506" s="11"/>
      <c r="O506" s="11"/>
    </row>
    <row r="507">
      <c r="C507" s="15"/>
      <c r="D507" s="12"/>
      <c r="E507" s="12"/>
      <c r="G507" s="11"/>
      <c r="H507" s="11"/>
      <c r="I507" s="11"/>
      <c r="J507" s="11"/>
      <c r="K507" s="11"/>
      <c r="L507" s="11"/>
      <c r="M507" s="11"/>
      <c r="N507" s="11"/>
      <c r="O507" s="11"/>
    </row>
    <row r="508">
      <c r="C508" s="15"/>
      <c r="D508" s="12"/>
      <c r="E508" s="12"/>
      <c r="G508" s="11"/>
      <c r="H508" s="11"/>
      <c r="I508" s="11"/>
      <c r="J508" s="11"/>
      <c r="K508" s="11"/>
      <c r="L508" s="11"/>
      <c r="M508" s="11"/>
      <c r="N508" s="11"/>
      <c r="O508" s="11"/>
    </row>
    <row r="509">
      <c r="C509" s="15"/>
      <c r="D509" s="12"/>
      <c r="E509" s="12"/>
      <c r="G509" s="11"/>
      <c r="H509" s="11"/>
      <c r="I509" s="11"/>
      <c r="J509" s="11"/>
      <c r="K509" s="11"/>
      <c r="L509" s="11"/>
      <c r="M509" s="11"/>
      <c r="N509" s="11"/>
      <c r="O509" s="11"/>
    </row>
    <row r="510">
      <c r="C510" s="15"/>
      <c r="D510" s="12"/>
      <c r="E510" s="12"/>
      <c r="G510" s="11"/>
      <c r="H510" s="11"/>
      <c r="I510" s="11"/>
      <c r="J510" s="11"/>
      <c r="K510" s="11"/>
      <c r="L510" s="11"/>
      <c r="M510" s="11"/>
      <c r="N510" s="11"/>
      <c r="O510" s="11"/>
    </row>
    <row r="511">
      <c r="C511" s="15"/>
      <c r="D511" s="12"/>
      <c r="E511" s="12"/>
      <c r="G511" s="11"/>
      <c r="H511" s="11"/>
      <c r="I511" s="11"/>
      <c r="J511" s="11"/>
      <c r="K511" s="11"/>
      <c r="L511" s="11"/>
      <c r="M511" s="11"/>
      <c r="N511" s="11"/>
      <c r="O511" s="11"/>
    </row>
    <row r="512">
      <c r="C512" s="15"/>
      <c r="D512" s="12"/>
      <c r="E512" s="12"/>
      <c r="G512" s="11"/>
      <c r="H512" s="11"/>
      <c r="I512" s="11"/>
      <c r="J512" s="11"/>
      <c r="K512" s="11"/>
      <c r="L512" s="11"/>
      <c r="M512" s="11"/>
      <c r="N512" s="11"/>
      <c r="O512" s="11"/>
    </row>
    <row r="513">
      <c r="C513" s="15"/>
      <c r="D513" s="12"/>
      <c r="E513" s="12"/>
      <c r="G513" s="11"/>
      <c r="H513" s="11"/>
      <c r="I513" s="11"/>
      <c r="J513" s="11"/>
      <c r="K513" s="11"/>
      <c r="L513" s="11"/>
      <c r="M513" s="11"/>
      <c r="N513" s="11"/>
      <c r="O513" s="11"/>
    </row>
    <row r="514">
      <c r="C514" s="15"/>
      <c r="D514" s="12"/>
      <c r="E514" s="12"/>
      <c r="G514" s="11"/>
      <c r="H514" s="11"/>
      <c r="I514" s="11"/>
      <c r="J514" s="11"/>
      <c r="K514" s="11"/>
      <c r="L514" s="11"/>
      <c r="M514" s="11"/>
      <c r="N514" s="11"/>
      <c r="O514" s="11"/>
    </row>
    <row r="515">
      <c r="C515" s="15"/>
      <c r="D515" s="12"/>
      <c r="E515" s="12"/>
      <c r="G515" s="11"/>
      <c r="H515" s="11"/>
      <c r="I515" s="11"/>
      <c r="J515" s="11"/>
      <c r="K515" s="11"/>
      <c r="L515" s="11"/>
      <c r="M515" s="11"/>
      <c r="N515" s="11"/>
      <c r="O515" s="11"/>
    </row>
    <row r="516">
      <c r="C516" s="15"/>
      <c r="D516" s="12"/>
      <c r="E516" s="12"/>
      <c r="G516" s="11"/>
      <c r="H516" s="11"/>
      <c r="I516" s="11"/>
      <c r="J516" s="11"/>
      <c r="K516" s="11"/>
      <c r="L516" s="11"/>
      <c r="M516" s="11"/>
      <c r="N516" s="11"/>
      <c r="O516" s="11"/>
    </row>
    <row r="517">
      <c r="C517" s="15"/>
      <c r="D517" s="12"/>
      <c r="E517" s="12"/>
      <c r="G517" s="11"/>
      <c r="H517" s="11"/>
      <c r="I517" s="11"/>
      <c r="J517" s="11"/>
      <c r="K517" s="11"/>
      <c r="L517" s="11"/>
      <c r="M517" s="11"/>
      <c r="N517" s="11"/>
      <c r="O517" s="11"/>
    </row>
    <row r="518">
      <c r="C518" s="15"/>
      <c r="D518" s="12"/>
      <c r="E518" s="12"/>
      <c r="G518" s="11"/>
      <c r="H518" s="11"/>
      <c r="I518" s="11"/>
      <c r="J518" s="11"/>
      <c r="K518" s="11"/>
      <c r="L518" s="11"/>
      <c r="M518" s="11"/>
      <c r="N518" s="11"/>
      <c r="O518" s="11"/>
    </row>
    <row r="519">
      <c r="C519" s="15"/>
      <c r="D519" s="12"/>
      <c r="E519" s="12"/>
      <c r="G519" s="11"/>
      <c r="H519" s="11"/>
      <c r="I519" s="11"/>
      <c r="J519" s="11"/>
      <c r="K519" s="11"/>
      <c r="L519" s="11"/>
      <c r="M519" s="11"/>
      <c r="N519" s="11"/>
      <c r="O519" s="11"/>
    </row>
    <row r="520">
      <c r="C520" s="15"/>
      <c r="D520" s="12"/>
      <c r="E520" s="12"/>
      <c r="G520" s="11"/>
      <c r="H520" s="11"/>
      <c r="I520" s="11"/>
      <c r="J520" s="11"/>
      <c r="K520" s="11"/>
      <c r="L520" s="11"/>
      <c r="M520" s="11"/>
      <c r="N520" s="11"/>
      <c r="O520" s="11"/>
    </row>
    <row r="521">
      <c r="C521" s="15"/>
      <c r="D521" s="12"/>
      <c r="E521" s="12"/>
      <c r="G521" s="11"/>
      <c r="H521" s="11"/>
      <c r="I521" s="11"/>
      <c r="J521" s="11"/>
      <c r="K521" s="11"/>
      <c r="L521" s="11"/>
      <c r="M521" s="11"/>
      <c r="N521" s="11"/>
      <c r="O521" s="11"/>
    </row>
    <row r="522">
      <c r="C522" s="15"/>
      <c r="D522" s="12"/>
      <c r="E522" s="12"/>
      <c r="G522" s="11"/>
      <c r="H522" s="11"/>
      <c r="I522" s="11"/>
      <c r="J522" s="11"/>
      <c r="K522" s="11"/>
      <c r="L522" s="11"/>
      <c r="M522" s="11"/>
      <c r="N522" s="11"/>
      <c r="O522" s="11"/>
    </row>
    <row r="523">
      <c r="C523" s="15"/>
      <c r="D523" s="12"/>
      <c r="E523" s="12"/>
      <c r="G523" s="11"/>
      <c r="H523" s="11"/>
      <c r="I523" s="11"/>
      <c r="J523" s="11"/>
      <c r="K523" s="11"/>
      <c r="L523" s="11"/>
      <c r="M523" s="11"/>
      <c r="N523" s="11"/>
      <c r="O523" s="11"/>
    </row>
    <row r="524">
      <c r="C524" s="15"/>
      <c r="D524" s="12"/>
      <c r="E524" s="12"/>
      <c r="G524" s="11"/>
      <c r="H524" s="11"/>
      <c r="I524" s="11"/>
      <c r="J524" s="11"/>
      <c r="K524" s="11"/>
      <c r="L524" s="11"/>
      <c r="M524" s="11"/>
      <c r="N524" s="11"/>
      <c r="O524" s="11"/>
    </row>
    <row r="525">
      <c r="C525" s="15"/>
      <c r="D525" s="12"/>
      <c r="E525" s="12"/>
      <c r="G525" s="11"/>
      <c r="H525" s="11"/>
      <c r="I525" s="11"/>
      <c r="J525" s="11"/>
      <c r="K525" s="11"/>
      <c r="L525" s="11"/>
      <c r="M525" s="11"/>
      <c r="N525" s="11"/>
      <c r="O525" s="11"/>
    </row>
    <row r="526">
      <c r="C526" s="15"/>
      <c r="D526" s="12"/>
      <c r="E526" s="12"/>
      <c r="G526" s="11"/>
      <c r="H526" s="11"/>
      <c r="I526" s="11"/>
      <c r="J526" s="11"/>
      <c r="K526" s="11"/>
      <c r="L526" s="11"/>
      <c r="M526" s="11"/>
      <c r="N526" s="11"/>
      <c r="O526" s="11"/>
    </row>
    <row r="527">
      <c r="C527" s="15"/>
      <c r="D527" s="12"/>
      <c r="E527" s="12"/>
      <c r="G527" s="11"/>
      <c r="H527" s="11"/>
      <c r="I527" s="11"/>
      <c r="J527" s="11"/>
      <c r="K527" s="11"/>
      <c r="L527" s="11"/>
      <c r="M527" s="11"/>
      <c r="N527" s="11"/>
      <c r="O527" s="11"/>
    </row>
    <row r="528">
      <c r="C528" s="15"/>
      <c r="D528" s="12"/>
      <c r="E528" s="12"/>
      <c r="G528" s="11"/>
      <c r="H528" s="11"/>
      <c r="I528" s="11"/>
      <c r="J528" s="11"/>
      <c r="K528" s="11"/>
      <c r="L528" s="11"/>
      <c r="M528" s="11"/>
      <c r="N528" s="11"/>
      <c r="O528" s="11"/>
    </row>
    <row r="529">
      <c r="C529" s="15"/>
      <c r="D529" s="12"/>
      <c r="E529" s="12"/>
      <c r="G529" s="11"/>
      <c r="H529" s="11"/>
      <c r="I529" s="11"/>
      <c r="J529" s="11"/>
      <c r="K529" s="11"/>
      <c r="L529" s="11"/>
      <c r="M529" s="11"/>
      <c r="N529" s="11"/>
      <c r="O529" s="11"/>
    </row>
    <row r="530">
      <c r="C530" s="15"/>
      <c r="D530" s="12"/>
      <c r="E530" s="12"/>
      <c r="G530" s="11"/>
      <c r="H530" s="11"/>
      <c r="I530" s="11"/>
      <c r="J530" s="11"/>
      <c r="K530" s="11"/>
      <c r="L530" s="11"/>
      <c r="M530" s="11"/>
      <c r="N530" s="11"/>
      <c r="O530" s="11"/>
    </row>
    <row r="531">
      <c r="C531" s="15"/>
      <c r="D531" s="12"/>
      <c r="E531" s="12"/>
      <c r="G531" s="11"/>
      <c r="H531" s="11"/>
      <c r="I531" s="11"/>
      <c r="J531" s="11"/>
      <c r="K531" s="11"/>
      <c r="L531" s="11"/>
      <c r="M531" s="11"/>
      <c r="N531" s="11"/>
      <c r="O531" s="11"/>
    </row>
    <row r="532">
      <c r="C532" s="15"/>
      <c r="D532" s="12"/>
      <c r="E532" s="12"/>
      <c r="G532" s="11"/>
      <c r="H532" s="11"/>
      <c r="I532" s="11"/>
      <c r="J532" s="11"/>
      <c r="K532" s="11"/>
      <c r="L532" s="11"/>
      <c r="M532" s="11"/>
      <c r="N532" s="11"/>
      <c r="O532" s="11"/>
    </row>
    <row r="533">
      <c r="C533" s="15"/>
      <c r="D533" s="12"/>
      <c r="E533" s="12"/>
      <c r="G533" s="11"/>
      <c r="H533" s="11"/>
      <c r="I533" s="11"/>
      <c r="J533" s="11"/>
      <c r="K533" s="11"/>
      <c r="L533" s="11"/>
      <c r="M533" s="11"/>
      <c r="N533" s="11"/>
      <c r="O533" s="11"/>
    </row>
    <row r="534">
      <c r="C534" s="15"/>
      <c r="D534" s="12"/>
      <c r="E534" s="12"/>
      <c r="G534" s="11"/>
      <c r="H534" s="11"/>
      <c r="I534" s="11"/>
      <c r="J534" s="11"/>
      <c r="K534" s="11"/>
      <c r="L534" s="11"/>
      <c r="M534" s="11"/>
      <c r="N534" s="11"/>
      <c r="O534" s="11"/>
    </row>
    <row r="535">
      <c r="C535" s="15"/>
      <c r="D535" s="12"/>
      <c r="E535" s="12"/>
      <c r="G535" s="11"/>
      <c r="H535" s="11"/>
      <c r="I535" s="11"/>
      <c r="J535" s="11"/>
      <c r="K535" s="11"/>
      <c r="L535" s="11"/>
      <c r="M535" s="11"/>
      <c r="N535" s="11"/>
      <c r="O535" s="11"/>
    </row>
    <row r="536">
      <c r="C536" s="15"/>
      <c r="D536" s="12"/>
      <c r="E536" s="12"/>
      <c r="G536" s="11"/>
      <c r="H536" s="11"/>
      <c r="I536" s="11"/>
      <c r="J536" s="11"/>
      <c r="K536" s="11"/>
      <c r="L536" s="11"/>
      <c r="M536" s="11"/>
      <c r="N536" s="11"/>
      <c r="O536" s="11"/>
    </row>
    <row r="537">
      <c r="C537" s="15"/>
      <c r="D537" s="12"/>
      <c r="E537" s="12"/>
      <c r="G537" s="11"/>
      <c r="H537" s="11"/>
      <c r="I537" s="11"/>
      <c r="J537" s="11"/>
      <c r="K537" s="11"/>
      <c r="L537" s="11"/>
      <c r="M537" s="11"/>
      <c r="N537" s="11"/>
      <c r="O537" s="11"/>
    </row>
    <row r="538">
      <c r="C538" s="15"/>
      <c r="D538" s="12"/>
      <c r="E538" s="12"/>
      <c r="G538" s="11"/>
      <c r="H538" s="11"/>
      <c r="I538" s="11"/>
      <c r="J538" s="11"/>
      <c r="K538" s="11"/>
      <c r="L538" s="11"/>
      <c r="M538" s="11"/>
      <c r="N538" s="11"/>
      <c r="O538" s="11"/>
    </row>
    <row r="539">
      <c r="C539" s="15"/>
      <c r="D539" s="12"/>
      <c r="E539" s="12"/>
      <c r="G539" s="11"/>
      <c r="H539" s="11"/>
      <c r="I539" s="11"/>
      <c r="J539" s="11"/>
      <c r="K539" s="11"/>
      <c r="L539" s="11"/>
      <c r="M539" s="11"/>
      <c r="N539" s="11"/>
      <c r="O539" s="11"/>
    </row>
    <row r="540">
      <c r="C540" s="15"/>
      <c r="D540" s="12"/>
      <c r="E540" s="12"/>
      <c r="G540" s="11"/>
      <c r="H540" s="11"/>
      <c r="I540" s="11"/>
      <c r="J540" s="11"/>
      <c r="K540" s="11"/>
      <c r="L540" s="11"/>
      <c r="M540" s="11"/>
      <c r="N540" s="11"/>
      <c r="O540" s="11"/>
    </row>
    <row r="541">
      <c r="C541" s="15"/>
      <c r="D541" s="12"/>
      <c r="E541" s="12"/>
      <c r="G541" s="11"/>
      <c r="H541" s="11"/>
      <c r="I541" s="11"/>
      <c r="J541" s="11"/>
      <c r="K541" s="11"/>
      <c r="L541" s="11"/>
      <c r="M541" s="11"/>
      <c r="N541" s="11"/>
      <c r="O541" s="11"/>
    </row>
    <row r="542">
      <c r="C542" s="15"/>
      <c r="D542" s="12"/>
      <c r="E542" s="12"/>
      <c r="G542" s="11"/>
      <c r="H542" s="11"/>
      <c r="I542" s="11"/>
      <c r="J542" s="11"/>
      <c r="K542" s="11"/>
      <c r="L542" s="11"/>
      <c r="M542" s="11"/>
      <c r="N542" s="11"/>
      <c r="O542" s="11"/>
    </row>
    <row r="543">
      <c r="C543" s="15"/>
      <c r="D543" s="12"/>
      <c r="E543" s="12"/>
      <c r="G543" s="11"/>
      <c r="H543" s="11"/>
      <c r="I543" s="11"/>
      <c r="J543" s="11"/>
      <c r="K543" s="11"/>
      <c r="L543" s="11"/>
      <c r="M543" s="11"/>
      <c r="N543" s="11"/>
      <c r="O543" s="11"/>
    </row>
    <row r="544">
      <c r="C544" s="15"/>
      <c r="D544" s="12"/>
      <c r="E544" s="12"/>
      <c r="G544" s="11"/>
      <c r="H544" s="11"/>
      <c r="I544" s="11"/>
      <c r="J544" s="11"/>
      <c r="K544" s="11"/>
      <c r="L544" s="11"/>
      <c r="M544" s="11"/>
      <c r="N544" s="11"/>
      <c r="O544" s="11"/>
    </row>
    <row r="545">
      <c r="C545" s="15"/>
      <c r="D545" s="12"/>
      <c r="E545" s="12"/>
      <c r="G545" s="11"/>
      <c r="H545" s="11"/>
      <c r="I545" s="11"/>
      <c r="J545" s="11"/>
      <c r="K545" s="11"/>
      <c r="L545" s="11"/>
      <c r="M545" s="11"/>
      <c r="N545" s="11"/>
      <c r="O545" s="11"/>
    </row>
    <row r="546">
      <c r="C546" s="15"/>
      <c r="D546" s="12"/>
      <c r="E546" s="12"/>
      <c r="G546" s="11"/>
      <c r="H546" s="11"/>
      <c r="I546" s="11"/>
      <c r="J546" s="11"/>
      <c r="K546" s="11"/>
      <c r="L546" s="11"/>
      <c r="M546" s="11"/>
      <c r="N546" s="11"/>
      <c r="O546" s="11"/>
    </row>
    <row r="547">
      <c r="C547" s="15"/>
      <c r="D547" s="12"/>
      <c r="E547" s="12"/>
      <c r="G547" s="11"/>
      <c r="H547" s="11"/>
      <c r="I547" s="11"/>
      <c r="J547" s="11"/>
      <c r="K547" s="11"/>
      <c r="L547" s="11"/>
      <c r="M547" s="11"/>
      <c r="N547" s="11"/>
      <c r="O547" s="11"/>
    </row>
    <row r="548">
      <c r="C548" s="15"/>
      <c r="D548" s="12"/>
      <c r="E548" s="12"/>
      <c r="G548" s="11"/>
      <c r="H548" s="11"/>
      <c r="I548" s="11"/>
      <c r="J548" s="11"/>
      <c r="K548" s="11"/>
      <c r="L548" s="11"/>
      <c r="M548" s="11"/>
      <c r="N548" s="11"/>
      <c r="O548" s="11"/>
    </row>
    <row r="549">
      <c r="C549" s="15"/>
      <c r="D549" s="12"/>
      <c r="E549" s="12"/>
      <c r="G549" s="11"/>
      <c r="H549" s="11"/>
      <c r="I549" s="11"/>
      <c r="J549" s="11"/>
      <c r="K549" s="11"/>
      <c r="L549" s="11"/>
      <c r="M549" s="11"/>
      <c r="N549" s="11"/>
      <c r="O549" s="11"/>
    </row>
    <row r="550">
      <c r="C550" s="15"/>
      <c r="D550" s="12"/>
      <c r="E550" s="12"/>
      <c r="G550" s="11"/>
      <c r="H550" s="11"/>
      <c r="I550" s="11"/>
      <c r="J550" s="11"/>
      <c r="K550" s="11"/>
      <c r="L550" s="11"/>
      <c r="M550" s="11"/>
      <c r="N550" s="11"/>
      <c r="O550" s="11"/>
    </row>
    <row r="551">
      <c r="C551" s="15"/>
      <c r="D551" s="12"/>
      <c r="E551" s="12"/>
      <c r="G551" s="11"/>
      <c r="H551" s="11"/>
      <c r="I551" s="11"/>
      <c r="J551" s="11"/>
      <c r="K551" s="11"/>
      <c r="L551" s="11"/>
      <c r="M551" s="11"/>
      <c r="N551" s="11"/>
      <c r="O551" s="11"/>
    </row>
    <row r="552">
      <c r="C552" s="15"/>
      <c r="D552" s="12"/>
      <c r="E552" s="12"/>
      <c r="G552" s="11"/>
      <c r="H552" s="11"/>
      <c r="I552" s="11"/>
      <c r="J552" s="11"/>
      <c r="K552" s="11"/>
      <c r="L552" s="11"/>
      <c r="M552" s="11"/>
      <c r="N552" s="11"/>
      <c r="O552" s="11"/>
    </row>
    <row r="553">
      <c r="C553" s="15"/>
      <c r="D553" s="12"/>
      <c r="E553" s="12"/>
      <c r="G553" s="11"/>
      <c r="H553" s="11"/>
      <c r="I553" s="11"/>
      <c r="J553" s="11"/>
      <c r="K553" s="11"/>
      <c r="L553" s="11"/>
      <c r="M553" s="11"/>
      <c r="N553" s="11"/>
      <c r="O553" s="11"/>
    </row>
    <row r="554">
      <c r="C554" s="15"/>
      <c r="D554" s="12"/>
      <c r="E554" s="12"/>
      <c r="G554" s="11"/>
      <c r="H554" s="11"/>
      <c r="I554" s="11"/>
      <c r="J554" s="11"/>
      <c r="K554" s="11"/>
      <c r="L554" s="11"/>
      <c r="M554" s="11"/>
      <c r="N554" s="11"/>
      <c r="O554" s="11"/>
    </row>
    <row r="555">
      <c r="C555" s="15"/>
      <c r="D555" s="12"/>
      <c r="E555" s="12"/>
      <c r="G555" s="11"/>
      <c r="H555" s="11"/>
      <c r="I555" s="11"/>
      <c r="J555" s="11"/>
      <c r="K555" s="11"/>
      <c r="L555" s="11"/>
      <c r="M555" s="11"/>
      <c r="N555" s="11"/>
      <c r="O555" s="11"/>
    </row>
    <row r="556">
      <c r="C556" s="15"/>
      <c r="D556" s="12"/>
      <c r="E556" s="12"/>
      <c r="G556" s="11"/>
      <c r="H556" s="11"/>
      <c r="I556" s="11"/>
      <c r="J556" s="11"/>
      <c r="K556" s="11"/>
      <c r="L556" s="11"/>
      <c r="M556" s="11"/>
      <c r="N556" s="11"/>
      <c r="O556" s="11"/>
    </row>
    <row r="557">
      <c r="C557" s="15"/>
      <c r="D557" s="12"/>
      <c r="E557" s="12"/>
      <c r="G557" s="11"/>
      <c r="H557" s="11"/>
      <c r="I557" s="11"/>
      <c r="J557" s="11"/>
      <c r="K557" s="11"/>
      <c r="L557" s="11"/>
      <c r="M557" s="11"/>
      <c r="N557" s="11"/>
      <c r="O557" s="11"/>
    </row>
    <row r="558">
      <c r="C558" s="15"/>
      <c r="D558" s="12"/>
      <c r="E558" s="12"/>
      <c r="G558" s="11"/>
      <c r="H558" s="11"/>
      <c r="I558" s="11"/>
      <c r="J558" s="11"/>
      <c r="K558" s="11"/>
      <c r="L558" s="11"/>
      <c r="M558" s="11"/>
      <c r="N558" s="11"/>
      <c r="O558" s="11"/>
    </row>
    <row r="559">
      <c r="C559" s="15"/>
      <c r="D559" s="12"/>
      <c r="E559" s="12"/>
      <c r="G559" s="11"/>
      <c r="H559" s="11"/>
      <c r="I559" s="11"/>
      <c r="J559" s="11"/>
      <c r="K559" s="11"/>
      <c r="L559" s="11"/>
      <c r="M559" s="11"/>
      <c r="N559" s="11"/>
      <c r="O559" s="11"/>
    </row>
    <row r="560">
      <c r="C560" s="15"/>
      <c r="D560" s="12"/>
      <c r="E560" s="12"/>
      <c r="G560" s="11"/>
      <c r="H560" s="11"/>
      <c r="I560" s="11"/>
      <c r="J560" s="11"/>
      <c r="K560" s="11"/>
      <c r="L560" s="11"/>
      <c r="M560" s="11"/>
      <c r="N560" s="11"/>
      <c r="O560" s="11"/>
    </row>
    <row r="561">
      <c r="C561" s="15"/>
      <c r="D561" s="12"/>
      <c r="E561" s="12"/>
      <c r="G561" s="11"/>
      <c r="H561" s="11"/>
      <c r="I561" s="11"/>
      <c r="J561" s="11"/>
      <c r="K561" s="11"/>
      <c r="L561" s="11"/>
      <c r="M561" s="11"/>
      <c r="N561" s="11"/>
      <c r="O561" s="11"/>
    </row>
    <row r="562">
      <c r="C562" s="15"/>
      <c r="D562" s="12"/>
      <c r="E562" s="12"/>
      <c r="G562" s="11"/>
      <c r="H562" s="11"/>
      <c r="I562" s="11"/>
      <c r="J562" s="11"/>
      <c r="K562" s="11"/>
      <c r="L562" s="11"/>
      <c r="M562" s="11"/>
      <c r="N562" s="11"/>
      <c r="O562" s="11"/>
    </row>
    <row r="563">
      <c r="C563" s="15"/>
      <c r="D563" s="12"/>
      <c r="E563" s="12"/>
      <c r="G563" s="11"/>
      <c r="H563" s="11"/>
      <c r="I563" s="11"/>
      <c r="J563" s="11"/>
      <c r="K563" s="11"/>
      <c r="L563" s="11"/>
      <c r="M563" s="11"/>
      <c r="N563" s="11"/>
      <c r="O563" s="11"/>
    </row>
    <row r="564">
      <c r="C564" s="15"/>
      <c r="D564" s="12"/>
      <c r="E564" s="12"/>
      <c r="G564" s="11"/>
      <c r="H564" s="11"/>
      <c r="I564" s="11"/>
      <c r="J564" s="11"/>
      <c r="K564" s="11"/>
      <c r="L564" s="11"/>
      <c r="M564" s="11"/>
      <c r="N564" s="11"/>
      <c r="O564" s="11"/>
    </row>
    <row r="565">
      <c r="C565" s="15"/>
      <c r="D565" s="12"/>
      <c r="E565" s="12"/>
      <c r="G565" s="11"/>
      <c r="H565" s="11"/>
      <c r="I565" s="11"/>
      <c r="J565" s="11"/>
      <c r="K565" s="11"/>
      <c r="L565" s="11"/>
      <c r="M565" s="11"/>
      <c r="N565" s="11"/>
      <c r="O565" s="11"/>
    </row>
    <row r="566">
      <c r="C566" s="15"/>
      <c r="D566" s="12"/>
      <c r="E566" s="12"/>
      <c r="G566" s="11"/>
      <c r="H566" s="11"/>
      <c r="I566" s="11"/>
      <c r="J566" s="11"/>
      <c r="K566" s="11"/>
      <c r="L566" s="11"/>
      <c r="M566" s="11"/>
      <c r="N566" s="11"/>
      <c r="O566" s="11"/>
    </row>
    <row r="567">
      <c r="C567" s="15"/>
      <c r="D567" s="12"/>
      <c r="E567" s="12"/>
      <c r="G567" s="11"/>
      <c r="H567" s="11"/>
      <c r="I567" s="11"/>
      <c r="J567" s="11"/>
      <c r="K567" s="11"/>
      <c r="L567" s="11"/>
      <c r="M567" s="11"/>
      <c r="N567" s="11"/>
      <c r="O567" s="11"/>
    </row>
    <row r="568">
      <c r="C568" s="15"/>
      <c r="D568" s="12"/>
      <c r="E568" s="12"/>
      <c r="G568" s="11"/>
      <c r="H568" s="11"/>
      <c r="I568" s="11"/>
      <c r="J568" s="11"/>
      <c r="K568" s="11"/>
      <c r="L568" s="11"/>
      <c r="M568" s="11"/>
      <c r="N568" s="11"/>
      <c r="O568" s="11"/>
    </row>
    <row r="569">
      <c r="C569" s="15"/>
      <c r="D569" s="12"/>
      <c r="E569" s="12"/>
      <c r="G569" s="11"/>
      <c r="H569" s="11"/>
      <c r="I569" s="11"/>
      <c r="J569" s="11"/>
      <c r="K569" s="11"/>
      <c r="L569" s="11"/>
      <c r="M569" s="11"/>
      <c r="N569" s="11"/>
      <c r="O569" s="11"/>
    </row>
    <row r="570">
      <c r="C570" s="15"/>
      <c r="D570" s="12"/>
      <c r="E570" s="12"/>
      <c r="G570" s="11"/>
      <c r="H570" s="11"/>
      <c r="I570" s="11"/>
      <c r="J570" s="11"/>
      <c r="K570" s="11"/>
      <c r="L570" s="11"/>
      <c r="M570" s="11"/>
      <c r="N570" s="11"/>
      <c r="O570" s="11"/>
    </row>
    <row r="571">
      <c r="C571" s="15"/>
      <c r="D571" s="12"/>
      <c r="E571" s="12"/>
      <c r="G571" s="11"/>
      <c r="H571" s="11"/>
      <c r="I571" s="11"/>
      <c r="J571" s="11"/>
      <c r="K571" s="11"/>
      <c r="L571" s="11"/>
      <c r="M571" s="11"/>
      <c r="N571" s="11"/>
      <c r="O571" s="11"/>
    </row>
    <row r="572">
      <c r="C572" s="15"/>
      <c r="D572" s="12"/>
      <c r="E572" s="12"/>
      <c r="G572" s="11"/>
      <c r="H572" s="11"/>
      <c r="I572" s="11"/>
      <c r="J572" s="11"/>
      <c r="K572" s="11"/>
      <c r="L572" s="11"/>
      <c r="M572" s="11"/>
      <c r="N572" s="11"/>
      <c r="O572" s="11"/>
    </row>
    <row r="573">
      <c r="C573" s="15"/>
      <c r="D573" s="12"/>
      <c r="E573" s="12"/>
      <c r="G573" s="11"/>
      <c r="H573" s="11"/>
      <c r="I573" s="11"/>
      <c r="J573" s="11"/>
      <c r="K573" s="11"/>
      <c r="L573" s="11"/>
      <c r="M573" s="11"/>
      <c r="N573" s="11"/>
      <c r="O573" s="11"/>
    </row>
    <row r="574">
      <c r="C574" s="15"/>
      <c r="D574" s="12"/>
      <c r="E574" s="12"/>
      <c r="G574" s="11"/>
      <c r="H574" s="11"/>
      <c r="I574" s="11"/>
      <c r="J574" s="11"/>
      <c r="K574" s="11"/>
      <c r="L574" s="11"/>
      <c r="M574" s="11"/>
      <c r="N574" s="11"/>
      <c r="O574" s="11"/>
    </row>
    <row r="575">
      <c r="C575" s="15"/>
      <c r="D575" s="12"/>
      <c r="E575" s="12"/>
      <c r="G575" s="11"/>
      <c r="H575" s="11"/>
      <c r="I575" s="11"/>
      <c r="J575" s="11"/>
      <c r="K575" s="11"/>
      <c r="L575" s="11"/>
      <c r="M575" s="11"/>
      <c r="N575" s="11"/>
      <c r="O575" s="11"/>
    </row>
    <row r="576">
      <c r="C576" s="15"/>
      <c r="D576" s="12"/>
      <c r="E576" s="12"/>
      <c r="G576" s="11"/>
      <c r="H576" s="11"/>
      <c r="I576" s="11"/>
      <c r="J576" s="11"/>
      <c r="K576" s="11"/>
      <c r="L576" s="11"/>
      <c r="M576" s="11"/>
      <c r="N576" s="11"/>
      <c r="O576" s="11"/>
    </row>
    <row r="577">
      <c r="C577" s="15"/>
      <c r="D577" s="12"/>
      <c r="E577" s="12"/>
      <c r="G577" s="11"/>
      <c r="H577" s="11"/>
      <c r="I577" s="11"/>
      <c r="J577" s="11"/>
      <c r="K577" s="11"/>
      <c r="L577" s="11"/>
      <c r="M577" s="11"/>
      <c r="N577" s="11"/>
      <c r="O577" s="11"/>
    </row>
    <row r="578">
      <c r="C578" s="15"/>
      <c r="D578" s="12"/>
      <c r="E578" s="12"/>
      <c r="G578" s="11"/>
      <c r="H578" s="11"/>
      <c r="I578" s="11"/>
      <c r="J578" s="11"/>
      <c r="K578" s="11"/>
      <c r="L578" s="11"/>
      <c r="M578" s="11"/>
      <c r="N578" s="11"/>
      <c r="O578" s="11"/>
    </row>
    <row r="579">
      <c r="C579" s="15"/>
      <c r="D579" s="12"/>
      <c r="E579" s="12"/>
      <c r="G579" s="11"/>
      <c r="H579" s="11"/>
      <c r="I579" s="11"/>
      <c r="J579" s="11"/>
      <c r="K579" s="11"/>
      <c r="L579" s="11"/>
      <c r="M579" s="11"/>
      <c r="N579" s="11"/>
      <c r="O579" s="11"/>
    </row>
    <row r="580">
      <c r="C580" s="15"/>
      <c r="D580" s="12"/>
      <c r="E580" s="12"/>
      <c r="G580" s="11"/>
      <c r="H580" s="11"/>
      <c r="I580" s="11"/>
      <c r="J580" s="11"/>
      <c r="K580" s="11"/>
      <c r="L580" s="11"/>
      <c r="M580" s="11"/>
      <c r="N580" s="11"/>
      <c r="O580" s="11"/>
    </row>
    <row r="581">
      <c r="C581" s="15"/>
      <c r="D581" s="12"/>
      <c r="E581" s="12"/>
      <c r="G581" s="11"/>
      <c r="H581" s="11"/>
      <c r="I581" s="11"/>
      <c r="J581" s="11"/>
      <c r="K581" s="11"/>
      <c r="L581" s="11"/>
      <c r="M581" s="11"/>
      <c r="N581" s="11"/>
      <c r="O581" s="11"/>
    </row>
    <row r="582">
      <c r="C582" s="15"/>
      <c r="D582" s="12"/>
      <c r="E582" s="12"/>
      <c r="G582" s="11"/>
      <c r="H582" s="11"/>
      <c r="I582" s="11"/>
      <c r="J582" s="11"/>
      <c r="K582" s="11"/>
      <c r="L582" s="11"/>
      <c r="M582" s="11"/>
      <c r="N582" s="11"/>
      <c r="O582" s="11"/>
    </row>
    <row r="583">
      <c r="C583" s="15"/>
      <c r="D583" s="12"/>
      <c r="E583" s="12"/>
      <c r="G583" s="11"/>
      <c r="H583" s="11"/>
      <c r="I583" s="11"/>
      <c r="J583" s="11"/>
      <c r="K583" s="11"/>
      <c r="L583" s="11"/>
      <c r="M583" s="11"/>
      <c r="N583" s="11"/>
      <c r="O583" s="11"/>
    </row>
    <row r="584">
      <c r="C584" s="15"/>
      <c r="D584" s="12"/>
      <c r="E584" s="12"/>
      <c r="G584" s="11"/>
      <c r="H584" s="11"/>
      <c r="I584" s="11"/>
      <c r="J584" s="11"/>
      <c r="K584" s="11"/>
      <c r="L584" s="11"/>
      <c r="M584" s="11"/>
      <c r="N584" s="11"/>
      <c r="O584" s="11"/>
    </row>
    <row r="585">
      <c r="C585" s="15"/>
      <c r="D585" s="12"/>
      <c r="E585" s="12"/>
      <c r="G585" s="11"/>
      <c r="H585" s="11"/>
      <c r="I585" s="11"/>
      <c r="J585" s="11"/>
      <c r="K585" s="11"/>
      <c r="L585" s="11"/>
      <c r="M585" s="11"/>
      <c r="N585" s="11"/>
      <c r="O585" s="11"/>
    </row>
    <row r="586">
      <c r="C586" s="15"/>
      <c r="D586" s="12"/>
      <c r="E586" s="12"/>
      <c r="G586" s="11"/>
      <c r="H586" s="11"/>
      <c r="I586" s="11"/>
      <c r="J586" s="11"/>
      <c r="K586" s="11"/>
      <c r="L586" s="11"/>
      <c r="M586" s="11"/>
      <c r="N586" s="11"/>
      <c r="O586" s="11"/>
    </row>
    <row r="587">
      <c r="C587" s="15"/>
      <c r="D587" s="12"/>
      <c r="E587" s="12"/>
      <c r="G587" s="11"/>
      <c r="H587" s="11"/>
      <c r="I587" s="11"/>
      <c r="J587" s="11"/>
      <c r="K587" s="11"/>
      <c r="L587" s="11"/>
      <c r="M587" s="11"/>
      <c r="N587" s="11"/>
      <c r="O587" s="11"/>
    </row>
    <row r="588">
      <c r="C588" s="15"/>
      <c r="D588" s="12"/>
      <c r="E588" s="12"/>
      <c r="G588" s="11"/>
      <c r="H588" s="11"/>
      <c r="I588" s="11"/>
      <c r="J588" s="11"/>
      <c r="K588" s="11"/>
      <c r="L588" s="11"/>
      <c r="M588" s="11"/>
      <c r="N588" s="11"/>
      <c r="O588" s="11"/>
    </row>
    <row r="589">
      <c r="C589" s="15"/>
      <c r="D589" s="12"/>
      <c r="E589" s="12"/>
      <c r="G589" s="11"/>
      <c r="H589" s="11"/>
      <c r="I589" s="11"/>
      <c r="J589" s="11"/>
      <c r="K589" s="11"/>
      <c r="L589" s="11"/>
      <c r="M589" s="11"/>
      <c r="N589" s="11"/>
      <c r="O589" s="11"/>
    </row>
    <row r="590">
      <c r="C590" s="15"/>
      <c r="D590" s="12"/>
      <c r="E590" s="12"/>
      <c r="G590" s="11"/>
      <c r="H590" s="11"/>
      <c r="I590" s="11"/>
      <c r="J590" s="11"/>
      <c r="K590" s="11"/>
      <c r="L590" s="11"/>
      <c r="M590" s="11"/>
      <c r="N590" s="11"/>
      <c r="O590" s="11"/>
    </row>
    <row r="591">
      <c r="C591" s="15"/>
      <c r="D591" s="12"/>
      <c r="E591" s="12"/>
      <c r="G591" s="11"/>
      <c r="H591" s="11"/>
      <c r="I591" s="11"/>
      <c r="J591" s="11"/>
      <c r="K591" s="11"/>
      <c r="L591" s="11"/>
      <c r="M591" s="11"/>
      <c r="N591" s="11"/>
      <c r="O591" s="11"/>
    </row>
    <row r="592">
      <c r="C592" s="15"/>
      <c r="D592" s="12"/>
      <c r="E592" s="12"/>
      <c r="G592" s="11"/>
      <c r="H592" s="11"/>
      <c r="I592" s="11"/>
      <c r="J592" s="11"/>
      <c r="K592" s="11"/>
      <c r="L592" s="11"/>
      <c r="M592" s="11"/>
      <c r="N592" s="11"/>
      <c r="O592" s="11"/>
    </row>
    <row r="593">
      <c r="C593" s="15"/>
      <c r="D593" s="12"/>
      <c r="E593" s="12"/>
      <c r="G593" s="11"/>
      <c r="H593" s="11"/>
      <c r="I593" s="11"/>
      <c r="J593" s="11"/>
      <c r="K593" s="11"/>
      <c r="L593" s="11"/>
      <c r="M593" s="11"/>
      <c r="N593" s="11"/>
      <c r="O593" s="11"/>
    </row>
    <row r="594">
      <c r="C594" s="15"/>
      <c r="D594" s="12"/>
      <c r="E594" s="12"/>
      <c r="G594" s="11"/>
      <c r="H594" s="11"/>
      <c r="I594" s="11"/>
      <c r="J594" s="11"/>
      <c r="K594" s="11"/>
      <c r="L594" s="11"/>
      <c r="M594" s="11"/>
      <c r="N594" s="11"/>
      <c r="O594" s="11"/>
    </row>
    <row r="595">
      <c r="C595" s="15"/>
      <c r="D595" s="12"/>
      <c r="E595" s="12"/>
      <c r="G595" s="11"/>
      <c r="H595" s="11"/>
      <c r="I595" s="11"/>
      <c r="J595" s="11"/>
      <c r="K595" s="11"/>
      <c r="L595" s="11"/>
      <c r="M595" s="11"/>
      <c r="N595" s="11"/>
      <c r="O595" s="11"/>
    </row>
    <row r="596">
      <c r="C596" s="15"/>
      <c r="D596" s="12"/>
      <c r="E596" s="12"/>
      <c r="G596" s="11"/>
      <c r="H596" s="11"/>
      <c r="I596" s="11"/>
      <c r="J596" s="11"/>
      <c r="K596" s="11"/>
      <c r="L596" s="11"/>
      <c r="M596" s="11"/>
      <c r="N596" s="11"/>
      <c r="O596" s="11"/>
    </row>
    <row r="597">
      <c r="C597" s="15"/>
      <c r="D597" s="12"/>
      <c r="E597" s="12"/>
      <c r="G597" s="11"/>
      <c r="H597" s="11"/>
      <c r="I597" s="11"/>
      <c r="J597" s="11"/>
      <c r="K597" s="11"/>
      <c r="L597" s="11"/>
      <c r="M597" s="11"/>
      <c r="N597" s="11"/>
      <c r="O597" s="11"/>
    </row>
    <row r="598">
      <c r="C598" s="15"/>
      <c r="D598" s="12"/>
      <c r="E598" s="12"/>
      <c r="G598" s="11"/>
      <c r="H598" s="11"/>
      <c r="I598" s="11"/>
      <c r="J598" s="11"/>
      <c r="K598" s="11"/>
      <c r="L598" s="11"/>
      <c r="M598" s="11"/>
      <c r="N598" s="11"/>
      <c r="O598" s="11"/>
    </row>
    <row r="599">
      <c r="C599" s="15"/>
      <c r="D599" s="12"/>
      <c r="E599" s="12"/>
      <c r="G599" s="11"/>
      <c r="H599" s="11"/>
      <c r="I599" s="11"/>
      <c r="J599" s="11"/>
      <c r="K599" s="11"/>
      <c r="L599" s="11"/>
      <c r="M599" s="11"/>
      <c r="N599" s="11"/>
      <c r="O599" s="11"/>
    </row>
    <row r="600">
      <c r="C600" s="15"/>
      <c r="D600" s="12"/>
      <c r="E600" s="12"/>
      <c r="G600" s="11"/>
      <c r="H600" s="11"/>
      <c r="I600" s="11"/>
      <c r="J600" s="11"/>
      <c r="K600" s="11"/>
      <c r="L600" s="11"/>
      <c r="M600" s="11"/>
      <c r="N600" s="11"/>
      <c r="O600" s="11"/>
    </row>
    <row r="601">
      <c r="C601" s="15"/>
      <c r="D601" s="12"/>
      <c r="E601" s="12"/>
      <c r="G601" s="11"/>
      <c r="H601" s="11"/>
      <c r="I601" s="11"/>
      <c r="J601" s="11"/>
      <c r="K601" s="11"/>
      <c r="L601" s="11"/>
      <c r="M601" s="11"/>
      <c r="N601" s="11"/>
      <c r="O601" s="11"/>
    </row>
    <row r="602">
      <c r="C602" s="15"/>
      <c r="D602" s="12"/>
      <c r="E602" s="12"/>
      <c r="G602" s="11"/>
      <c r="H602" s="11"/>
      <c r="I602" s="11"/>
      <c r="J602" s="11"/>
      <c r="K602" s="11"/>
      <c r="L602" s="11"/>
      <c r="M602" s="11"/>
      <c r="N602" s="11"/>
      <c r="O602" s="11"/>
    </row>
    <row r="603">
      <c r="C603" s="15"/>
      <c r="D603" s="12"/>
      <c r="E603" s="12"/>
      <c r="G603" s="11"/>
      <c r="H603" s="11"/>
      <c r="I603" s="11"/>
      <c r="J603" s="11"/>
      <c r="K603" s="11"/>
      <c r="L603" s="11"/>
      <c r="M603" s="11"/>
      <c r="N603" s="11"/>
      <c r="O603" s="11"/>
    </row>
    <row r="604">
      <c r="C604" s="15"/>
      <c r="D604" s="12"/>
      <c r="E604" s="12"/>
      <c r="G604" s="11"/>
      <c r="H604" s="11"/>
      <c r="I604" s="11"/>
      <c r="J604" s="11"/>
      <c r="K604" s="11"/>
      <c r="L604" s="11"/>
      <c r="M604" s="11"/>
      <c r="N604" s="11"/>
      <c r="O604" s="11"/>
    </row>
    <row r="605">
      <c r="C605" s="15"/>
      <c r="D605" s="12"/>
      <c r="E605" s="12"/>
      <c r="G605" s="11"/>
      <c r="H605" s="11"/>
      <c r="I605" s="11"/>
      <c r="J605" s="11"/>
      <c r="K605" s="11"/>
      <c r="L605" s="11"/>
      <c r="M605" s="11"/>
      <c r="N605" s="11"/>
      <c r="O605" s="11"/>
    </row>
    <row r="606">
      <c r="C606" s="15"/>
      <c r="D606" s="12"/>
      <c r="E606" s="12"/>
      <c r="G606" s="11"/>
      <c r="H606" s="11"/>
      <c r="I606" s="11"/>
      <c r="J606" s="11"/>
      <c r="K606" s="11"/>
      <c r="L606" s="11"/>
      <c r="M606" s="11"/>
      <c r="N606" s="11"/>
      <c r="O606" s="11"/>
    </row>
    <row r="607">
      <c r="C607" s="15"/>
      <c r="D607" s="12"/>
      <c r="E607" s="12"/>
      <c r="G607" s="11"/>
      <c r="H607" s="11"/>
      <c r="I607" s="11"/>
      <c r="J607" s="11"/>
      <c r="K607" s="11"/>
      <c r="L607" s="11"/>
      <c r="M607" s="11"/>
      <c r="N607" s="11"/>
      <c r="O607" s="11"/>
    </row>
    <row r="608">
      <c r="C608" s="15"/>
      <c r="D608" s="12"/>
      <c r="E608" s="12"/>
      <c r="G608" s="11"/>
      <c r="H608" s="11"/>
      <c r="I608" s="11"/>
      <c r="J608" s="11"/>
      <c r="K608" s="11"/>
      <c r="L608" s="11"/>
      <c r="M608" s="11"/>
      <c r="N608" s="11"/>
      <c r="O608" s="11"/>
    </row>
    <row r="609">
      <c r="C609" s="15"/>
      <c r="D609" s="12"/>
      <c r="E609" s="12"/>
      <c r="G609" s="11"/>
      <c r="H609" s="11"/>
      <c r="I609" s="11"/>
      <c r="J609" s="11"/>
      <c r="K609" s="11"/>
      <c r="L609" s="11"/>
      <c r="M609" s="11"/>
      <c r="N609" s="11"/>
      <c r="O609" s="11"/>
    </row>
    <row r="610">
      <c r="C610" s="15"/>
      <c r="D610" s="12"/>
      <c r="E610" s="12"/>
      <c r="G610" s="11"/>
      <c r="H610" s="11"/>
      <c r="I610" s="11"/>
      <c r="J610" s="11"/>
      <c r="K610" s="11"/>
      <c r="L610" s="11"/>
      <c r="M610" s="11"/>
      <c r="N610" s="11"/>
      <c r="O610" s="11"/>
    </row>
    <row r="611">
      <c r="C611" s="15"/>
      <c r="D611" s="12"/>
      <c r="E611" s="12"/>
      <c r="G611" s="11"/>
      <c r="H611" s="11"/>
      <c r="I611" s="11"/>
      <c r="J611" s="11"/>
      <c r="K611" s="11"/>
      <c r="L611" s="11"/>
      <c r="M611" s="11"/>
      <c r="N611" s="11"/>
      <c r="O611" s="11"/>
    </row>
    <row r="612">
      <c r="C612" s="15"/>
      <c r="D612" s="12"/>
      <c r="E612" s="12"/>
      <c r="G612" s="11"/>
      <c r="H612" s="11"/>
      <c r="I612" s="11"/>
      <c r="J612" s="11"/>
      <c r="K612" s="11"/>
      <c r="L612" s="11"/>
      <c r="M612" s="11"/>
      <c r="N612" s="11"/>
      <c r="O612" s="11"/>
    </row>
    <row r="613">
      <c r="C613" s="15"/>
      <c r="D613" s="12"/>
      <c r="E613" s="12"/>
      <c r="G613" s="11"/>
      <c r="H613" s="11"/>
      <c r="I613" s="11"/>
      <c r="J613" s="11"/>
      <c r="K613" s="11"/>
      <c r="L613" s="11"/>
      <c r="M613" s="11"/>
      <c r="N613" s="11"/>
      <c r="O613" s="11"/>
    </row>
    <row r="614">
      <c r="C614" s="15"/>
      <c r="D614" s="12"/>
      <c r="E614" s="12"/>
      <c r="G614" s="11"/>
      <c r="H614" s="11"/>
      <c r="I614" s="11"/>
      <c r="J614" s="11"/>
      <c r="K614" s="11"/>
      <c r="L614" s="11"/>
      <c r="M614" s="11"/>
      <c r="N614" s="11"/>
      <c r="O614" s="11"/>
    </row>
    <row r="615">
      <c r="C615" s="15"/>
      <c r="D615" s="12"/>
      <c r="E615" s="12"/>
      <c r="G615" s="11"/>
      <c r="H615" s="11"/>
      <c r="I615" s="11"/>
      <c r="J615" s="11"/>
      <c r="K615" s="11"/>
      <c r="L615" s="11"/>
      <c r="M615" s="11"/>
      <c r="N615" s="11"/>
      <c r="O615" s="11"/>
    </row>
    <row r="616">
      <c r="C616" s="15"/>
      <c r="D616" s="12"/>
      <c r="E616" s="12"/>
      <c r="G616" s="11"/>
      <c r="H616" s="11"/>
      <c r="I616" s="11"/>
      <c r="J616" s="11"/>
      <c r="K616" s="11"/>
      <c r="L616" s="11"/>
      <c r="M616" s="11"/>
      <c r="N616" s="11"/>
      <c r="O616" s="11"/>
    </row>
    <row r="617">
      <c r="C617" s="15"/>
      <c r="D617" s="12"/>
      <c r="E617" s="12"/>
      <c r="G617" s="11"/>
      <c r="H617" s="11"/>
      <c r="I617" s="11"/>
      <c r="J617" s="11"/>
      <c r="K617" s="11"/>
      <c r="L617" s="11"/>
      <c r="M617" s="11"/>
      <c r="N617" s="11"/>
      <c r="O617" s="11"/>
    </row>
    <row r="618">
      <c r="C618" s="15"/>
      <c r="D618" s="12"/>
      <c r="E618" s="12"/>
      <c r="G618" s="11"/>
      <c r="H618" s="11"/>
      <c r="I618" s="11"/>
      <c r="J618" s="11"/>
      <c r="K618" s="11"/>
      <c r="L618" s="11"/>
      <c r="M618" s="11"/>
      <c r="N618" s="11"/>
      <c r="O618" s="11"/>
    </row>
    <row r="619">
      <c r="C619" s="15"/>
      <c r="D619" s="12"/>
      <c r="E619" s="12"/>
      <c r="G619" s="11"/>
      <c r="H619" s="11"/>
      <c r="I619" s="11"/>
      <c r="J619" s="11"/>
      <c r="K619" s="11"/>
      <c r="L619" s="11"/>
      <c r="M619" s="11"/>
      <c r="N619" s="11"/>
      <c r="O619" s="11"/>
    </row>
    <row r="620">
      <c r="C620" s="15"/>
      <c r="D620" s="12"/>
      <c r="E620" s="12"/>
      <c r="G620" s="11"/>
      <c r="H620" s="11"/>
      <c r="I620" s="11"/>
      <c r="J620" s="11"/>
      <c r="K620" s="11"/>
      <c r="L620" s="11"/>
      <c r="M620" s="11"/>
      <c r="N620" s="11"/>
      <c r="O620" s="11"/>
    </row>
    <row r="621">
      <c r="C621" s="15"/>
      <c r="D621" s="12"/>
      <c r="E621" s="12"/>
      <c r="G621" s="11"/>
      <c r="H621" s="11"/>
      <c r="I621" s="11"/>
      <c r="J621" s="11"/>
      <c r="K621" s="11"/>
      <c r="L621" s="11"/>
      <c r="M621" s="11"/>
      <c r="N621" s="11"/>
      <c r="O621" s="11"/>
    </row>
    <row r="622">
      <c r="C622" s="15"/>
      <c r="D622" s="12"/>
      <c r="E622" s="12"/>
      <c r="G622" s="11"/>
      <c r="H622" s="11"/>
      <c r="I622" s="11"/>
      <c r="J622" s="11"/>
      <c r="K622" s="11"/>
      <c r="L622" s="11"/>
      <c r="M622" s="11"/>
      <c r="N622" s="11"/>
      <c r="O622" s="11"/>
    </row>
    <row r="623">
      <c r="C623" s="15"/>
      <c r="D623" s="12"/>
      <c r="E623" s="12"/>
      <c r="G623" s="11"/>
      <c r="H623" s="11"/>
      <c r="I623" s="11"/>
      <c r="J623" s="11"/>
      <c r="K623" s="11"/>
      <c r="L623" s="11"/>
      <c r="M623" s="11"/>
      <c r="N623" s="11"/>
      <c r="O623" s="11"/>
    </row>
    <row r="624">
      <c r="C624" s="15"/>
      <c r="D624" s="12"/>
      <c r="E624" s="12"/>
      <c r="G624" s="11"/>
      <c r="H624" s="11"/>
      <c r="I624" s="11"/>
      <c r="J624" s="11"/>
      <c r="K624" s="11"/>
      <c r="L624" s="11"/>
      <c r="M624" s="11"/>
      <c r="N624" s="11"/>
      <c r="O624" s="11"/>
    </row>
    <row r="625">
      <c r="C625" s="15"/>
      <c r="D625" s="12"/>
      <c r="E625" s="12"/>
      <c r="G625" s="11"/>
      <c r="H625" s="11"/>
      <c r="I625" s="11"/>
      <c r="J625" s="11"/>
      <c r="K625" s="11"/>
      <c r="L625" s="11"/>
      <c r="M625" s="11"/>
      <c r="N625" s="11"/>
      <c r="O625" s="11"/>
    </row>
    <row r="626">
      <c r="C626" s="15"/>
      <c r="D626" s="12"/>
      <c r="E626" s="12"/>
      <c r="G626" s="11"/>
      <c r="H626" s="11"/>
      <c r="I626" s="11"/>
      <c r="J626" s="11"/>
      <c r="K626" s="11"/>
      <c r="L626" s="11"/>
      <c r="M626" s="11"/>
      <c r="N626" s="11"/>
      <c r="O626" s="11"/>
    </row>
    <row r="627">
      <c r="C627" s="15"/>
      <c r="D627" s="12"/>
      <c r="E627" s="12"/>
      <c r="G627" s="11"/>
      <c r="H627" s="11"/>
      <c r="I627" s="11"/>
      <c r="J627" s="11"/>
      <c r="K627" s="11"/>
      <c r="L627" s="11"/>
      <c r="M627" s="11"/>
      <c r="N627" s="11"/>
      <c r="O627" s="11"/>
    </row>
    <row r="628">
      <c r="C628" s="15"/>
      <c r="D628" s="12"/>
      <c r="E628" s="12"/>
      <c r="G628" s="11"/>
      <c r="H628" s="11"/>
      <c r="I628" s="11"/>
      <c r="J628" s="11"/>
      <c r="K628" s="11"/>
      <c r="L628" s="11"/>
      <c r="M628" s="11"/>
      <c r="N628" s="11"/>
      <c r="O628" s="11"/>
    </row>
    <row r="629">
      <c r="C629" s="15"/>
      <c r="D629" s="12"/>
      <c r="E629" s="12"/>
      <c r="G629" s="11"/>
      <c r="H629" s="11"/>
      <c r="I629" s="11"/>
      <c r="J629" s="11"/>
      <c r="K629" s="11"/>
      <c r="L629" s="11"/>
      <c r="M629" s="11"/>
      <c r="N629" s="11"/>
      <c r="O629" s="11"/>
    </row>
    <row r="630">
      <c r="C630" s="15"/>
      <c r="D630" s="12"/>
      <c r="E630" s="12"/>
      <c r="G630" s="11"/>
      <c r="H630" s="11"/>
      <c r="I630" s="11"/>
      <c r="J630" s="11"/>
      <c r="K630" s="11"/>
      <c r="L630" s="11"/>
      <c r="M630" s="11"/>
      <c r="N630" s="11"/>
      <c r="O630" s="11"/>
    </row>
    <row r="631">
      <c r="C631" s="15"/>
      <c r="D631" s="12"/>
      <c r="E631" s="12"/>
      <c r="G631" s="11"/>
      <c r="H631" s="11"/>
      <c r="I631" s="11"/>
      <c r="J631" s="11"/>
      <c r="K631" s="11"/>
      <c r="L631" s="11"/>
      <c r="M631" s="11"/>
      <c r="N631" s="11"/>
      <c r="O631" s="11"/>
    </row>
    <row r="632">
      <c r="C632" s="15"/>
      <c r="D632" s="12"/>
      <c r="E632" s="12"/>
      <c r="G632" s="11"/>
      <c r="H632" s="11"/>
      <c r="I632" s="11"/>
      <c r="J632" s="11"/>
      <c r="K632" s="11"/>
      <c r="L632" s="11"/>
      <c r="M632" s="11"/>
      <c r="N632" s="11"/>
      <c r="O632" s="11"/>
    </row>
    <row r="633">
      <c r="C633" s="15"/>
      <c r="D633" s="12"/>
      <c r="E633" s="12"/>
      <c r="G633" s="11"/>
      <c r="H633" s="11"/>
      <c r="I633" s="11"/>
      <c r="J633" s="11"/>
      <c r="K633" s="11"/>
      <c r="L633" s="11"/>
      <c r="M633" s="11"/>
      <c r="N633" s="11"/>
      <c r="O633" s="11"/>
    </row>
    <row r="634">
      <c r="C634" s="15"/>
      <c r="D634" s="12"/>
      <c r="E634" s="12"/>
      <c r="G634" s="11"/>
      <c r="H634" s="11"/>
      <c r="I634" s="11"/>
      <c r="J634" s="11"/>
      <c r="K634" s="11"/>
      <c r="L634" s="11"/>
      <c r="M634" s="11"/>
      <c r="N634" s="11"/>
      <c r="O634" s="11"/>
    </row>
    <row r="635">
      <c r="C635" s="15"/>
      <c r="D635" s="12"/>
      <c r="E635" s="12"/>
      <c r="G635" s="11"/>
      <c r="H635" s="11"/>
      <c r="I635" s="11"/>
      <c r="J635" s="11"/>
      <c r="K635" s="11"/>
      <c r="L635" s="11"/>
      <c r="M635" s="11"/>
      <c r="N635" s="11"/>
      <c r="O635" s="11"/>
    </row>
    <row r="636">
      <c r="C636" s="15"/>
      <c r="D636" s="12"/>
      <c r="E636" s="12"/>
      <c r="G636" s="11"/>
      <c r="H636" s="11"/>
      <c r="I636" s="11"/>
      <c r="J636" s="11"/>
      <c r="K636" s="11"/>
      <c r="L636" s="11"/>
      <c r="M636" s="11"/>
      <c r="N636" s="11"/>
      <c r="O636" s="11"/>
    </row>
    <row r="637">
      <c r="C637" s="15"/>
      <c r="D637" s="12"/>
      <c r="E637" s="12"/>
      <c r="G637" s="11"/>
      <c r="H637" s="11"/>
      <c r="I637" s="11"/>
      <c r="J637" s="11"/>
      <c r="K637" s="11"/>
      <c r="L637" s="11"/>
      <c r="M637" s="11"/>
      <c r="N637" s="11"/>
      <c r="O637" s="11"/>
    </row>
    <row r="638">
      <c r="C638" s="15"/>
      <c r="D638" s="12"/>
      <c r="E638" s="12"/>
      <c r="G638" s="11"/>
      <c r="H638" s="11"/>
      <c r="I638" s="11"/>
      <c r="J638" s="11"/>
      <c r="K638" s="11"/>
      <c r="L638" s="11"/>
      <c r="M638" s="11"/>
      <c r="N638" s="11"/>
      <c r="O638" s="11"/>
    </row>
    <row r="639">
      <c r="C639" s="15"/>
      <c r="D639" s="12"/>
      <c r="E639" s="12"/>
      <c r="G639" s="11"/>
      <c r="H639" s="11"/>
      <c r="I639" s="11"/>
      <c r="J639" s="11"/>
      <c r="K639" s="11"/>
      <c r="L639" s="11"/>
      <c r="M639" s="11"/>
      <c r="N639" s="11"/>
      <c r="O639" s="11"/>
    </row>
    <row r="640">
      <c r="C640" s="15"/>
      <c r="D640" s="12"/>
      <c r="E640" s="12"/>
      <c r="G640" s="11"/>
      <c r="H640" s="11"/>
      <c r="I640" s="11"/>
      <c r="J640" s="11"/>
      <c r="K640" s="11"/>
      <c r="L640" s="11"/>
      <c r="M640" s="11"/>
      <c r="N640" s="11"/>
      <c r="O640" s="11"/>
    </row>
    <row r="641">
      <c r="C641" s="15"/>
      <c r="D641" s="12"/>
      <c r="E641" s="12"/>
      <c r="G641" s="11"/>
      <c r="H641" s="11"/>
      <c r="I641" s="11"/>
      <c r="J641" s="11"/>
      <c r="K641" s="11"/>
      <c r="L641" s="11"/>
      <c r="M641" s="11"/>
      <c r="N641" s="11"/>
      <c r="O641" s="11"/>
    </row>
    <row r="642">
      <c r="C642" s="15"/>
      <c r="D642" s="12"/>
      <c r="E642" s="12"/>
      <c r="G642" s="11"/>
      <c r="H642" s="11"/>
      <c r="I642" s="11"/>
      <c r="J642" s="11"/>
      <c r="K642" s="11"/>
      <c r="L642" s="11"/>
      <c r="M642" s="11"/>
      <c r="N642" s="11"/>
      <c r="O642" s="11"/>
    </row>
    <row r="643">
      <c r="C643" s="15"/>
      <c r="D643" s="12"/>
      <c r="E643" s="12"/>
      <c r="G643" s="11"/>
      <c r="H643" s="11"/>
      <c r="I643" s="11"/>
      <c r="J643" s="11"/>
      <c r="K643" s="11"/>
      <c r="L643" s="11"/>
      <c r="M643" s="11"/>
      <c r="N643" s="11"/>
      <c r="O643" s="11"/>
    </row>
    <row r="644">
      <c r="C644" s="15"/>
      <c r="D644" s="12"/>
      <c r="E644" s="12"/>
      <c r="G644" s="11"/>
      <c r="H644" s="11"/>
      <c r="I644" s="11"/>
      <c r="J644" s="11"/>
      <c r="K644" s="11"/>
      <c r="L644" s="11"/>
      <c r="M644" s="11"/>
      <c r="N644" s="11"/>
      <c r="O644" s="11"/>
    </row>
    <row r="645">
      <c r="C645" s="15"/>
      <c r="D645" s="12"/>
      <c r="E645" s="12"/>
      <c r="G645" s="11"/>
      <c r="H645" s="11"/>
      <c r="I645" s="11"/>
      <c r="J645" s="11"/>
      <c r="K645" s="11"/>
      <c r="L645" s="11"/>
      <c r="M645" s="11"/>
      <c r="N645" s="11"/>
      <c r="O645" s="11"/>
    </row>
    <row r="646">
      <c r="C646" s="15"/>
      <c r="D646" s="12"/>
      <c r="E646" s="12"/>
      <c r="G646" s="11"/>
      <c r="H646" s="11"/>
      <c r="I646" s="11"/>
      <c r="J646" s="11"/>
      <c r="K646" s="11"/>
      <c r="L646" s="11"/>
      <c r="M646" s="11"/>
      <c r="N646" s="11"/>
      <c r="O646" s="11"/>
    </row>
    <row r="647">
      <c r="C647" s="15"/>
      <c r="D647" s="12"/>
      <c r="E647" s="12"/>
      <c r="G647" s="11"/>
      <c r="H647" s="11"/>
      <c r="I647" s="11"/>
      <c r="J647" s="11"/>
      <c r="K647" s="11"/>
      <c r="L647" s="11"/>
      <c r="M647" s="11"/>
      <c r="N647" s="11"/>
      <c r="O647" s="11"/>
    </row>
    <row r="648">
      <c r="C648" s="15"/>
      <c r="D648" s="12"/>
      <c r="E648" s="12"/>
      <c r="G648" s="11"/>
      <c r="H648" s="11"/>
      <c r="I648" s="11"/>
      <c r="J648" s="11"/>
      <c r="K648" s="11"/>
      <c r="L648" s="11"/>
      <c r="M648" s="11"/>
      <c r="N648" s="11"/>
      <c r="O648" s="11"/>
    </row>
    <row r="649">
      <c r="C649" s="15"/>
      <c r="D649" s="12"/>
      <c r="E649" s="12"/>
      <c r="G649" s="11"/>
      <c r="H649" s="11"/>
      <c r="I649" s="11"/>
      <c r="J649" s="11"/>
      <c r="K649" s="11"/>
      <c r="L649" s="11"/>
      <c r="M649" s="11"/>
      <c r="N649" s="11"/>
      <c r="O649" s="11"/>
    </row>
    <row r="650">
      <c r="C650" s="15"/>
      <c r="D650" s="12"/>
      <c r="E650" s="12"/>
      <c r="G650" s="11"/>
      <c r="H650" s="11"/>
      <c r="I650" s="11"/>
      <c r="J650" s="11"/>
      <c r="K650" s="11"/>
      <c r="L650" s="11"/>
      <c r="M650" s="11"/>
      <c r="N650" s="11"/>
      <c r="O650" s="11"/>
    </row>
    <row r="651">
      <c r="C651" s="15"/>
      <c r="D651" s="12"/>
      <c r="E651" s="12"/>
      <c r="G651" s="11"/>
      <c r="H651" s="11"/>
      <c r="I651" s="11"/>
      <c r="J651" s="11"/>
      <c r="K651" s="11"/>
      <c r="L651" s="11"/>
      <c r="M651" s="11"/>
      <c r="N651" s="11"/>
      <c r="O651" s="11"/>
    </row>
    <row r="652">
      <c r="C652" s="15"/>
      <c r="D652" s="12"/>
      <c r="E652" s="12"/>
      <c r="G652" s="11"/>
      <c r="H652" s="11"/>
      <c r="I652" s="11"/>
      <c r="J652" s="11"/>
      <c r="K652" s="11"/>
      <c r="L652" s="11"/>
      <c r="M652" s="11"/>
      <c r="N652" s="11"/>
      <c r="O652" s="11"/>
    </row>
    <row r="653">
      <c r="C653" s="15"/>
      <c r="D653" s="12"/>
      <c r="E653" s="12"/>
      <c r="G653" s="11"/>
      <c r="H653" s="11"/>
      <c r="I653" s="11"/>
      <c r="J653" s="11"/>
      <c r="K653" s="11"/>
      <c r="L653" s="11"/>
      <c r="M653" s="11"/>
      <c r="N653" s="11"/>
      <c r="O653" s="11"/>
    </row>
    <row r="654">
      <c r="C654" s="15"/>
      <c r="D654" s="12"/>
      <c r="E654" s="12"/>
      <c r="G654" s="11"/>
      <c r="H654" s="11"/>
      <c r="I654" s="11"/>
      <c r="J654" s="11"/>
      <c r="K654" s="11"/>
      <c r="L654" s="11"/>
      <c r="M654" s="11"/>
      <c r="N654" s="11"/>
      <c r="O654" s="11"/>
    </row>
    <row r="655">
      <c r="C655" s="15"/>
      <c r="D655" s="12"/>
      <c r="E655" s="12"/>
      <c r="G655" s="11"/>
      <c r="H655" s="11"/>
      <c r="I655" s="11"/>
      <c r="J655" s="11"/>
      <c r="K655" s="11"/>
      <c r="L655" s="11"/>
      <c r="M655" s="11"/>
      <c r="N655" s="11"/>
      <c r="O655" s="11"/>
    </row>
    <row r="656">
      <c r="C656" s="15"/>
      <c r="D656" s="12"/>
      <c r="E656" s="12"/>
      <c r="G656" s="11"/>
      <c r="H656" s="11"/>
      <c r="I656" s="11"/>
      <c r="J656" s="11"/>
      <c r="K656" s="11"/>
      <c r="L656" s="11"/>
      <c r="M656" s="11"/>
      <c r="N656" s="11"/>
      <c r="O656" s="11"/>
    </row>
    <row r="657">
      <c r="C657" s="15"/>
      <c r="D657" s="12"/>
      <c r="E657" s="12"/>
      <c r="G657" s="11"/>
      <c r="H657" s="11"/>
      <c r="I657" s="11"/>
      <c r="J657" s="11"/>
      <c r="K657" s="11"/>
      <c r="L657" s="11"/>
      <c r="M657" s="11"/>
      <c r="N657" s="11"/>
      <c r="O657" s="11"/>
    </row>
    <row r="658">
      <c r="C658" s="15"/>
      <c r="D658" s="12"/>
      <c r="E658" s="12"/>
      <c r="G658" s="11"/>
      <c r="H658" s="11"/>
      <c r="I658" s="11"/>
      <c r="J658" s="11"/>
      <c r="K658" s="11"/>
      <c r="L658" s="11"/>
      <c r="M658" s="11"/>
      <c r="N658" s="11"/>
      <c r="O658" s="11"/>
    </row>
    <row r="659">
      <c r="C659" s="15"/>
      <c r="D659" s="12"/>
      <c r="E659" s="12"/>
      <c r="G659" s="11"/>
      <c r="H659" s="11"/>
      <c r="I659" s="11"/>
      <c r="J659" s="11"/>
      <c r="K659" s="11"/>
      <c r="L659" s="11"/>
      <c r="M659" s="11"/>
      <c r="N659" s="11"/>
      <c r="O659" s="11"/>
    </row>
    <row r="660">
      <c r="C660" s="15"/>
      <c r="D660" s="12"/>
      <c r="E660" s="12"/>
      <c r="G660" s="11"/>
      <c r="H660" s="11"/>
      <c r="I660" s="11"/>
      <c r="J660" s="11"/>
      <c r="K660" s="11"/>
      <c r="L660" s="11"/>
      <c r="M660" s="11"/>
      <c r="N660" s="11"/>
      <c r="O660" s="11"/>
    </row>
    <row r="661">
      <c r="C661" s="15"/>
      <c r="D661" s="12"/>
      <c r="E661" s="12"/>
      <c r="G661" s="11"/>
      <c r="H661" s="11"/>
      <c r="I661" s="11"/>
      <c r="J661" s="11"/>
      <c r="K661" s="11"/>
      <c r="L661" s="11"/>
      <c r="M661" s="11"/>
      <c r="N661" s="11"/>
      <c r="O661" s="11"/>
    </row>
    <row r="662">
      <c r="C662" s="15"/>
      <c r="D662" s="12"/>
      <c r="E662" s="12"/>
      <c r="G662" s="11"/>
      <c r="H662" s="11"/>
      <c r="I662" s="11"/>
      <c r="J662" s="11"/>
      <c r="K662" s="11"/>
      <c r="L662" s="11"/>
      <c r="M662" s="11"/>
      <c r="N662" s="11"/>
      <c r="O662" s="11"/>
    </row>
    <row r="663">
      <c r="C663" s="15"/>
      <c r="D663" s="12"/>
      <c r="E663" s="12"/>
      <c r="G663" s="11"/>
      <c r="H663" s="11"/>
      <c r="I663" s="11"/>
      <c r="J663" s="11"/>
      <c r="K663" s="11"/>
      <c r="L663" s="11"/>
      <c r="M663" s="11"/>
      <c r="N663" s="11"/>
      <c r="O663" s="11"/>
    </row>
    <row r="664">
      <c r="C664" s="15"/>
      <c r="D664" s="12"/>
      <c r="E664" s="12"/>
      <c r="G664" s="11"/>
      <c r="H664" s="11"/>
      <c r="I664" s="11"/>
      <c r="J664" s="11"/>
      <c r="K664" s="11"/>
      <c r="L664" s="11"/>
      <c r="M664" s="11"/>
      <c r="N664" s="11"/>
      <c r="O664" s="11"/>
    </row>
    <row r="665">
      <c r="C665" s="15"/>
      <c r="D665" s="12"/>
      <c r="E665" s="12"/>
      <c r="G665" s="11"/>
      <c r="H665" s="11"/>
      <c r="I665" s="11"/>
      <c r="J665" s="11"/>
      <c r="K665" s="11"/>
      <c r="L665" s="11"/>
      <c r="M665" s="11"/>
      <c r="N665" s="11"/>
      <c r="O665" s="11"/>
    </row>
    <row r="666">
      <c r="C666" s="15"/>
      <c r="D666" s="12"/>
      <c r="E666" s="12"/>
      <c r="G666" s="11"/>
      <c r="H666" s="11"/>
      <c r="I666" s="11"/>
      <c r="J666" s="11"/>
      <c r="K666" s="11"/>
      <c r="L666" s="11"/>
      <c r="M666" s="11"/>
      <c r="N666" s="11"/>
      <c r="O666" s="11"/>
    </row>
    <row r="667">
      <c r="C667" s="15"/>
      <c r="D667" s="12"/>
      <c r="E667" s="12"/>
      <c r="G667" s="11"/>
      <c r="H667" s="11"/>
      <c r="I667" s="11"/>
      <c r="J667" s="11"/>
      <c r="K667" s="11"/>
      <c r="L667" s="11"/>
      <c r="M667" s="11"/>
      <c r="N667" s="11"/>
      <c r="O667" s="11"/>
    </row>
    <row r="668">
      <c r="C668" s="15"/>
      <c r="D668" s="12"/>
      <c r="E668" s="12"/>
      <c r="G668" s="11"/>
      <c r="H668" s="11"/>
      <c r="I668" s="11"/>
      <c r="J668" s="11"/>
      <c r="K668" s="11"/>
      <c r="L668" s="11"/>
      <c r="M668" s="11"/>
      <c r="N668" s="11"/>
      <c r="O668" s="11"/>
    </row>
    <row r="669">
      <c r="C669" s="15"/>
      <c r="D669" s="12"/>
      <c r="E669" s="12"/>
      <c r="G669" s="11"/>
      <c r="H669" s="11"/>
      <c r="I669" s="11"/>
      <c r="J669" s="11"/>
      <c r="K669" s="11"/>
      <c r="L669" s="11"/>
      <c r="M669" s="11"/>
      <c r="N669" s="11"/>
      <c r="O669" s="11"/>
    </row>
    <row r="670">
      <c r="C670" s="15"/>
      <c r="D670" s="12"/>
      <c r="E670" s="12"/>
      <c r="G670" s="11"/>
      <c r="H670" s="11"/>
      <c r="I670" s="11"/>
      <c r="J670" s="11"/>
      <c r="K670" s="11"/>
      <c r="L670" s="11"/>
      <c r="M670" s="11"/>
      <c r="N670" s="11"/>
      <c r="O670" s="11"/>
    </row>
    <row r="671">
      <c r="C671" s="15"/>
      <c r="D671" s="12"/>
      <c r="E671" s="12"/>
      <c r="G671" s="11"/>
      <c r="H671" s="11"/>
      <c r="I671" s="11"/>
      <c r="J671" s="11"/>
      <c r="K671" s="11"/>
      <c r="L671" s="11"/>
      <c r="M671" s="11"/>
      <c r="N671" s="11"/>
      <c r="O671" s="11"/>
    </row>
    <row r="672">
      <c r="C672" s="15"/>
      <c r="D672" s="12"/>
      <c r="E672" s="12"/>
      <c r="G672" s="11"/>
      <c r="H672" s="11"/>
      <c r="I672" s="11"/>
      <c r="J672" s="11"/>
      <c r="K672" s="11"/>
      <c r="L672" s="11"/>
      <c r="M672" s="11"/>
      <c r="N672" s="11"/>
      <c r="O672" s="11"/>
    </row>
    <row r="673">
      <c r="C673" s="15"/>
      <c r="D673" s="12"/>
      <c r="E673" s="12"/>
      <c r="G673" s="11"/>
      <c r="H673" s="11"/>
      <c r="I673" s="11"/>
      <c r="J673" s="11"/>
      <c r="K673" s="11"/>
      <c r="L673" s="11"/>
      <c r="M673" s="11"/>
      <c r="N673" s="11"/>
      <c r="O673" s="11"/>
    </row>
    <row r="674">
      <c r="C674" s="15"/>
      <c r="D674" s="12"/>
      <c r="E674" s="12"/>
      <c r="G674" s="11"/>
      <c r="H674" s="11"/>
      <c r="I674" s="11"/>
      <c r="J674" s="11"/>
      <c r="K674" s="11"/>
      <c r="L674" s="11"/>
      <c r="M674" s="11"/>
      <c r="N674" s="11"/>
      <c r="O674" s="11"/>
    </row>
    <row r="675">
      <c r="C675" s="15"/>
      <c r="D675" s="12"/>
      <c r="E675" s="12"/>
      <c r="G675" s="11"/>
      <c r="H675" s="11"/>
      <c r="I675" s="11"/>
      <c r="J675" s="11"/>
      <c r="K675" s="11"/>
      <c r="L675" s="11"/>
      <c r="M675" s="11"/>
      <c r="N675" s="11"/>
      <c r="O675" s="11"/>
    </row>
    <row r="676">
      <c r="C676" s="15"/>
      <c r="D676" s="12"/>
      <c r="E676" s="12"/>
      <c r="G676" s="11"/>
      <c r="H676" s="11"/>
      <c r="I676" s="11"/>
      <c r="J676" s="11"/>
      <c r="K676" s="11"/>
      <c r="L676" s="11"/>
      <c r="M676" s="11"/>
      <c r="N676" s="11"/>
      <c r="O676" s="11"/>
    </row>
    <row r="677">
      <c r="C677" s="15"/>
      <c r="D677" s="12"/>
      <c r="E677" s="12"/>
      <c r="G677" s="11"/>
      <c r="H677" s="11"/>
      <c r="I677" s="11"/>
      <c r="J677" s="11"/>
      <c r="K677" s="11"/>
      <c r="L677" s="11"/>
      <c r="M677" s="11"/>
      <c r="N677" s="11"/>
      <c r="O677" s="11"/>
    </row>
    <row r="678">
      <c r="C678" s="15"/>
      <c r="D678" s="12"/>
      <c r="E678" s="12"/>
      <c r="G678" s="11"/>
      <c r="H678" s="11"/>
      <c r="I678" s="11"/>
      <c r="J678" s="11"/>
      <c r="K678" s="11"/>
      <c r="L678" s="11"/>
      <c r="M678" s="11"/>
      <c r="N678" s="11"/>
      <c r="O678" s="11"/>
    </row>
    <row r="679">
      <c r="C679" s="15"/>
      <c r="D679" s="12"/>
      <c r="E679" s="12"/>
      <c r="G679" s="11"/>
      <c r="H679" s="11"/>
      <c r="I679" s="11"/>
      <c r="J679" s="11"/>
      <c r="K679" s="11"/>
      <c r="L679" s="11"/>
      <c r="M679" s="11"/>
      <c r="N679" s="11"/>
      <c r="O679" s="11"/>
    </row>
    <row r="680">
      <c r="C680" s="15"/>
      <c r="D680" s="12"/>
      <c r="E680" s="12"/>
      <c r="G680" s="11"/>
      <c r="H680" s="11"/>
      <c r="I680" s="11"/>
      <c r="J680" s="11"/>
      <c r="K680" s="11"/>
      <c r="L680" s="11"/>
      <c r="M680" s="11"/>
      <c r="N680" s="11"/>
      <c r="O680" s="11"/>
    </row>
    <row r="681">
      <c r="C681" s="15"/>
      <c r="D681" s="12"/>
      <c r="E681" s="12"/>
      <c r="G681" s="11"/>
      <c r="H681" s="11"/>
      <c r="I681" s="11"/>
      <c r="J681" s="11"/>
      <c r="K681" s="11"/>
      <c r="L681" s="11"/>
      <c r="M681" s="11"/>
      <c r="N681" s="11"/>
      <c r="O681" s="11"/>
    </row>
    <row r="682">
      <c r="C682" s="15"/>
      <c r="D682" s="12"/>
      <c r="E682" s="12"/>
      <c r="G682" s="11"/>
      <c r="H682" s="11"/>
      <c r="I682" s="11"/>
      <c r="J682" s="11"/>
      <c r="K682" s="11"/>
      <c r="L682" s="11"/>
      <c r="M682" s="11"/>
      <c r="N682" s="11"/>
      <c r="O682" s="11"/>
    </row>
    <row r="683">
      <c r="C683" s="15"/>
      <c r="D683" s="12"/>
      <c r="E683" s="12"/>
      <c r="G683" s="11"/>
      <c r="H683" s="11"/>
      <c r="I683" s="11"/>
      <c r="J683" s="11"/>
      <c r="K683" s="11"/>
      <c r="L683" s="11"/>
      <c r="M683" s="11"/>
      <c r="N683" s="11"/>
      <c r="O683" s="11"/>
    </row>
    <row r="684">
      <c r="C684" s="15"/>
      <c r="D684" s="12"/>
      <c r="E684" s="12"/>
      <c r="G684" s="11"/>
      <c r="H684" s="11"/>
      <c r="I684" s="11"/>
      <c r="J684" s="11"/>
      <c r="K684" s="11"/>
      <c r="L684" s="11"/>
      <c r="M684" s="11"/>
      <c r="N684" s="11"/>
      <c r="O684" s="11"/>
    </row>
    <row r="685">
      <c r="C685" s="15"/>
      <c r="D685" s="12"/>
      <c r="E685" s="12"/>
      <c r="G685" s="11"/>
      <c r="H685" s="11"/>
      <c r="I685" s="11"/>
      <c r="J685" s="11"/>
      <c r="K685" s="11"/>
      <c r="L685" s="11"/>
      <c r="M685" s="11"/>
      <c r="N685" s="11"/>
      <c r="O685" s="11"/>
    </row>
    <row r="686">
      <c r="C686" s="15"/>
      <c r="D686" s="12"/>
      <c r="E686" s="12"/>
      <c r="G686" s="11"/>
      <c r="H686" s="11"/>
      <c r="I686" s="11"/>
      <c r="J686" s="11"/>
      <c r="K686" s="11"/>
      <c r="L686" s="11"/>
      <c r="M686" s="11"/>
      <c r="N686" s="11"/>
      <c r="O686" s="11"/>
    </row>
    <row r="687">
      <c r="C687" s="15"/>
      <c r="D687" s="12"/>
      <c r="E687" s="12"/>
      <c r="G687" s="11"/>
      <c r="H687" s="11"/>
      <c r="I687" s="11"/>
      <c r="J687" s="11"/>
      <c r="K687" s="11"/>
      <c r="L687" s="11"/>
      <c r="M687" s="11"/>
      <c r="N687" s="11"/>
      <c r="O687" s="11"/>
    </row>
    <row r="688">
      <c r="C688" s="15"/>
      <c r="D688" s="12"/>
      <c r="E688" s="12"/>
      <c r="G688" s="11"/>
      <c r="H688" s="11"/>
      <c r="I688" s="11"/>
      <c r="J688" s="11"/>
      <c r="K688" s="11"/>
      <c r="L688" s="11"/>
      <c r="M688" s="11"/>
      <c r="N688" s="11"/>
      <c r="O688" s="11"/>
    </row>
    <row r="689">
      <c r="C689" s="15"/>
      <c r="D689" s="12"/>
      <c r="E689" s="12"/>
      <c r="G689" s="11"/>
      <c r="H689" s="11"/>
      <c r="I689" s="11"/>
      <c r="J689" s="11"/>
      <c r="K689" s="11"/>
      <c r="L689" s="11"/>
      <c r="M689" s="11"/>
      <c r="N689" s="11"/>
      <c r="O689" s="11"/>
    </row>
    <row r="690">
      <c r="C690" s="15"/>
      <c r="D690" s="12"/>
      <c r="E690" s="12"/>
      <c r="G690" s="11"/>
      <c r="H690" s="11"/>
      <c r="I690" s="11"/>
      <c r="J690" s="11"/>
      <c r="K690" s="11"/>
      <c r="L690" s="11"/>
      <c r="M690" s="11"/>
      <c r="N690" s="11"/>
      <c r="O690" s="11"/>
    </row>
    <row r="691">
      <c r="C691" s="15"/>
      <c r="D691" s="12"/>
      <c r="E691" s="12"/>
      <c r="G691" s="11"/>
      <c r="H691" s="11"/>
      <c r="I691" s="11"/>
      <c r="J691" s="11"/>
      <c r="K691" s="11"/>
      <c r="L691" s="11"/>
      <c r="M691" s="11"/>
      <c r="N691" s="11"/>
      <c r="O691" s="11"/>
    </row>
    <row r="692">
      <c r="C692" s="15"/>
      <c r="D692" s="12"/>
      <c r="E692" s="12"/>
      <c r="G692" s="11"/>
      <c r="H692" s="11"/>
      <c r="I692" s="11"/>
      <c r="J692" s="11"/>
      <c r="K692" s="11"/>
      <c r="L692" s="11"/>
      <c r="M692" s="11"/>
      <c r="N692" s="11"/>
      <c r="O692" s="11"/>
    </row>
    <row r="693">
      <c r="C693" s="15"/>
      <c r="D693" s="12"/>
      <c r="E693" s="12"/>
      <c r="G693" s="11"/>
      <c r="H693" s="11"/>
      <c r="I693" s="11"/>
      <c r="J693" s="11"/>
      <c r="K693" s="11"/>
      <c r="L693" s="11"/>
      <c r="M693" s="11"/>
      <c r="N693" s="11"/>
      <c r="O693" s="11"/>
    </row>
    <row r="694">
      <c r="C694" s="15"/>
      <c r="D694" s="12"/>
      <c r="E694" s="12"/>
      <c r="G694" s="11"/>
      <c r="H694" s="11"/>
      <c r="I694" s="11"/>
      <c r="J694" s="11"/>
      <c r="K694" s="11"/>
      <c r="L694" s="11"/>
      <c r="M694" s="11"/>
      <c r="N694" s="11"/>
      <c r="O694" s="11"/>
    </row>
    <row r="695">
      <c r="C695" s="15"/>
      <c r="D695" s="12"/>
      <c r="E695" s="12"/>
      <c r="G695" s="11"/>
      <c r="H695" s="11"/>
      <c r="I695" s="11"/>
      <c r="J695" s="11"/>
      <c r="K695" s="11"/>
      <c r="L695" s="11"/>
      <c r="M695" s="11"/>
      <c r="N695" s="11"/>
      <c r="O695" s="11"/>
    </row>
    <row r="696">
      <c r="C696" s="15"/>
      <c r="D696" s="12"/>
      <c r="E696" s="12"/>
      <c r="G696" s="11"/>
      <c r="H696" s="11"/>
      <c r="I696" s="11"/>
      <c r="J696" s="11"/>
      <c r="K696" s="11"/>
      <c r="L696" s="11"/>
      <c r="M696" s="11"/>
      <c r="N696" s="11"/>
      <c r="O696" s="11"/>
    </row>
    <row r="697">
      <c r="C697" s="15"/>
      <c r="D697" s="12"/>
      <c r="E697" s="12"/>
      <c r="G697" s="11"/>
      <c r="H697" s="11"/>
      <c r="I697" s="11"/>
      <c r="J697" s="11"/>
      <c r="K697" s="11"/>
      <c r="L697" s="11"/>
      <c r="M697" s="11"/>
      <c r="N697" s="11"/>
      <c r="O697" s="11"/>
    </row>
    <row r="698">
      <c r="C698" s="15"/>
      <c r="D698" s="12"/>
      <c r="E698" s="12"/>
      <c r="G698" s="11"/>
      <c r="H698" s="11"/>
      <c r="I698" s="11"/>
      <c r="J698" s="11"/>
      <c r="K698" s="11"/>
      <c r="L698" s="11"/>
      <c r="M698" s="11"/>
      <c r="N698" s="11"/>
      <c r="O698" s="11"/>
    </row>
    <row r="699">
      <c r="C699" s="15"/>
      <c r="D699" s="12"/>
      <c r="E699" s="12"/>
      <c r="G699" s="11"/>
      <c r="H699" s="11"/>
      <c r="I699" s="11"/>
      <c r="J699" s="11"/>
      <c r="K699" s="11"/>
      <c r="L699" s="11"/>
      <c r="M699" s="11"/>
      <c r="N699" s="11"/>
      <c r="O699" s="11"/>
    </row>
    <row r="700">
      <c r="C700" s="15"/>
      <c r="D700" s="12"/>
      <c r="E700" s="12"/>
      <c r="G700" s="11"/>
      <c r="H700" s="11"/>
      <c r="I700" s="11"/>
      <c r="J700" s="11"/>
      <c r="K700" s="11"/>
      <c r="L700" s="11"/>
      <c r="M700" s="11"/>
      <c r="N700" s="11"/>
      <c r="O700" s="11"/>
    </row>
    <row r="701">
      <c r="C701" s="15"/>
      <c r="D701" s="12"/>
      <c r="E701" s="12"/>
      <c r="G701" s="11"/>
      <c r="H701" s="11"/>
      <c r="I701" s="11"/>
      <c r="J701" s="11"/>
      <c r="K701" s="11"/>
      <c r="L701" s="11"/>
      <c r="M701" s="11"/>
      <c r="N701" s="11"/>
      <c r="O701" s="11"/>
    </row>
    <row r="702">
      <c r="C702" s="15"/>
      <c r="D702" s="12"/>
      <c r="E702" s="12"/>
      <c r="G702" s="11"/>
      <c r="H702" s="11"/>
      <c r="I702" s="11"/>
      <c r="J702" s="11"/>
      <c r="K702" s="11"/>
      <c r="L702" s="11"/>
      <c r="M702" s="11"/>
      <c r="N702" s="11"/>
      <c r="O702" s="11"/>
    </row>
    <row r="703">
      <c r="C703" s="15"/>
      <c r="D703" s="12"/>
      <c r="E703" s="12"/>
      <c r="G703" s="11"/>
      <c r="H703" s="11"/>
      <c r="I703" s="11"/>
      <c r="J703" s="11"/>
      <c r="K703" s="11"/>
      <c r="L703" s="11"/>
      <c r="M703" s="11"/>
      <c r="N703" s="11"/>
      <c r="O703" s="11"/>
    </row>
    <row r="704">
      <c r="C704" s="15"/>
      <c r="D704" s="12"/>
      <c r="E704" s="12"/>
      <c r="G704" s="11"/>
      <c r="H704" s="11"/>
      <c r="I704" s="11"/>
      <c r="J704" s="11"/>
      <c r="K704" s="11"/>
      <c r="L704" s="11"/>
      <c r="M704" s="11"/>
      <c r="N704" s="11"/>
      <c r="O704" s="11"/>
    </row>
    <row r="705">
      <c r="C705" s="15"/>
      <c r="D705" s="12"/>
      <c r="E705" s="12"/>
      <c r="G705" s="11"/>
      <c r="H705" s="11"/>
      <c r="I705" s="11"/>
      <c r="J705" s="11"/>
      <c r="K705" s="11"/>
      <c r="L705" s="11"/>
      <c r="M705" s="11"/>
      <c r="N705" s="11"/>
      <c r="O705" s="11"/>
    </row>
    <row r="706">
      <c r="C706" s="15"/>
      <c r="D706" s="12"/>
      <c r="E706" s="12"/>
      <c r="G706" s="11"/>
      <c r="H706" s="11"/>
      <c r="I706" s="11"/>
      <c r="J706" s="11"/>
      <c r="K706" s="11"/>
      <c r="L706" s="11"/>
      <c r="M706" s="11"/>
      <c r="N706" s="11"/>
      <c r="O706" s="11"/>
    </row>
    <row r="707">
      <c r="C707" s="15"/>
      <c r="D707" s="12"/>
      <c r="E707" s="12"/>
      <c r="G707" s="11"/>
      <c r="H707" s="11"/>
      <c r="I707" s="11"/>
      <c r="J707" s="11"/>
      <c r="K707" s="11"/>
      <c r="L707" s="11"/>
      <c r="M707" s="11"/>
      <c r="N707" s="11"/>
      <c r="O707" s="11"/>
    </row>
    <row r="708">
      <c r="C708" s="15"/>
      <c r="D708" s="12"/>
      <c r="E708" s="12"/>
      <c r="G708" s="11"/>
      <c r="H708" s="11"/>
      <c r="I708" s="11"/>
      <c r="J708" s="11"/>
      <c r="K708" s="11"/>
      <c r="L708" s="11"/>
      <c r="M708" s="11"/>
      <c r="N708" s="11"/>
      <c r="O708" s="11"/>
    </row>
    <row r="709">
      <c r="C709" s="15"/>
      <c r="D709" s="12"/>
      <c r="E709" s="12"/>
      <c r="G709" s="11"/>
      <c r="H709" s="11"/>
      <c r="I709" s="11"/>
      <c r="J709" s="11"/>
      <c r="K709" s="11"/>
      <c r="L709" s="11"/>
      <c r="M709" s="11"/>
      <c r="N709" s="11"/>
      <c r="O709" s="11"/>
    </row>
    <row r="710">
      <c r="C710" s="15"/>
      <c r="D710" s="12"/>
      <c r="E710" s="12"/>
      <c r="G710" s="11"/>
      <c r="H710" s="11"/>
      <c r="I710" s="11"/>
      <c r="J710" s="11"/>
      <c r="K710" s="11"/>
      <c r="L710" s="11"/>
      <c r="M710" s="11"/>
      <c r="N710" s="11"/>
      <c r="O710" s="11"/>
    </row>
    <row r="711">
      <c r="C711" s="15"/>
      <c r="D711" s="12"/>
      <c r="E711" s="12"/>
      <c r="G711" s="11"/>
      <c r="H711" s="11"/>
      <c r="I711" s="11"/>
      <c r="J711" s="11"/>
      <c r="K711" s="11"/>
      <c r="L711" s="11"/>
      <c r="M711" s="11"/>
      <c r="N711" s="11"/>
      <c r="O711" s="11"/>
    </row>
    <row r="712">
      <c r="C712" s="15"/>
      <c r="D712" s="12"/>
      <c r="E712" s="12"/>
      <c r="G712" s="11"/>
      <c r="H712" s="11"/>
      <c r="I712" s="11"/>
      <c r="J712" s="11"/>
      <c r="K712" s="11"/>
      <c r="L712" s="11"/>
      <c r="M712" s="11"/>
      <c r="N712" s="11"/>
      <c r="O712" s="11"/>
    </row>
    <row r="713">
      <c r="C713" s="15"/>
      <c r="D713" s="12"/>
      <c r="E713" s="12"/>
      <c r="G713" s="11"/>
      <c r="H713" s="11"/>
      <c r="I713" s="11"/>
      <c r="J713" s="11"/>
      <c r="K713" s="11"/>
      <c r="L713" s="11"/>
      <c r="M713" s="11"/>
      <c r="N713" s="11"/>
      <c r="O713" s="11"/>
    </row>
    <row r="714">
      <c r="C714" s="15"/>
      <c r="D714" s="12"/>
      <c r="E714" s="12"/>
      <c r="G714" s="11"/>
      <c r="H714" s="11"/>
      <c r="I714" s="11"/>
      <c r="J714" s="11"/>
      <c r="K714" s="11"/>
      <c r="L714" s="11"/>
      <c r="M714" s="11"/>
      <c r="N714" s="11"/>
      <c r="O714" s="11"/>
    </row>
    <row r="715">
      <c r="C715" s="15"/>
      <c r="D715" s="12"/>
      <c r="E715" s="12"/>
      <c r="G715" s="11"/>
      <c r="H715" s="11"/>
      <c r="I715" s="11"/>
      <c r="J715" s="11"/>
      <c r="K715" s="11"/>
      <c r="L715" s="11"/>
      <c r="M715" s="11"/>
      <c r="N715" s="11"/>
      <c r="O715" s="11"/>
    </row>
    <row r="716">
      <c r="C716" s="15"/>
      <c r="D716" s="12"/>
      <c r="E716" s="12"/>
      <c r="G716" s="11"/>
      <c r="H716" s="11"/>
      <c r="I716" s="11"/>
      <c r="J716" s="11"/>
      <c r="K716" s="11"/>
      <c r="L716" s="11"/>
      <c r="M716" s="11"/>
      <c r="N716" s="11"/>
      <c r="O716" s="11"/>
    </row>
    <row r="717">
      <c r="C717" s="15"/>
      <c r="D717" s="12"/>
      <c r="E717" s="12"/>
      <c r="G717" s="11"/>
      <c r="H717" s="11"/>
      <c r="I717" s="11"/>
      <c r="J717" s="11"/>
      <c r="K717" s="11"/>
      <c r="L717" s="11"/>
      <c r="M717" s="11"/>
      <c r="N717" s="11"/>
      <c r="O717" s="11"/>
    </row>
    <row r="718">
      <c r="C718" s="15"/>
      <c r="D718" s="12"/>
      <c r="E718" s="12"/>
      <c r="G718" s="11"/>
      <c r="H718" s="11"/>
      <c r="I718" s="11"/>
      <c r="J718" s="11"/>
      <c r="K718" s="11"/>
      <c r="L718" s="11"/>
      <c r="M718" s="11"/>
      <c r="N718" s="11"/>
      <c r="O718" s="11"/>
    </row>
    <row r="719">
      <c r="C719" s="15"/>
      <c r="D719" s="12"/>
      <c r="E719" s="12"/>
      <c r="G719" s="11"/>
      <c r="H719" s="11"/>
      <c r="I719" s="11"/>
      <c r="J719" s="11"/>
      <c r="K719" s="11"/>
      <c r="L719" s="11"/>
      <c r="M719" s="11"/>
      <c r="N719" s="11"/>
      <c r="O719" s="11"/>
    </row>
    <row r="720">
      <c r="C720" s="15"/>
      <c r="D720" s="12"/>
      <c r="E720" s="12"/>
      <c r="G720" s="11"/>
      <c r="H720" s="11"/>
      <c r="I720" s="11"/>
      <c r="J720" s="11"/>
      <c r="K720" s="11"/>
      <c r="L720" s="11"/>
      <c r="M720" s="11"/>
      <c r="N720" s="11"/>
      <c r="O720" s="11"/>
    </row>
    <row r="721">
      <c r="C721" s="15"/>
      <c r="D721" s="12"/>
      <c r="E721" s="12"/>
      <c r="G721" s="11"/>
      <c r="H721" s="11"/>
      <c r="I721" s="11"/>
      <c r="J721" s="11"/>
      <c r="K721" s="11"/>
      <c r="L721" s="11"/>
      <c r="M721" s="11"/>
      <c r="N721" s="11"/>
      <c r="O721" s="11"/>
    </row>
    <row r="722">
      <c r="C722" s="15"/>
      <c r="D722" s="12"/>
      <c r="E722" s="12"/>
      <c r="G722" s="11"/>
      <c r="H722" s="11"/>
      <c r="I722" s="11"/>
      <c r="J722" s="11"/>
      <c r="K722" s="11"/>
      <c r="L722" s="11"/>
      <c r="M722" s="11"/>
      <c r="N722" s="11"/>
      <c r="O722" s="11"/>
    </row>
    <row r="723">
      <c r="C723" s="15"/>
      <c r="D723" s="12"/>
      <c r="E723" s="12"/>
      <c r="G723" s="11"/>
      <c r="H723" s="11"/>
      <c r="I723" s="11"/>
      <c r="J723" s="11"/>
      <c r="K723" s="11"/>
      <c r="L723" s="11"/>
      <c r="M723" s="11"/>
      <c r="N723" s="11"/>
      <c r="O723" s="11"/>
    </row>
    <row r="724">
      <c r="C724" s="15"/>
      <c r="D724" s="12"/>
      <c r="E724" s="12"/>
      <c r="G724" s="11"/>
      <c r="H724" s="11"/>
      <c r="I724" s="11"/>
      <c r="J724" s="11"/>
      <c r="K724" s="11"/>
      <c r="L724" s="11"/>
      <c r="M724" s="11"/>
      <c r="N724" s="11"/>
      <c r="O724" s="11"/>
    </row>
    <row r="725">
      <c r="C725" s="15"/>
      <c r="D725" s="12"/>
      <c r="E725" s="12"/>
      <c r="G725" s="11"/>
      <c r="H725" s="11"/>
      <c r="I725" s="11"/>
      <c r="J725" s="11"/>
      <c r="K725" s="11"/>
      <c r="L725" s="11"/>
      <c r="M725" s="11"/>
      <c r="N725" s="11"/>
      <c r="O725" s="11"/>
    </row>
    <row r="726">
      <c r="C726" s="15"/>
      <c r="D726" s="12"/>
      <c r="E726" s="12"/>
      <c r="G726" s="11"/>
      <c r="H726" s="11"/>
      <c r="I726" s="11"/>
      <c r="J726" s="11"/>
      <c r="K726" s="11"/>
      <c r="L726" s="11"/>
      <c r="M726" s="11"/>
      <c r="N726" s="11"/>
      <c r="O726" s="11"/>
    </row>
    <row r="727">
      <c r="C727" s="15"/>
      <c r="D727" s="12"/>
      <c r="E727" s="12"/>
      <c r="G727" s="11"/>
      <c r="H727" s="11"/>
      <c r="I727" s="11"/>
      <c r="J727" s="11"/>
      <c r="K727" s="11"/>
      <c r="L727" s="11"/>
      <c r="M727" s="11"/>
      <c r="N727" s="11"/>
      <c r="O727" s="11"/>
    </row>
    <row r="728">
      <c r="C728" s="15"/>
      <c r="D728" s="12"/>
      <c r="E728" s="12"/>
      <c r="G728" s="11"/>
      <c r="H728" s="11"/>
      <c r="I728" s="11"/>
      <c r="J728" s="11"/>
      <c r="K728" s="11"/>
      <c r="L728" s="11"/>
      <c r="M728" s="11"/>
      <c r="N728" s="11"/>
      <c r="O728" s="11"/>
    </row>
    <row r="729">
      <c r="C729" s="15"/>
      <c r="D729" s="12"/>
      <c r="E729" s="12"/>
      <c r="G729" s="11"/>
      <c r="H729" s="11"/>
      <c r="I729" s="11"/>
      <c r="J729" s="11"/>
      <c r="K729" s="11"/>
      <c r="L729" s="11"/>
      <c r="M729" s="11"/>
      <c r="N729" s="11"/>
      <c r="O729" s="11"/>
    </row>
    <row r="730">
      <c r="C730" s="15"/>
      <c r="D730" s="12"/>
      <c r="E730" s="12"/>
      <c r="G730" s="11"/>
      <c r="H730" s="11"/>
      <c r="I730" s="11"/>
      <c r="J730" s="11"/>
      <c r="K730" s="11"/>
      <c r="L730" s="11"/>
      <c r="M730" s="11"/>
      <c r="N730" s="11"/>
      <c r="O730" s="11"/>
    </row>
    <row r="731">
      <c r="C731" s="15"/>
      <c r="D731" s="12"/>
      <c r="E731" s="12"/>
      <c r="G731" s="11"/>
      <c r="H731" s="11"/>
      <c r="I731" s="11"/>
      <c r="J731" s="11"/>
      <c r="K731" s="11"/>
      <c r="L731" s="11"/>
      <c r="M731" s="11"/>
      <c r="N731" s="11"/>
      <c r="O731" s="11"/>
    </row>
    <row r="732">
      <c r="C732" s="15"/>
      <c r="D732" s="12"/>
      <c r="E732" s="12"/>
      <c r="G732" s="11"/>
      <c r="H732" s="11"/>
      <c r="I732" s="11"/>
      <c r="J732" s="11"/>
      <c r="K732" s="11"/>
      <c r="L732" s="11"/>
      <c r="M732" s="11"/>
      <c r="N732" s="11"/>
      <c r="O732" s="11"/>
    </row>
    <row r="733">
      <c r="C733" s="15"/>
      <c r="D733" s="12"/>
      <c r="E733" s="12"/>
      <c r="G733" s="11"/>
      <c r="H733" s="11"/>
      <c r="I733" s="11"/>
      <c r="J733" s="11"/>
      <c r="K733" s="11"/>
      <c r="L733" s="11"/>
      <c r="M733" s="11"/>
      <c r="N733" s="11"/>
      <c r="O733" s="11"/>
    </row>
    <row r="734">
      <c r="C734" s="15"/>
      <c r="D734" s="12"/>
      <c r="E734" s="12"/>
      <c r="G734" s="11"/>
      <c r="H734" s="11"/>
      <c r="I734" s="11"/>
      <c r="J734" s="11"/>
      <c r="K734" s="11"/>
      <c r="L734" s="11"/>
      <c r="M734" s="11"/>
      <c r="N734" s="11"/>
      <c r="O734" s="11"/>
    </row>
    <row r="735">
      <c r="C735" s="15"/>
      <c r="D735" s="12"/>
      <c r="E735" s="12"/>
      <c r="G735" s="11"/>
      <c r="H735" s="11"/>
      <c r="I735" s="11"/>
      <c r="J735" s="11"/>
      <c r="K735" s="11"/>
      <c r="L735" s="11"/>
      <c r="M735" s="11"/>
      <c r="N735" s="11"/>
      <c r="O735" s="11"/>
    </row>
    <row r="736">
      <c r="C736" s="15"/>
      <c r="D736" s="12"/>
      <c r="E736" s="12"/>
      <c r="G736" s="11"/>
      <c r="H736" s="11"/>
      <c r="I736" s="11"/>
      <c r="J736" s="11"/>
      <c r="K736" s="11"/>
      <c r="L736" s="11"/>
      <c r="M736" s="11"/>
      <c r="N736" s="11"/>
      <c r="O736" s="11"/>
    </row>
    <row r="737">
      <c r="C737" s="15"/>
      <c r="D737" s="12"/>
      <c r="E737" s="12"/>
      <c r="G737" s="11"/>
      <c r="H737" s="11"/>
      <c r="I737" s="11"/>
      <c r="J737" s="11"/>
      <c r="K737" s="11"/>
      <c r="L737" s="11"/>
      <c r="M737" s="11"/>
      <c r="N737" s="11"/>
      <c r="O737" s="11"/>
    </row>
    <row r="738">
      <c r="C738" s="15"/>
      <c r="D738" s="12"/>
      <c r="E738" s="12"/>
      <c r="G738" s="11"/>
      <c r="H738" s="11"/>
      <c r="I738" s="11"/>
      <c r="J738" s="11"/>
      <c r="K738" s="11"/>
      <c r="L738" s="11"/>
      <c r="M738" s="11"/>
      <c r="N738" s="11"/>
      <c r="O738" s="11"/>
    </row>
    <row r="739">
      <c r="C739" s="15"/>
      <c r="D739" s="12"/>
      <c r="E739" s="12"/>
      <c r="G739" s="11"/>
      <c r="H739" s="11"/>
      <c r="I739" s="11"/>
      <c r="J739" s="11"/>
      <c r="K739" s="11"/>
      <c r="L739" s="11"/>
      <c r="M739" s="11"/>
      <c r="N739" s="11"/>
      <c r="O739" s="11"/>
    </row>
    <row r="740">
      <c r="C740" s="15"/>
      <c r="D740" s="12"/>
      <c r="E740" s="12"/>
      <c r="G740" s="11"/>
      <c r="H740" s="11"/>
      <c r="I740" s="11"/>
      <c r="J740" s="11"/>
      <c r="K740" s="11"/>
      <c r="L740" s="11"/>
      <c r="M740" s="11"/>
      <c r="N740" s="11"/>
      <c r="O740" s="11"/>
    </row>
    <row r="741">
      <c r="C741" s="15"/>
      <c r="D741" s="12"/>
      <c r="E741" s="12"/>
      <c r="G741" s="11"/>
      <c r="H741" s="11"/>
      <c r="I741" s="11"/>
      <c r="J741" s="11"/>
      <c r="K741" s="11"/>
      <c r="L741" s="11"/>
      <c r="M741" s="11"/>
      <c r="N741" s="11"/>
      <c r="O741" s="11"/>
    </row>
    <row r="742">
      <c r="C742" s="15"/>
      <c r="D742" s="12"/>
      <c r="E742" s="12"/>
      <c r="G742" s="11"/>
      <c r="H742" s="11"/>
      <c r="I742" s="11"/>
      <c r="J742" s="11"/>
      <c r="K742" s="11"/>
      <c r="L742" s="11"/>
      <c r="M742" s="11"/>
      <c r="N742" s="11"/>
      <c r="O742" s="11"/>
    </row>
    <row r="743">
      <c r="C743" s="15"/>
      <c r="D743" s="12"/>
      <c r="E743" s="12"/>
      <c r="G743" s="11"/>
      <c r="H743" s="11"/>
      <c r="I743" s="11"/>
      <c r="J743" s="11"/>
      <c r="K743" s="11"/>
      <c r="L743" s="11"/>
      <c r="M743" s="11"/>
      <c r="N743" s="11"/>
      <c r="O743" s="11"/>
    </row>
    <row r="744">
      <c r="C744" s="15"/>
      <c r="D744" s="12"/>
      <c r="E744" s="12"/>
      <c r="G744" s="11"/>
      <c r="H744" s="11"/>
      <c r="I744" s="11"/>
      <c r="J744" s="11"/>
      <c r="K744" s="11"/>
      <c r="L744" s="11"/>
      <c r="M744" s="11"/>
      <c r="N744" s="11"/>
      <c r="O744" s="11"/>
    </row>
    <row r="745">
      <c r="C745" s="15"/>
      <c r="D745" s="12"/>
      <c r="E745" s="12"/>
      <c r="G745" s="11"/>
      <c r="H745" s="11"/>
      <c r="I745" s="11"/>
      <c r="J745" s="11"/>
      <c r="K745" s="11"/>
      <c r="L745" s="11"/>
      <c r="M745" s="11"/>
      <c r="N745" s="11"/>
      <c r="O745" s="11"/>
    </row>
    <row r="746">
      <c r="C746" s="15"/>
      <c r="D746" s="12"/>
      <c r="E746" s="12"/>
      <c r="G746" s="11"/>
      <c r="H746" s="11"/>
      <c r="I746" s="11"/>
      <c r="J746" s="11"/>
      <c r="K746" s="11"/>
      <c r="L746" s="11"/>
      <c r="M746" s="11"/>
      <c r="N746" s="11"/>
      <c r="O746" s="11"/>
    </row>
    <row r="747">
      <c r="C747" s="15"/>
      <c r="D747" s="12"/>
      <c r="E747" s="12"/>
      <c r="G747" s="11"/>
      <c r="H747" s="11"/>
      <c r="I747" s="11"/>
      <c r="J747" s="11"/>
      <c r="K747" s="11"/>
      <c r="L747" s="11"/>
      <c r="M747" s="11"/>
      <c r="N747" s="11"/>
      <c r="O747" s="11"/>
    </row>
    <row r="748">
      <c r="C748" s="15"/>
      <c r="D748" s="12"/>
      <c r="E748" s="12"/>
      <c r="G748" s="11"/>
      <c r="H748" s="11"/>
      <c r="I748" s="11"/>
      <c r="J748" s="11"/>
      <c r="K748" s="11"/>
      <c r="L748" s="11"/>
      <c r="M748" s="11"/>
      <c r="N748" s="11"/>
      <c r="O748" s="11"/>
    </row>
    <row r="749">
      <c r="C749" s="15"/>
      <c r="D749" s="12"/>
      <c r="E749" s="12"/>
      <c r="G749" s="11"/>
      <c r="H749" s="11"/>
      <c r="I749" s="11"/>
      <c r="J749" s="11"/>
      <c r="K749" s="11"/>
      <c r="L749" s="11"/>
      <c r="M749" s="11"/>
      <c r="N749" s="11"/>
      <c r="O749" s="11"/>
    </row>
    <row r="750">
      <c r="C750" s="15"/>
      <c r="D750" s="12"/>
      <c r="E750" s="12"/>
      <c r="G750" s="11"/>
      <c r="H750" s="11"/>
      <c r="I750" s="11"/>
      <c r="J750" s="11"/>
      <c r="K750" s="11"/>
      <c r="L750" s="11"/>
      <c r="M750" s="11"/>
      <c r="N750" s="11"/>
      <c r="O750" s="11"/>
    </row>
    <row r="751">
      <c r="C751" s="15"/>
      <c r="D751" s="12"/>
      <c r="E751" s="12"/>
      <c r="G751" s="11"/>
      <c r="H751" s="11"/>
      <c r="I751" s="11"/>
      <c r="J751" s="11"/>
      <c r="K751" s="11"/>
      <c r="L751" s="11"/>
      <c r="M751" s="11"/>
      <c r="N751" s="11"/>
      <c r="O751" s="11"/>
    </row>
    <row r="752">
      <c r="C752" s="15"/>
      <c r="D752" s="12"/>
      <c r="E752" s="12"/>
      <c r="G752" s="11"/>
      <c r="H752" s="11"/>
      <c r="I752" s="11"/>
      <c r="J752" s="11"/>
      <c r="K752" s="11"/>
      <c r="L752" s="11"/>
      <c r="M752" s="11"/>
      <c r="N752" s="11"/>
      <c r="O752" s="11"/>
    </row>
    <row r="753">
      <c r="C753" s="15"/>
      <c r="D753" s="12"/>
      <c r="E753" s="12"/>
      <c r="G753" s="11"/>
      <c r="H753" s="11"/>
      <c r="I753" s="11"/>
      <c r="J753" s="11"/>
      <c r="K753" s="11"/>
      <c r="L753" s="11"/>
      <c r="M753" s="11"/>
      <c r="N753" s="11"/>
      <c r="O753" s="11"/>
    </row>
    <row r="754">
      <c r="C754" s="15"/>
      <c r="D754" s="12"/>
      <c r="E754" s="12"/>
      <c r="G754" s="11"/>
      <c r="H754" s="11"/>
      <c r="I754" s="11"/>
      <c r="J754" s="11"/>
      <c r="K754" s="11"/>
      <c r="L754" s="11"/>
      <c r="M754" s="11"/>
      <c r="N754" s="11"/>
      <c r="O754" s="11"/>
    </row>
    <row r="755">
      <c r="C755" s="15"/>
      <c r="D755" s="12"/>
      <c r="E755" s="12"/>
      <c r="G755" s="11"/>
      <c r="H755" s="11"/>
      <c r="I755" s="11"/>
      <c r="J755" s="11"/>
      <c r="K755" s="11"/>
      <c r="L755" s="11"/>
      <c r="M755" s="11"/>
      <c r="N755" s="11"/>
      <c r="O755" s="11"/>
    </row>
    <row r="756">
      <c r="C756" s="15"/>
      <c r="D756" s="12"/>
      <c r="E756" s="12"/>
      <c r="G756" s="11"/>
      <c r="H756" s="11"/>
      <c r="I756" s="11"/>
      <c r="J756" s="11"/>
      <c r="K756" s="11"/>
      <c r="L756" s="11"/>
      <c r="M756" s="11"/>
      <c r="N756" s="11"/>
      <c r="O756" s="11"/>
    </row>
    <row r="757">
      <c r="C757" s="15"/>
      <c r="D757" s="12"/>
      <c r="E757" s="12"/>
      <c r="G757" s="11"/>
      <c r="H757" s="11"/>
      <c r="I757" s="11"/>
      <c r="J757" s="11"/>
      <c r="K757" s="11"/>
      <c r="L757" s="11"/>
      <c r="M757" s="11"/>
      <c r="N757" s="11"/>
      <c r="O757" s="11"/>
    </row>
    <row r="758">
      <c r="C758" s="15"/>
      <c r="D758" s="12"/>
      <c r="E758" s="12"/>
      <c r="G758" s="11"/>
      <c r="H758" s="11"/>
      <c r="I758" s="11"/>
      <c r="J758" s="11"/>
      <c r="K758" s="11"/>
      <c r="L758" s="11"/>
      <c r="M758" s="11"/>
      <c r="N758" s="11"/>
      <c r="O758" s="11"/>
    </row>
    <row r="759">
      <c r="C759" s="15"/>
      <c r="D759" s="12"/>
      <c r="E759" s="12"/>
      <c r="G759" s="11"/>
      <c r="H759" s="11"/>
      <c r="I759" s="11"/>
      <c r="J759" s="11"/>
      <c r="K759" s="11"/>
      <c r="L759" s="11"/>
      <c r="M759" s="11"/>
      <c r="N759" s="11"/>
      <c r="O759" s="11"/>
    </row>
    <row r="760">
      <c r="C760" s="15"/>
      <c r="D760" s="12"/>
      <c r="E760" s="12"/>
      <c r="G760" s="11"/>
      <c r="H760" s="11"/>
      <c r="I760" s="11"/>
      <c r="J760" s="11"/>
      <c r="K760" s="11"/>
      <c r="L760" s="11"/>
      <c r="M760" s="11"/>
      <c r="N760" s="11"/>
      <c r="O760" s="11"/>
    </row>
    <row r="761">
      <c r="C761" s="15"/>
      <c r="D761" s="12"/>
      <c r="E761" s="12"/>
      <c r="G761" s="11"/>
      <c r="H761" s="11"/>
      <c r="I761" s="11"/>
      <c r="J761" s="11"/>
      <c r="K761" s="11"/>
      <c r="L761" s="11"/>
      <c r="M761" s="11"/>
      <c r="N761" s="11"/>
      <c r="O761" s="11"/>
    </row>
    <row r="762">
      <c r="C762" s="15"/>
      <c r="D762" s="12"/>
      <c r="E762" s="12"/>
      <c r="G762" s="11"/>
      <c r="H762" s="11"/>
      <c r="I762" s="11"/>
      <c r="J762" s="11"/>
      <c r="K762" s="11"/>
      <c r="L762" s="11"/>
      <c r="M762" s="11"/>
      <c r="N762" s="11"/>
      <c r="O762" s="11"/>
    </row>
    <row r="763">
      <c r="C763" s="15"/>
      <c r="D763" s="12"/>
      <c r="E763" s="12"/>
      <c r="G763" s="11"/>
      <c r="H763" s="11"/>
      <c r="I763" s="11"/>
      <c r="J763" s="11"/>
      <c r="K763" s="11"/>
      <c r="L763" s="11"/>
      <c r="M763" s="11"/>
      <c r="N763" s="11"/>
      <c r="O763" s="11"/>
    </row>
    <row r="764">
      <c r="C764" s="15"/>
      <c r="D764" s="12"/>
      <c r="E764" s="12"/>
      <c r="G764" s="11"/>
      <c r="H764" s="11"/>
      <c r="I764" s="11"/>
      <c r="J764" s="11"/>
      <c r="K764" s="11"/>
      <c r="L764" s="11"/>
      <c r="M764" s="11"/>
      <c r="N764" s="11"/>
      <c r="O764" s="11"/>
    </row>
    <row r="765">
      <c r="C765" s="15"/>
      <c r="D765" s="12"/>
      <c r="E765" s="12"/>
      <c r="G765" s="11"/>
      <c r="H765" s="11"/>
      <c r="I765" s="11"/>
      <c r="J765" s="11"/>
      <c r="K765" s="11"/>
      <c r="L765" s="11"/>
      <c r="M765" s="11"/>
      <c r="N765" s="11"/>
      <c r="O765" s="11"/>
    </row>
    <row r="766">
      <c r="C766" s="15"/>
      <c r="D766" s="12"/>
      <c r="E766" s="12"/>
      <c r="G766" s="11"/>
      <c r="H766" s="11"/>
      <c r="I766" s="11"/>
      <c r="J766" s="11"/>
      <c r="K766" s="11"/>
      <c r="L766" s="11"/>
      <c r="M766" s="11"/>
      <c r="N766" s="11"/>
      <c r="O766" s="11"/>
    </row>
    <row r="767">
      <c r="C767" s="15"/>
      <c r="D767" s="12"/>
      <c r="E767" s="12"/>
      <c r="G767" s="11"/>
      <c r="H767" s="11"/>
      <c r="I767" s="11"/>
      <c r="J767" s="11"/>
      <c r="K767" s="11"/>
      <c r="L767" s="11"/>
      <c r="M767" s="11"/>
      <c r="N767" s="11"/>
      <c r="O767" s="11"/>
    </row>
    <row r="768">
      <c r="C768" s="15"/>
      <c r="D768" s="12"/>
      <c r="E768" s="12"/>
      <c r="G768" s="11"/>
      <c r="H768" s="11"/>
      <c r="I768" s="11"/>
      <c r="J768" s="11"/>
      <c r="K768" s="11"/>
      <c r="L768" s="11"/>
      <c r="M768" s="11"/>
      <c r="N768" s="11"/>
      <c r="O768" s="11"/>
    </row>
    <row r="769">
      <c r="C769" s="15"/>
      <c r="D769" s="12"/>
      <c r="E769" s="12"/>
      <c r="G769" s="11"/>
      <c r="H769" s="11"/>
      <c r="I769" s="11"/>
      <c r="J769" s="11"/>
      <c r="K769" s="11"/>
      <c r="L769" s="11"/>
      <c r="M769" s="11"/>
      <c r="N769" s="11"/>
      <c r="O769" s="11"/>
    </row>
    <row r="770">
      <c r="C770" s="15"/>
      <c r="D770" s="12"/>
      <c r="E770" s="12"/>
      <c r="G770" s="11"/>
      <c r="H770" s="11"/>
      <c r="I770" s="11"/>
      <c r="J770" s="11"/>
      <c r="K770" s="11"/>
      <c r="L770" s="11"/>
      <c r="M770" s="11"/>
      <c r="N770" s="11"/>
      <c r="O770" s="11"/>
    </row>
    <row r="771">
      <c r="C771" s="15"/>
      <c r="D771" s="12"/>
      <c r="E771" s="12"/>
      <c r="G771" s="11"/>
      <c r="H771" s="11"/>
      <c r="I771" s="11"/>
      <c r="J771" s="11"/>
      <c r="K771" s="11"/>
      <c r="L771" s="11"/>
      <c r="M771" s="11"/>
      <c r="N771" s="11"/>
      <c r="O771" s="11"/>
    </row>
    <row r="772">
      <c r="C772" s="15"/>
      <c r="D772" s="12"/>
      <c r="E772" s="12"/>
      <c r="G772" s="11"/>
      <c r="H772" s="11"/>
      <c r="I772" s="11"/>
      <c r="J772" s="11"/>
      <c r="K772" s="11"/>
      <c r="L772" s="11"/>
      <c r="M772" s="11"/>
      <c r="N772" s="11"/>
      <c r="O772" s="11"/>
    </row>
    <row r="773">
      <c r="C773" s="15"/>
      <c r="D773" s="12"/>
      <c r="E773" s="12"/>
      <c r="G773" s="11"/>
      <c r="H773" s="11"/>
      <c r="I773" s="11"/>
      <c r="J773" s="11"/>
      <c r="K773" s="11"/>
      <c r="L773" s="11"/>
      <c r="M773" s="11"/>
      <c r="N773" s="11"/>
      <c r="O773" s="11"/>
    </row>
    <row r="774">
      <c r="C774" s="15"/>
      <c r="D774" s="12"/>
      <c r="E774" s="12"/>
      <c r="G774" s="11"/>
      <c r="H774" s="11"/>
      <c r="I774" s="11"/>
      <c r="J774" s="11"/>
      <c r="K774" s="11"/>
      <c r="L774" s="11"/>
      <c r="M774" s="11"/>
      <c r="N774" s="11"/>
      <c r="O774" s="11"/>
    </row>
    <row r="775">
      <c r="C775" s="15"/>
      <c r="D775" s="12"/>
      <c r="E775" s="12"/>
      <c r="G775" s="11"/>
      <c r="H775" s="11"/>
      <c r="I775" s="11"/>
      <c r="J775" s="11"/>
      <c r="K775" s="11"/>
      <c r="L775" s="11"/>
      <c r="M775" s="11"/>
      <c r="N775" s="11"/>
      <c r="O775" s="11"/>
    </row>
    <row r="776">
      <c r="C776" s="15"/>
      <c r="D776" s="12"/>
      <c r="E776" s="12"/>
      <c r="G776" s="11"/>
      <c r="H776" s="11"/>
      <c r="I776" s="11"/>
      <c r="J776" s="11"/>
      <c r="K776" s="11"/>
      <c r="L776" s="11"/>
      <c r="M776" s="11"/>
      <c r="N776" s="11"/>
      <c r="O776" s="11"/>
    </row>
    <row r="777">
      <c r="C777" s="15"/>
      <c r="D777" s="12"/>
      <c r="E777" s="12"/>
      <c r="G777" s="11"/>
      <c r="H777" s="11"/>
      <c r="I777" s="11"/>
      <c r="J777" s="11"/>
      <c r="K777" s="11"/>
      <c r="L777" s="11"/>
      <c r="M777" s="11"/>
      <c r="N777" s="11"/>
      <c r="O777" s="11"/>
    </row>
    <row r="778">
      <c r="C778" s="15"/>
      <c r="D778" s="12"/>
      <c r="E778" s="12"/>
      <c r="G778" s="11"/>
      <c r="H778" s="11"/>
      <c r="I778" s="11"/>
      <c r="J778" s="11"/>
      <c r="K778" s="11"/>
      <c r="L778" s="11"/>
      <c r="M778" s="11"/>
      <c r="N778" s="11"/>
      <c r="O778" s="11"/>
    </row>
    <row r="779">
      <c r="C779" s="15"/>
      <c r="D779" s="12"/>
      <c r="E779" s="12"/>
      <c r="G779" s="11"/>
      <c r="H779" s="11"/>
      <c r="I779" s="11"/>
      <c r="J779" s="11"/>
      <c r="K779" s="11"/>
      <c r="L779" s="11"/>
      <c r="M779" s="11"/>
      <c r="N779" s="11"/>
      <c r="O779" s="11"/>
    </row>
    <row r="780">
      <c r="C780" s="15"/>
      <c r="D780" s="12"/>
      <c r="E780" s="12"/>
      <c r="G780" s="11"/>
      <c r="H780" s="11"/>
      <c r="I780" s="11"/>
      <c r="J780" s="11"/>
      <c r="K780" s="11"/>
      <c r="L780" s="11"/>
      <c r="M780" s="11"/>
      <c r="N780" s="11"/>
      <c r="O780" s="11"/>
    </row>
    <row r="781">
      <c r="C781" s="15"/>
      <c r="D781" s="12"/>
      <c r="E781" s="12"/>
      <c r="G781" s="11"/>
      <c r="H781" s="11"/>
      <c r="I781" s="11"/>
      <c r="J781" s="11"/>
      <c r="K781" s="11"/>
      <c r="L781" s="11"/>
      <c r="M781" s="11"/>
      <c r="N781" s="11"/>
      <c r="O781" s="11"/>
    </row>
    <row r="782">
      <c r="C782" s="15"/>
      <c r="D782" s="12"/>
      <c r="E782" s="12"/>
      <c r="G782" s="11"/>
      <c r="H782" s="11"/>
      <c r="I782" s="11"/>
      <c r="J782" s="11"/>
      <c r="K782" s="11"/>
      <c r="L782" s="11"/>
      <c r="M782" s="11"/>
      <c r="N782" s="11"/>
      <c r="O782" s="11"/>
    </row>
    <row r="783">
      <c r="C783" s="15"/>
      <c r="D783" s="12"/>
      <c r="E783" s="12"/>
      <c r="G783" s="11"/>
      <c r="H783" s="11"/>
      <c r="I783" s="11"/>
      <c r="J783" s="11"/>
      <c r="K783" s="11"/>
      <c r="L783" s="11"/>
      <c r="M783" s="11"/>
      <c r="N783" s="11"/>
      <c r="O783" s="11"/>
    </row>
    <row r="784">
      <c r="C784" s="15"/>
      <c r="D784" s="12"/>
      <c r="E784" s="12"/>
      <c r="G784" s="11"/>
      <c r="H784" s="11"/>
      <c r="I784" s="11"/>
      <c r="J784" s="11"/>
      <c r="K784" s="11"/>
      <c r="L784" s="11"/>
      <c r="M784" s="11"/>
      <c r="N784" s="11"/>
      <c r="O784" s="11"/>
    </row>
    <row r="785">
      <c r="C785" s="15"/>
      <c r="D785" s="12"/>
      <c r="E785" s="12"/>
      <c r="G785" s="11"/>
      <c r="H785" s="11"/>
      <c r="I785" s="11"/>
      <c r="J785" s="11"/>
      <c r="K785" s="11"/>
      <c r="L785" s="11"/>
      <c r="M785" s="11"/>
      <c r="N785" s="11"/>
      <c r="O785" s="11"/>
    </row>
    <row r="786">
      <c r="C786" s="15"/>
      <c r="D786" s="12"/>
      <c r="E786" s="12"/>
      <c r="G786" s="11"/>
      <c r="H786" s="11"/>
      <c r="I786" s="11"/>
      <c r="J786" s="11"/>
      <c r="K786" s="11"/>
      <c r="L786" s="11"/>
      <c r="M786" s="11"/>
      <c r="N786" s="11"/>
      <c r="O786" s="11"/>
    </row>
    <row r="787">
      <c r="C787" s="15"/>
      <c r="D787" s="12"/>
      <c r="E787" s="12"/>
      <c r="G787" s="11"/>
      <c r="H787" s="11"/>
      <c r="I787" s="11"/>
      <c r="J787" s="11"/>
      <c r="K787" s="11"/>
      <c r="L787" s="11"/>
      <c r="M787" s="11"/>
      <c r="N787" s="11"/>
      <c r="O787" s="11"/>
    </row>
    <row r="788">
      <c r="C788" s="15"/>
      <c r="D788" s="12"/>
      <c r="E788" s="12"/>
      <c r="G788" s="11"/>
      <c r="H788" s="11"/>
      <c r="I788" s="11"/>
      <c r="J788" s="11"/>
      <c r="K788" s="11"/>
      <c r="L788" s="11"/>
      <c r="M788" s="11"/>
      <c r="N788" s="11"/>
      <c r="O788" s="11"/>
    </row>
    <row r="789">
      <c r="C789" s="15"/>
      <c r="D789" s="12"/>
      <c r="E789" s="12"/>
      <c r="G789" s="11"/>
      <c r="H789" s="11"/>
      <c r="I789" s="11"/>
      <c r="J789" s="11"/>
      <c r="K789" s="11"/>
      <c r="L789" s="11"/>
      <c r="M789" s="11"/>
      <c r="N789" s="11"/>
      <c r="O789" s="11"/>
    </row>
    <row r="790">
      <c r="C790" s="15"/>
      <c r="D790" s="12"/>
      <c r="E790" s="12"/>
      <c r="G790" s="11"/>
      <c r="H790" s="11"/>
      <c r="I790" s="11"/>
      <c r="J790" s="11"/>
      <c r="K790" s="11"/>
      <c r="L790" s="11"/>
      <c r="M790" s="11"/>
      <c r="N790" s="11"/>
      <c r="O790" s="11"/>
    </row>
    <row r="791">
      <c r="C791" s="15"/>
      <c r="D791" s="12"/>
      <c r="E791" s="12"/>
      <c r="G791" s="11"/>
      <c r="H791" s="11"/>
      <c r="I791" s="11"/>
      <c r="J791" s="11"/>
      <c r="K791" s="11"/>
      <c r="L791" s="11"/>
      <c r="M791" s="11"/>
      <c r="N791" s="11"/>
      <c r="O791" s="11"/>
    </row>
    <row r="792">
      <c r="C792" s="15"/>
      <c r="D792" s="12"/>
      <c r="E792" s="12"/>
      <c r="G792" s="11"/>
      <c r="H792" s="11"/>
      <c r="I792" s="11"/>
      <c r="J792" s="11"/>
      <c r="K792" s="11"/>
      <c r="L792" s="11"/>
      <c r="M792" s="11"/>
      <c r="N792" s="11"/>
      <c r="O792" s="11"/>
    </row>
    <row r="793">
      <c r="C793" s="15"/>
      <c r="D793" s="12"/>
      <c r="E793" s="12"/>
      <c r="G793" s="11"/>
      <c r="H793" s="11"/>
      <c r="I793" s="11"/>
      <c r="J793" s="11"/>
      <c r="K793" s="11"/>
      <c r="L793" s="11"/>
      <c r="M793" s="11"/>
      <c r="N793" s="11"/>
      <c r="O793" s="11"/>
    </row>
    <row r="794">
      <c r="C794" s="15"/>
      <c r="D794" s="12"/>
      <c r="E794" s="12"/>
      <c r="G794" s="11"/>
      <c r="H794" s="11"/>
      <c r="I794" s="11"/>
      <c r="J794" s="11"/>
      <c r="K794" s="11"/>
      <c r="L794" s="11"/>
      <c r="M794" s="11"/>
      <c r="N794" s="11"/>
      <c r="O794" s="11"/>
    </row>
    <row r="795">
      <c r="C795" s="15"/>
      <c r="D795" s="12"/>
      <c r="E795" s="12"/>
      <c r="G795" s="11"/>
      <c r="H795" s="11"/>
      <c r="I795" s="11"/>
      <c r="J795" s="11"/>
      <c r="K795" s="11"/>
      <c r="L795" s="11"/>
      <c r="M795" s="11"/>
      <c r="N795" s="11"/>
      <c r="O795" s="11"/>
    </row>
    <row r="796">
      <c r="C796" s="15"/>
      <c r="D796" s="12"/>
      <c r="E796" s="12"/>
      <c r="G796" s="11"/>
      <c r="H796" s="11"/>
      <c r="I796" s="11"/>
      <c r="J796" s="11"/>
      <c r="K796" s="11"/>
      <c r="L796" s="11"/>
      <c r="M796" s="11"/>
      <c r="N796" s="11"/>
      <c r="O796" s="11"/>
    </row>
    <row r="797">
      <c r="C797" s="15"/>
      <c r="D797" s="12"/>
      <c r="E797" s="12"/>
      <c r="G797" s="11"/>
      <c r="H797" s="11"/>
      <c r="I797" s="11"/>
      <c r="J797" s="11"/>
      <c r="K797" s="11"/>
      <c r="L797" s="11"/>
      <c r="M797" s="11"/>
      <c r="N797" s="11"/>
      <c r="O797" s="11"/>
    </row>
    <row r="798">
      <c r="C798" s="15"/>
      <c r="D798" s="12"/>
      <c r="E798" s="12"/>
      <c r="G798" s="11"/>
      <c r="H798" s="11"/>
      <c r="I798" s="11"/>
      <c r="J798" s="11"/>
      <c r="K798" s="11"/>
      <c r="L798" s="11"/>
      <c r="M798" s="11"/>
      <c r="N798" s="11"/>
      <c r="O798" s="11"/>
    </row>
    <row r="799">
      <c r="C799" s="15"/>
      <c r="D799" s="12"/>
      <c r="E799" s="12"/>
      <c r="G799" s="11"/>
      <c r="H799" s="11"/>
      <c r="I799" s="11"/>
      <c r="J799" s="11"/>
      <c r="K799" s="11"/>
      <c r="L799" s="11"/>
      <c r="M799" s="11"/>
      <c r="N799" s="11"/>
      <c r="O799" s="11"/>
    </row>
    <row r="800">
      <c r="C800" s="15"/>
      <c r="D800" s="12"/>
      <c r="E800" s="12"/>
      <c r="G800" s="11"/>
      <c r="H800" s="11"/>
      <c r="I800" s="11"/>
      <c r="J800" s="11"/>
      <c r="K800" s="11"/>
      <c r="L800" s="11"/>
      <c r="M800" s="11"/>
      <c r="N800" s="11"/>
      <c r="O800" s="11"/>
    </row>
    <row r="801">
      <c r="C801" s="15"/>
      <c r="D801" s="12"/>
      <c r="E801" s="12"/>
      <c r="G801" s="11"/>
      <c r="H801" s="11"/>
      <c r="I801" s="11"/>
      <c r="J801" s="11"/>
      <c r="K801" s="11"/>
      <c r="L801" s="11"/>
      <c r="M801" s="11"/>
      <c r="N801" s="11"/>
      <c r="O801" s="11"/>
    </row>
    <row r="802">
      <c r="C802" s="15"/>
      <c r="D802" s="12"/>
      <c r="E802" s="12"/>
      <c r="G802" s="11"/>
      <c r="H802" s="11"/>
      <c r="I802" s="11"/>
      <c r="J802" s="11"/>
      <c r="K802" s="11"/>
      <c r="L802" s="11"/>
      <c r="M802" s="11"/>
      <c r="N802" s="11"/>
      <c r="O802" s="11"/>
    </row>
    <row r="803">
      <c r="C803" s="15"/>
      <c r="D803" s="12"/>
      <c r="E803" s="12"/>
      <c r="G803" s="11"/>
      <c r="H803" s="11"/>
      <c r="I803" s="11"/>
      <c r="J803" s="11"/>
      <c r="K803" s="11"/>
      <c r="L803" s="11"/>
      <c r="M803" s="11"/>
      <c r="N803" s="11"/>
      <c r="O803" s="11"/>
    </row>
    <row r="804">
      <c r="C804" s="15"/>
      <c r="D804" s="12"/>
      <c r="E804" s="12"/>
      <c r="G804" s="11"/>
      <c r="H804" s="11"/>
      <c r="I804" s="11"/>
      <c r="J804" s="11"/>
      <c r="K804" s="11"/>
      <c r="L804" s="11"/>
      <c r="M804" s="11"/>
      <c r="N804" s="11"/>
      <c r="O804" s="11"/>
    </row>
    <row r="805">
      <c r="C805" s="15"/>
      <c r="D805" s="12"/>
      <c r="E805" s="12"/>
      <c r="G805" s="11"/>
      <c r="H805" s="11"/>
      <c r="I805" s="11"/>
      <c r="J805" s="11"/>
      <c r="K805" s="11"/>
      <c r="L805" s="11"/>
      <c r="M805" s="11"/>
      <c r="N805" s="11"/>
      <c r="O805" s="11"/>
    </row>
    <row r="806">
      <c r="C806" s="15"/>
      <c r="D806" s="12"/>
      <c r="E806" s="12"/>
      <c r="G806" s="11"/>
      <c r="H806" s="11"/>
      <c r="I806" s="11"/>
      <c r="J806" s="11"/>
      <c r="K806" s="11"/>
      <c r="L806" s="11"/>
      <c r="M806" s="11"/>
      <c r="N806" s="11"/>
      <c r="O806" s="11"/>
    </row>
    <row r="807">
      <c r="C807" s="15"/>
      <c r="D807" s="12"/>
      <c r="E807" s="12"/>
      <c r="G807" s="11"/>
      <c r="H807" s="11"/>
      <c r="I807" s="11"/>
      <c r="J807" s="11"/>
      <c r="K807" s="11"/>
      <c r="L807" s="11"/>
      <c r="M807" s="11"/>
      <c r="N807" s="11"/>
      <c r="O807" s="11"/>
    </row>
    <row r="808">
      <c r="C808" s="15"/>
      <c r="D808" s="12"/>
      <c r="E808" s="12"/>
      <c r="G808" s="11"/>
      <c r="H808" s="11"/>
      <c r="I808" s="11"/>
      <c r="J808" s="11"/>
      <c r="K808" s="11"/>
      <c r="L808" s="11"/>
      <c r="M808" s="11"/>
      <c r="N808" s="11"/>
      <c r="O808" s="11"/>
    </row>
    <row r="809">
      <c r="C809" s="15"/>
      <c r="D809" s="12"/>
      <c r="E809" s="12"/>
      <c r="G809" s="11"/>
      <c r="H809" s="11"/>
      <c r="I809" s="11"/>
      <c r="J809" s="11"/>
      <c r="K809" s="11"/>
      <c r="L809" s="11"/>
      <c r="M809" s="11"/>
      <c r="N809" s="11"/>
      <c r="O809" s="11"/>
    </row>
    <row r="810">
      <c r="C810" s="15"/>
      <c r="D810" s="12"/>
      <c r="E810" s="12"/>
      <c r="G810" s="11"/>
      <c r="H810" s="11"/>
      <c r="I810" s="11"/>
      <c r="J810" s="11"/>
      <c r="K810" s="11"/>
      <c r="L810" s="11"/>
      <c r="M810" s="11"/>
      <c r="N810" s="11"/>
      <c r="O810" s="11"/>
    </row>
    <row r="811">
      <c r="C811" s="15"/>
      <c r="D811" s="12"/>
      <c r="E811" s="12"/>
      <c r="G811" s="11"/>
      <c r="H811" s="11"/>
      <c r="I811" s="11"/>
      <c r="J811" s="11"/>
      <c r="K811" s="11"/>
      <c r="L811" s="11"/>
      <c r="M811" s="11"/>
      <c r="N811" s="11"/>
      <c r="O811" s="11"/>
    </row>
    <row r="812">
      <c r="C812" s="15"/>
      <c r="D812" s="12"/>
      <c r="E812" s="12"/>
      <c r="G812" s="11"/>
      <c r="H812" s="11"/>
      <c r="I812" s="11"/>
      <c r="J812" s="11"/>
      <c r="K812" s="11"/>
      <c r="L812" s="11"/>
      <c r="M812" s="11"/>
      <c r="N812" s="11"/>
      <c r="O812" s="11"/>
    </row>
    <row r="813">
      <c r="C813" s="15"/>
      <c r="D813" s="12"/>
      <c r="E813" s="12"/>
      <c r="G813" s="11"/>
      <c r="H813" s="11"/>
      <c r="I813" s="11"/>
      <c r="J813" s="11"/>
      <c r="K813" s="11"/>
      <c r="L813" s="11"/>
      <c r="M813" s="11"/>
      <c r="N813" s="11"/>
      <c r="O813" s="11"/>
    </row>
    <row r="814">
      <c r="C814" s="15"/>
      <c r="D814" s="12"/>
      <c r="E814" s="12"/>
      <c r="G814" s="11"/>
      <c r="H814" s="11"/>
      <c r="I814" s="11"/>
      <c r="J814" s="11"/>
      <c r="K814" s="11"/>
      <c r="L814" s="11"/>
      <c r="M814" s="11"/>
      <c r="N814" s="11"/>
      <c r="O814" s="11"/>
    </row>
    <row r="815">
      <c r="C815" s="15"/>
      <c r="D815" s="12"/>
      <c r="E815" s="12"/>
      <c r="G815" s="11"/>
      <c r="H815" s="11"/>
      <c r="I815" s="11"/>
      <c r="J815" s="11"/>
      <c r="K815" s="11"/>
      <c r="L815" s="11"/>
      <c r="M815" s="11"/>
      <c r="N815" s="11"/>
      <c r="O815" s="11"/>
    </row>
    <row r="816">
      <c r="C816" s="15"/>
      <c r="D816" s="12"/>
      <c r="E816" s="12"/>
      <c r="G816" s="11"/>
      <c r="H816" s="11"/>
      <c r="I816" s="11"/>
      <c r="J816" s="11"/>
      <c r="K816" s="11"/>
      <c r="L816" s="11"/>
      <c r="M816" s="11"/>
      <c r="N816" s="11"/>
      <c r="O816" s="11"/>
    </row>
    <row r="817">
      <c r="C817" s="15"/>
      <c r="D817" s="12"/>
      <c r="E817" s="12"/>
      <c r="G817" s="11"/>
      <c r="H817" s="11"/>
      <c r="I817" s="11"/>
      <c r="J817" s="11"/>
      <c r="K817" s="11"/>
      <c r="L817" s="11"/>
      <c r="M817" s="11"/>
      <c r="N817" s="11"/>
      <c r="O817" s="11"/>
    </row>
    <row r="818">
      <c r="C818" s="15"/>
      <c r="D818" s="12"/>
      <c r="E818" s="12"/>
      <c r="G818" s="11"/>
      <c r="H818" s="11"/>
      <c r="I818" s="11"/>
      <c r="J818" s="11"/>
      <c r="K818" s="11"/>
      <c r="L818" s="11"/>
      <c r="M818" s="11"/>
      <c r="N818" s="11"/>
      <c r="O818" s="11"/>
    </row>
    <row r="819">
      <c r="C819" s="15"/>
      <c r="D819" s="12"/>
      <c r="E819" s="12"/>
      <c r="G819" s="11"/>
      <c r="H819" s="11"/>
      <c r="I819" s="11"/>
      <c r="J819" s="11"/>
      <c r="K819" s="11"/>
      <c r="L819" s="11"/>
      <c r="M819" s="11"/>
      <c r="N819" s="11"/>
      <c r="O819" s="11"/>
    </row>
    <row r="820">
      <c r="C820" s="15"/>
      <c r="D820" s="12"/>
      <c r="E820" s="12"/>
      <c r="G820" s="11"/>
      <c r="H820" s="11"/>
      <c r="I820" s="11"/>
      <c r="J820" s="11"/>
      <c r="K820" s="11"/>
      <c r="L820" s="11"/>
      <c r="M820" s="11"/>
      <c r="N820" s="11"/>
      <c r="O820" s="11"/>
    </row>
    <row r="821">
      <c r="C821" s="15"/>
      <c r="D821" s="12"/>
      <c r="E821" s="12"/>
      <c r="G821" s="11"/>
      <c r="H821" s="11"/>
      <c r="I821" s="11"/>
      <c r="J821" s="11"/>
      <c r="K821" s="11"/>
      <c r="L821" s="11"/>
      <c r="M821" s="11"/>
      <c r="N821" s="11"/>
      <c r="O821" s="11"/>
    </row>
    <row r="822">
      <c r="C822" s="15"/>
      <c r="D822" s="12"/>
      <c r="E822" s="12"/>
      <c r="G822" s="11"/>
      <c r="H822" s="11"/>
      <c r="I822" s="11"/>
      <c r="J822" s="11"/>
      <c r="K822" s="11"/>
      <c r="L822" s="11"/>
      <c r="M822" s="11"/>
      <c r="N822" s="11"/>
      <c r="O822" s="11"/>
    </row>
    <row r="823">
      <c r="C823" s="15"/>
      <c r="D823" s="12"/>
      <c r="E823" s="12"/>
      <c r="G823" s="11"/>
      <c r="H823" s="11"/>
      <c r="I823" s="11"/>
      <c r="J823" s="11"/>
      <c r="K823" s="11"/>
      <c r="L823" s="11"/>
      <c r="M823" s="11"/>
      <c r="N823" s="11"/>
      <c r="O823" s="11"/>
    </row>
    <row r="824">
      <c r="C824" s="15"/>
      <c r="D824" s="12"/>
      <c r="E824" s="12"/>
      <c r="G824" s="11"/>
      <c r="H824" s="11"/>
      <c r="I824" s="11"/>
      <c r="J824" s="11"/>
      <c r="K824" s="11"/>
      <c r="L824" s="11"/>
      <c r="M824" s="11"/>
      <c r="N824" s="11"/>
      <c r="O824" s="11"/>
    </row>
    <row r="825">
      <c r="C825" s="15"/>
      <c r="D825" s="12"/>
      <c r="E825" s="12"/>
      <c r="G825" s="11"/>
      <c r="H825" s="11"/>
      <c r="I825" s="11"/>
      <c r="J825" s="11"/>
      <c r="K825" s="11"/>
      <c r="L825" s="11"/>
      <c r="M825" s="11"/>
      <c r="N825" s="11"/>
      <c r="O825" s="11"/>
    </row>
    <row r="826">
      <c r="C826" s="15"/>
      <c r="D826" s="12"/>
      <c r="E826" s="12"/>
      <c r="G826" s="11"/>
      <c r="H826" s="11"/>
      <c r="I826" s="11"/>
      <c r="J826" s="11"/>
      <c r="K826" s="11"/>
      <c r="L826" s="11"/>
      <c r="M826" s="11"/>
      <c r="N826" s="11"/>
      <c r="O826" s="11"/>
    </row>
    <row r="827">
      <c r="C827" s="15"/>
      <c r="D827" s="12"/>
      <c r="E827" s="12"/>
      <c r="G827" s="11"/>
      <c r="H827" s="11"/>
      <c r="I827" s="11"/>
      <c r="J827" s="11"/>
      <c r="K827" s="11"/>
      <c r="L827" s="11"/>
      <c r="M827" s="11"/>
      <c r="N827" s="11"/>
      <c r="O827" s="11"/>
    </row>
    <row r="828">
      <c r="C828" s="15"/>
      <c r="D828" s="12"/>
      <c r="E828" s="12"/>
      <c r="G828" s="11"/>
      <c r="H828" s="11"/>
      <c r="I828" s="11"/>
      <c r="J828" s="11"/>
      <c r="K828" s="11"/>
      <c r="L828" s="11"/>
      <c r="M828" s="11"/>
      <c r="N828" s="11"/>
      <c r="O828" s="11"/>
    </row>
    <row r="829">
      <c r="C829" s="15"/>
      <c r="D829" s="12"/>
      <c r="E829" s="12"/>
      <c r="G829" s="11"/>
      <c r="H829" s="11"/>
      <c r="I829" s="11"/>
      <c r="J829" s="11"/>
      <c r="K829" s="11"/>
      <c r="L829" s="11"/>
      <c r="M829" s="11"/>
      <c r="N829" s="11"/>
      <c r="O829" s="11"/>
    </row>
    <row r="830">
      <c r="C830" s="15"/>
      <c r="D830" s="12"/>
      <c r="E830" s="12"/>
      <c r="G830" s="11"/>
      <c r="H830" s="11"/>
      <c r="I830" s="11"/>
      <c r="J830" s="11"/>
      <c r="K830" s="11"/>
      <c r="L830" s="11"/>
      <c r="M830" s="11"/>
      <c r="N830" s="11"/>
      <c r="O830" s="11"/>
    </row>
    <row r="831">
      <c r="C831" s="15"/>
      <c r="D831" s="12"/>
      <c r="E831" s="12"/>
      <c r="G831" s="11"/>
      <c r="H831" s="11"/>
      <c r="I831" s="11"/>
      <c r="J831" s="11"/>
      <c r="K831" s="11"/>
      <c r="L831" s="11"/>
      <c r="M831" s="11"/>
      <c r="N831" s="11"/>
      <c r="O831" s="11"/>
    </row>
    <row r="832">
      <c r="C832" s="15"/>
      <c r="D832" s="12"/>
      <c r="E832" s="12"/>
      <c r="G832" s="11"/>
      <c r="H832" s="11"/>
      <c r="I832" s="11"/>
      <c r="J832" s="11"/>
      <c r="K832" s="11"/>
      <c r="L832" s="11"/>
      <c r="M832" s="11"/>
      <c r="N832" s="11"/>
      <c r="O832" s="11"/>
    </row>
    <row r="833">
      <c r="C833" s="15"/>
      <c r="D833" s="12"/>
      <c r="E833" s="12"/>
      <c r="G833" s="11"/>
      <c r="H833" s="11"/>
      <c r="I833" s="11"/>
      <c r="J833" s="11"/>
      <c r="K833" s="11"/>
      <c r="L833" s="11"/>
      <c r="M833" s="11"/>
      <c r="N833" s="11"/>
      <c r="O833" s="11"/>
    </row>
    <row r="834">
      <c r="C834" s="15"/>
      <c r="D834" s="12"/>
      <c r="E834" s="12"/>
      <c r="G834" s="11"/>
      <c r="H834" s="11"/>
      <c r="I834" s="11"/>
      <c r="J834" s="11"/>
      <c r="K834" s="11"/>
      <c r="L834" s="11"/>
      <c r="M834" s="11"/>
      <c r="N834" s="11"/>
      <c r="O834" s="11"/>
    </row>
    <row r="835">
      <c r="C835" s="15"/>
      <c r="D835" s="12"/>
      <c r="E835" s="12"/>
      <c r="G835" s="11"/>
      <c r="H835" s="11"/>
      <c r="I835" s="11"/>
      <c r="J835" s="11"/>
      <c r="K835" s="11"/>
      <c r="L835" s="11"/>
      <c r="M835" s="11"/>
      <c r="N835" s="11"/>
      <c r="O835" s="11"/>
    </row>
    <row r="836">
      <c r="C836" s="15"/>
      <c r="D836" s="12"/>
      <c r="E836" s="12"/>
      <c r="G836" s="11"/>
      <c r="H836" s="11"/>
      <c r="I836" s="11"/>
      <c r="J836" s="11"/>
      <c r="K836" s="11"/>
      <c r="L836" s="11"/>
      <c r="M836" s="11"/>
      <c r="N836" s="11"/>
      <c r="O836" s="11"/>
    </row>
    <row r="837">
      <c r="C837" s="15"/>
      <c r="D837" s="12"/>
      <c r="E837" s="12"/>
      <c r="G837" s="11"/>
      <c r="H837" s="11"/>
      <c r="I837" s="11"/>
      <c r="J837" s="11"/>
      <c r="K837" s="11"/>
      <c r="L837" s="11"/>
      <c r="M837" s="11"/>
      <c r="N837" s="11"/>
      <c r="O837" s="11"/>
    </row>
    <row r="838">
      <c r="C838" s="15"/>
      <c r="D838" s="12"/>
      <c r="E838" s="12"/>
      <c r="G838" s="11"/>
      <c r="H838" s="11"/>
      <c r="I838" s="11"/>
      <c r="J838" s="11"/>
      <c r="K838" s="11"/>
      <c r="L838" s="11"/>
      <c r="M838" s="11"/>
      <c r="N838" s="11"/>
      <c r="O838" s="11"/>
    </row>
    <row r="839">
      <c r="C839" s="15"/>
      <c r="D839" s="12"/>
      <c r="E839" s="12"/>
      <c r="G839" s="11"/>
      <c r="H839" s="11"/>
      <c r="I839" s="11"/>
      <c r="J839" s="11"/>
      <c r="K839" s="11"/>
      <c r="L839" s="11"/>
      <c r="M839" s="11"/>
      <c r="N839" s="11"/>
      <c r="O839" s="11"/>
    </row>
    <row r="840">
      <c r="C840" s="15"/>
      <c r="D840" s="12"/>
      <c r="E840" s="12"/>
      <c r="G840" s="11"/>
      <c r="H840" s="11"/>
      <c r="I840" s="11"/>
      <c r="J840" s="11"/>
      <c r="K840" s="11"/>
      <c r="L840" s="11"/>
      <c r="M840" s="11"/>
      <c r="N840" s="11"/>
      <c r="O840" s="11"/>
    </row>
    <row r="841">
      <c r="C841" s="15"/>
      <c r="D841" s="12"/>
      <c r="E841" s="12"/>
      <c r="G841" s="11"/>
      <c r="H841" s="11"/>
      <c r="I841" s="11"/>
      <c r="J841" s="11"/>
      <c r="K841" s="11"/>
      <c r="L841" s="11"/>
      <c r="M841" s="11"/>
      <c r="N841" s="11"/>
      <c r="O841" s="11"/>
    </row>
    <row r="842">
      <c r="C842" s="15"/>
      <c r="D842" s="12"/>
      <c r="E842" s="12"/>
      <c r="G842" s="11"/>
      <c r="H842" s="11"/>
      <c r="I842" s="11"/>
      <c r="J842" s="11"/>
      <c r="K842" s="11"/>
      <c r="L842" s="11"/>
      <c r="M842" s="11"/>
      <c r="N842" s="11"/>
      <c r="O842" s="11"/>
    </row>
    <row r="843">
      <c r="C843" s="15"/>
      <c r="D843" s="12"/>
      <c r="E843" s="12"/>
      <c r="G843" s="11"/>
      <c r="H843" s="11"/>
      <c r="I843" s="11"/>
      <c r="J843" s="11"/>
      <c r="K843" s="11"/>
      <c r="L843" s="11"/>
      <c r="M843" s="11"/>
      <c r="N843" s="11"/>
      <c r="O843" s="11"/>
    </row>
    <row r="844">
      <c r="C844" s="15"/>
      <c r="D844" s="12"/>
      <c r="E844" s="12"/>
      <c r="G844" s="11"/>
      <c r="H844" s="11"/>
      <c r="I844" s="11"/>
      <c r="J844" s="11"/>
      <c r="K844" s="11"/>
      <c r="L844" s="11"/>
      <c r="M844" s="11"/>
      <c r="N844" s="11"/>
      <c r="O844" s="11"/>
    </row>
    <row r="845">
      <c r="C845" s="15"/>
      <c r="D845" s="12"/>
      <c r="E845" s="12"/>
      <c r="G845" s="11"/>
      <c r="H845" s="11"/>
      <c r="I845" s="11"/>
      <c r="J845" s="11"/>
      <c r="K845" s="11"/>
      <c r="L845" s="11"/>
      <c r="M845" s="11"/>
      <c r="N845" s="11"/>
      <c r="O845" s="11"/>
    </row>
    <row r="846">
      <c r="C846" s="15"/>
      <c r="D846" s="12"/>
      <c r="E846" s="12"/>
      <c r="G846" s="11"/>
      <c r="H846" s="11"/>
      <c r="I846" s="11"/>
      <c r="J846" s="11"/>
      <c r="K846" s="11"/>
      <c r="L846" s="11"/>
      <c r="M846" s="11"/>
      <c r="N846" s="11"/>
      <c r="O846" s="11"/>
    </row>
    <row r="847">
      <c r="C847" s="15"/>
      <c r="D847" s="12"/>
      <c r="E847" s="12"/>
      <c r="G847" s="11"/>
      <c r="H847" s="11"/>
      <c r="I847" s="11"/>
      <c r="J847" s="11"/>
      <c r="K847" s="11"/>
      <c r="L847" s="11"/>
      <c r="M847" s="11"/>
      <c r="N847" s="11"/>
      <c r="O847" s="11"/>
    </row>
    <row r="848">
      <c r="C848" s="15"/>
      <c r="D848" s="12"/>
      <c r="E848" s="12"/>
      <c r="G848" s="11"/>
      <c r="H848" s="11"/>
      <c r="I848" s="11"/>
      <c r="J848" s="11"/>
      <c r="K848" s="11"/>
      <c r="L848" s="11"/>
      <c r="M848" s="11"/>
      <c r="N848" s="11"/>
      <c r="O848" s="11"/>
    </row>
    <row r="849">
      <c r="C849" s="15"/>
      <c r="D849" s="12"/>
      <c r="E849" s="12"/>
      <c r="G849" s="11"/>
      <c r="H849" s="11"/>
      <c r="I849" s="11"/>
      <c r="J849" s="11"/>
      <c r="K849" s="11"/>
      <c r="L849" s="11"/>
      <c r="M849" s="11"/>
      <c r="N849" s="11"/>
      <c r="O849" s="11"/>
    </row>
    <row r="850">
      <c r="C850" s="15"/>
      <c r="D850" s="12"/>
      <c r="E850" s="12"/>
      <c r="G850" s="11"/>
      <c r="H850" s="11"/>
      <c r="I850" s="11"/>
      <c r="J850" s="11"/>
      <c r="K850" s="11"/>
      <c r="L850" s="11"/>
      <c r="M850" s="11"/>
      <c r="N850" s="11"/>
      <c r="O850" s="11"/>
    </row>
    <row r="851">
      <c r="C851" s="15"/>
      <c r="D851" s="12"/>
      <c r="E851" s="12"/>
      <c r="G851" s="11"/>
      <c r="H851" s="11"/>
      <c r="I851" s="11"/>
      <c r="J851" s="11"/>
      <c r="K851" s="11"/>
      <c r="L851" s="11"/>
      <c r="M851" s="11"/>
      <c r="N851" s="11"/>
      <c r="O851" s="11"/>
    </row>
    <row r="852">
      <c r="C852" s="15"/>
      <c r="D852" s="12"/>
      <c r="E852" s="12"/>
      <c r="G852" s="11"/>
      <c r="H852" s="11"/>
      <c r="I852" s="11"/>
      <c r="J852" s="11"/>
      <c r="K852" s="11"/>
      <c r="L852" s="11"/>
      <c r="M852" s="11"/>
      <c r="N852" s="11"/>
      <c r="O852" s="11"/>
    </row>
    <row r="853">
      <c r="C853" s="15"/>
      <c r="D853" s="12"/>
      <c r="E853" s="12"/>
      <c r="G853" s="11"/>
      <c r="H853" s="11"/>
      <c r="I853" s="11"/>
      <c r="J853" s="11"/>
      <c r="K853" s="11"/>
      <c r="L853" s="11"/>
      <c r="M853" s="11"/>
      <c r="N853" s="11"/>
      <c r="O853" s="11"/>
    </row>
    <row r="854">
      <c r="C854" s="15"/>
      <c r="D854" s="12"/>
      <c r="E854" s="12"/>
      <c r="G854" s="11"/>
      <c r="H854" s="11"/>
      <c r="I854" s="11"/>
      <c r="J854" s="11"/>
      <c r="K854" s="11"/>
      <c r="L854" s="11"/>
      <c r="M854" s="11"/>
      <c r="N854" s="11"/>
      <c r="O854" s="11"/>
    </row>
    <row r="855">
      <c r="C855" s="15"/>
      <c r="D855" s="12"/>
      <c r="E855" s="12"/>
      <c r="G855" s="11"/>
      <c r="H855" s="11"/>
      <c r="I855" s="11"/>
      <c r="J855" s="11"/>
      <c r="K855" s="11"/>
      <c r="L855" s="11"/>
      <c r="M855" s="11"/>
      <c r="N855" s="11"/>
      <c r="O855" s="11"/>
    </row>
    <row r="856">
      <c r="C856" s="15"/>
      <c r="D856" s="12"/>
      <c r="E856" s="12"/>
      <c r="G856" s="11"/>
      <c r="H856" s="11"/>
      <c r="I856" s="11"/>
      <c r="J856" s="11"/>
      <c r="K856" s="11"/>
      <c r="L856" s="11"/>
      <c r="M856" s="11"/>
      <c r="N856" s="11"/>
      <c r="O856" s="11"/>
    </row>
    <row r="857">
      <c r="C857" s="15"/>
      <c r="D857" s="12"/>
      <c r="E857" s="12"/>
      <c r="G857" s="11"/>
      <c r="H857" s="11"/>
      <c r="I857" s="11"/>
      <c r="J857" s="11"/>
      <c r="K857" s="11"/>
      <c r="L857" s="11"/>
      <c r="M857" s="11"/>
      <c r="N857" s="11"/>
      <c r="O857" s="11"/>
    </row>
    <row r="858">
      <c r="C858" s="15"/>
      <c r="D858" s="12"/>
      <c r="E858" s="12"/>
      <c r="G858" s="11"/>
      <c r="H858" s="11"/>
      <c r="I858" s="11"/>
      <c r="J858" s="11"/>
      <c r="K858" s="11"/>
      <c r="L858" s="11"/>
      <c r="M858" s="11"/>
      <c r="N858" s="11"/>
      <c r="O858" s="11"/>
    </row>
    <row r="859">
      <c r="C859" s="15"/>
      <c r="D859" s="12"/>
      <c r="E859" s="12"/>
      <c r="G859" s="11"/>
      <c r="H859" s="11"/>
      <c r="I859" s="11"/>
      <c r="J859" s="11"/>
      <c r="K859" s="11"/>
      <c r="L859" s="11"/>
      <c r="M859" s="11"/>
      <c r="N859" s="11"/>
      <c r="O859" s="11"/>
    </row>
    <row r="860">
      <c r="C860" s="15"/>
      <c r="D860" s="12"/>
      <c r="E860" s="12"/>
      <c r="G860" s="11"/>
      <c r="H860" s="11"/>
      <c r="I860" s="11"/>
      <c r="J860" s="11"/>
      <c r="K860" s="11"/>
      <c r="L860" s="11"/>
      <c r="M860" s="11"/>
      <c r="N860" s="11"/>
      <c r="O860" s="11"/>
    </row>
    <row r="861">
      <c r="C861" s="15"/>
      <c r="D861" s="12"/>
      <c r="E861" s="12"/>
      <c r="G861" s="11"/>
      <c r="H861" s="11"/>
      <c r="I861" s="11"/>
      <c r="J861" s="11"/>
      <c r="K861" s="11"/>
      <c r="L861" s="11"/>
      <c r="M861" s="11"/>
      <c r="N861" s="11"/>
      <c r="O861" s="11"/>
    </row>
    <row r="862">
      <c r="C862" s="15"/>
      <c r="D862" s="12"/>
      <c r="E862" s="12"/>
      <c r="G862" s="11"/>
      <c r="H862" s="11"/>
      <c r="I862" s="11"/>
      <c r="J862" s="11"/>
      <c r="K862" s="11"/>
      <c r="L862" s="11"/>
      <c r="M862" s="11"/>
      <c r="N862" s="11"/>
      <c r="O862" s="11"/>
    </row>
    <row r="863">
      <c r="C863" s="15"/>
      <c r="D863" s="12"/>
      <c r="E863" s="12"/>
      <c r="G863" s="11"/>
      <c r="H863" s="11"/>
      <c r="I863" s="11"/>
      <c r="J863" s="11"/>
      <c r="K863" s="11"/>
      <c r="L863" s="11"/>
      <c r="M863" s="11"/>
      <c r="N863" s="11"/>
      <c r="O863" s="11"/>
    </row>
    <row r="864">
      <c r="C864" s="15"/>
      <c r="D864" s="12"/>
      <c r="E864" s="12"/>
      <c r="G864" s="11"/>
      <c r="H864" s="11"/>
      <c r="I864" s="11"/>
      <c r="J864" s="11"/>
      <c r="K864" s="11"/>
      <c r="L864" s="11"/>
      <c r="M864" s="11"/>
      <c r="N864" s="11"/>
      <c r="O864" s="11"/>
    </row>
    <row r="865">
      <c r="C865" s="15"/>
      <c r="D865" s="12"/>
      <c r="E865" s="12"/>
      <c r="G865" s="11"/>
      <c r="H865" s="11"/>
      <c r="I865" s="11"/>
      <c r="J865" s="11"/>
      <c r="K865" s="11"/>
      <c r="L865" s="11"/>
      <c r="M865" s="11"/>
      <c r="N865" s="11"/>
      <c r="O865" s="11"/>
    </row>
    <row r="866">
      <c r="C866" s="15"/>
      <c r="D866" s="12"/>
      <c r="E866" s="12"/>
      <c r="G866" s="11"/>
      <c r="H866" s="11"/>
      <c r="I866" s="11"/>
      <c r="J866" s="11"/>
      <c r="K866" s="11"/>
      <c r="L866" s="11"/>
      <c r="M866" s="11"/>
      <c r="N866" s="11"/>
      <c r="O866" s="11"/>
    </row>
    <row r="867">
      <c r="C867" s="15"/>
      <c r="D867" s="12"/>
      <c r="E867" s="12"/>
      <c r="G867" s="11"/>
      <c r="H867" s="11"/>
      <c r="I867" s="11"/>
      <c r="J867" s="11"/>
      <c r="K867" s="11"/>
      <c r="L867" s="11"/>
      <c r="M867" s="11"/>
      <c r="N867" s="11"/>
      <c r="O867" s="11"/>
    </row>
    <row r="868">
      <c r="C868" s="15"/>
      <c r="D868" s="12"/>
      <c r="E868" s="12"/>
      <c r="G868" s="11"/>
      <c r="H868" s="11"/>
      <c r="I868" s="11"/>
      <c r="J868" s="11"/>
      <c r="K868" s="11"/>
      <c r="L868" s="11"/>
      <c r="M868" s="11"/>
      <c r="N868" s="11"/>
      <c r="O868" s="11"/>
    </row>
    <row r="869">
      <c r="C869" s="15"/>
      <c r="D869" s="12"/>
      <c r="E869" s="12"/>
      <c r="G869" s="11"/>
      <c r="H869" s="11"/>
      <c r="I869" s="11"/>
      <c r="J869" s="11"/>
      <c r="K869" s="11"/>
      <c r="L869" s="11"/>
      <c r="M869" s="11"/>
      <c r="N869" s="11"/>
      <c r="O869" s="11"/>
    </row>
    <row r="870">
      <c r="C870" s="15"/>
      <c r="D870" s="12"/>
      <c r="E870" s="12"/>
      <c r="G870" s="11"/>
      <c r="H870" s="11"/>
      <c r="I870" s="11"/>
      <c r="J870" s="11"/>
      <c r="K870" s="11"/>
      <c r="L870" s="11"/>
      <c r="M870" s="11"/>
      <c r="N870" s="11"/>
      <c r="O870" s="11"/>
    </row>
    <row r="871">
      <c r="C871" s="15"/>
      <c r="D871" s="12"/>
      <c r="E871" s="12"/>
      <c r="G871" s="11"/>
      <c r="H871" s="11"/>
      <c r="I871" s="11"/>
      <c r="J871" s="11"/>
      <c r="K871" s="11"/>
      <c r="L871" s="11"/>
      <c r="M871" s="11"/>
      <c r="N871" s="11"/>
      <c r="O871" s="11"/>
    </row>
    <row r="872">
      <c r="C872" s="15"/>
      <c r="D872" s="12"/>
      <c r="E872" s="12"/>
      <c r="G872" s="11"/>
      <c r="H872" s="11"/>
      <c r="I872" s="11"/>
      <c r="J872" s="11"/>
      <c r="K872" s="11"/>
      <c r="L872" s="11"/>
      <c r="M872" s="11"/>
      <c r="N872" s="11"/>
      <c r="O872" s="11"/>
    </row>
    <row r="873">
      <c r="C873" s="15"/>
      <c r="D873" s="12"/>
      <c r="E873" s="12"/>
      <c r="G873" s="11"/>
      <c r="H873" s="11"/>
      <c r="I873" s="11"/>
      <c r="J873" s="11"/>
      <c r="K873" s="11"/>
      <c r="L873" s="11"/>
      <c r="M873" s="11"/>
      <c r="N873" s="11"/>
      <c r="O873" s="11"/>
    </row>
    <row r="874">
      <c r="C874" s="15"/>
      <c r="D874" s="12"/>
      <c r="E874" s="12"/>
      <c r="G874" s="11"/>
      <c r="H874" s="11"/>
      <c r="I874" s="11"/>
      <c r="J874" s="11"/>
      <c r="K874" s="11"/>
      <c r="L874" s="11"/>
      <c r="M874" s="11"/>
      <c r="N874" s="11"/>
      <c r="O874" s="11"/>
    </row>
    <row r="875">
      <c r="C875" s="15"/>
      <c r="D875" s="12"/>
      <c r="E875" s="12"/>
      <c r="G875" s="11"/>
      <c r="H875" s="11"/>
      <c r="I875" s="11"/>
      <c r="J875" s="11"/>
      <c r="K875" s="11"/>
      <c r="L875" s="11"/>
      <c r="M875" s="11"/>
      <c r="N875" s="11"/>
      <c r="O875" s="11"/>
    </row>
    <row r="876">
      <c r="C876" s="15"/>
      <c r="D876" s="12"/>
      <c r="E876" s="12"/>
      <c r="G876" s="11"/>
      <c r="H876" s="11"/>
      <c r="I876" s="11"/>
      <c r="J876" s="11"/>
      <c r="K876" s="11"/>
      <c r="L876" s="11"/>
      <c r="M876" s="11"/>
      <c r="N876" s="11"/>
      <c r="O876" s="11"/>
    </row>
    <row r="877">
      <c r="C877" s="15"/>
      <c r="D877" s="12"/>
      <c r="E877" s="12"/>
      <c r="G877" s="11"/>
      <c r="H877" s="11"/>
      <c r="I877" s="11"/>
      <c r="J877" s="11"/>
      <c r="K877" s="11"/>
      <c r="L877" s="11"/>
      <c r="M877" s="11"/>
      <c r="N877" s="11"/>
      <c r="O877" s="11"/>
    </row>
    <row r="878">
      <c r="C878" s="15"/>
      <c r="D878" s="12"/>
      <c r="E878" s="12"/>
      <c r="G878" s="11"/>
      <c r="H878" s="11"/>
      <c r="I878" s="11"/>
      <c r="J878" s="11"/>
      <c r="K878" s="11"/>
      <c r="L878" s="11"/>
      <c r="M878" s="11"/>
      <c r="N878" s="11"/>
      <c r="O878" s="11"/>
    </row>
    <row r="879">
      <c r="C879" s="15"/>
      <c r="D879" s="12"/>
      <c r="E879" s="12"/>
      <c r="G879" s="11"/>
      <c r="H879" s="11"/>
      <c r="I879" s="11"/>
      <c r="J879" s="11"/>
      <c r="K879" s="11"/>
      <c r="L879" s="11"/>
      <c r="M879" s="11"/>
      <c r="N879" s="11"/>
      <c r="O879" s="11"/>
    </row>
    <row r="880">
      <c r="C880" s="15"/>
      <c r="D880" s="12"/>
      <c r="E880" s="12"/>
      <c r="G880" s="11"/>
      <c r="H880" s="11"/>
      <c r="I880" s="11"/>
      <c r="J880" s="11"/>
      <c r="K880" s="11"/>
      <c r="L880" s="11"/>
      <c r="M880" s="11"/>
      <c r="N880" s="11"/>
      <c r="O880" s="11"/>
    </row>
    <row r="881">
      <c r="C881" s="15"/>
      <c r="D881" s="12"/>
      <c r="E881" s="12"/>
      <c r="G881" s="11"/>
      <c r="H881" s="11"/>
      <c r="I881" s="11"/>
      <c r="J881" s="11"/>
      <c r="K881" s="11"/>
      <c r="L881" s="11"/>
      <c r="M881" s="11"/>
      <c r="N881" s="11"/>
      <c r="O881" s="11"/>
    </row>
    <row r="882">
      <c r="C882" s="15"/>
      <c r="D882" s="12"/>
      <c r="E882" s="12"/>
      <c r="G882" s="11"/>
      <c r="H882" s="11"/>
      <c r="I882" s="11"/>
      <c r="J882" s="11"/>
      <c r="K882" s="11"/>
      <c r="L882" s="11"/>
      <c r="M882" s="11"/>
      <c r="N882" s="11"/>
      <c r="O882" s="11"/>
    </row>
    <row r="883">
      <c r="C883" s="15"/>
      <c r="D883" s="12"/>
      <c r="E883" s="12"/>
      <c r="G883" s="11"/>
      <c r="H883" s="11"/>
      <c r="I883" s="11"/>
      <c r="J883" s="11"/>
      <c r="K883" s="11"/>
      <c r="L883" s="11"/>
      <c r="M883" s="11"/>
      <c r="N883" s="11"/>
      <c r="O883" s="11"/>
    </row>
    <row r="884">
      <c r="C884" s="15"/>
      <c r="D884" s="12"/>
      <c r="E884" s="12"/>
      <c r="G884" s="11"/>
      <c r="H884" s="11"/>
      <c r="I884" s="11"/>
      <c r="J884" s="11"/>
      <c r="K884" s="11"/>
      <c r="L884" s="11"/>
      <c r="M884" s="11"/>
      <c r="N884" s="11"/>
      <c r="O884" s="11"/>
    </row>
    <row r="885">
      <c r="C885" s="15"/>
      <c r="D885" s="12"/>
      <c r="E885" s="12"/>
      <c r="G885" s="11"/>
      <c r="H885" s="11"/>
      <c r="I885" s="11"/>
      <c r="J885" s="11"/>
      <c r="K885" s="11"/>
      <c r="L885" s="11"/>
      <c r="M885" s="11"/>
      <c r="N885" s="11"/>
      <c r="O885" s="11"/>
    </row>
    <row r="886">
      <c r="C886" s="15"/>
      <c r="D886" s="12"/>
      <c r="E886" s="12"/>
      <c r="G886" s="11"/>
      <c r="H886" s="11"/>
      <c r="I886" s="11"/>
      <c r="J886" s="11"/>
      <c r="K886" s="11"/>
      <c r="L886" s="11"/>
      <c r="M886" s="11"/>
      <c r="N886" s="11"/>
      <c r="O886" s="11"/>
    </row>
    <row r="887">
      <c r="C887" s="15"/>
      <c r="D887" s="12"/>
      <c r="E887" s="12"/>
      <c r="G887" s="11"/>
      <c r="H887" s="11"/>
      <c r="I887" s="11"/>
      <c r="J887" s="11"/>
      <c r="K887" s="11"/>
      <c r="L887" s="11"/>
      <c r="M887" s="11"/>
      <c r="N887" s="11"/>
      <c r="O887" s="11"/>
    </row>
    <row r="888">
      <c r="C888" s="15"/>
      <c r="D888" s="12"/>
      <c r="E888" s="12"/>
      <c r="G888" s="11"/>
      <c r="H888" s="11"/>
      <c r="I888" s="11"/>
      <c r="J888" s="11"/>
      <c r="K888" s="11"/>
      <c r="L888" s="11"/>
      <c r="M888" s="11"/>
      <c r="N888" s="11"/>
      <c r="O888" s="11"/>
    </row>
    <row r="889">
      <c r="C889" s="15"/>
      <c r="D889" s="12"/>
      <c r="E889" s="12"/>
      <c r="G889" s="11"/>
      <c r="H889" s="11"/>
      <c r="I889" s="11"/>
      <c r="J889" s="11"/>
      <c r="K889" s="11"/>
      <c r="L889" s="11"/>
      <c r="M889" s="11"/>
      <c r="N889" s="11"/>
      <c r="O889" s="11"/>
    </row>
    <row r="890">
      <c r="C890" s="15"/>
      <c r="D890" s="12"/>
      <c r="E890" s="12"/>
      <c r="G890" s="11"/>
      <c r="H890" s="11"/>
      <c r="I890" s="11"/>
      <c r="J890" s="11"/>
      <c r="K890" s="11"/>
      <c r="L890" s="11"/>
      <c r="M890" s="11"/>
      <c r="N890" s="11"/>
      <c r="O890" s="11"/>
    </row>
    <row r="891">
      <c r="C891" s="15"/>
      <c r="D891" s="12"/>
      <c r="E891" s="12"/>
      <c r="G891" s="11"/>
      <c r="H891" s="11"/>
      <c r="I891" s="11"/>
      <c r="J891" s="11"/>
      <c r="K891" s="11"/>
      <c r="L891" s="11"/>
      <c r="M891" s="11"/>
      <c r="N891" s="11"/>
      <c r="O891" s="11"/>
    </row>
    <row r="892">
      <c r="C892" s="15"/>
      <c r="D892" s="12"/>
      <c r="E892" s="12"/>
      <c r="G892" s="11"/>
      <c r="H892" s="11"/>
      <c r="I892" s="11"/>
      <c r="J892" s="11"/>
      <c r="K892" s="11"/>
      <c r="L892" s="11"/>
      <c r="M892" s="11"/>
      <c r="N892" s="11"/>
      <c r="O892" s="11"/>
    </row>
    <row r="893">
      <c r="C893" s="15"/>
      <c r="D893" s="12"/>
      <c r="E893" s="12"/>
      <c r="G893" s="11"/>
      <c r="H893" s="11"/>
      <c r="I893" s="11"/>
      <c r="J893" s="11"/>
      <c r="K893" s="11"/>
      <c r="L893" s="11"/>
      <c r="M893" s="11"/>
      <c r="N893" s="11"/>
      <c r="O893" s="11"/>
    </row>
    <row r="894">
      <c r="C894" s="15"/>
      <c r="D894" s="12"/>
      <c r="E894" s="12"/>
      <c r="G894" s="11"/>
      <c r="H894" s="11"/>
      <c r="I894" s="11"/>
      <c r="J894" s="11"/>
      <c r="K894" s="11"/>
      <c r="L894" s="11"/>
      <c r="M894" s="11"/>
      <c r="N894" s="11"/>
      <c r="O894" s="11"/>
    </row>
    <row r="895">
      <c r="C895" s="15"/>
      <c r="D895" s="12"/>
      <c r="E895" s="12"/>
      <c r="G895" s="11"/>
      <c r="H895" s="11"/>
      <c r="I895" s="11"/>
      <c r="J895" s="11"/>
      <c r="K895" s="11"/>
      <c r="L895" s="11"/>
      <c r="M895" s="11"/>
      <c r="N895" s="11"/>
      <c r="O895" s="11"/>
    </row>
    <row r="896">
      <c r="C896" s="15"/>
      <c r="D896" s="12"/>
      <c r="E896" s="12"/>
      <c r="G896" s="11"/>
      <c r="H896" s="11"/>
      <c r="I896" s="11"/>
      <c r="J896" s="11"/>
      <c r="K896" s="11"/>
      <c r="L896" s="11"/>
      <c r="M896" s="11"/>
      <c r="N896" s="11"/>
      <c r="O896" s="11"/>
    </row>
    <row r="897">
      <c r="C897" s="15"/>
      <c r="D897" s="12"/>
      <c r="E897" s="12"/>
      <c r="G897" s="11"/>
      <c r="H897" s="11"/>
      <c r="I897" s="11"/>
      <c r="J897" s="11"/>
      <c r="K897" s="11"/>
      <c r="L897" s="11"/>
      <c r="M897" s="11"/>
      <c r="N897" s="11"/>
      <c r="O897" s="11"/>
    </row>
    <row r="898">
      <c r="C898" s="15"/>
      <c r="D898" s="12"/>
      <c r="E898" s="12"/>
      <c r="G898" s="11"/>
      <c r="H898" s="11"/>
      <c r="I898" s="11"/>
      <c r="J898" s="11"/>
      <c r="K898" s="11"/>
      <c r="L898" s="11"/>
      <c r="M898" s="11"/>
      <c r="N898" s="11"/>
      <c r="O898" s="11"/>
    </row>
    <row r="899">
      <c r="C899" s="15"/>
      <c r="D899" s="12"/>
      <c r="E899" s="12"/>
      <c r="G899" s="11"/>
      <c r="H899" s="11"/>
      <c r="I899" s="11"/>
      <c r="J899" s="11"/>
      <c r="K899" s="11"/>
      <c r="L899" s="11"/>
      <c r="M899" s="11"/>
      <c r="N899" s="11"/>
      <c r="O899" s="11"/>
    </row>
    <row r="900">
      <c r="C900" s="15"/>
      <c r="D900" s="12"/>
      <c r="E900" s="12"/>
      <c r="G900" s="11"/>
      <c r="H900" s="11"/>
      <c r="I900" s="11"/>
      <c r="J900" s="11"/>
      <c r="K900" s="11"/>
      <c r="L900" s="11"/>
      <c r="M900" s="11"/>
      <c r="N900" s="11"/>
      <c r="O900" s="11"/>
    </row>
    <row r="901">
      <c r="C901" s="15"/>
      <c r="D901" s="12"/>
      <c r="E901" s="12"/>
      <c r="G901" s="11"/>
      <c r="H901" s="11"/>
      <c r="I901" s="11"/>
      <c r="J901" s="11"/>
      <c r="K901" s="11"/>
      <c r="L901" s="11"/>
      <c r="M901" s="11"/>
      <c r="N901" s="11"/>
      <c r="O901" s="11"/>
    </row>
    <row r="902">
      <c r="C902" s="15"/>
      <c r="D902" s="12"/>
      <c r="E902" s="12"/>
      <c r="G902" s="11"/>
      <c r="H902" s="11"/>
      <c r="I902" s="11"/>
      <c r="J902" s="11"/>
      <c r="K902" s="11"/>
      <c r="L902" s="11"/>
      <c r="M902" s="11"/>
      <c r="N902" s="11"/>
      <c r="O902" s="11"/>
    </row>
    <row r="903">
      <c r="C903" s="15"/>
      <c r="D903" s="12"/>
      <c r="E903" s="12"/>
      <c r="G903" s="11"/>
      <c r="H903" s="11"/>
      <c r="I903" s="11"/>
      <c r="J903" s="11"/>
      <c r="K903" s="11"/>
      <c r="L903" s="11"/>
      <c r="M903" s="11"/>
      <c r="N903" s="11"/>
      <c r="O903" s="11"/>
    </row>
    <row r="904">
      <c r="C904" s="15"/>
      <c r="D904" s="12"/>
      <c r="E904" s="12"/>
      <c r="G904" s="11"/>
      <c r="H904" s="11"/>
      <c r="I904" s="11"/>
      <c r="J904" s="11"/>
      <c r="K904" s="11"/>
      <c r="L904" s="11"/>
      <c r="M904" s="11"/>
      <c r="N904" s="11"/>
      <c r="O904" s="11"/>
    </row>
    <row r="905">
      <c r="C905" s="15"/>
      <c r="D905" s="12"/>
      <c r="E905" s="12"/>
      <c r="G905" s="11"/>
      <c r="H905" s="11"/>
      <c r="I905" s="11"/>
      <c r="J905" s="11"/>
      <c r="K905" s="11"/>
      <c r="L905" s="11"/>
      <c r="M905" s="11"/>
      <c r="N905" s="11"/>
      <c r="O905" s="11"/>
    </row>
    <row r="906">
      <c r="C906" s="15"/>
      <c r="D906" s="12"/>
      <c r="E906" s="12"/>
      <c r="G906" s="11"/>
      <c r="H906" s="11"/>
      <c r="I906" s="11"/>
      <c r="J906" s="11"/>
      <c r="K906" s="11"/>
      <c r="L906" s="11"/>
      <c r="M906" s="11"/>
      <c r="N906" s="11"/>
      <c r="O906" s="11"/>
    </row>
    <row r="907">
      <c r="C907" s="15"/>
      <c r="D907" s="12"/>
      <c r="E907" s="12"/>
      <c r="G907" s="11"/>
      <c r="H907" s="11"/>
      <c r="I907" s="11"/>
      <c r="J907" s="11"/>
      <c r="K907" s="11"/>
      <c r="L907" s="11"/>
      <c r="M907" s="11"/>
      <c r="N907" s="11"/>
      <c r="O907" s="11"/>
    </row>
    <row r="908">
      <c r="C908" s="15"/>
      <c r="D908" s="12"/>
      <c r="E908" s="12"/>
      <c r="G908" s="11"/>
      <c r="H908" s="11"/>
      <c r="I908" s="11"/>
      <c r="J908" s="11"/>
      <c r="K908" s="11"/>
      <c r="L908" s="11"/>
      <c r="M908" s="11"/>
      <c r="N908" s="11"/>
      <c r="O908" s="11"/>
    </row>
    <row r="909">
      <c r="C909" s="15"/>
      <c r="D909" s="12"/>
      <c r="E909" s="12"/>
      <c r="G909" s="11"/>
      <c r="H909" s="11"/>
      <c r="I909" s="11"/>
      <c r="J909" s="11"/>
      <c r="K909" s="11"/>
      <c r="L909" s="11"/>
      <c r="M909" s="11"/>
      <c r="N909" s="11"/>
      <c r="O909" s="11"/>
    </row>
    <row r="910">
      <c r="C910" s="15"/>
      <c r="D910" s="12"/>
      <c r="E910" s="12"/>
      <c r="G910" s="11"/>
      <c r="H910" s="11"/>
      <c r="I910" s="11"/>
      <c r="J910" s="11"/>
      <c r="K910" s="11"/>
      <c r="L910" s="11"/>
      <c r="M910" s="11"/>
      <c r="N910" s="11"/>
      <c r="O910" s="11"/>
    </row>
    <row r="911">
      <c r="C911" s="15"/>
      <c r="D911" s="12"/>
      <c r="E911" s="12"/>
      <c r="G911" s="11"/>
      <c r="H911" s="11"/>
      <c r="I911" s="11"/>
      <c r="J911" s="11"/>
      <c r="K911" s="11"/>
      <c r="L911" s="11"/>
      <c r="M911" s="11"/>
      <c r="N911" s="11"/>
      <c r="O911" s="11"/>
    </row>
    <row r="912">
      <c r="C912" s="15"/>
      <c r="D912" s="12"/>
      <c r="E912" s="12"/>
      <c r="G912" s="11"/>
      <c r="H912" s="11"/>
      <c r="I912" s="11"/>
      <c r="J912" s="11"/>
      <c r="K912" s="11"/>
      <c r="L912" s="11"/>
      <c r="M912" s="11"/>
      <c r="N912" s="11"/>
      <c r="O912" s="11"/>
    </row>
    <row r="913">
      <c r="C913" s="15"/>
      <c r="D913" s="12"/>
      <c r="E913" s="12"/>
      <c r="G913" s="11"/>
      <c r="H913" s="11"/>
      <c r="I913" s="11"/>
      <c r="J913" s="11"/>
      <c r="K913" s="11"/>
      <c r="L913" s="11"/>
      <c r="M913" s="11"/>
      <c r="N913" s="11"/>
      <c r="O913" s="11"/>
    </row>
    <row r="914">
      <c r="C914" s="15"/>
      <c r="D914" s="12"/>
      <c r="E914" s="12"/>
      <c r="G914" s="11"/>
      <c r="H914" s="11"/>
      <c r="I914" s="11"/>
      <c r="J914" s="11"/>
      <c r="K914" s="11"/>
      <c r="L914" s="11"/>
      <c r="M914" s="11"/>
      <c r="N914" s="11"/>
      <c r="O914" s="11"/>
    </row>
    <row r="915">
      <c r="C915" s="15"/>
      <c r="D915" s="12"/>
      <c r="E915" s="12"/>
      <c r="G915" s="11"/>
      <c r="H915" s="11"/>
      <c r="I915" s="11"/>
      <c r="J915" s="11"/>
      <c r="K915" s="11"/>
      <c r="L915" s="11"/>
      <c r="M915" s="11"/>
      <c r="N915" s="11"/>
      <c r="O915" s="11"/>
    </row>
    <row r="916">
      <c r="C916" s="15"/>
      <c r="D916" s="12"/>
      <c r="E916" s="12"/>
      <c r="G916" s="11"/>
      <c r="H916" s="11"/>
      <c r="I916" s="11"/>
      <c r="J916" s="11"/>
      <c r="K916" s="11"/>
      <c r="L916" s="11"/>
      <c r="M916" s="11"/>
      <c r="N916" s="11"/>
      <c r="O916" s="11"/>
    </row>
    <row r="917">
      <c r="C917" s="15"/>
      <c r="D917" s="12"/>
      <c r="E917" s="12"/>
      <c r="G917" s="11"/>
      <c r="H917" s="11"/>
      <c r="I917" s="11"/>
      <c r="J917" s="11"/>
      <c r="K917" s="11"/>
      <c r="L917" s="11"/>
      <c r="M917" s="11"/>
      <c r="N917" s="11"/>
      <c r="O917" s="11"/>
    </row>
    <row r="918">
      <c r="C918" s="15"/>
      <c r="D918" s="12"/>
      <c r="E918" s="12"/>
      <c r="G918" s="11"/>
      <c r="H918" s="11"/>
      <c r="I918" s="11"/>
      <c r="J918" s="11"/>
      <c r="K918" s="11"/>
      <c r="L918" s="11"/>
      <c r="M918" s="11"/>
      <c r="N918" s="11"/>
      <c r="O918" s="11"/>
    </row>
    <row r="919">
      <c r="C919" s="15"/>
      <c r="D919" s="12"/>
      <c r="E919" s="12"/>
      <c r="G919" s="11"/>
      <c r="H919" s="11"/>
      <c r="I919" s="11"/>
      <c r="J919" s="11"/>
      <c r="K919" s="11"/>
      <c r="L919" s="11"/>
      <c r="M919" s="11"/>
      <c r="N919" s="11"/>
      <c r="O919" s="11"/>
    </row>
    <row r="920">
      <c r="C920" s="15"/>
      <c r="D920" s="12"/>
      <c r="E920" s="12"/>
      <c r="G920" s="11"/>
      <c r="H920" s="11"/>
      <c r="I920" s="11"/>
      <c r="J920" s="11"/>
      <c r="K920" s="11"/>
      <c r="L920" s="11"/>
      <c r="M920" s="11"/>
      <c r="N920" s="11"/>
      <c r="O920" s="11"/>
    </row>
    <row r="921">
      <c r="C921" s="15"/>
      <c r="D921" s="12"/>
      <c r="E921" s="12"/>
      <c r="G921" s="11"/>
      <c r="H921" s="11"/>
      <c r="I921" s="11"/>
      <c r="J921" s="11"/>
      <c r="K921" s="11"/>
      <c r="L921" s="11"/>
      <c r="M921" s="11"/>
      <c r="N921" s="11"/>
      <c r="O921" s="11"/>
    </row>
    <row r="922">
      <c r="C922" s="15"/>
      <c r="D922" s="12"/>
      <c r="E922" s="12"/>
      <c r="G922" s="11"/>
      <c r="H922" s="11"/>
      <c r="I922" s="11"/>
      <c r="J922" s="11"/>
      <c r="K922" s="11"/>
      <c r="L922" s="11"/>
      <c r="M922" s="11"/>
      <c r="N922" s="11"/>
      <c r="O922" s="11"/>
    </row>
    <row r="923">
      <c r="C923" s="15"/>
      <c r="D923" s="12"/>
      <c r="E923" s="12"/>
      <c r="G923" s="11"/>
      <c r="H923" s="11"/>
      <c r="I923" s="11"/>
      <c r="J923" s="11"/>
      <c r="K923" s="11"/>
      <c r="L923" s="11"/>
      <c r="M923" s="11"/>
      <c r="N923" s="11"/>
      <c r="O923" s="11"/>
    </row>
    <row r="924">
      <c r="C924" s="15"/>
      <c r="D924" s="12"/>
      <c r="E924" s="12"/>
      <c r="G924" s="11"/>
      <c r="H924" s="11"/>
      <c r="I924" s="11"/>
      <c r="J924" s="11"/>
      <c r="K924" s="11"/>
      <c r="L924" s="11"/>
      <c r="M924" s="11"/>
      <c r="N924" s="11"/>
      <c r="O924" s="11"/>
    </row>
    <row r="925">
      <c r="C925" s="15"/>
      <c r="D925" s="12"/>
      <c r="E925" s="12"/>
      <c r="G925" s="11"/>
      <c r="H925" s="11"/>
      <c r="I925" s="11"/>
      <c r="J925" s="11"/>
      <c r="K925" s="11"/>
      <c r="L925" s="11"/>
      <c r="M925" s="11"/>
      <c r="N925" s="11"/>
      <c r="O925" s="11"/>
    </row>
    <row r="926">
      <c r="C926" s="15"/>
      <c r="D926" s="12"/>
      <c r="E926" s="12"/>
      <c r="G926" s="11"/>
      <c r="H926" s="11"/>
      <c r="I926" s="11"/>
      <c r="J926" s="11"/>
      <c r="K926" s="11"/>
      <c r="L926" s="11"/>
      <c r="M926" s="11"/>
      <c r="N926" s="11"/>
      <c r="O926" s="11"/>
    </row>
    <row r="927">
      <c r="C927" s="15"/>
      <c r="D927" s="12"/>
      <c r="E927" s="12"/>
      <c r="G927" s="11"/>
      <c r="H927" s="11"/>
      <c r="I927" s="11"/>
      <c r="J927" s="11"/>
      <c r="K927" s="11"/>
      <c r="L927" s="11"/>
      <c r="M927" s="11"/>
      <c r="N927" s="11"/>
      <c r="O927" s="11"/>
    </row>
    <row r="928">
      <c r="C928" s="15"/>
      <c r="D928" s="12"/>
      <c r="E928" s="12"/>
      <c r="G928" s="11"/>
      <c r="H928" s="11"/>
      <c r="I928" s="11"/>
      <c r="J928" s="11"/>
      <c r="K928" s="11"/>
      <c r="L928" s="11"/>
      <c r="M928" s="11"/>
      <c r="N928" s="11"/>
      <c r="O928" s="11"/>
    </row>
    <row r="929">
      <c r="C929" s="15"/>
      <c r="D929" s="12"/>
      <c r="E929" s="12"/>
      <c r="G929" s="11"/>
      <c r="H929" s="11"/>
      <c r="I929" s="11"/>
      <c r="J929" s="11"/>
      <c r="K929" s="11"/>
      <c r="L929" s="11"/>
      <c r="M929" s="11"/>
      <c r="N929" s="11"/>
      <c r="O929" s="11"/>
    </row>
    <row r="930">
      <c r="C930" s="15"/>
      <c r="D930" s="12"/>
      <c r="E930" s="12"/>
      <c r="G930" s="11"/>
      <c r="H930" s="11"/>
      <c r="I930" s="11"/>
      <c r="J930" s="11"/>
      <c r="K930" s="11"/>
      <c r="L930" s="11"/>
      <c r="M930" s="11"/>
      <c r="N930" s="11"/>
      <c r="O930" s="11"/>
    </row>
    <row r="931">
      <c r="C931" s="15"/>
      <c r="D931" s="12"/>
      <c r="E931" s="12"/>
      <c r="G931" s="11"/>
      <c r="H931" s="11"/>
      <c r="I931" s="11"/>
      <c r="J931" s="11"/>
      <c r="K931" s="11"/>
      <c r="L931" s="11"/>
      <c r="M931" s="11"/>
      <c r="N931" s="11"/>
      <c r="O931" s="11"/>
    </row>
    <row r="932">
      <c r="C932" s="15"/>
      <c r="D932" s="12"/>
      <c r="E932" s="12"/>
      <c r="G932" s="11"/>
      <c r="H932" s="11"/>
      <c r="I932" s="11"/>
      <c r="J932" s="11"/>
      <c r="K932" s="11"/>
      <c r="L932" s="11"/>
      <c r="M932" s="11"/>
      <c r="N932" s="11"/>
      <c r="O932" s="11"/>
    </row>
    <row r="933">
      <c r="C933" s="15"/>
      <c r="D933" s="12"/>
      <c r="E933" s="12"/>
      <c r="G933" s="11"/>
      <c r="H933" s="11"/>
      <c r="I933" s="11"/>
      <c r="J933" s="11"/>
      <c r="K933" s="11"/>
      <c r="L933" s="11"/>
      <c r="M933" s="11"/>
      <c r="N933" s="11"/>
      <c r="O933" s="11"/>
    </row>
    <row r="934">
      <c r="C934" s="15"/>
      <c r="D934" s="12"/>
      <c r="E934" s="12"/>
      <c r="G934" s="11"/>
      <c r="H934" s="11"/>
      <c r="I934" s="11"/>
      <c r="J934" s="11"/>
      <c r="K934" s="11"/>
      <c r="L934" s="11"/>
      <c r="M934" s="11"/>
      <c r="N934" s="11"/>
      <c r="O934" s="11"/>
    </row>
    <row r="935">
      <c r="C935" s="15"/>
      <c r="D935" s="12"/>
      <c r="E935" s="12"/>
      <c r="G935" s="11"/>
      <c r="H935" s="11"/>
      <c r="I935" s="11"/>
      <c r="J935" s="11"/>
      <c r="K935" s="11"/>
      <c r="L935" s="11"/>
      <c r="M935" s="11"/>
      <c r="N935" s="11"/>
      <c r="O935" s="11"/>
    </row>
    <row r="936">
      <c r="C936" s="15"/>
      <c r="D936" s="12"/>
      <c r="E936" s="12"/>
      <c r="G936" s="11"/>
      <c r="H936" s="11"/>
      <c r="I936" s="11"/>
      <c r="J936" s="11"/>
      <c r="K936" s="11"/>
      <c r="L936" s="11"/>
      <c r="M936" s="11"/>
      <c r="N936" s="11"/>
      <c r="O936" s="11"/>
    </row>
    <row r="937">
      <c r="C937" s="15"/>
      <c r="D937" s="12"/>
      <c r="E937" s="12"/>
      <c r="G937" s="11"/>
      <c r="H937" s="11"/>
      <c r="I937" s="11"/>
      <c r="J937" s="11"/>
      <c r="K937" s="11"/>
      <c r="L937" s="11"/>
      <c r="M937" s="11"/>
      <c r="N937" s="11"/>
      <c r="O937" s="11"/>
    </row>
    <row r="938">
      <c r="C938" s="15"/>
      <c r="D938" s="12"/>
      <c r="E938" s="12"/>
      <c r="G938" s="11"/>
      <c r="H938" s="11"/>
      <c r="I938" s="11"/>
      <c r="J938" s="11"/>
      <c r="K938" s="11"/>
      <c r="L938" s="11"/>
      <c r="M938" s="11"/>
      <c r="N938" s="11"/>
      <c r="O938" s="11"/>
    </row>
    <row r="939">
      <c r="C939" s="15"/>
      <c r="D939" s="12"/>
      <c r="E939" s="12"/>
      <c r="G939" s="11"/>
      <c r="H939" s="11"/>
      <c r="I939" s="11"/>
      <c r="J939" s="11"/>
      <c r="K939" s="11"/>
      <c r="L939" s="11"/>
      <c r="M939" s="11"/>
      <c r="N939" s="11"/>
      <c r="O939" s="11"/>
    </row>
    <row r="940">
      <c r="C940" s="15"/>
      <c r="D940" s="12"/>
      <c r="E940" s="12"/>
      <c r="G940" s="11"/>
      <c r="H940" s="11"/>
      <c r="I940" s="11"/>
      <c r="J940" s="11"/>
      <c r="K940" s="11"/>
      <c r="L940" s="11"/>
      <c r="M940" s="11"/>
      <c r="N940" s="11"/>
      <c r="O940" s="11"/>
    </row>
    <row r="941">
      <c r="C941" s="15"/>
      <c r="D941" s="12"/>
      <c r="E941" s="12"/>
      <c r="G941" s="11"/>
      <c r="H941" s="11"/>
      <c r="I941" s="11"/>
      <c r="J941" s="11"/>
      <c r="K941" s="11"/>
      <c r="L941" s="11"/>
      <c r="M941" s="11"/>
      <c r="N941" s="11"/>
      <c r="O941" s="11"/>
    </row>
    <row r="942">
      <c r="C942" s="15"/>
      <c r="D942" s="12"/>
      <c r="E942" s="12"/>
      <c r="G942" s="11"/>
      <c r="H942" s="11"/>
      <c r="I942" s="11"/>
      <c r="J942" s="11"/>
      <c r="K942" s="11"/>
      <c r="L942" s="11"/>
      <c r="M942" s="11"/>
      <c r="N942" s="11"/>
      <c r="O942" s="11"/>
    </row>
    <row r="943">
      <c r="C943" s="15"/>
      <c r="D943" s="12"/>
      <c r="E943" s="12"/>
      <c r="G943" s="11"/>
      <c r="H943" s="11"/>
      <c r="I943" s="11"/>
      <c r="J943" s="11"/>
      <c r="K943" s="11"/>
      <c r="L943" s="11"/>
      <c r="M943" s="11"/>
      <c r="N943" s="11"/>
      <c r="O943" s="11"/>
    </row>
    <row r="944">
      <c r="C944" s="15"/>
      <c r="D944" s="12"/>
      <c r="E944" s="12"/>
      <c r="G944" s="11"/>
      <c r="H944" s="11"/>
      <c r="I944" s="11"/>
      <c r="J944" s="11"/>
      <c r="K944" s="11"/>
      <c r="L944" s="11"/>
      <c r="M944" s="11"/>
      <c r="N944" s="11"/>
      <c r="O944" s="11"/>
    </row>
    <row r="945">
      <c r="C945" s="15"/>
      <c r="D945" s="12"/>
      <c r="E945" s="12"/>
      <c r="G945" s="11"/>
      <c r="H945" s="11"/>
      <c r="I945" s="11"/>
      <c r="J945" s="11"/>
      <c r="K945" s="11"/>
      <c r="L945" s="11"/>
      <c r="M945" s="11"/>
      <c r="N945" s="11"/>
      <c r="O945" s="11"/>
    </row>
    <row r="946">
      <c r="C946" s="15"/>
      <c r="D946" s="12"/>
      <c r="E946" s="12"/>
      <c r="G946" s="11"/>
      <c r="H946" s="11"/>
      <c r="I946" s="11"/>
      <c r="J946" s="11"/>
      <c r="K946" s="11"/>
      <c r="L946" s="11"/>
      <c r="M946" s="11"/>
      <c r="N946" s="11"/>
      <c r="O946" s="11"/>
    </row>
    <row r="947">
      <c r="C947" s="15"/>
      <c r="D947" s="12"/>
      <c r="E947" s="12"/>
      <c r="G947" s="11"/>
      <c r="H947" s="11"/>
      <c r="I947" s="11"/>
      <c r="J947" s="11"/>
      <c r="K947" s="11"/>
      <c r="L947" s="11"/>
      <c r="M947" s="11"/>
      <c r="N947" s="11"/>
      <c r="O947" s="11"/>
    </row>
    <row r="948">
      <c r="C948" s="15"/>
      <c r="D948" s="12"/>
      <c r="E948" s="12"/>
      <c r="G948" s="11"/>
      <c r="H948" s="11"/>
      <c r="I948" s="11"/>
      <c r="J948" s="11"/>
      <c r="K948" s="11"/>
      <c r="L948" s="11"/>
      <c r="M948" s="11"/>
      <c r="N948" s="11"/>
      <c r="O948" s="11"/>
    </row>
    <row r="949">
      <c r="C949" s="15"/>
      <c r="D949" s="12"/>
      <c r="E949" s="12"/>
      <c r="G949" s="11"/>
      <c r="H949" s="11"/>
      <c r="I949" s="11"/>
      <c r="J949" s="11"/>
      <c r="K949" s="11"/>
      <c r="L949" s="11"/>
      <c r="M949" s="11"/>
      <c r="N949" s="11"/>
      <c r="O949" s="11"/>
    </row>
    <row r="950">
      <c r="C950" s="15"/>
      <c r="D950" s="12"/>
      <c r="E950" s="12"/>
      <c r="G950" s="11"/>
      <c r="H950" s="11"/>
      <c r="I950" s="11"/>
      <c r="J950" s="11"/>
      <c r="K950" s="11"/>
      <c r="L950" s="11"/>
      <c r="M950" s="11"/>
      <c r="N950" s="11"/>
      <c r="O950" s="11"/>
    </row>
    <row r="951">
      <c r="C951" s="15"/>
      <c r="D951" s="12"/>
      <c r="E951" s="12"/>
      <c r="G951" s="11"/>
      <c r="H951" s="11"/>
      <c r="I951" s="11"/>
      <c r="J951" s="11"/>
      <c r="K951" s="11"/>
      <c r="L951" s="11"/>
      <c r="M951" s="11"/>
      <c r="N951" s="11"/>
      <c r="O951" s="11"/>
    </row>
    <row r="952">
      <c r="C952" s="15"/>
      <c r="D952" s="12"/>
      <c r="E952" s="12"/>
      <c r="G952" s="11"/>
      <c r="H952" s="11"/>
      <c r="I952" s="11"/>
      <c r="J952" s="11"/>
      <c r="K952" s="11"/>
      <c r="L952" s="11"/>
      <c r="M952" s="11"/>
      <c r="N952" s="11"/>
      <c r="O952" s="11"/>
    </row>
    <row r="953">
      <c r="C953" s="15"/>
      <c r="D953" s="12"/>
      <c r="E953" s="12"/>
      <c r="G953" s="11"/>
      <c r="H953" s="11"/>
      <c r="I953" s="11"/>
      <c r="J953" s="11"/>
      <c r="K953" s="11"/>
      <c r="L953" s="11"/>
      <c r="M953" s="11"/>
      <c r="N953" s="11"/>
      <c r="O953" s="11"/>
    </row>
    <row r="954">
      <c r="C954" s="15"/>
      <c r="D954" s="12"/>
      <c r="E954" s="12"/>
      <c r="G954" s="11"/>
      <c r="H954" s="11"/>
      <c r="I954" s="11"/>
      <c r="J954" s="11"/>
      <c r="K954" s="11"/>
      <c r="L954" s="11"/>
      <c r="M954" s="11"/>
      <c r="N954" s="11"/>
      <c r="O954" s="11"/>
    </row>
    <row r="955">
      <c r="C955" s="15"/>
      <c r="D955" s="12"/>
      <c r="E955" s="12"/>
      <c r="G955" s="11"/>
      <c r="H955" s="11"/>
      <c r="I955" s="11"/>
      <c r="J955" s="11"/>
      <c r="K955" s="11"/>
      <c r="L955" s="11"/>
      <c r="M955" s="11"/>
      <c r="N955" s="11"/>
      <c r="O955" s="11"/>
    </row>
    <row r="956">
      <c r="C956" s="15"/>
      <c r="D956" s="12"/>
      <c r="E956" s="12"/>
      <c r="G956" s="11"/>
      <c r="H956" s="11"/>
      <c r="I956" s="11"/>
      <c r="J956" s="11"/>
      <c r="K956" s="11"/>
      <c r="L956" s="11"/>
      <c r="M956" s="11"/>
      <c r="N956" s="11"/>
      <c r="O956" s="11"/>
    </row>
    <row r="957">
      <c r="C957" s="15"/>
      <c r="D957" s="12"/>
      <c r="E957" s="12"/>
      <c r="G957" s="11"/>
      <c r="H957" s="11"/>
      <c r="I957" s="11"/>
      <c r="J957" s="11"/>
      <c r="K957" s="11"/>
      <c r="L957" s="11"/>
      <c r="M957" s="11"/>
      <c r="N957" s="11"/>
      <c r="O957" s="11"/>
    </row>
    <row r="958">
      <c r="C958" s="15"/>
      <c r="D958" s="12"/>
      <c r="E958" s="12"/>
      <c r="G958" s="11"/>
      <c r="H958" s="11"/>
      <c r="I958" s="11"/>
      <c r="J958" s="11"/>
      <c r="K958" s="11"/>
      <c r="L958" s="11"/>
      <c r="M958" s="11"/>
      <c r="N958" s="11"/>
      <c r="O958" s="11"/>
    </row>
    <row r="959">
      <c r="C959" s="15"/>
      <c r="D959" s="12"/>
      <c r="E959" s="12"/>
      <c r="G959" s="11"/>
      <c r="H959" s="11"/>
      <c r="I959" s="11"/>
      <c r="J959" s="11"/>
      <c r="K959" s="11"/>
      <c r="L959" s="11"/>
      <c r="M959" s="11"/>
      <c r="N959" s="11"/>
      <c r="O959" s="11"/>
    </row>
    <row r="960">
      <c r="C960" s="15"/>
      <c r="D960" s="12"/>
      <c r="E960" s="12"/>
      <c r="G960" s="11"/>
      <c r="H960" s="11"/>
      <c r="I960" s="11"/>
      <c r="J960" s="11"/>
      <c r="K960" s="11"/>
      <c r="L960" s="11"/>
      <c r="M960" s="11"/>
      <c r="N960" s="11"/>
      <c r="O960" s="11"/>
    </row>
    <row r="961">
      <c r="C961" s="15"/>
      <c r="D961" s="12"/>
      <c r="E961" s="12"/>
      <c r="G961" s="11"/>
      <c r="H961" s="11"/>
      <c r="I961" s="11"/>
      <c r="J961" s="11"/>
      <c r="K961" s="11"/>
      <c r="L961" s="11"/>
      <c r="M961" s="11"/>
      <c r="N961" s="11"/>
      <c r="O961" s="11"/>
    </row>
    <row r="962">
      <c r="C962" s="15"/>
      <c r="D962" s="12"/>
      <c r="E962" s="12"/>
      <c r="G962" s="11"/>
      <c r="H962" s="11"/>
      <c r="I962" s="11"/>
      <c r="J962" s="11"/>
      <c r="K962" s="11"/>
      <c r="L962" s="11"/>
      <c r="M962" s="11"/>
      <c r="N962" s="11"/>
      <c r="O962" s="11"/>
    </row>
    <row r="963">
      <c r="C963" s="15"/>
      <c r="D963" s="12"/>
      <c r="E963" s="12"/>
      <c r="G963" s="11"/>
      <c r="H963" s="11"/>
      <c r="I963" s="11"/>
      <c r="J963" s="11"/>
      <c r="K963" s="11"/>
      <c r="L963" s="11"/>
      <c r="M963" s="11"/>
      <c r="N963" s="11"/>
      <c r="O963" s="11"/>
    </row>
    <row r="964">
      <c r="C964" s="15"/>
      <c r="D964" s="12"/>
      <c r="E964" s="12"/>
      <c r="G964" s="11"/>
      <c r="H964" s="11"/>
      <c r="I964" s="11"/>
      <c r="J964" s="11"/>
      <c r="K964" s="11"/>
      <c r="L964" s="11"/>
      <c r="M964" s="11"/>
      <c r="N964" s="11"/>
      <c r="O964" s="11"/>
    </row>
    <row r="965">
      <c r="C965" s="15"/>
      <c r="D965" s="12"/>
      <c r="E965" s="12"/>
      <c r="G965" s="11"/>
      <c r="H965" s="11"/>
      <c r="I965" s="11"/>
      <c r="J965" s="11"/>
      <c r="K965" s="11"/>
      <c r="L965" s="11"/>
      <c r="M965" s="11"/>
      <c r="N965" s="11"/>
      <c r="O965" s="11"/>
    </row>
    <row r="966">
      <c r="C966" s="15"/>
      <c r="D966" s="12"/>
      <c r="E966" s="12"/>
      <c r="G966" s="11"/>
      <c r="H966" s="11"/>
      <c r="I966" s="11"/>
      <c r="J966" s="11"/>
      <c r="K966" s="11"/>
      <c r="L966" s="11"/>
      <c r="M966" s="11"/>
      <c r="N966" s="11"/>
      <c r="O966" s="11"/>
    </row>
    <row r="967">
      <c r="C967" s="15"/>
      <c r="D967" s="12"/>
      <c r="E967" s="12"/>
      <c r="G967" s="11"/>
      <c r="H967" s="11"/>
      <c r="I967" s="11"/>
      <c r="J967" s="11"/>
      <c r="K967" s="11"/>
      <c r="L967" s="11"/>
      <c r="M967" s="11"/>
      <c r="N967" s="11"/>
      <c r="O967" s="11"/>
    </row>
  </sheetData>
  <conditionalFormatting sqref="C1:C967">
    <cfRule type="containsText" dxfId="0" priority="1" operator="containsText" text="KAS">
      <formula>NOT(ISERROR(SEARCH(("KAS"),(C1))))</formula>
    </cfRule>
  </conditionalFormatting>
  <conditionalFormatting sqref="C1:C967">
    <cfRule type="containsText" dxfId="1" priority="2" operator="containsText" text="BIAYA">
      <formula>NOT(ISERROR(SEARCH(("BIAYA"),(C1))))</formula>
    </cfRule>
  </conditionalFormatting>
  <conditionalFormatting sqref="C1:C967">
    <cfRule type="beginsWith" dxfId="2" priority="3" operator="beginsWith" text="OMZET">
      <formula>LEFT((C1),LEN("OMZET"))=("OMZET")</formula>
    </cfRule>
  </conditionalFormatting>
  <conditionalFormatting sqref="C1:C967">
    <cfRule type="containsText" dxfId="3" priority="4" operator="containsText" text="INVESTOR">
      <formula>NOT(ISERROR(SEARCH(("INVESTOR"),(C1))))</formula>
    </cfRule>
  </conditionalFormatting>
  <conditionalFormatting sqref="C1:C967">
    <cfRule type="containsText" dxfId="4" priority="5" operator="containsText" text="LABA">
      <formula>NOT(ISERROR(SEARCH(("LABA"),(C1))))</formula>
    </cfRule>
  </conditionalFormatting>
  <conditionalFormatting sqref="C1:C967">
    <cfRule type="containsText" dxfId="5" priority="6" operator="containsText" text="SUPPLY">
      <formula>NOT(ISERROR(SEARCH(("SUPPLY"),(C1))))</formula>
    </cfRule>
  </conditionalFormatting>
  <conditionalFormatting sqref="C1:C967">
    <cfRule type="containsText" dxfId="4" priority="7" operator="containsText" text="KOMISI">
      <formula>NOT(ISERROR(SEARCH(("KOMISI"),(C1))))</formula>
    </cfRule>
  </conditionalFormatting>
  <conditionalFormatting sqref="C1:C967">
    <cfRule type="containsText" dxfId="0" priority="8" operator="containsText" text="TABUNGAN">
      <formula>NOT(ISERROR(SEARCH(("TABUNGAN"),(C1))))</formula>
    </cfRule>
  </conditionalFormatting>
  <conditionalFormatting sqref="C1:C967">
    <cfRule type="containsText" dxfId="6" priority="9" operator="containsText" text="HUTANG">
      <formula>NOT(ISERROR(SEARCH(("HUTANG"),(C1))))</formula>
    </cfRule>
  </conditionalFormatting>
  <dataValidations>
    <dataValidation type="list" allowBlank="1" sqref="C2:C967">
      <formula1>"KAS,BIAYA,OMZET,INVESTOR,SUBSIDI,LUNAS,SUPPLY,LABA,KOMISI,TABUNGAN,HUTANG,PIUTANG,PRIBADI-S"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hidden="1" min="1" max="1" width="12.63"/>
    <col customWidth="1" min="3" max="3" width="19.5"/>
    <col customWidth="1" min="6" max="6" width="48.25"/>
    <col customWidth="1" min="7" max="7" width="13.63"/>
    <col customWidth="1" min="8" max="8" width="18.75"/>
    <col customWidth="1" min="9" max="9" width="16.38"/>
    <col customWidth="1" min="10" max="11" width="13.0"/>
    <col customWidth="1" min="12" max="12" width="12.38"/>
    <col customWidth="1" min="13" max="13" width="14.75"/>
    <col customWidth="1" min="14" max="15" width="15.0"/>
    <col customWidth="1" min="16" max="16" width="4.1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  <c r="M1" s="6" t="s">
        <v>12</v>
      </c>
      <c r="N1" s="6" t="s">
        <v>13</v>
      </c>
      <c r="O1" s="7" t="s">
        <v>14</v>
      </c>
    </row>
    <row r="2">
      <c r="A2" s="1" t="s">
        <v>15</v>
      </c>
      <c r="B2" s="8">
        <v>46023.0</v>
      </c>
      <c r="C2" s="1" t="s">
        <v>16</v>
      </c>
      <c r="D2" s="11">
        <v>7428517.0</v>
      </c>
      <c r="E2" s="10"/>
      <c r="F2" s="1" t="s">
        <v>1211</v>
      </c>
      <c r="G2" s="11">
        <f t="shared" ref="G2:G238" si="1">IF(OR(NOT(ISERROR(SEARCH("OMZET", C2))), NOT(ISERROR(SEARCH("PIUTANG", C2)))), IF(ROW()=2, D2, G1 + D2), IF(ROW()=2, 0, G1))</f>
        <v>0</v>
      </c>
      <c r="H2" s="9">
        <v>0.0</v>
      </c>
      <c r="I2" s="11">
        <f t="shared" ref="I2:I238" si="2">IF(ROW()=2, 0, IF(OR(C2="SUPPLY", C2="HUTANG"), I1+E2, I1))</f>
        <v>0</v>
      </c>
      <c r="J2" s="11">
        <v>7428517.0</v>
      </c>
      <c r="K2" s="11">
        <f t="shared" ref="K2:K238" si="3">G2 - (H2 + I2)</f>
        <v>0</v>
      </c>
      <c r="L2" s="11">
        <f t="shared" ref="L2:L238" si="4">IF(C2="PRIBADI-S", IF(ROW()=2, IF(D2, -D2, E2), IF(D2, L1-D2, L1+E2)), IF(ROW()=2, 0, L1))</f>
        <v>0</v>
      </c>
      <c r="M2" s="11">
        <f t="shared" ref="M2:M79" si="5">(K2/2)-L2</f>
        <v>0</v>
      </c>
      <c r="N2" s="11">
        <f t="shared" ref="N2:N79" si="6"> ((K2 - IF(ROW()=2, 0, K1)) / 2) + IF(ROW()=2, 0, N1) + IF(C2="INVESTOR", D2, 0) - IF(C2="INVESTOR", E2, 0)</f>
        <v>0</v>
      </c>
      <c r="O2" s="11">
        <f t="shared" ref="O2:O238" si="7">IF(AND(NOT(ISERROR(SEARCH("Cahaya", F2))), OR(C2="INVESTOR", C2="BIAYA")), IF(ROW()=2, IF(D2, -D2, E2), IF(D2, O1-D2, O1+E2)), IF(ROW()=2, 0, O1))</f>
        <v>0</v>
      </c>
    </row>
    <row r="3">
      <c r="A3" s="1" t="s">
        <v>18</v>
      </c>
      <c r="B3" s="8">
        <v>46023.0</v>
      </c>
      <c r="C3" s="1" t="s">
        <v>19</v>
      </c>
      <c r="D3" s="11">
        <v>2.720814533333333E7</v>
      </c>
      <c r="E3" s="12"/>
      <c r="F3" s="1" t="s">
        <v>20</v>
      </c>
      <c r="G3" s="11">
        <f t="shared" si="1"/>
        <v>0</v>
      </c>
      <c r="H3" s="9">
        <f t="shared" ref="H3:H4" si="8">IF(ROW()=2, 0, IF(OR(C3="BIAYA", C3="TABUNGAN"), H2+E3, H2))
</f>
        <v>0</v>
      </c>
      <c r="I3" s="11">
        <f t="shared" si="2"/>
        <v>0</v>
      </c>
      <c r="J3" s="11">
        <v>7428517.0</v>
      </c>
      <c r="K3" s="11">
        <f t="shared" si="3"/>
        <v>0</v>
      </c>
      <c r="L3" s="11">
        <f t="shared" si="4"/>
        <v>0</v>
      </c>
      <c r="M3" s="11">
        <f t="shared" si="5"/>
        <v>0</v>
      </c>
      <c r="N3" s="11">
        <f t="shared" si="6"/>
        <v>27208145.33</v>
      </c>
      <c r="O3" s="11">
        <f t="shared" si="7"/>
        <v>0</v>
      </c>
    </row>
    <row r="4">
      <c r="A4" s="1" t="s">
        <v>21</v>
      </c>
      <c r="B4" s="8">
        <v>46023.0</v>
      </c>
      <c r="C4" s="1" t="s">
        <v>22</v>
      </c>
      <c r="D4" s="10"/>
      <c r="E4" s="9">
        <v>9986961.66666667</v>
      </c>
      <c r="F4" s="1" t="s">
        <v>1612</v>
      </c>
      <c r="G4" s="11">
        <f t="shared" si="1"/>
        <v>0</v>
      </c>
      <c r="H4" s="9">
        <f t="shared" si="8"/>
        <v>0</v>
      </c>
      <c r="I4" s="11">
        <f t="shared" si="2"/>
        <v>0</v>
      </c>
      <c r="J4" s="11">
        <v>7428517.0</v>
      </c>
      <c r="K4" s="11">
        <f t="shared" si="3"/>
        <v>0</v>
      </c>
      <c r="L4" s="11">
        <f t="shared" si="4"/>
        <v>9986961.667</v>
      </c>
      <c r="M4" s="11">
        <f t="shared" si="5"/>
        <v>-9986961.667</v>
      </c>
      <c r="N4" s="11">
        <f t="shared" si="6"/>
        <v>27208145.33</v>
      </c>
      <c r="O4" s="11">
        <f t="shared" si="7"/>
        <v>0</v>
      </c>
    </row>
    <row r="5">
      <c r="A5" s="1" t="s">
        <v>24</v>
      </c>
      <c r="B5" s="8">
        <v>46023.0</v>
      </c>
      <c r="C5" s="1" t="s">
        <v>25</v>
      </c>
      <c r="D5" s="12"/>
      <c r="E5" s="10">
        <v>3421000.0</v>
      </c>
      <c r="F5" s="1" t="s">
        <v>26</v>
      </c>
      <c r="G5" s="11">
        <f t="shared" si="1"/>
        <v>0</v>
      </c>
      <c r="H5" s="9">
        <v>0.0</v>
      </c>
      <c r="I5" s="11">
        <f t="shared" si="2"/>
        <v>0</v>
      </c>
      <c r="J5" s="11">
        <v>7428517.0</v>
      </c>
      <c r="K5" s="11">
        <f t="shared" si="3"/>
        <v>0</v>
      </c>
      <c r="L5" s="11">
        <f t="shared" si="4"/>
        <v>9986961.667</v>
      </c>
      <c r="M5" s="11">
        <f t="shared" si="5"/>
        <v>-9986961.667</v>
      </c>
      <c r="N5" s="11">
        <f t="shared" si="6"/>
        <v>27208145.33</v>
      </c>
      <c r="O5" s="11">
        <f t="shared" si="7"/>
        <v>3421000</v>
      </c>
    </row>
    <row r="6">
      <c r="A6" s="1" t="s">
        <v>1613</v>
      </c>
      <c r="B6" s="8">
        <v>46024.0</v>
      </c>
      <c r="C6" s="1" t="s">
        <v>34</v>
      </c>
      <c r="D6" s="12"/>
      <c r="E6" s="10">
        <v>198000.0</v>
      </c>
      <c r="F6" s="1" t="s">
        <v>62</v>
      </c>
      <c r="G6" s="11">
        <f t="shared" si="1"/>
        <v>0</v>
      </c>
      <c r="H6" s="11">
        <f t="shared" ref="H6:H238" si="9">IF(ROW()=2, 0, IF(OR(C6="BIAYA", C6="TABUNGAN"), H5 + E6, H5))</f>
        <v>0</v>
      </c>
      <c r="I6" s="11">
        <f t="shared" si="2"/>
        <v>198000</v>
      </c>
      <c r="J6" s="11">
        <f> IF(ROW()=2, D6 - E6, J5 + D6 - E6)</f>
        <v>7230517</v>
      </c>
      <c r="K6" s="11">
        <f t="shared" si="3"/>
        <v>-198000</v>
      </c>
      <c r="L6" s="11">
        <f t="shared" si="4"/>
        <v>9986961.667</v>
      </c>
      <c r="M6" s="11">
        <f t="shared" si="5"/>
        <v>-10085961.67</v>
      </c>
      <c r="N6" s="11">
        <f t="shared" si="6"/>
        <v>27109145.33</v>
      </c>
      <c r="O6" s="11">
        <f t="shared" si="7"/>
        <v>3421000</v>
      </c>
    </row>
    <row r="7">
      <c r="A7" s="1" t="s">
        <v>1614</v>
      </c>
      <c r="B7" s="8">
        <v>46023.0</v>
      </c>
      <c r="C7" s="1" t="s">
        <v>25</v>
      </c>
      <c r="D7" s="12"/>
      <c r="E7" s="10">
        <v>9792667.0</v>
      </c>
      <c r="F7" s="1" t="s">
        <v>1615</v>
      </c>
      <c r="G7" s="11">
        <f t="shared" si="1"/>
        <v>0</v>
      </c>
      <c r="H7" s="11">
        <f t="shared" si="9"/>
        <v>9792667</v>
      </c>
      <c r="I7" s="11">
        <f t="shared" si="2"/>
        <v>198000</v>
      </c>
      <c r="J7" s="9">
        <v>7230517.0</v>
      </c>
      <c r="K7" s="11">
        <f t="shared" si="3"/>
        <v>-9990667</v>
      </c>
      <c r="L7" s="11">
        <f t="shared" si="4"/>
        <v>9986961.667</v>
      </c>
      <c r="M7" s="11">
        <f t="shared" si="5"/>
        <v>-14982295.17</v>
      </c>
      <c r="N7" s="11">
        <f t="shared" si="6"/>
        <v>22212811.83</v>
      </c>
      <c r="O7" s="11">
        <f t="shared" si="7"/>
        <v>3421000</v>
      </c>
    </row>
    <row r="8">
      <c r="A8" s="1" t="s">
        <v>1616</v>
      </c>
      <c r="B8" s="8">
        <v>46024.0</v>
      </c>
      <c r="C8" s="1" t="s">
        <v>25</v>
      </c>
      <c r="D8" s="12"/>
      <c r="E8" s="10">
        <v>500000.0</v>
      </c>
      <c r="F8" s="1" t="s">
        <v>1617</v>
      </c>
      <c r="G8" s="11">
        <f t="shared" si="1"/>
        <v>0</v>
      </c>
      <c r="H8" s="11">
        <f t="shared" si="9"/>
        <v>10292667</v>
      </c>
      <c r="I8" s="11">
        <f t="shared" si="2"/>
        <v>198000</v>
      </c>
      <c r="J8" s="11">
        <f t="shared" ref="J8:J238" si="10"> IF(ROW()=2, D8 - E8, J7 + D8 - E8)</f>
        <v>6730517</v>
      </c>
      <c r="K8" s="11">
        <f t="shared" si="3"/>
        <v>-10490667</v>
      </c>
      <c r="L8" s="11">
        <f t="shared" si="4"/>
        <v>9986961.667</v>
      </c>
      <c r="M8" s="11">
        <f t="shared" si="5"/>
        <v>-15232295.17</v>
      </c>
      <c r="N8" s="11">
        <f t="shared" si="6"/>
        <v>21962811.83</v>
      </c>
      <c r="O8" s="11">
        <f t="shared" si="7"/>
        <v>3921000</v>
      </c>
    </row>
    <row r="9">
      <c r="A9" s="1" t="s">
        <v>1618</v>
      </c>
      <c r="B9" s="8">
        <v>46024.0</v>
      </c>
      <c r="C9" s="1" t="s">
        <v>25</v>
      </c>
      <c r="D9" s="12"/>
      <c r="E9" s="10">
        <v>503000.0</v>
      </c>
      <c r="F9" s="1" t="s">
        <v>433</v>
      </c>
      <c r="G9" s="11">
        <f t="shared" si="1"/>
        <v>0</v>
      </c>
      <c r="H9" s="11">
        <f t="shared" si="9"/>
        <v>10795667</v>
      </c>
      <c r="I9" s="11">
        <f t="shared" si="2"/>
        <v>198000</v>
      </c>
      <c r="J9" s="11">
        <f t="shared" si="10"/>
        <v>6227517</v>
      </c>
      <c r="K9" s="11">
        <f t="shared" si="3"/>
        <v>-10993667</v>
      </c>
      <c r="L9" s="11">
        <f t="shared" si="4"/>
        <v>9986961.667</v>
      </c>
      <c r="M9" s="11">
        <f t="shared" si="5"/>
        <v>-15483795.17</v>
      </c>
      <c r="N9" s="11">
        <f t="shared" si="6"/>
        <v>21711311.83</v>
      </c>
      <c r="O9" s="11">
        <f t="shared" si="7"/>
        <v>3921000</v>
      </c>
    </row>
    <row r="10">
      <c r="A10" s="1" t="s">
        <v>1619</v>
      </c>
      <c r="B10" s="8">
        <v>46024.0</v>
      </c>
      <c r="C10" s="1" t="s">
        <v>19</v>
      </c>
      <c r="D10" s="12"/>
      <c r="E10" s="10">
        <v>980000.0</v>
      </c>
      <c r="F10" s="1" t="s">
        <v>1420</v>
      </c>
      <c r="G10" s="11">
        <f t="shared" si="1"/>
        <v>0</v>
      </c>
      <c r="H10" s="11">
        <f t="shared" si="9"/>
        <v>10795667</v>
      </c>
      <c r="I10" s="11">
        <f t="shared" si="2"/>
        <v>198000</v>
      </c>
      <c r="J10" s="11">
        <f t="shared" si="10"/>
        <v>5247517</v>
      </c>
      <c r="K10" s="11">
        <f t="shared" si="3"/>
        <v>-10993667</v>
      </c>
      <c r="L10" s="11">
        <f t="shared" si="4"/>
        <v>9986961.667</v>
      </c>
      <c r="M10" s="11">
        <f t="shared" si="5"/>
        <v>-15483795.17</v>
      </c>
      <c r="N10" s="11">
        <f t="shared" si="6"/>
        <v>20731311.83</v>
      </c>
      <c r="O10" s="11">
        <f t="shared" si="7"/>
        <v>3921000</v>
      </c>
    </row>
    <row r="11">
      <c r="A11" s="1" t="s">
        <v>1620</v>
      </c>
      <c r="B11" s="8">
        <v>46024.0</v>
      </c>
      <c r="C11" s="1" t="s">
        <v>6</v>
      </c>
      <c r="D11" s="10">
        <v>610000.0</v>
      </c>
      <c r="E11" s="12"/>
      <c r="F11" s="1" t="s">
        <v>1621</v>
      </c>
      <c r="G11" s="11">
        <f t="shared" si="1"/>
        <v>610000</v>
      </c>
      <c r="H11" s="11">
        <f t="shared" si="9"/>
        <v>10795667</v>
      </c>
      <c r="I11" s="11">
        <f t="shared" si="2"/>
        <v>198000</v>
      </c>
      <c r="J11" s="11">
        <f t="shared" si="10"/>
        <v>5857517</v>
      </c>
      <c r="K11" s="11">
        <f t="shared" si="3"/>
        <v>-10383667</v>
      </c>
      <c r="L11" s="11">
        <f t="shared" si="4"/>
        <v>9986961.667</v>
      </c>
      <c r="M11" s="11">
        <f t="shared" si="5"/>
        <v>-15178795.17</v>
      </c>
      <c r="N11" s="11">
        <f t="shared" si="6"/>
        <v>21036311.83</v>
      </c>
      <c r="O11" s="11">
        <f t="shared" si="7"/>
        <v>3921000</v>
      </c>
    </row>
    <row r="12">
      <c r="A12" s="1" t="s">
        <v>1622</v>
      </c>
      <c r="B12" s="8">
        <v>46024.0</v>
      </c>
      <c r="C12" s="1" t="s">
        <v>6</v>
      </c>
      <c r="D12" s="10">
        <v>450000.0</v>
      </c>
      <c r="E12" s="12"/>
      <c r="F12" s="1" t="s">
        <v>1214</v>
      </c>
      <c r="G12" s="11">
        <f t="shared" si="1"/>
        <v>1060000</v>
      </c>
      <c r="H12" s="11">
        <f t="shared" si="9"/>
        <v>10795667</v>
      </c>
      <c r="I12" s="11">
        <f t="shared" si="2"/>
        <v>198000</v>
      </c>
      <c r="J12" s="11">
        <f t="shared" si="10"/>
        <v>6307517</v>
      </c>
      <c r="K12" s="11">
        <f t="shared" si="3"/>
        <v>-9933667</v>
      </c>
      <c r="L12" s="11">
        <f t="shared" si="4"/>
        <v>9986961.667</v>
      </c>
      <c r="M12" s="11">
        <f t="shared" si="5"/>
        <v>-14953795.17</v>
      </c>
      <c r="N12" s="11">
        <f t="shared" si="6"/>
        <v>21261311.83</v>
      </c>
      <c r="O12" s="11">
        <f t="shared" si="7"/>
        <v>3921000</v>
      </c>
    </row>
    <row r="13">
      <c r="A13" s="1" t="s">
        <v>1623</v>
      </c>
      <c r="B13" s="8">
        <v>46025.0</v>
      </c>
      <c r="C13" s="1" t="s">
        <v>34</v>
      </c>
      <c r="D13" s="12"/>
      <c r="E13" s="10">
        <v>124000.0</v>
      </c>
      <c r="F13" s="1" t="s">
        <v>62</v>
      </c>
      <c r="G13" s="11">
        <f t="shared" si="1"/>
        <v>1060000</v>
      </c>
      <c r="H13" s="11">
        <f t="shared" si="9"/>
        <v>10795667</v>
      </c>
      <c r="I13" s="11">
        <f t="shared" si="2"/>
        <v>322000</v>
      </c>
      <c r="J13" s="11">
        <f t="shared" si="10"/>
        <v>6183517</v>
      </c>
      <c r="K13" s="11">
        <f t="shared" si="3"/>
        <v>-10057667</v>
      </c>
      <c r="L13" s="11">
        <f t="shared" si="4"/>
        <v>9986961.667</v>
      </c>
      <c r="M13" s="11">
        <f t="shared" si="5"/>
        <v>-15015795.17</v>
      </c>
      <c r="N13" s="11">
        <f t="shared" si="6"/>
        <v>21199311.83</v>
      </c>
      <c r="O13" s="11">
        <f t="shared" si="7"/>
        <v>3921000</v>
      </c>
    </row>
    <row r="14">
      <c r="A14" s="1" t="s">
        <v>1624</v>
      </c>
      <c r="B14" s="8">
        <v>46025.0</v>
      </c>
      <c r="C14" s="1" t="s">
        <v>34</v>
      </c>
      <c r="D14" s="12"/>
      <c r="E14" s="10">
        <v>50000.0</v>
      </c>
      <c r="F14" s="1" t="s">
        <v>515</v>
      </c>
      <c r="G14" s="11">
        <f t="shared" si="1"/>
        <v>1060000</v>
      </c>
      <c r="H14" s="11">
        <f t="shared" si="9"/>
        <v>10795667</v>
      </c>
      <c r="I14" s="11">
        <f t="shared" si="2"/>
        <v>372000</v>
      </c>
      <c r="J14" s="11">
        <f t="shared" si="10"/>
        <v>6133517</v>
      </c>
      <c r="K14" s="11">
        <f t="shared" si="3"/>
        <v>-10107667</v>
      </c>
      <c r="L14" s="11">
        <f t="shared" si="4"/>
        <v>9986961.667</v>
      </c>
      <c r="M14" s="11">
        <f t="shared" si="5"/>
        <v>-15040795.17</v>
      </c>
      <c r="N14" s="11">
        <f t="shared" si="6"/>
        <v>21174311.83</v>
      </c>
      <c r="O14" s="11">
        <f t="shared" si="7"/>
        <v>3921000</v>
      </c>
    </row>
    <row r="15">
      <c r="A15" s="1" t="s">
        <v>1625</v>
      </c>
      <c r="B15" s="8">
        <v>46025.0</v>
      </c>
      <c r="C15" s="1" t="s">
        <v>6</v>
      </c>
      <c r="D15" s="10">
        <v>60000.0</v>
      </c>
      <c r="E15" s="12"/>
      <c r="F15" s="1" t="s">
        <v>1411</v>
      </c>
      <c r="G15" s="11">
        <f t="shared" si="1"/>
        <v>1120000</v>
      </c>
      <c r="H15" s="11">
        <f t="shared" si="9"/>
        <v>10795667</v>
      </c>
      <c r="I15" s="11">
        <f t="shared" si="2"/>
        <v>372000</v>
      </c>
      <c r="J15" s="11">
        <f t="shared" si="10"/>
        <v>6193517</v>
      </c>
      <c r="K15" s="11">
        <f t="shared" si="3"/>
        <v>-10047667</v>
      </c>
      <c r="L15" s="11">
        <f t="shared" si="4"/>
        <v>9986961.667</v>
      </c>
      <c r="M15" s="11">
        <f t="shared" si="5"/>
        <v>-15010795.17</v>
      </c>
      <c r="N15" s="11">
        <f t="shared" si="6"/>
        <v>21204311.83</v>
      </c>
      <c r="O15" s="11">
        <f t="shared" si="7"/>
        <v>3921000</v>
      </c>
    </row>
    <row r="16">
      <c r="A16" s="1" t="s">
        <v>1626</v>
      </c>
      <c r="B16" s="8">
        <v>46025.0</v>
      </c>
      <c r="C16" s="1" t="s">
        <v>6</v>
      </c>
      <c r="D16" s="10">
        <v>110000.0</v>
      </c>
      <c r="E16" s="12"/>
      <c r="F16" s="1" t="s">
        <v>205</v>
      </c>
      <c r="G16" s="11">
        <f t="shared" si="1"/>
        <v>1230000</v>
      </c>
      <c r="H16" s="11">
        <f t="shared" si="9"/>
        <v>10795667</v>
      </c>
      <c r="I16" s="11">
        <f t="shared" si="2"/>
        <v>372000</v>
      </c>
      <c r="J16" s="11">
        <f t="shared" si="10"/>
        <v>6303517</v>
      </c>
      <c r="K16" s="11">
        <f t="shared" si="3"/>
        <v>-9937667</v>
      </c>
      <c r="L16" s="11">
        <f t="shared" si="4"/>
        <v>9986961.667</v>
      </c>
      <c r="M16" s="11">
        <f t="shared" si="5"/>
        <v>-14955795.17</v>
      </c>
      <c r="N16" s="11">
        <f t="shared" si="6"/>
        <v>21259311.83</v>
      </c>
      <c r="O16" s="11">
        <f t="shared" si="7"/>
        <v>3921000</v>
      </c>
    </row>
    <row r="17">
      <c r="A17" s="1" t="s">
        <v>1627</v>
      </c>
      <c r="B17" s="8">
        <v>46025.0</v>
      </c>
      <c r="C17" s="1" t="s">
        <v>6</v>
      </c>
      <c r="D17" s="10">
        <v>50000.0</v>
      </c>
      <c r="E17" s="12"/>
      <c r="F17" s="1" t="s">
        <v>1378</v>
      </c>
      <c r="G17" s="11">
        <f t="shared" si="1"/>
        <v>1280000</v>
      </c>
      <c r="H17" s="11">
        <f t="shared" si="9"/>
        <v>10795667</v>
      </c>
      <c r="I17" s="11">
        <f t="shared" si="2"/>
        <v>372000</v>
      </c>
      <c r="J17" s="11">
        <f t="shared" si="10"/>
        <v>6353517</v>
      </c>
      <c r="K17" s="11">
        <f t="shared" si="3"/>
        <v>-9887667</v>
      </c>
      <c r="L17" s="11">
        <f t="shared" si="4"/>
        <v>9986961.667</v>
      </c>
      <c r="M17" s="11">
        <f t="shared" si="5"/>
        <v>-14930795.17</v>
      </c>
      <c r="N17" s="11">
        <f t="shared" si="6"/>
        <v>21284311.83</v>
      </c>
      <c r="O17" s="11">
        <f t="shared" si="7"/>
        <v>3921000</v>
      </c>
    </row>
    <row r="18">
      <c r="A18" s="1" t="s">
        <v>1628</v>
      </c>
      <c r="B18" s="8">
        <v>46025.0</v>
      </c>
      <c r="C18" s="1" t="s">
        <v>6</v>
      </c>
      <c r="D18" s="10">
        <v>68000.0</v>
      </c>
      <c r="E18" s="12"/>
      <c r="F18" s="1" t="s">
        <v>679</v>
      </c>
      <c r="G18" s="11">
        <f t="shared" si="1"/>
        <v>1348000</v>
      </c>
      <c r="H18" s="11">
        <f t="shared" si="9"/>
        <v>10795667</v>
      </c>
      <c r="I18" s="11">
        <f t="shared" si="2"/>
        <v>372000</v>
      </c>
      <c r="J18" s="11">
        <f t="shared" si="10"/>
        <v>6421517</v>
      </c>
      <c r="K18" s="11">
        <f t="shared" si="3"/>
        <v>-9819667</v>
      </c>
      <c r="L18" s="11">
        <f t="shared" si="4"/>
        <v>9986961.667</v>
      </c>
      <c r="M18" s="11">
        <f t="shared" si="5"/>
        <v>-14896795.17</v>
      </c>
      <c r="N18" s="11">
        <f t="shared" si="6"/>
        <v>21318311.83</v>
      </c>
      <c r="O18" s="11">
        <f t="shared" si="7"/>
        <v>3921000</v>
      </c>
    </row>
    <row r="19">
      <c r="A19" s="1" t="s">
        <v>1629</v>
      </c>
      <c r="B19" s="8">
        <v>46025.0</v>
      </c>
      <c r="C19" s="1" t="s">
        <v>25</v>
      </c>
      <c r="D19" s="12"/>
      <c r="E19" s="10">
        <v>30000.0</v>
      </c>
      <c r="F19" s="1" t="s">
        <v>1630</v>
      </c>
      <c r="G19" s="11">
        <f t="shared" si="1"/>
        <v>1348000</v>
      </c>
      <c r="H19" s="11">
        <f t="shared" si="9"/>
        <v>10825667</v>
      </c>
      <c r="I19" s="11">
        <f t="shared" si="2"/>
        <v>372000</v>
      </c>
      <c r="J19" s="11">
        <f t="shared" si="10"/>
        <v>6391517</v>
      </c>
      <c r="K19" s="11">
        <f t="shared" si="3"/>
        <v>-9849667</v>
      </c>
      <c r="L19" s="11">
        <f t="shared" si="4"/>
        <v>9986961.667</v>
      </c>
      <c r="M19" s="11">
        <f t="shared" si="5"/>
        <v>-14911795.17</v>
      </c>
      <c r="N19" s="11">
        <f t="shared" si="6"/>
        <v>21303311.83</v>
      </c>
      <c r="O19" s="11">
        <f t="shared" si="7"/>
        <v>3921000</v>
      </c>
    </row>
    <row r="20">
      <c r="A20" s="1" t="s">
        <v>1631</v>
      </c>
      <c r="B20" s="8">
        <v>46025.0</v>
      </c>
      <c r="C20" s="1" t="s">
        <v>6</v>
      </c>
      <c r="D20" s="10">
        <v>16000.0</v>
      </c>
      <c r="E20" s="12"/>
      <c r="F20" s="1" t="s">
        <v>1632</v>
      </c>
      <c r="G20" s="11">
        <f t="shared" si="1"/>
        <v>1364000</v>
      </c>
      <c r="H20" s="11">
        <f t="shared" si="9"/>
        <v>10825667</v>
      </c>
      <c r="I20" s="11">
        <f t="shared" si="2"/>
        <v>372000</v>
      </c>
      <c r="J20" s="11">
        <f t="shared" si="10"/>
        <v>6407517</v>
      </c>
      <c r="K20" s="11">
        <f t="shared" si="3"/>
        <v>-9833667</v>
      </c>
      <c r="L20" s="11">
        <f t="shared" si="4"/>
        <v>9986961.667</v>
      </c>
      <c r="M20" s="11">
        <f t="shared" si="5"/>
        <v>-14903795.17</v>
      </c>
      <c r="N20" s="11">
        <f t="shared" si="6"/>
        <v>21311311.83</v>
      </c>
      <c r="O20" s="11">
        <f t="shared" si="7"/>
        <v>3921000</v>
      </c>
    </row>
    <row r="21">
      <c r="A21" s="1" t="s">
        <v>1633</v>
      </c>
      <c r="B21" s="8">
        <v>46025.0</v>
      </c>
      <c r="C21" s="1" t="s">
        <v>6</v>
      </c>
      <c r="D21" s="10">
        <v>240000.0</v>
      </c>
      <c r="E21" s="12"/>
      <c r="F21" s="1" t="s">
        <v>1634</v>
      </c>
      <c r="G21" s="11">
        <f t="shared" si="1"/>
        <v>1604000</v>
      </c>
      <c r="H21" s="11">
        <f t="shared" si="9"/>
        <v>10825667</v>
      </c>
      <c r="I21" s="11">
        <f t="shared" si="2"/>
        <v>372000</v>
      </c>
      <c r="J21" s="11">
        <f t="shared" si="10"/>
        <v>6647517</v>
      </c>
      <c r="K21" s="11">
        <f t="shared" si="3"/>
        <v>-9593667</v>
      </c>
      <c r="L21" s="11">
        <f t="shared" si="4"/>
        <v>9986961.667</v>
      </c>
      <c r="M21" s="11">
        <f t="shared" si="5"/>
        <v>-14783795.17</v>
      </c>
      <c r="N21" s="11">
        <f t="shared" si="6"/>
        <v>21431311.83</v>
      </c>
      <c r="O21" s="11">
        <f t="shared" si="7"/>
        <v>3921000</v>
      </c>
    </row>
    <row r="22">
      <c r="A22" s="1" t="s">
        <v>1635</v>
      </c>
      <c r="B22" s="8">
        <v>46025.0</v>
      </c>
      <c r="C22" s="1" t="s">
        <v>6</v>
      </c>
      <c r="D22" s="10">
        <v>69000.0</v>
      </c>
      <c r="E22" s="12"/>
      <c r="F22" s="1" t="s">
        <v>1636</v>
      </c>
      <c r="G22" s="11">
        <f t="shared" si="1"/>
        <v>1673000</v>
      </c>
      <c r="H22" s="11">
        <f t="shared" si="9"/>
        <v>10825667</v>
      </c>
      <c r="I22" s="11">
        <f t="shared" si="2"/>
        <v>372000</v>
      </c>
      <c r="J22" s="11">
        <f t="shared" si="10"/>
        <v>6716517</v>
      </c>
      <c r="K22" s="11">
        <f t="shared" si="3"/>
        <v>-9524667</v>
      </c>
      <c r="L22" s="11">
        <f t="shared" si="4"/>
        <v>9986961.667</v>
      </c>
      <c r="M22" s="11">
        <f t="shared" si="5"/>
        <v>-14749295.17</v>
      </c>
      <c r="N22" s="11">
        <f t="shared" si="6"/>
        <v>21465811.83</v>
      </c>
      <c r="O22" s="11">
        <f t="shared" si="7"/>
        <v>3921000</v>
      </c>
    </row>
    <row r="23">
      <c r="A23" s="1" t="s">
        <v>1637</v>
      </c>
      <c r="B23" s="8">
        <v>46025.0</v>
      </c>
      <c r="C23" s="1" t="s">
        <v>34</v>
      </c>
      <c r="D23" s="12"/>
      <c r="E23" s="10">
        <v>64000.0</v>
      </c>
      <c r="F23" s="1" t="s">
        <v>1638</v>
      </c>
      <c r="G23" s="11">
        <f t="shared" si="1"/>
        <v>1673000</v>
      </c>
      <c r="H23" s="11">
        <f t="shared" si="9"/>
        <v>10825667</v>
      </c>
      <c r="I23" s="11">
        <f t="shared" si="2"/>
        <v>436000</v>
      </c>
      <c r="J23" s="11">
        <f t="shared" si="10"/>
        <v>6652517</v>
      </c>
      <c r="K23" s="11">
        <f t="shared" si="3"/>
        <v>-9588667</v>
      </c>
      <c r="L23" s="11">
        <f t="shared" si="4"/>
        <v>9986961.667</v>
      </c>
      <c r="M23" s="11">
        <f t="shared" si="5"/>
        <v>-14781295.17</v>
      </c>
      <c r="N23" s="11">
        <f t="shared" si="6"/>
        <v>21433811.83</v>
      </c>
      <c r="O23" s="11">
        <f t="shared" si="7"/>
        <v>3921000</v>
      </c>
    </row>
    <row r="24">
      <c r="A24" s="1" t="s">
        <v>1639</v>
      </c>
      <c r="B24" s="8">
        <v>46025.0</v>
      </c>
      <c r="C24" s="1" t="s">
        <v>25</v>
      </c>
      <c r="D24" s="12"/>
      <c r="E24" s="10">
        <v>140500.0</v>
      </c>
      <c r="F24" s="1" t="s">
        <v>868</v>
      </c>
      <c r="G24" s="11">
        <f t="shared" si="1"/>
        <v>1673000</v>
      </c>
      <c r="H24" s="11">
        <f t="shared" si="9"/>
        <v>10966167</v>
      </c>
      <c r="I24" s="11">
        <f t="shared" si="2"/>
        <v>436000</v>
      </c>
      <c r="J24" s="11">
        <f t="shared" si="10"/>
        <v>6512017</v>
      </c>
      <c r="K24" s="11">
        <f t="shared" si="3"/>
        <v>-9729167</v>
      </c>
      <c r="L24" s="11">
        <f t="shared" si="4"/>
        <v>9986961.667</v>
      </c>
      <c r="M24" s="11">
        <f t="shared" si="5"/>
        <v>-14851545.17</v>
      </c>
      <c r="N24" s="11">
        <f t="shared" si="6"/>
        <v>21363561.83</v>
      </c>
      <c r="O24" s="11">
        <f t="shared" si="7"/>
        <v>3921000</v>
      </c>
    </row>
    <row r="25">
      <c r="A25" s="1" t="s">
        <v>1640</v>
      </c>
      <c r="B25" s="8">
        <v>46025.0</v>
      </c>
      <c r="C25" s="1" t="s">
        <v>25</v>
      </c>
      <c r="D25" s="12"/>
      <c r="E25" s="10">
        <v>275000.0</v>
      </c>
      <c r="F25" s="1" t="s">
        <v>313</v>
      </c>
      <c r="G25" s="11">
        <f t="shared" si="1"/>
        <v>1673000</v>
      </c>
      <c r="H25" s="11">
        <f t="shared" si="9"/>
        <v>11241167</v>
      </c>
      <c r="I25" s="11">
        <f t="shared" si="2"/>
        <v>436000</v>
      </c>
      <c r="J25" s="11">
        <f t="shared" si="10"/>
        <v>6237017</v>
      </c>
      <c r="K25" s="11">
        <f t="shared" si="3"/>
        <v>-10004167</v>
      </c>
      <c r="L25" s="11">
        <f t="shared" si="4"/>
        <v>9986961.667</v>
      </c>
      <c r="M25" s="11">
        <f t="shared" si="5"/>
        <v>-14989045.17</v>
      </c>
      <c r="N25" s="11">
        <f t="shared" si="6"/>
        <v>21226061.83</v>
      </c>
      <c r="O25" s="11">
        <f t="shared" si="7"/>
        <v>3921000</v>
      </c>
    </row>
    <row r="26">
      <c r="A26" s="1" t="s">
        <v>1641</v>
      </c>
      <c r="B26" s="8">
        <v>46025.0</v>
      </c>
      <c r="C26" s="1" t="s">
        <v>34</v>
      </c>
      <c r="D26" s="12"/>
      <c r="E26" s="10">
        <v>35000.0</v>
      </c>
      <c r="F26" s="1" t="s">
        <v>39</v>
      </c>
      <c r="G26" s="11">
        <f t="shared" si="1"/>
        <v>1673000</v>
      </c>
      <c r="H26" s="11">
        <f t="shared" si="9"/>
        <v>11241167</v>
      </c>
      <c r="I26" s="11">
        <f t="shared" si="2"/>
        <v>471000</v>
      </c>
      <c r="J26" s="11">
        <f t="shared" si="10"/>
        <v>6202017</v>
      </c>
      <c r="K26" s="11">
        <f t="shared" si="3"/>
        <v>-10039167</v>
      </c>
      <c r="L26" s="11">
        <f t="shared" si="4"/>
        <v>9986961.667</v>
      </c>
      <c r="M26" s="11">
        <f t="shared" si="5"/>
        <v>-15006545.17</v>
      </c>
      <c r="N26" s="11">
        <f t="shared" si="6"/>
        <v>21208561.83</v>
      </c>
      <c r="O26" s="11">
        <f t="shared" si="7"/>
        <v>3921000</v>
      </c>
    </row>
    <row r="27">
      <c r="A27" s="1" t="s">
        <v>1642</v>
      </c>
      <c r="B27" s="8">
        <v>46025.0</v>
      </c>
      <c r="C27" s="1" t="s">
        <v>22</v>
      </c>
      <c r="D27" s="12"/>
      <c r="E27" s="10">
        <v>481646.0</v>
      </c>
      <c r="F27" s="1" t="s">
        <v>30</v>
      </c>
      <c r="G27" s="11">
        <f t="shared" si="1"/>
        <v>1673000</v>
      </c>
      <c r="H27" s="11">
        <f t="shared" si="9"/>
        <v>11241167</v>
      </c>
      <c r="I27" s="11">
        <f t="shared" si="2"/>
        <v>471000</v>
      </c>
      <c r="J27" s="11">
        <f t="shared" si="10"/>
        <v>5720371</v>
      </c>
      <c r="K27" s="11">
        <f t="shared" si="3"/>
        <v>-10039167</v>
      </c>
      <c r="L27" s="11">
        <f t="shared" si="4"/>
        <v>10468607.67</v>
      </c>
      <c r="M27" s="11">
        <f t="shared" si="5"/>
        <v>-15488191.17</v>
      </c>
      <c r="N27" s="11">
        <f t="shared" si="6"/>
        <v>21208561.83</v>
      </c>
      <c r="O27" s="11">
        <f t="shared" si="7"/>
        <v>3921000</v>
      </c>
    </row>
    <row r="28">
      <c r="A28" s="1" t="s">
        <v>1643</v>
      </c>
      <c r="B28" s="8">
        <v>46025.0</v>
      </c>
      <c r="C28" s="1" t="s">
        <v>25</v>
      </c>
      <c r="D28" s="12"/>
      <c r="E28" s="10">
        <v>300000.0</v>
      </c>
      <c r="F28" s="1" t="s">
        <v>53</v>
      </c>
      <c r="G28" s="11">
        <f t="shared" si="1"/>
        <v>1673000</v>
      </c>
      <c r="H28" s="11">
        <f t="shared" si="9"/>
        <v>11541167</v>
      </c>
      <c r="I28" s="11">
        <f t="shared" si="2"/>
        <v>471000</v>
      </c>
      <c r="J28" s="11">
        <f t="shared" si="10"/>
        <v>5420371</v>
      </c>
      <c r="K28" s="11">
        <f t="shared" si="3"/>
        <v>-10339167</v>
      </c>
      <c r="L28" s="11">
        <f t="shared" si="4"/>
        <v>10468607.67</v>
      </c>
      <c r="M28" s="11">
        <f t="shared" si="5"/>
        <v>-15638191.17</v>
      </c>
      <c r="N28" s="11">
        <f t="shared" si="6"/>
        <v>21058561.83</v>
      </c>
      <c r="O28" s="11">
        <f t="shared" si="7"/>
        <v>4221000</v>
      </c>
    </row>
    <row r="29">
      <c r="A29" s="1" t="s">
        <v>1644</v>
      </c>
      <c r="B29" s="8">
        <v>46026.0</v>
      </c>
      <c r="C29" s="1" t="s">
        <v>25</v>
      </c>
      <c r="D29" s="12"/>
      <c r="E29" s="10">
        <v>475000.0</v>
      </c>
      <c r="F29" s="1" t="s">
        <v>1645</v>
      </c>
      <c r="G29" s="11">
        <f t="shared" si="1"/>
        <v>1673000</v>
      </c>
      <c r="H29" s="11">
        <f t="shared" si="9"/>
        <v>12016167</v>
      </c>
      <c r="I29" s="11">
        <f t="shared" si="2"/>
        <v>471000</v>
      </c>
      <c r="J29" s="11">
        <f t="shared" si="10"/>
        <v>4945371</v>
      </c>
      <c r="K29" s="11">
        <f t="shared" si="3"/>
        <v>-10814167</v>
      </c>
      <c r="L29" s="11">
        <f t="shared" si="4"/>
        <v>10468607.67</v>
      </c>
      <c r="M29" s="11">
        <f t="shared" si="5"/>
        <v>-15875691.17</v>
      </c>
      <c r="N29" s="11">
        <f t="shared" si="6"/>
        <v>20821061.83</v>
      </c>
      <c r="O29" s="11">
        <f t="shared" si="7"/>
        <v>4221000</v>
      </c>
    </row>
    <row r="30">
      <c r="A30" s="1" t="s">
        <v>1646</v>
      </c>
      <c r="B30" s="8">
        <v>46027.0</v>
      </c>
      <c r="C30" s="1" t="s">
        <v>34</v>
      </c>
      <c r="D30" s="12"/>
      <c r="E30" s="10">
        <v>256000.0</v>
      </c>
      <c r="F30" s="1" t="s">
        <v>37</v>
      </c>
      <c r="G30" s="11">
        <f t="shared" si="1"/>
        <v>1673000</v>
      </c>
      <c r="H30" s="11">
        <f t="shared" si="9"/>
        <v>12016167</v>
      </c>
      <c r="I30" s="11">
        <f t="shared" si="2"/>
        <v>727000</v>
      </c>
      <c r="J30" s="11">
        <f t="shared" si="10"/>
        <v>4689371</v>
      </c>
      <c r="K30" s="11">
        <f t="shared" si="3"/>
        <v>-11070167</v>
      </c>
      <c r="L30" s="11">
        <f t="shared" si="4"/>
        <v>10468607.67</v>
      </c>
      <c r="M30" s="11">
        <f t="shared" si="5"/>
        <v>-16003691.17</v>
      </c>
      <c r="N30" s="11">
        <f t="shared" si="6"/>
        <v>20693061.83</v>
      </c>
      <c r="O30" s="11">
        <f t="shared" si="7"/>
        <v>4221000</v>
      </c>
    </row>
    <row r="31">
      <c r="A31" s="1" t="s">
        <v>1647</v>
      </c>
      <c r="B31" s="8">
        <v>46027.0</v>
      </c>
      <c r="C31" s="1" t="s">
        <v>6</v>
      </c>
      <c r="D31" s="10">
        <v>146000.0</v>
      </c>
      <c r="E31" s="12"/>
      <c r="F31" s="1" t="s">
        <v>1648</v>
      </c>
      <c r="G31" s="11">
        <f t="shared" si="1"/>
        <v>1819000</v>
      </c>
      <c r="H31" s="11">
        <f t="shared" si="9"/>
        <v>12016167</v>
      </c>
      <c r="I31" s="11">
        <f t="shared" si="2"/>
        <v>727000</v>
      </c>
      <c r="J31" s="11">
        <f t="shared" si="10"/>
        <v>4835371</v>
      </c>
      <c r="K31" s="11">
        <f t="shared" si="3"/>
        <v>-10924167</v>
      </c>
      <c r="L31" s="11">
        <f t="shared" si="4"/>
        <v>10468607.67</v>
      </c>
      <c r="M31" s="11">
        <f t="shared" si="5"/>
        <v>-15930691.17</v>
      </c>
      <c r="N31" s="11">
        <f t="shared" si="6"/>
        <v>20766061.83</v>
      </c>
      <c r="O31" s="11">
        <f t="shared" si="7"/>
        <v>4221000</v>
      </c>
    </row>
    <row r="32">
      <c r="A32" s="1" t="s">
        <v>1649</v>
      </c>
      <c r="B32" s="8">
        <v>46027.0</v>
      </c>
      <c r="C32" s="1" t="s">
        <v>6</v>
      </c>
      <c r="D32" s="10">
        <v>72000.0</v>
      </c>
      <c r="E32" s="12"/>
      <c r="F32" s="1" t="s">
        <v>1650</v>
      </c>
      <c r="G32" s="11">
        <f t="shared" si="1"/>
        <v>1891000</v>
      </c>
      <c r="H32" s="11">
        <f t="shared" si="9"/>
        <v>12016167</v>
      </c>
      <c r="I32" s="11">
        <f t="shared" si="2"/>
        <v>727000</v>
      </c>
      <c r="J32" s="11">
        <f t="shared" si="10"/>
        <v>4907371</v>
      </c>
      <c r="K32" s="11">
        <f t="shared" si="3"/>
        <v>-10852167</v>
      </c>
      <c r="L32" s="11">
        <f t="shared" si="4"/>
        <v>10468607.67</v>
      </c>
      <c r="M32" s="11">
        <f t="shared" si="5"/>
        <v>-15894691.17</v>
      </c>
      <c r="N32" s="11">
        <f t="shared" si="6"/>
        <v>20802061.83</v>
      </c>
      <c r="O32" s="11">
        <f t="shared" si="7"/>
        <v>4221000</v>
      </c>
    </row>
    <row r="33">
      <c r="A33" s="1" t="s">
        <v>1651</v>
      </c>
      <c r="B33" s="8">
        <v>46027.0</v>
      </c>
      <c r="C33" s="1" t="s">
        <v>6</v>
      </c>
      <c r="D33" s="10">
        <v>292000.0</v>
      </c>
      <c r="E33" s="12"/>
      <c r="F33" s="1" t="s">
        <v>205</v>
      </c>
      <c r="G33" s="11">
        <f t="shared" si="1"/>
        <v>2183000</v>
      </c>
      <c r="H33" s="11">
        <f t="shared" si="9"/>
        <v>12016167</v>
      </c>
      <c r="I33" s="11">
        <f t="shared" si="2"/>
        <v>727000</v>
      </c>
      <c r="J33" s="11">
        <f t="shared" si="10"/>
        <v>5199371</v>
      </c>
      <c r="K33" s="11">
        <f t="shared" si="3"/>
        <v>-10560167</v>
      </c>
      <c r="L33" s="11">
        <f t="shared" si="4"/>
        <v>10468607.67</v>
      </c>
      <c r="M33" s="11">
        <f t="shared" si="5"/>
        <v>-15748691.17</v>
      </c>
      <c r="N33" s="11">
        <f t="shared" si="6"/>
        <v>20948061.83</v>
      </c>
      <c r="O33" s="11">
        <f t="shared" si="7"/>
        <v>4221000</v>
      </c>
    </row>
    <row r="34">
      <c r="A34" s="1" t="s">
        <v>1652</v>
      </c>
      <c r="B34" s="8">
        <v>46027.0</v>
      </c>
      <c r="C34" s="1" t="s">
        <v>6</v>
      </c>
      <c r="D34" s="10">
        <v>1184000.0</v>
      </c>
      <c r="E34" s="12"/>
      <c r="F34" s="1" t="s">
        <v>783</v>
      </c>
      <c r="G34" s="11">
        <f t="shared" si="1"/>
        <v>3367000</v>
      </c>
      <c r="H34" s="11">
        <f t="shared" si="9"/>
        <v>12016167</v>
      </c>
      <c r="I34" s="11">
        <f t="shared" si="2"/>
        <v>727000</v>
      </c>
      <c r="J34" s="11">
        <f t="shared" si="10"/>
        <v>6383371</v>
      </c>
      <c r="K34" s="11">
        <f t="shared" si="3"/>
        <v>-9376167</v>
      </c>
      <c r="L34" s="11">
        <f t="shared" si="4"/>
        <v>10468607.67</v>
      </c>
      <c r="M34" s="11">
        <f t="shared" si="5"/>
        <v>-15156691.17</v>
      </c>
      <c r="N34" s="11">
        <f t="shared" si="6"/>
        <v>21540061.83</v>
      </c>
      <c r="O34" s="11">
        <f t="shared" si="7"/>
        <v>4221000</v>
      </c>
    </row>
    <row r="35">
      <c r="A35" s="1" t="s">
        <v>1653</v>
      </c>
      <c r="B35" s="8">
        <v>46027.0</v>
      </c>
      <c r="C35" s="1" t="s">
        <v>6</v>
      </c>
      <c r="D35" s="10">
        <v>136000.0</v>
      </c>
      <c r="E35" s="12"/>
      <c r="F35" s="1" t="s">
        <v>1563</v>
      </c>
      <c r="G35" s="11">
        <f t="shared" si="1"/>
        <v>3503000</v>
      </c>
      <c r="H35" s="11">
        <f t="shared" si="9"/>
        <v>12016167</v>
      </c>
      <c r="I35" s="11">
        <f t="shared" si="2"/>
        <v>727000</v>
      </c>
      <c r="J35" s="11">
        <f t="shared" si="10"/>
        <v>6519371</v>
      </c>
      <c r="K35" s="11">
        <f t="shared" si="3"/>
        <v>-9240167</v>
      </c>
      <c r="L35" s="11">
        <f t="shared" si="4"/>
        <v>10468607.67</v>
      </c>
      <c r="M35" s="11">
        <f t="shared" si="5"/>
        <v>-15088691.17</v>
      </c>
      <c r="N35" s="11">
        <f t="shared" si="6"/>
        <v>21608061.83</v>
      </c>
      <c r="O35" s="11">
        <f t="shared" si="7"/>
        <v>4221000</v>
      </c>
    </row>
    <row r="36">
      <c r="A36" s="1" t="s">
        <v>1654</v>
      </c>
      <c r="B36" s="8">
        <v>46027.0</v>
      </c>
      <c r="C36" s="1" t="s">
        <v>6</v>
      </c>
      <c r="D36" s="10">
        <v>83000.0</v>
      </c>
      <c r="E36" s="12"/>
      <c r="F36" s="1" t="s">
        <v>630</v>
      </c>
      <c r="G36" s="11">
        <f t="shared" si="1"/>
        <v>3586000</v>
      </c>
      <c r="H36" s="11">
        <f t="shared" si="9"/>
        <v>12016167</v>
      </c>
      <c r="I36" s="11">
        <f t="shared" si="2"/>
        <v>727000</v>
      </c>
      <c r="J36" s="11">
        <f t="shared" si="10"/>
        <v>6602371</v>
      </c>
      <c r="K36" s="11">
        <f t="shared" si="3"/>
        <v>-9157167</v>
      </c>
      <c r="L36" s="11">
        <f t="shared" si="4"/>
        <v>10468607.67</v>
      </c>
      <c r="M36" s="11">
        <f t="shared" si="5"/>
        <v>-15047191.17</v>
      </c>
      <c r="N36" s="11">
        <f t="shared" si="6"/>
        <v>21649561.83</v>
      </c>
      <c r="O36" s="11">
        <f t="shared" si="7"/>
        <v>4221000</v>
      </c>
    </row>
    <row r="37">
      <c r="A37" s="1" t="s">
        <v>1655</v>
      </c>
      <c r="B37" s="8">
        <v>46027.0</v>
      </c>
      <c r="C37" s="1" t="s">
        <v>6</v>
      </c>
      <c r="D37" s="10">
        <v>69000.0</v>
      </c>
      <c r="E37" s="12"/>
      <c r="F37" s="1" t="s">
        <v>1656</v>
      </c>
      <c r="G37" s="11">
        <f t="shared" si="1"/>
        <v>3655000</v>
      </c>
      <c r="H37" s="11">
        <f t="shared" si="9"/>
        <v>12016167</v>
      </c>
      <c r="I37" s="11">
        <f t="shared" si="2"/>
        <v>727000</v>
      </c>
      <c r="J37" s="11">
        <f t="shared" si="10"/>
        <v>6671371</v>
      </c>
      <c r="K37" s="11">
        <f t="shared" si="3"/>
        <v>-9088167</v>
      </c>
      <c r="L37" s="11">
        <f t="shared" si="4"/>
        <v>10468607.67</v>
      </c>
      <c r="M37" s="11">
        <f t="shared" si="5"/>
        <v>-15012691.17</v>
      </c>
      <c r="N37" s="11">
        <f t="shared" si="6"/>
        <v>21684061.83</v>
      </c>
      <c r="O37" s="11">
        <f t="shared" si="7"/>
        <v>4221000</v>
      </c>
    </row>
    <row r="38">
      <c r="A38" s="1" t="s">
        <v>1657</v>
      </c>
      <c r="B38" s="8">
        <v>46027.0</v>
      </c>
      <c r="C38" s="1" t="s">
        <v>6</v>
      </c>
      <c r="D38" s="10">
        <v>51000.0</v>
      </c>
      <c r="E38" s="12"/>
      <c r="F38" s="1" t="s">
        <v>590</v>
      </c>
      <c r="G38" s="11">
        <f t="shared" si="1"/>
        <v>3706000</v>
      </c>
      <c r="H38" s="11">
        <f t="shared" si="9"/>
        <v>12016167</v>
      </c>
      <c r="I38" s="11">
        <f t="shared" si="2"/>
        <v>727000</v>
      </c>
      <c r="J38" s="11">
        <f t="shared" si="10"/>
        <v>6722371</v>
      </c>
      <c r="K38" s="11">
        <f t="shared" si="3"/>
        <v>-9037167</v>
      </c>
      <c r="L38" s="11">
        <f t="shared" si="4"/>
        <v>10468607.67</v>
      </c>
      <c r="M38" s="11">
        <f t="shared" si="5"/>
        <v>-14987191.17</v>
      </c>
      <c r="N38" s="11">
        <f t="shared" si="6"/>
        <v>21709561.83</v>
      </c>
      <c r="O38" s="11">
        <f t="shared" si="7"/>
        <v>4221000</v>
      </c>
    </row>
    <row r="39">
      <c r="A39" s="1" t="s">
        <v>1658</v>
      </c>
      <c r="B39" s="8">
        <v>46027.0</v>
      </c>
      <c r="C39" s="1" t="s">
        <v>6</v>
      </c>
      <c r="D39" s="10">
        <v>133000.0</v>
      </c>
      <c r="E39" s="12"/>
      <c r="F39" s="1" t="s">
        <v>1659</v>
      </c>
      <c r="G39" s="11">
        <f t="shared" si="1"/>
        <v>3839000</v>
      </c>
      <c r="H39" s="11">
        <f t="shared" si="9"/>
        <v>12016167</v>
      </c>
      <c r="I39" s="11">
        <f t="shared" si="2"/>
        <v>727000</v>
      </c>
      <c r="J39" s="11">
        <f t="shared" si="10"/>
        <v>6855371</v>
      </c>
      <c r="K39" s="11">
        <f t="shared" si="3"/>
        <v>-8904167</v>
      </c>
      <c r="L39" s="11">
        <f t="shared" si="4"/>
        <v>10468607.67</v>
      </c>
      <c r="M39" s="11">
        <f t="shared" si="5"/>
        <v>-14920691.17</v>
      </c>
      <c r="N39" s="11">
        <f t="shared" si="6"/>
        <v>21776061.83</v>
      </c>
      <c r="O39" s="11">
        <f t="shared" si="7"/>
        <v>4221000</v>
      </c>
    </row>
    <row r="40">
      <c r="A40" s="1" t="s">
        <v>1660</v>
      </c>
      <c r="B40" s="8">
        <v>46027.0</v>
      </c>
      <c r="C40" s="1" t="s">
        <v>22</v>
      </c>
      <c r="D40" s="12"/>
      <c r="E40" s="10">
        <v>350000.0</v>
      </c>
      <c r="F40" s="1" t="s">
        <v>30</v>
      </c>
      <c r="G40" s="11">
        <f t="shared" si="1"/>
        <v>3839000</v>
      </c>
      <c r="H40" s="11">
        <f t="shared" si="9"/>
        <v>12016167</v>
      </c>
      <c r="I40" s="11">
        <f t="shared" si="2"/>
        <v>727000</v>
      </c>
      <c r="J40" s="11">
        <f t="shared" si="10"/>
        <v>6505371</v>
      </c>
      <c r="K40" s="11">
        <f t="shared" si="3"/>
        <v>-8904167</v>
      </c>
      <c r="L40" s="11">
        <f t="shared" si="4"/>
        <v>10818607.67</v>
      </c>
      <c r="M40" s="11">
        <f t="shared" si="5"/>
        <v>-15270691.17</v>
      </c>
      <c r="N40" s="11">
        <f t="shared" si="6"/>
        <v>21776061.83</v>
      </c>
      <c r="O40" s="11">
        <f t="shared" si="7"/>
        <v>4221000</v>
      </c>
    </row>
    <row r="41">
      <c r="A41" s="1" t="s">
        <v>1661</v>
      </c>
      <c r="B41" s="8">
        <v>46028.0</v>
      </c>
      <c r="C41" s="1" t="s">
        <v>34</v>
      </c>
      <c r="D41" s="12"/>
      <c r="E41" s="10">
        <v>35000.0</v>
      </c>
      <c r="F41" s="1" t="s">
        <v>39</v>
      </c>
      <c r="G41" s="11">
        <f t="shared" si="1"/>
        <v>3839000</v>
      </c>
      <c r="H41" s="11">
        <f t="shared" si="9"/>
        <v>12016167</v>
      </c>
      <c r="I41" s="11">
        <f t="shared" si="2"/>
        <v>762000</v>
      </c>
      <c r="J41" s="11">
        <f t="shared" si="10"/>
        <v>6470371</v>
      </c>
      <c r="K41" s="11">
        <f t="shared" si="3"/>
        <v>-8939167</v>
      </c>
      <c r="L41" s="11">
        <f t="shared" si="4"/>
        <v>10818607.67</v>
      </c>
      <c r="M41" s="11">
        <f t="shared" si="5"/>
        <v>-15288191.17</v>
      </c>
      <c r="N41" s="11">
        <f t="shared" si="6"/>
        <v>21758561.83</v>
      </c>
      <c r="O41" s="11">
        <f t="shared" si="7"/>
        <v>4221000</v>
      </c>
    </row>
    <row r="42">
      <c r="A42" s="1" t="s">
        <v>1662</v>
      </c>
      <c r="B42" s="8">
        <v>46030.0</v>
      </c>
      <c r="C42" s="1" t="s">
        <v>34</v>
      </c>
      <c r="D42" s="12"/>
      <c r="E42" s="10">
        <v>127000.0</v>
      </c>
      <c r="F42" s="1" t="s">
        <v>527</v>
      </c>
      <c r="G42" s="11">
        <f t="shared" si="1"/>
        <v>3839000</v>
      </c>
      <c r="H42" s="11">
        <f t="shared" si="9"/>
        <v>12016167</v>
      </c>
      <c r="I42" s="11">
        <f t="shared" si="2"/>
        <v>889000</v>
      </c>
      <c r="J42" s="11">
        <f t="shared" si="10"/>
        <v>6343371</v>
      </c>
      <c r="K42" s="11">
        <f t="shared" si="3"/>
        <v>-9066167</v>
      </c>
      <c r="L42" s="11">
        <f t="shared" si="4"/>
        <v>10818607.67</v>
      </c>
      <c r="M42" s="11">
        <f t="shared" si="5"/>
        <v>-15351691.17</v>
      </c>
      <c r="N42" s="11">
        <f t="shared" si="6"/>
        <v>21695061.83</v>
      </c>
      <c r="O42" s="11">
        <f t="shared" si="7"/>
        <v>4221000</v>
      </c>
    </row>
    <row r="43">
      <c r="A43" s="1" t="s">
        <v>1663</v>
      </c>
      <c r="B43" s="8">
        <v>46030.0</v>
      </c>
      <c r="C43" s="1" t="s">
        <v>34</v>
      </c>
      <c r="D43" s="12"/>
      <c r="E43" s="10">
        <v>165000.0</v>
      </c>
      <c r="F43" s="1" t="s">
        <v>62</v>
      </c>
      <c r="G43" s="11">
        <f t="shared" si="1"/>
        <v>3839000</v>
      </c>
      <c r="H43" s="11">
        <f t="shared" si="9"/>
        <v>12016167</v>
      </c>
      <c r="I43" s="11">
        <f t="shared" si="2"/>
        <v>1054000</v>
      </c>
      <c r="J43" s="11">
        <f t="shared" si="10"/>
        <v>6178371</v>
      </c>
      <c r="K43" s="11">
        <f t="shared" si="3"/>
        <v>-9231167</v>
      </c>
      <c r="L43" s="11">
        <f t="shared" si="4"/>
        <v>10818607.67</v>
      </c>
      <c r="M43" s="11">
        <f t="shared" si="5"/>
        <v>-15434191.17</v>
      </c>
      <c r="N43" s="11">
        <f t="shared" si="6"/>
        <v>21612561.83</v>
      </c>
      <c r="O43" s="11">
        <f t="shared" si="7"/>
        <v>4221000</v>
      </c>
    </row>
    <row r="44">
      <c r="A44" s="1" t="s">
        <v>1664</v>
      </c>
      <c r="B44" s="8">
        <v>46030.0</v>
      </c>
      <c r="C44" s="1" t="s">
        <v>34</v>
      </c>
      <c r="D44" s="12"/>
      <c r="E44" s="10">
        <v>100000.0</v>
      </c>
      <c r="F44" s="1" t="s">
        <v>62</v>
      </c>
      <c r="G44" s="11">
        <f t="shared" si="1"/>
        <v>3839000</v>
      </c>
      <c r="H44" s="11">
        <f t="shared" si="9"/>
        <v>12016167</v>
      </c>
      <c r="I44" s="11">
        <f t="shared" si="2"/>
        <v>1154000</v>
      </c>
      <c r="J44" s="11">
        <f t="shared" si="10"/>
        <v>6078371</v>
      </c>
      <c r="K44" s="11">
        <f t="shared" si="3"/>
        <v>-9331167</v>
      </c>
      <c r="L44" s="11">
        <f t="shared" si="4"/>
        <v>10818607.67</v>
      </c>
      <c r="M44" s="11">
        <f t="shared" si="5"/>
        <v>-15484191.17</v>
      </c>
      <c r="N44" s="11">
        <f t="shared" si="6"/>
        <v>21562561.83</v>
      </c>
      <c r="O44" s="11">
        <f t="shared" si="7"/>
        <v>4221000</v>
      </c>
    </row>
    <row r="45">
      <c r="A45" s="14" t="s">
        <v>1665</v>
      </c>
      <c r="B45" s="8">
        <v>46030.0</v>
      </c>
      <c r="C45" s="1" t="s">
        <v>34</v>
      </c>
      <c r="D45" s="12"/>
      <c r="E45" s="10">
        <v>144000.0</v>
      </c>
      <c r="F45" s="1" t="s">
        <v>527</v>
      </c>
      <c r="G45" s="11">
        <f t="shared" si="1"/>
        <v>3839000</v>
      </c>
      <c r="H45" s="11">
        <f t="shared" si="9"/>
        <v>12016167</v>
      </c>
      <c r="I45" s="11">
        <f t="shared" si="2"/>
        <v>1298000</v>
      </c>
      <c r="J45" s="11">
        <f t="shared" si="10"/>
        <v>5934371</v>
      </c>
      <c r="K45" s="11">
        <f t="shared" si="3"/>
        <v>-9475167</v>
      </c>
      <c r="L45" s="11">
        <f t="shared" si="4"/>
        <v>10818607.67</v>
      </c>
      <c r="M45" s="11">
        <f t="shared" si="5"/>
        <v>-15556191.17</v>
      </c>
      <c r="N45" s="11">
        <f t="shared" si="6"/>
        <v>21490561.83</v>
      </c>
      <c r="O45" s="11">
        <f t="shared" si="7"/>
        <v>4221000</v>
      </c>
    </row>
    <row r="46">
      <c r="A46" s="1" t="s">
        <v>1666</v>
      </c>
      <c r="B46" s="8">
        <v>46030.0</v>
      </c>
      <c r="C46" s="1" t="s">
        <v>25</v>
      </c>
      <c r="D46" s="12"/>
      <c r="E46" s="10">
        <v>500000.0</v>
      </c>
      <c r="F46" s="1" t="s">
        <v>53</v>
      </c>
      <c r="G46" s="11">
        <f t="shared" si="1"/>
        <v>3839000</v>
      </c>
      <c r="H46" s="11">
        <f t="shared" si="9"/>
        <v>12516167</v>
      </c>
      <c r="I46" s="11">
        <f t="shared" si="2"/>
        <v>1298000</v>
      </c>
      <c r="J46" s="11">
        <f t="shared" si="10"/>
        <v>5434371</v>
      </c>
      <c r="K46" s="11">
        <f t="shared" si="3"/>
        <v>-9975167</v>
      </c>
      <c r="L46" s="11">
        <f t="shared" si="4"/>
        <v>10818607.67</v>
      </c>
      <c r="M46" s="11">
        <f t="shared" si="5"/>
        <v>-15806191.17</v>
      </c>
      <c r="N46" s="11">
        <f t="shared" si="6"/>
        <v>21240561.83</v>
      </c>
      <c r="O46" s="11">
        <f t="shared" si="7"/>
        <v>4721000</v>
      </c>
    </row>
    <row r="47">
      <c r="A47" s="1" t="s">
        <v>1667</v>
      </c>
      <c r="B47" s="8">
        <v>46030.0</v>
      </c>
      <c r="C47" s="1" t="s">
        <v>34</v>
      </c>
      <c r="D47" s="12"/>
      <c r="E47" s="10">
        <v>512000.0</v>
      </c>
      <c r="F47" s="1" t="s">
        <v>37</v>
      </c>
      <c r="G47" s="11">
        <f t="shared" si="1"/>
        <v>3839000</v>
      </c>
      <c r="H47" s="11">
        <f t="shared" si="9"/>
        <v>12516167</v>
      </c>
      <c r="I47" s="11">
        <f t="shared" si="2"/>
        <v>1810000</v>
      </c>
      <c r="J47" s="11">
        <f t="shared" si="10"/>
        <v>4922371</v>
      </c>
      <c r="K47" s="11">
        <f t="shared" si="3"/>
        <v>-10487167</v>
      </c>
      <c r="L47" s="11">
        <f t="shared" si="4"/>
        <v>10818607.67</v>
      </c>
      <c r="M47" s="11">
        <f t="shared" si="5"/>
        <v>-16062191.17</v>
      </c>
      <c r="N47" s="11">
        <f t="shared" si="6"/>
        <v>20984561.83</v>
      </c>
      <c r="O47" s="11">
        <f t="shared" si="7"/>
        <v>4721000</v>
      </c>
    </row>
    <row r="48">
      <c r="A48" s="1" t="s">
        <v>1668</v>
      </c>
      <c r="B48" s="8">
        <v>46030.0</v>
      </c>
      <c r="C48" s="1" t="s">
        <v>34</v>
      </c>
      <c r="D48" s="12"/>
      <c r="E48" s="10">
        <v>64000.0</v>
      </c>
      <c r="F48" s="1" t="s">
        <v>62</v>
      </c>
      <c r="G48" s="11">
        <f t="shared" si="1"/>
        <v>3839000</v>
      </c>
      <c r="H48" s="11">
        <f t="shared" si="9"/>
        <v>12516167</v>
      </c>
      <c r="I48" s="11">
        <f t="shared" si="2"/>
        <v>1874000</v>
      </c>
      <c r="J48" s="11">
        <f t="shared" si="10"/>
        <v>4858371</v>
      </c>
      <c r="K48" s="11">
        <f t="shared" si="3"/>
        <v>-10551167</v>
      </c>
      <c r="L48" s="11">
        <f t="shared" si="4"/>
        <v>10818607.67</v>
      </c>
      <c r="M48" s="11">
        <f t="shared" si="5"/>
        <v>-16094191.17</v>
      </c>
      <c r="N48" s="11">
        <f t="shared" si="6"/>
        <v>20952561.83</v>
      </c>
      <c r="O48" s="11">
        <f t="shared" si="7"/>
        <v>4721000</v>
      </c>
    </row>
    <row r="49">
      <c r="A49" s="1" t="s">
        <v>1669</v>
      </c>
      <c r="B49" s="8">
        <v>46030.0</v>
      </c>
      <c r="C49" s="1" t="s">
        <v>34</v>
      </c>
      <c r="D49" s="12"/>
      <c r="E49" s="10">
        <v>2800000.0</v>
      </c>
      <c r="F49" s="1" t="s">
        <v>1670</v>
      </c>
      <c r="G49" s="11">
        <f t="shared" si="1"/>
        <v>3839000</v>
      </c>
      <c r="H49" s="11">
        <f t="shared" si="9"/>
        <v>12516167</v>
      </c>
      <c r="I49" s="11">
        <f t="shared" si="2"/>
        <v>4674000</v>
      </c>
      <c r="J49" s="11">
        <f t="shared" si="10"/>
        <v>2058371</v>
      </c>
      <c r="K49" s="11">
        <f t="shared" si="3"/>
        <v>-13351167</v>
      </c>
      <c r="L49" s="11">
        <f t="shared" si="4"/>
        <v>10818607.67</v>
      </c>
      <c r="M49" s="11">
        <f t="shared" si="5"/>
        <v>-17494191.17</v>
      </c>
      <c r="N49" s="11">
        <f t="shared" si="6"/>
        <v>19552561.83</v>
      </c>
      <c r="O49" s="11">
        <f t="shared" si="7"/>
        <v>4721000</v>
      </c>
    </row>
    <row r="50">
      <c r="A50" s="1" t="s">
        <v>1671</v>
      </c>
      <c r="B50" s="8">
        <v>46030.0</v>
      </c>
      <c r="C50" s="1" t="s">
        <v>34</v>
      </c>
      <c r="D50" s="12"/>
      <c r="E50" s="10">
        <v>35000.0</v>
      </c>
      <c r="F50" s="1" t="s">
        <v>39</v>
      </c>
      <c r="G50" s="11">
        <f t="shared" si="1"/>
        <v>3839000</v>
      </c>
      <c r="H50" s="11">
        <f t="shared" si="9"/>
        <v>12516167</v>
      </c>
      <c r="I50" s="11">
        <f t="shared" si="2"/>
        <v>4709000</v>
      </c>
      <c r="J50" s="11">
        <f t="shared" si="10"/>
        <v>2023371</v>
      </c>
      <c r="K50" s="11">
        <f t="shared" si="3"/>
        <v>-13386167</v>
      </c>
      <c r="L50" s="11">
        <f t="shared" si="4"/>
        <v>10818607.67</v>
      </c>
      <c r="M50" s="11">
        <f t="shared" si="5"/>
        <v>-17511691.17</v>
      </c>
      <c r="N50" s="11">
        <f t="shared" si="6"/>
        <v>19535061.83</v>
      </c>
      <c r="O50" s="11">
        <f t="shared" si="7"/>
        <v>4721000</v>
      </c>
    </row>
    <row r="51">
      <c r="A51" s="1" t="s">
        <v>1672</v>
      </c>
      <c r="B51" s="8">
        <v>46030.0</v>
      </c>
      <c r="C51" s="1" t="s">
        <v>6</v>
      </c>
      <c r="D51" s="10">
        <v>60000.0</v>
      </c>
      <c r="E51" s="12"/>
      <c r="F51" s="1" t="s">
        <v>1673</v>
      </c>
      <c r="G51" s="11">
        <f t="shared" si="1"/>
        <v>3899000</v>
      </c>
      <c r="H51" s="11">
        <f t="shared" si="9"/>
        <v>12516167</v>
      </c>
      <c r="I51" s="11">
        <f t="shared" si="2"/>
        <v>4709000</v>
      </c>
      <c r="J51" s="11">
        <f t="shared" si="10"/>
        <v>2083371</v>
      </c>
      <c r="K51" s="11">
        <f t="shared" si="3"/>
        <v>-13326167</v>
      </c>
      <c r="L51" s="11">
        <f t="shared" si="4"/>
        <v>10818607.67</v>
      </c>
      <c r="M51" s="11">
        <f t="shared" si="5"/>
        <v>-17481691.17</v>
      </c>
      <c r="N51" s="11">
        <f t="shared" si="6"/>
        <v>19565061.83</v>
      </c>
      <c r="O51" s="11">
        <f t="shared" si="7"/>
        <v>4721000</v>
      </c>
    </row>
    <row r="52">
      <c r="A52" s="1" t="s">
        <v>1674</v>
      </c>
      <c r="B52" s="8">
        <v>46030.0</v>
      </c>
      <c r="C52" s="1" t="s">
        <v>6</v>
      </c>
      <c r="D52" s="10">
        <v>120000.0</v>
      </c>
      <c r="E52" s="12"/>
      <c r="F52" s="1" t="s">
        <v>1238</v>
      </c>
      <c r="G52" s="11">
        <f t="shared" si="1"/>
        <v>4019000</v>
      </c>
      <c r="H52" s="11">
        <f t="shared" si="9"/>
        <v>12516167</v>
      </c>
      <c r="I52" s="11">
        <f t="shared" si="2"/>
        <v>4709000</v>
      </c>
      <c r="J52" s="11">
        <f t="shared" si="10"/>
        <v>2203371</v>
      </c>
      <c r="K52" s="11">
        <f t="shared" si="3"/>
        <v>-13206167</v>
      </c>
      <c r="L52" s="11">
        <f t="shared" si="4"/>
        <v>10818607.67</v>
      </c>
      <c r="M52" s="11">
        <f t="shared" si="5"/>
        <v>-17421691.17</v>
      </c>
      <c r="N52" s="11">
        <f t="shared" si="6"/>
        <v>19625061.83</v>
      </c>
      <c r="O52" s="11">
        <f t="shared" si="7"/>
        <v>4721000</v>
      </c>
    </row>
    <row r="53">
      <c r="A53" s="1" t="s">
        <v>1675</v>
      </c>
      <c r="B53" s="8">
        <v>46030.0</v>
      </c>
      <c r="C53" s="1" t="s">
        <v>6</v>
      </c>
      <c r="D53" s="10">
        <v>440000.0</v>
      </c>
      <c r="E53" s="12"/>
      <c r="F53" s="1" t="s">
        <v>1676</v>
      </c>
      <c r="G53" s="11">
        <f t="shared" si="1"/>
        <v>4459000</v>
      </c>
      <c r="H53" s="11">
        <f t="shared" si="9"/>
        <v>12516167</v>
      </c>
      <c r="I53" s="11">
        <f t="shared" si="2"/>
        <v>4709000</v>
      </c>
      <c r="J53" s="11">
        <f t="shared" si="10"/>
        <v>2643371</v>
      </c>
      <c r="K53" s="11">
        <f t="shared" si="3"/>
        <v>-12766167</v>
      </c>
      <c r="L53" s="11">
        <f t="shared" si="4"/>
        <v>10818607.67</v>
      </c>
      <c r="M53" s="11">
        <f t="shared" si="5"/>
        <v>-17201691.17</v>
      </c>
      <c r="N53" s="11">
        <f t="shared" si="6"/>
        <v>19845061.83</v>
      </c>
      <c r="O53" s="11">
        <f t="shared" si="7"/>
        <v>4721000</v>
      </c>
    </row>
    <row r="54">
      <c r="A54" s="1" t="s">
        <v>1677</v>
      </c>
      <c r="B54" s="8">
        <v>46030.0</v>
      </c>
      <c r="C54" s="1" t="s">
        <v>6</v>
      </c>
      <c r="D54" s="10">
        <v>204000.0</v>
      </c>
      <c r="E54" s="12"/>
      <c r="F54" s="1" t="s">
        <v>1563</v>
      </c>
      <c r="G54" s="11">
        <f t="shared" si="1"/>
        <v>4663000</v>
      </c>
      <c r="H54" s="11">
        <f t="shared" si="9"/>
        <v>12516167</v>
      </c>
      <c r="I54" s="11">
        <f t="shared" si="2"/>
        <v>4709000</v>
      </c>
      <c r="J54" s="11">
        <f t="shared" si="10"/>
        <v>2847371</v>
      </c>
      <c r="K54" s="11">
        <f t="shared" si="3"/>
        <v>-12562167</v>
      </c>
      <c r="L54" s="11">
        <f t="shared" si="4"/>
        <v>10818607.67</v>
      </c>
      <c r="M54" s="11">
        <f t="shared" si="5"/>
        <v>-17099691.17</v>
      </c>
      <c r="N54" s="11">
        <f t="shared" si="6"/>
        <v>19947061.83</v>
      </c>
      <c r="O54" s="11">
        <f t="shared" si="7"/>
        <v>4721000</v>
      </c>
    </row>
    <row r="55">
      <c r="A55" s="1" t="s">
        <v>1678</v>
      </c>
      <c r="B55" s="8">
        <v>46030.0</v>
      </c>
      <c r="C55" s="1" t="s">
        <v>6</v>
      </c>
      <c r="D55" s="10">
        <v>138000.0</v>
      </c>
      <c r="E55" s="12"/>
      <c r="F55" s="1" t="s">
        <v>1679</v>
      </c>
      <c r="G55" s="11">
        <f t="shared" si="1"/>
        <v>4801000</v>
      </c>
      <c r="H55" s="11">
        <f t="shared" si="9"/>
        <v>12516167</v>
      </c>
      <c r="I55" s="11">
        <f t="shared" si="2"/>
        <v>4709000</v>
      </c>
      <c r="J55" s="11">
        <f t="shared" si="10"/>
        <v>2985371</v>
      </c>
      <c r="K55" s="11">
        <f t="shared" si="3"/>
        <v>-12424167</v>
      </c>
      <c r="L55" s="11">
        <f t="shared" si="4"/>
        <v>10818607.67</v>
      </c>
      <c r="M55" s="11">
        <f t="shared" si="5"/>
        <v>-17030691.17</v>
      </c>
      <c r="N55" s="11">
        <f t="shared" si="6"/>
        <v>20016061.83</v>
      </c>
      <c r="O55" s="11">
        <f t="shared" si="7"/>
        <v>4721000</v>
      </c>
    </row>
    <row r="56">
      <c r="A56" s="1" t="s">
        <v>1680</v>
      </c>
      <c r="B56" s="8">
        <v>46030.0</v>
      </c>
      <c r="C56" s="1" t="s">
        <v>6</v>
      </c>
      <c r="D56" s="10">
        <v>155000.0</v>
      </c>
      <c r="E56" s="12"/>
      <c r="F56" s="1" t="s">
        <v>1681</v>
      </c>
      <c r="G56" s="11">
        <f t="shared" si="1"/>
        <v>4956000</v>
      </c>
      <c r="H56" s="11">
        <f t="shared" si="9"/>
        <v>12516167</v>
      </c>
      <c r="I56" s="11">
        <f t="shared" si="2"/>
        <v>4709000</v>
      </c>
      <c r="J56" s="11">
        <f t="shared" si="10"/>
        <v>3140371</v>
      </c>
      <c r="K56" s="11">
        <f t="shared" si="3"/>
        <v>-12269167</v>
      </c>
      <c r="L56" s="11">
        <f t="shared" si="4"/>
        <v>10818607.67</v>
      </c>
      <c r="M56" s="11">
        <f t="shared" si="5"/>
        <v>-16953191.17</v>
      </c>
      <c r="N56" s="11">
        <f t="shared" si="6"/>
        <v>20093561.83</v>
      </c>
      <c r="O56" s="11">
        <f t="shared" si="7"/>
        <v>4721000</v>
      </c>
    </row>
    <row r="57">
      <c r="A57" s="1" t="s">
        <v>1682</v>
      </c>
      <c r="B57" s="8">
        <v>46030.0</v>
      </c>
      <c r="C57" s="1" t="s">
        <v>6</v>
      </c>
      <c r="D57" s="10">
        <v>136000.0</v>
      </c>
      <c r="E57" s="12"/>
      <c r="F57" s="1" t="s">
        <v>1683</v>
      </c>
      <c r="G57" s="11">
        <f t="shared" si="1"/>
        <v>5092000</v>
      </c>
      <c r="H57" s="11">
        <f t="shared" si="9"/>
        <v>12516167</v>
      </c>
      <c r="I57" s="11">
        <f t="shared" si="2"/>
        <v>4709000</v>
      </c>
      <c r="J57" s="11">
        <f t="shared" si="10"/>
        <v>3276371</v>
      </c>
      <c r="K57" s="11">
        <f t="shared" si="3"/>
        <v>-12133167</v>
      </c>
      <c r="L57" s="11">
        <f t="shared" si="4"/>
        <v>10818607.67</v>
      </c>
      <c r="M57" s="11">
        <f t="shared" si="5"/>
        <v>-16885191.17</v>
      </c>
      <c r="N57" s="11">
        <f t="shared" si="6"/>
        <v>20161561.83</v>
      </c>
      <c r="O57" s="11">
        <f t="shared" si="7"/>
        <v>4721000</v>
      </c>
    </row>
    <row r="58">
      <c r="A58" s="1" t="s">
        <v>1684</v>
      </c>
      <c r="B58" s="8">
        <v>46030.0</v>
      </c>
      <c r="C58" s="1" t="s">
        <v>25</v>
      </c>
      <c r="D58" s="12"/>
      <c r="E58" s="10">
        <v>50000.0</v>
      </c>
      <c r="F58" s="1" t="s">
        <v>53</v>
      </c>
      <c r="G58" s="11">
        <f t="shared" si="1"/>
        <v>5092000</v>
      </c>
      <c r="H58" s="11">
        <f t="shared" si="9"/>
        <v>12566167</v>
      </c>
      <c r="I58" s="11">
        <f t="shared" si="2"/>
        <v>4709000</v>
      </c>
      <c r="J58" s="11">
        <f t="shared" si="10"/>
        <v>3226371</v>
      </c>
      <c r="K58" s="11">
        <f t="shared" si="3"/>
        <v>-12183167</v>
      </c>
      <c r="L58" s="11">
        <f t="shared" si="4"/>
        <v>10818607.67</v>
      </c>
      <c r="M58" s="11">
        <f t="shared" si="5"/>
        <v>-16910191.17</v>
      </c>
      <c r="N58" s="11">
        <f t="shared" si="6"/>
        <v>20136561.83</v>
      </c>
      <c r="O58" s="11">
        <f t="shared" si="7"/>
        <v>4771000</v>
      </c>
    </row>
    <row r="59">
      <c r="A59" s="1" t="s">
        <v>1685</v>
      </c>
      <c r="B59" s="8">
        <v>46030.0</v>
      </c>
      <c r="C59" s="1" t="s">
        <v>6</v>
      </c>
      <c r="D59" s="10">
        <v>780000.0</v>
      </c>
      <c r="E59" s="12"/>
      <c r="F59" s="1" t="s">
        <v>1686</v>
      </c>
      <c r="G59" s="11">
        <f t="shared" si="1"/>
        <v>5872000</v>
      </c>
      <c r="H59" s="11">
        <f t="shared" si="9"/>
        <v>12566167</v>
      </c>
      <c r="I59" s="11">
        <f t="shared" si="2"/>
        <v>4709000</v>
      </c>
      <c r="J59" s="11">
        <f t="shared" si="10"/>
        <v>4006371</v>
      </c>
      <c r="K59" s="11">
        <f t="shared" si="3"/>
        <v>-11403167</v>
      </c>
      <c r="L59" s="11">
        <f t="shared" si="4"/>
        <v>10818607.67</v>
      </c>
      <c r="M59" s="11">
        <f t="shared" si="5"/>
        <v>-16520191.17</v>
      </c>
      <c r="N59" s="11">
        <f t="shared" si="6"/>
        <v>20526561.83</v>
      </c>
      <c r="O59" s="11">
        <f t="shared" si="7"/>
        <v>4771000</v>
      </c>
    </row>
    <row r="60">
      <c r="A60" s="1" t="s">
        <v>1687</v>
      </c>
      <c r="B60" s="8">
        <v>46030.0</v>
      </c>
      <c r="C60" s="1" t="s">
        <v>6</v>
      </c>
      <c r="D60" s="10">
        <v>275000.0</v>
      </c>
      <c r="E60" s="12"/>
      <c r="F60" s="1" t="s">
        <v>1688</v>
      </c>
      <c r="G60" s="11">
        <f t="shared" si="1"/>
        <v>6147000</v>
      </c>
      <c r="H60" s="11">
        <f t="shared" si="9"/>
        <v>12566167</v>
      </c>
      <c r="I60" s="11">
        <f t="shared" si="2"/>
        <v>4709000</v>
      </c>
      <c r="J60" s="11">
        <f t="shared" si="10"/>
        <v>4281371</v>
      </c>
      <c r="K60" s="11">
        <f t="shared" si="3"/>
        <v>-11128167</v>
      </c>
      <c r="L60" s="11">
        <f t="shared" si="4"/>
        <v>10818607.67</v>
      </c>
      <c r="M60" s="11">
        <f t="shared" si="5"/>
        <v>-16382691.17</v>
      </c>
      <c r="N60" s="11">
        <f t="shared" si="6"/>
        <v>20664061.83</v>
      </c>
      <c r="O60" s="11">
        <f t="shared" si="7"/>
        <v>4771000</v>
      </c>
    </row>
    <row r="61">
      <c r="A61" s="1" t="s">
        <v>1689</v>
      </c>
      <c r="B61" s="8">
        <v>46031.0</v>
      </c>
      <c r="C61" s="1" t="s">
        <v>34</v>
      </c>
      <c r="D61" s="12"/>
      <c r="E61" s="10">
        <v>192000.0</v>
      </c>
      <c r="F61" s="1" t="s">
        <v>37</v>
      </c>
      <c r="G61" s="11">
        <f t="shared" si="1"/>
        <v>6147000</v>
      </c>
      <c r="H61" s="11">
        <f t="shared" si="9"/>
        <v>12566167</v>
      </c>
      <c r="I61" s="11">
        <f t="shared" si="2"/>
        <v>4901000</v>
      </c>
      <c r="J61" s="11">
        <f t="shared" si="10"/>
        <v>4089371</v>
      </c>
      <c r="K61" s="11">
        <f t="shared" si="3"/>
        <v>-11320167</v>
      </c>
      <c r="L61" s="11">
        <f t="shared" si="4"/>
        <v>10818607.67</v>
      </c>
      <c r="M61" s="11">
        <f t="shared" si="5"/>
        <v>-16478691.17</v>
      </c>
      <c r="N61" s="11">
        <f t="shared" si="6"/>
        <v>20568061.83</v>
      </c>
      <c r="O61" s="11">
        <f t="shared" si="7"/>
        <v>4771000</v>
      </c>
    </row>
    <row r="62">
      <c r="A62" s="1" t="s">
        <v>1690</v>
      </c>
      <c r="B62" s="8">
        <v>46031.0</v>
      </c>
      <c r="C62" s="1" t="s">
        <v>34</v>
      </c>
      <c r="D62" s="12"/>
      <c r="E62" s="10">
        <v>90000.0</v>
      </c>
      <c r="F62" s="1" t="s">
        <v>1691</v>
      </c>
      <c r="G62" s="11">
        <f t="shared" si="1"/>
        <v>6147000</v>
      </c>
      <c r="H62" s="11">
        <f t="shared" si="9"/>
        <v>12566167</v>
      </c>
      <c r="I62" s="11">
        <f t="shared" si="2"/>
        <v>4991000</v>
      </c>
      <c r="J62" s="11">
        <f t="shared" si="10"/>
        <v>3999371</v>
      </c>
      <c r="K62" s="11">
        <f t="shared" si="3"/>
        <v>-11410167</v>
      </c>
      <c r="L62" s="11">
        <f t="shared" si="4"/>
        <v>10818607.67</v>
      </c>
      <c r="M62" s="11">
        <f t="shared" si="5"/>
        <v>-16523691.17</v>
      </c>
      <c r="N62" s="11">
        <f t="shared" si="6"/>
        <v>20523061.83</v>
      </c>
      <c r="O62" s="11">
        <f t="shared" si="7"/>
        <v>4771000</v>
      </c>
    </row>
    <row r="63">
      <c r="A63" s="1" t="s">
        <v>1692</v>
      </c>
      <c r="B63" s="8">
        <v>46031.0</v>
      </c>
      <c r="C63" s="1" t="s">
        <v>34</v>
      </c>
      <c r="D63" s="12"/>
      <c r="E63" s="10">
        <v>138000.0</v>
      </c>
      <c r="F63" s="1" t="s">
        <v>1693</v>
      </c>
      <c r="G63" s="11">
        <f t="shared" si="1"/>
        <v>6147000</v>
      </c>
      <c r="H63" s="11">
        <f t="shared" si="9"/>
        <v>12566167</v>
      </c>
      <c r="I63" s="11">
        <f t="shared" si="2"/>
        <v>5129000</v>
      </c>
      <c r="J63" s="11">
        <f t="shared" si="10"/>
        <v>3861371</v>
      </c>
      <c r="K63" s="11">
        <f t="shared" si="3"/>
        <v>-11548167</v>
      </c>
      <c r="L63" s="11">
        <f t="shared" si="4"/>
        <v>10818607.67</v>
      </c>
      <c r="M63" s="11">
        <f t="shared" si="5"/>
        <v>-16592691.17</v>
      </c>
      <c r="N63" s="11">
        <f t="shared" si="6"/>
        <v>20454061.83</v>
      </c>
      <c r="O63" s="11">
        <f t="shared" si="7"/>
        <v>4771000</v>
      </c>
    </row>
    <row r="64">
      <c r="A64" s="1" t="s">
        <v>1694</v>
      </c>
      <c r="B64" s="8">
        <v>46031.0</v>
      </c>
      <c r="C64" s="1" t="s">
        <v>6</v>
      </c>
      <c r="D64" s="10">
        <v>60000.0</v>
      </c>
      <c r="E64" s="12"/>
      <c r="F64" s="1" t="s">
        <v>1695</v>
      </c>
      <c r="G64" s="11">
        <f t="shared" si="1"/>
        <v>6207000</v>
      </c>
      <c r="H64" s="11">
        <f t="shared" si="9"/>
        <v>12566167</v>
      </c>
      <c r="I64" s="11">
        <f t="shared" si="2"/>
        <v>5129000</v>
      </c>
      <c r="J64" s="11">
        <f t="shared" si="10"/>
        <v>3921371</v>
      </c>
      <c r="K64" s="11">
        <f t="shared" si="3"/>
        <v>-11488167</v>
      </c>
      <c r="L64" s="11">
        <f t="shared" si="4"/>
        <v>10818607.67</v>
      </c>
      <c r="M64" s="11">
        <f t="shared" si="5"/>
        <v>-16562691.17</v>
      </c>
      <c r="N64" s="11">
        <f t="shared" si="6"/>
        <v>20484061.83</v>
      </c>
      <c r="O64" s="11">
        <f t="shared" si="7"/>
        <v>4771000</v>
      </c>
    </row>
    <row r="65">
      <c r="A65" s="1" t="s">
        <v>1696</v>
      </c>
      <c r="B65" s="8">
        <v>46031.0</v>
      </c>
      <c r="C65" s="1" t="s">
        <v>6</v>
      </c>
      <c r="D65" s="10">
        <v>300000.0</v>
      </c>
      <c r="E65" s="12"/>
      <c r="F65" s="1" t="s">
        <v>632</v>
      </c>
      <c r="G65" s="11">
        <f t="shared" si="1"/>
        <v>6507000</v>
      </c>
      <c r="H65" s="11">
        <f t="shared" si="9"/>
        <v>12566167</v>
      </c>
      <c r="I65" s="11">
        <f t="shared" si="2"/>
        <v>5129000</v>
      </c>
      <c r="J65" s="11">
        <f t="shared" si="10"/>
        <v>4221371</v>
      </c>
      <c r="K65" s="11">
        <f t="shared" si="3"/>
        <v>-11188167</v>
      </c>
      <c r="L65" s="11">
        <f t="shared" si="4"/>
        <v>10818607.67</v>
      </c>
      <c r="M65" s="11">
        <f t="shared" si="5"/>
        <v>-16412691.17</v>
      </c>
      <c r="N65" s="11">
        <f t="shared" si="6"/>
        <v>20634061.83</v>
      </c>
      <c r="O65" s="11">
        <f t="shared" si="7"/>
        <v>4771000</v>
      </c>
    </row>
    <row r="66">
      <c r="A66" s="1" t="s">
        <v>1697</v>
      </c>
      <c r="B66" s="8">
        <v>46031.0</v>
      </c>
      <c r="C66" s="1" t="s">
        <v>6</v>
      </c>
      <c r="D66" s="10">
        <v>50000.0</v>
      </c>
      <c r="E66" s="12"/>
      <c r="F66" s="1" t="s">
        <v>1698</v>
      </c>
      <c r="G66" s="11">
        <f t="shared" si="1"/>
        <v>6557000</v>
      </c>
      <c r="H66" s="11">
        <f t="shared" si="9"/>
        <v>12566167</v>
      </c>
      <c r="I66" s="11">
        <f t="shared" si="2"/>
        <v>5129000</v>
      </c>
      <c r="J66" s="11">
        <f t="shared" si="10"/>
        <v>4271371</v>
      </c>
      <c r="K66" s="11">
        <f t="shared" si="3"/>
        <v>-11138167</v>
      </c>
      <c r="L66" s="11">
        <f t="shared" si="4"/>
        <v>10818607.67</v>
      </c>
      <c r="M66" s="11">
        <f t="shared" si="5"/>
        <v>-16387691.17</v>
      </c>
      <c r="N66" s="11">
        <f t="shared" si="6"/>
        <v>20659061.83</v>
      </c>
      <c r="O66" s="11">
        <f t="shared" si="7"/>
        <v>4771000</v>
      </c>
    </row>
    <row r="67">
      <c r="A67" s="1" t="s">
        <v>1699</v>
      </c>
      <c r="B67" s="8">
        <v>46031.0</v>
      </c>
      <c r="C67" s="1" t="s">
        <v>6</v>
      </c>
      <c r="D67" s="10">
        <v>127000.0</v>
      </c>
      <c r="E67" s="12"/>
      <c r="F67" s="1" t="s">
        <v>1700</v>
      </c>
      <c r="G67" s="11">
        <f t="shared" si="1"/>
        <v>6684000</v>
      </c>
      <c r="H67" s="11">
        <f t="shared" si="9"/>
        <v>12566167</v>
      </c>
      <c r="I67" s="11">
        <f t="shared" si="2"/>
        <v>5129000</v>
      </c>
      <c r="J67" s="11">
        <f t="shared" si="10"/>
        <v>4398371</v>
      </c>
      <c r="K67" s="11">
        <f t="shared" si="3"/>
        <v>-11011167</v>
      </c>
      <c r="L67" s="11">
        <f t="shared" si="4"/>
        <v>10818607.67</v>
      </c>
      <c r="M67" s="11">
        <f t="shared" si="5"/>
        <v>-16324191.17</v>
      </c>
      <c r="N67" s="11">
        <f t="shared" si="6"/>
        <v>20722561.83</v>
      </c>
      <c r="O67" s="11">
        <f t="shared" si="7"/>
        <v>4771000</v>
      </c>
    </row>
    <row r="68">
      <c r="A68" s="1" t="s">
        <v>1701</v>
      </c>
      <c r="B68" s="8">
        <v>46031.0</v>
      </c>
      <c r="C68" s="1" t="s">
        <v>6</v>
      </c>
      <c r="D68" s="10">
        <v>100000.0</v>
      </c>
      <c r="E68" s="12"/>
      <c r="F68" s="1" t="s">
        <v>618</v>
      </c>
      <c r="G68" s="11">
        <f t="shared" si="1"/>
        <v>6784000</v>
      </c>
      <c r="H68" s="11">
        <f t="shared" si="9"/>
        <v>12566167</v>
      </c>
      <c r="I68" s="11">
        <f t="shared" si="2"/>
        <v>5129000</v>
      </c>
      <c r="J68" s="11">
        <f t="shared" si="10"/>
        <v>4498371</v>
      </c>
      <c r="K68" s="11">
        <f t="shared" si="3"/>
        <v>-10911167</v>
      </c>
      <c r="L68" s="11">
        <f t="shared" si="4"/>
        <v>10818607.67</v>
      </c>
      <c r="M68" s="11">
        <f t="shared" si="5"/>
        <v>-16274191.17</v>
      </c>
      <c r="N68" s="11">
        <f t="shared" si="6"/>
        <v>20772561.83</v>
      </c>
      <c r="O68" s="11">
        <f t="shared" si="7"/>
        <v>4771000</v>
      </c>
    </row>
    <row r="69">
      <c r="A69" s="1" t="s">
        <v>1702</v>
      </c>
      <c r="B69" s="8">
        <v>46031.0</v>
      </c>
      <c r="C69" s="1" t="s">
        <v>6</v>
      </c>
      <c r="D69" s="10">
        <v>200000.0</v>
      </c>
      <c r="E69" s="12"/>
      <c r="F69" s="1" t="s">
        <v>1703</v>
      </c>
      <c r="G69" s="11">
        <f t="shared" si="1"/>
        <v>6984000</v>
      </c>
      <c r="H69" s="11">
        <f t="shared" si="9"/>
        <v>12566167</v>
      </c>
      <c r="I69" s="11">
        <f t="shared" si="2"/>
        <v>5129000</v>
      </c>
      <c r="J69" s="11">
        <f t="shared" si="10"/>
        <v>4698371</v>
      </c>
      <c r="K69" s="11">
        <f t="shared" si="3"/>
        <v>-10711167</v>
      </c>
      <c r="L69" s="11">
        <f t="shared" si="4"/>
        <v>10818607.67</v>
      </c>
      <c r="M69" s="11">
        <f t="shared" si="5"/>
        <v>-16174191.17</v>
      </c>
      <c r="N69" s="11">
        <f t="shared" si="6"/>
        <v>20872561.83</v>
      </c>
      <c r="O69" s="11">
        <f t="shared" si="7"/>
        <v>4771000</v>
      </c>
    </row>
    <row r="70">
      <c r="A70" s="1" t="s">
        <v>1704</v>
      </c>
      <c r="B70" s="8">
        <v>46031.0</v>
      </c>
      <c r="C70" s="1" t="s">
        <v>6</v>
      </c>
      <c r="D70" s="10">
        <v>136000.0</v>
      </c>
      <c r="E70" s="12"/>
      <c r="F70" s="1" t="s">
        <v>683</v>
      </c>
      <c r="G70" s="11">
        <f t="shared" si="1"/>
        <v>7120000</v>
      </c>
      <c r="H70" s="11">
        <f t="shared" si="9"/>
        <v>12566167</v>
      </c>
      <c r="I70" s="11">
        <f t="shared" si="2"/>
        <v>5129000</v>
      </c>
      <c r="J70" s="11">
        <f t="shared" si="10"/>
        <v>4834371</v>
      </c>
      <c r="K70" s="11">
        <f t="shared" si="3"/>
        <v>-10575167</v>
      </c>
      <c r="L70" s="11">
        <f t="shared" si="4"/>
        <v>10818607.67</v>
      </c>
      <c r="M70" s="11">
        <f t="shared" si="5"/>
        <v>-16106191.17</v>
      </c>
      <c r="N70" s="11">
        <f t="shared" si="6"/>
        <v>20940561.83</v>
      </c>
      <c r="O70" s="11">
        <f t="shared" si="7"/>
        <v>4771000</v>
      </c>
    </row>
    <row r="71">
      <c r="A71" s="1" t="s">
        <v>1705</v>
      </c>
      <c r="B71" s="8">
        <v>46031.0</v>
      </c>
      <c r="C71" s="1" t="s">
        <v>6</v>
      </c>
      <c r="D71" s="10">
        <v>24000.0</v>
      </c>
      <c r="E71" s="12"/>
      <c r="F71" s="1" t="s">
        <v>1683</v>
      </c>
      <c r="G71" s="11">
        <f t="shared" si="1"/>
        <v>7144000</v>
      </c>
      <c r="H71" s="11">
        <f t="shared" si="9"/>
        <v>12566167</v>
      </c>
      <c r="I71" s="11">
        <f t="shared" si="2"/>
        <v>5129000</v>
      </c>
      <c r="J71" s="11">
        <f t="shared" si="10"/>
        <v>4858371</v>
      </c>
      <c r="K71" s="11">
        <f t="shared" si="3"/>
        <v>-10551167</v>
      </c>
      <c r="L71" s="11">
        <f t="shared" si="4"/>
        <v>10818607.67</v>
      </c>
      <c r="M71" s="11">
        <f t="shared" si="5"/>
        <v>-16094191.17</v>
      </c>
      <c r="N71" s="11">
        <f t="shared" si="6"/>
        <v>20952561.83</v>
      </c>
      <c r="O71" s="11">
        <f t="shared" si="7"/>
        <v>4771000</v>
      </c>
    </row>
    <row r="72">
      <c r="A72" s="1" t="s">
        <v>1706</v>
      </c>
      <c r="B72" s="8">
        <v>46031.0</v>
      </c>
      <c r="C72" s="1" t="s">
        <v>6</v>
      </c>
      <c r="D72" s="10">
        <v>50000.0</v>
      </c>
      <c r="E72" s="12"/>
      <c r="F72" s="1" t="s">
        <v>1707</v>
      </c>
      <c r="G72" s="11">
        <f t="shared" si="1"/>
        <v>7194000</v>
      </c>
      <c r="H72" s="11">
        <f t="shared" si="9"/>
        <v>12566167</v>
      </c>
      <c r="I72" s="11">
        <f t="shared" si="2"/>
        <v>5129000</v>
      </c>
      <c r="J72" s="11">
        <f t="shared" si="10"/>
        <v>4908371</v>
      </c>
      <c r="K72" s="11">
        <f t="shared" si="3"/>
        <v>-10501167</v>
      </c>
      <c r="L72" s="11">
        <f t="shared" si="4"/>
        <v>10818607.67</v>
      </c>
      <c r="M72" s="11">
        <f t="shared" si="5"/>
        <v>-16069191.17</v>
      </c>
      <c r="N72" s="11">
        <f t="shared" si="6"/>
        <v>20977561.83</v>
      </c>
      <c r="O72" s="11">
        <f t="shared" si="7"/>
        <v>4771000</v>
      </c>
    </row>
    <row r="73">
      <c r="A73" s="1" t="s">
        <v>1708</v>
      </c>
      <c r="B73" s="8">
        <v>46031.0</v>
      </c>
      <c r="C73" s="1" t="s">
        <v>6</v>
      </c>
      <c r="D73" s="10">
        <v>50000.0</v>
      </c>
      <c r="E73" s="12"/>
      <c r="F73" s="1" t="s">
        <v>1709</v>
      </c>
      <c r="G73" s="11">
        <f t="shared" si="1"/>
        <v>7244000</v>
      </c>
      <c r="H73" s="11">
        <f t="shared" si="9"/>
        <v>12566167</v>
      </c>
      <c r="I73" s="11">
        <f t="shared" si="2"/>
        <v>5129000</v>
      </c>
      <c r="J73" s="11">
        <f t="shared" si="10"/>
        <v>4958371</v>
      </c>
      <c r="K73" s="11">
        <f t="shared" si="3"/>
        <v>-10451167</v>
      </c>
      <c r="L73" s="11">
        <f t="shared" si="4"/>
        <v>10818607.67</v>
      </c>
      <c r="M73" s="11">
        <f t="shared" si="5"/>
        <v>-16044191.17</v>
      </c>
      <c r="N73" s="11">
        <f t="shared" si="6"/>
        <v>21002561.83</v>
      </c>
      <c r="O73" s="11">
        <f t="shared" si="7"/>
        <v>4771000</v>
      </c>
    </row>
    <row r="74">
      <c r="A74" s="1" t="s">
        <v>1710</v>
      </c>
      <c r="B74" s="8">
        <v>46031.0</v>
      </c>
      <c r="C74" s="1" t="s">
        <v>6</v>
      </c>
      <c r="D74" s="10">
        <v>68000.0</v>
      </c>
      <c r="E74" s="12"/>
      <c r="F74" s="1" t="s">
        <v>1711</v>
      </c>
      <c r="G74" s="11">
        <f t="shared" si="1"/>
        <v>7312000</v>
      </c>
      <c r="H74" s="11">
        <f t="shared" si="9"/>
        <v>12566167</v>
      </c>
      <c r="I74" s="11">
        <f t="shared" si="2"/>
        <v>5129000</v>
      </c>
      <c r="J74" s="11">
        <f t="shared" si="10"/>
        <v>5026371</v>
      </c>
      <c r="K74" s="11">
        <f t="shared" si="3"/>
        <v>-10383167</v>
      </c>
      <c r="L74" s="11">
        <f t="shared" si="4"/>
        <v>10818607.67</v>
      </c>
      <c r="M74" s="11">
        <f t="shared" si="5"/>
        <v>-16010191.17</v>
      </c>
      <c r="N74" s="11">
        <f t="shared" si="6"/>
        <v>21036561.83</v>
      </c>
      <c r="O74" s="11">
        <f t="shared" si="7"/>
        <v>4771000</v>
      </c>
    </row>
    <row r="75">
      <c r="A75" s="1" t="s">
        <v>1712</v>
      </c>
      <c r="B75" s="8">
        <v>46031.0</v>
      </c>
      <c r="C75" s="1" t="s">
        <v>6</v>
      </c>
      <c r="D75" s="10">
        <v>204000.0</v>
      </c>
      <c r="E75" s="12"/>
      <c r="F75" s="1" t="s">
        <v>683</v>
      </c>
      <c r="G75" s="11">
        <f t="shared" si="1"/>
        <v>7516000</v>
      </c>
      <c r="H75" s="11">
        <f t="shared" si="9"/>
        <v>12566167</v>
      </c>
      <c r="I75" s="11">
        <f t="shared" si="2"/>
        <v>5129000</v>
      </c>
      <c r="J75" s="11">
        <f t="shared" si="10"/>
        <v>5230371</v>
      </c>
      <c r="K75" s="11">
        <f t="shared" si="3"/>
        <v>-10179167</v>
      </c>
      <c r="L75" s="11">
        <f t="shared" si="4"/>
        <v>10818607.67</v>
      </c>
      <c r="M75" s="11">
        <f t="shared" si="5"/>
        <v>-15908191.17</v>
      </c>
      <c r="N75" s="11">
        <f t="shared" si="6"/>
        <v>21138561.83</v>
      </c>
      <c r="O75" s="11">
        <f t="shared" si="7"/>
        <v>4771000</v>
      </c>
    </row>
    <row r="76">
      <c r="A76" s="1" t="s">
        <v>1713</v>
      </c>
      <c r="B76" s="8">
        <v>46031.0</v>
      </c>
      <c r="C76" s="1" t="s">
        <v>6</v>
      </c>
      <c r="D76" s="10">
        <v>3.591E7</v>
      </c>
      <c r="E76" s="12"/>
      <c r="F76" s="1" t="s">
        <v>1714</v>
      </c>
      <c r="G76" s="11">
        <f t="shared" si="1"/>
        <v>43426000</v>
      </c>
      <c r="H76" s="11">
        <f t="shared" si="9"/>
        <v>12566167</v>
      </c>
      <c r="I76" s="11">
        <f t="shared" si="2"/>
        <v>5129000</v>
      </c>
      <c r="J76" s="11">
        <f t="shared" si="10"/>
        <v>41140371</v>
      </c>
      <c r="K76" s="11">
        <f t="shared" si="3"/>
        <v>25730833</v>
      </c>
      <c r="L76" s="11">
        <f t="shared" si="4"/>
        <v>10818607.67</v>
      </c>
      <c r="M76" s="11">
        <f t="shared" si="5"/>
        <v>2046808.833</v>
      </c>
      <c r="N76" s="11">
        <f t="shared" si="6"/>
        <v>39093561.83</v>
      </c>
      <c r="O76" s="11">
        <f t="shared" si="7"/>
        <v>4771000</v>
      </c>
    </row>
    <row r="77">
      <c r="A77" s="1" t="s">
        <v>1715</v>
      </c>
      <c r="B77" s="8">
        <v>46031.0</v>
      </c>
      <c r="C77" s="1" t="s">
        <v>6</v>
      </c>
      <c r="D77" s="10">
        <v>102000.0</v>
      </c>
      <c r="E77" s="12"/>
      <c r="F77" s="1" t="s">
        <v>1716</v>
      </c>
      <c r="G77" s="11">
        <f t="shared" si="1"/>
        <v>43528000</v>
      </c>
      <c r="H77" s="11">
        <f t="shared" si="9"/>
        <v>12566167</v>
      </c>
      <c r="I77" s="11">
        <f t="shared" si="2"/>
        <v>5129000</v>
      </c>
      <c r="J77" s="11">
        <f t="shared" si="10"/>
        <v>41242371</v>
      </c>
      <c r="K77" s="11">
        <f t="shared" si="3"/>
        <v>25832833</v>
      </c>
      <c r="L77" s="11">
        <f t="shared" si="4"/>
        <v>10818607.67</v>
      </c>
      <c r="M77" s="11">
        <f t="shared" si="5"/>
        <v>2097808.833</v>
      </c>
      <c r="N77" s="11">
        <f t="shared" si="6"/>
        <v>39144561.83</v>
      </c>
      <c r="O77" s="11">
        <f t="shared" si="7"/>
        <v>4771000</v>
      </c>
    </row>
    <row r="78">
      <c r="A78" s="1" t="s">
        <v>1717</v>
      </c>
      <c r="B78" s="8">
        <v>46031.0</v>
      </c>
      <c r="C78" s="1" t="s">
        <v>6</v>
      </c>
      <c r="D78" s="10">
        <v>68000.0</v>
      </c>
      <c r="E78" s="12"/>
      <c r="F78" s="1" t="s">
        <v>630</v>
      </c>
      <c r="G78" s="11">
        <f t="shared" si="1"/>
        <v>43596000</v>
      </c>
      <c r="H78" s="11">
        <f t="shared" si="9"/>
        <v>12566167</v>
      </c>
      <c r="I78" s="11">
        <f t="shared" si="2"/>
        <v>5129000</v>
      </c>
      <c r="J78" s="11">
        <f t="shared" si="10"/>
        <v>41310371</v>
      </c>
      <c r="K78" s="11">
        <f t="shared" si="3"/>
        <v>25900833</v>
      </c>
      <c r="L78" s="11">
        <f t="shared" si="4"/>
        <v>10818607.67</v>
      </c>
      <c r="M78" s="11">
        <f t="shared" si="5"/>
        <v>2131808.833</v>
      </c>
      <c r="N78" s="11">
        <f t="shared" si="6"/>
        <v>39178561.83</v>
      </c>
      <c r="O78" s="11">
        <f t="shared" si="7"/>
        <v>4771000</v>
      </c>
    </row>
    <row r="79">
      <c r="A79" s="1" t="s">
        <v>1718</v>
      </c>
      <c r="B79" s="8">
        <v>46031.0</v>
      </c>
      <c r="C79" s="1" t="s">
        <v>6</v>
      </c>
      <c r="D79" s="10">
        <v>135000.0</v>
      </c>
      <c r="E79" s="12"/>
      <c r="F79" s="1" t="s">
        <v>1719</v>
      </c>
      <c r="G79" s="11">
        <f t="shared" si="1"/>
        <v>43731000</v>
      </c>
      <c r="H79" s="11">
        <f t="shared" si="9"/>
        <v>12566167</v>
      </c>
      <c r="I79" s="11">
        <f t="shared" si="2"/>
        <v>5129000</v>
      </c>
      <c r="J79" s="11">
        <f t="shared" si="10"/>
        <v>41445371</v>
      </c>
      <c r="K79" s="11">
        <f t="shared" si="3"/>
        <v>26035833</v>
      </c>
      <c r="L79" s="11">
        <f t="shared" si="4"/>
        <v>10818607.67</v>
      </c>
      <c r="M79" s="11">
        <f t="shared" si="5"/>
        <v>2199308.833</v>
      </c>
      <c r="N79" s="11">
        <f t="shared" si="6"/>
        <v>39246061.83</v>
      </c>
      <c r="O79" s="11">
        <f t="shared" si="7"/>
        <v>4771000</v>
      </c>
    </row>
    <row r="80">
      <c r="A80" s="1" t="s">
        <v>1720</v>
      </c>
      <c r="B80" s="8">
        <v>46032.0</v>
      </c>
      <c r="C80" s="1" t="s">
        <v>19</v>
      </c>
      <c r="D80" s="12"/>
      <c r="E80" s="10">
        <v>2.0E7</v>
      </c>
      <c r="F80" s="1" t="s">
        <v>1721</v>
      </c>
      <c r="G80" s="11">
        <f t="shared" si="1"/>
        <v>43731000</v>
      </c>
      <c r="H80" s="11">
        <f t="shared" si="9"/>
        <v>12566167</v>
      </c>
      <c r="I80" s="11">
        <f t="shared" si="2"/>
        <v>5129000</v>
      </c>
      <c r="J80" s="11">
        <f t="shared" si="10"/>
        <v>21445371</v>
      </c>
      <c r="K80" s="11">
        <f t="shared" si="3"/>
        <v>26035833</v>
      </c>
      <c r="L80" s="11">
        <f t="shared" si="4"/>
        <v>10818607.67</v>
      </c>
      <c r="M80" s="11">
        <f t="shared" ref="M80:M238" si="11">(K80/2)-L80</f>
        <v>2199308.833</v>
      </c>
      <c r="N80" s="11">
        <f t="shared" ref="N80:N238" si="12"> ((K80 - IF(ROW()=2, 0, K79)) / 2) + IF(ROW()=2, 0, N79) + IF(C80="INVESTOR", D80, 0) - IF(C80="INVESTOR", E80, 0)</f>
        <v>19246061.83</v>
      </c>
      <c r="O80" s="11">
        <f t="shared" si="7"/>
        <v>4771000</v>
      </c>
    </row>
    <row r="81">
      <c r="A81" s="1" t="s">
        <v>1722</v>
      </c>
      <c r="B81" s="8">
        <v>46032.0</v>
      </c>
      <c r="C81" s="1" t="s">
        <v>34</v>
      </c>
      <c r="D81" s="12"/>
      <c r="E81" s="10">
        <v>1.13664E7</v>
      </c>
      <c r="F81" s="1" t="s">
        <v>1723</v>
      </c>
      <c r="G81" s="11">
        <f t="shared" si="1"/>
        <v>43731000</v>
      </c>
      <c r="H81" s="11">
        <f t="shared" si="9"/>
        <v>12566167</v>
      </c>
      <c r="I81" s="11">
        <f t="shared" si="2"/>
        <v>16495400</v>
      </c>
      <c r="J81" s="11">
        <f t="shared" si="10"/>
        <v>10078971</v>
      </c>
      <c r="K81" s="11">
        <f t="shared" si="3"/>
        <v>14669433</v>
      </c>
      <c r="L81" s="11">
        <f t="shared" si="4"/>
        <v>10818607.67</v>
      </c>
      <c r="M81" s="11">
        <f t="shared" si="11"/>
        <v>-3483891.167</v>
      </c>
      <c r="N81" s="11">
        <f t="shared" si="12"/>
        <v>13562861.83</v>
      </c>
      <c r="O81" s="11">
        <f t="shared" si="7"/>
        <v>4771000</v>
      </c>
    </row>
    <row r="82">
      <c r="A82" s="1" t="s">
        <v>1724</v>
      </c>
      <c r="B82" s="8">
        <v>46032.0</v>
      </c>
      <c r="C82" s="1" t="s">
        <v>25</v>
      </c>
      <c r="D82" s="12"/>
      <c r="E82" s="10">
        <v>500000.0</v>
      </c>
      <c r="F82" s="1" t="s">
        <v>53</v>
      </c>
      <c r="G82" s="11">
        <f t="shared" si="1"/>
        <v>43731000</v>
      </c>
      <c r="H82" s="11">
        <f t="shared" si="9"/>
        <v>13066167</v>
      </c>
      <c r="I82" s="11">
        <f t="shared" si="2"/>
        <v>16495400</v>
      </c>
      <c r="J82" s="11">
        <f t="shared" si="10"/>
        <v>9578971</v>
      </c>
      <c r="K82" s="11">
        <f t="shared" si="3"/>
        <v>14169433</v>
      </c>
      <c r="L82" s="11">
        <f t="shared" si="4"/>
        <v>10818607.67</v>
      </c>
      <c r="M82" s="11">
        <f t="shared" si="11"/>
        <v>-3733891.167</v>
      </c>
      <c r="N82" s="11">
        <f t="shared" si="12"/>
        <v>13312861.83</v>
      </c>
      <c r="O82" s="11">
        <f t="shared" si="7"/>
        <v>5271000</v>
      </c>
    </row>
    <row r="83">
      <c r="A83" s="1" t="s">
        <v>1725</v>
      </c>
      <c r="B83" s="8">
        <v>46032.0</v>
      </c>
      <c r="C83" s="1" t="s">
        <v>34</v>
      </c>
      <c r="D83" s="12"/>
      <c r="E83" s="10">
        <v>225000.0</v>
      </c>
      <c r="F83" s="1" t="s">
        <v>442</v>
      </c>
      <c r="G83" s="11">
        <f t="shared" si="1"/>
        <v>43731000</v>
      </c>
      <c r="H83" s="11">
        <f t="shared" si="9"/>
        <v>13066167</v>
      </c>
      <c r="I83" s="11">
        <f t="shared" si="2"/>
        <v>16720400</v>
      </c>
      <c r="J83" s="11">
        <f t="shared" si="10"/>
        <v>9353971</v>
      </c>
      <c r="K83" s="11">
        <f t="shared" si="3"/>
        <v>13944433</v>
      </c>
      <c r="L83" s="11">
        <f t="shared" si="4"/>
        <v>10818607.67</v>
      </c>
      <c r="M83" s="11">
        <f t="shared" si="11"/>
        <v>-3846391.167</v>
      </c>
      <c r="N83" s="11">
        <f t="shared" si="12"/>
        <v>13200361.83</v>
      </c>
      <c r="O83" s="11">
        <f t="shared" si="7"/>
        <v>5271000</v>
      </c>
    </row>
    <row r="84">
      <c r="A84" s="1" t="s">
        <v>1726</v>
      </c>
      <c r="B84" s="8">
        <v>46033.0</v>
      </c>
      <c r="C84" s="1" t="s">
        <v>34</v>
      </c>
      <c r="D84" s="12"/>
      <c r="E84" s="10">
        <v>270000.0</v>
      </c>
      <c r="F84" s="1" t="s">
        <v>1727</v>
      </c>
      <c r="G84" s="11">
        <f t="shared" si="1"/>
        <v>43731000</v>
      </c>
      <c r="H84" s="11">
        <f t="shared" si="9"/>
        <v>13066167</v>
      </c>
      <c r="I84" s="11">
        <f t="shared" si="2"/>
        <v>16990400</v>
      </c>
      <c r="J84" s="11">
        <f t="shared" si="10"/>
        <v>9083971</v>
      </c>
      <c r="K84" s="11">
        <f t="shared" si="3"/>
        <v>13674433</v>
      </c>
      <c r="L84" s="11">
        <f t="shared" si="4"/>
        <v>10818607.67</v>
      </c>
      <c r="M84" s="11">
        <f t="shared" si="11"/>
        <v>-3981391.167</v>
      </c>
      <c r="N84" s="11">
        <f t="shared" si="12"/>
        <v>13065361.83</v>
      </c>
      <c r="O84" s="11">
        <f t="shared" si="7"/>
        <v>5271000</v>
      </c>
    </row>
    <row r="85">
      <c r="A85" s="1" t="s">
        <v>1728</v>
      </c>
      <c r="B85" s="8">
        <v>46033.0</v>
      </c>
      <c r="C85" s="1" t="s">
        <v>6</v>
      </c>
      <c r="D85" s="10">
        <v>1150000.0</v>
      </c>
      <c r="E85" s="12"/>
      <c r="F85" s="1" t="s">
        <v>1729</v>
      </c>
      <c r="G85" s="11">
        <f t="shared" si="1"/>
        <v>44881000</v>
      </c>
      <c r="H85" s="11">
        <f t="shared" si="9"/>
        <v>13066167</v>
      </c>
      <c r="I85" s="11">
        <f t="shared" si="2"/>
        <v>16990400</v>
      </c>
      <c r="J85" s="11">
        <f t="shared" si="10"/>
        <v>10233971</v>
      </c>
      <c r="K85" s="11">
        <f t="shared" si="3"/>
        <v>14824433</v>
      </c>
      <c r="L85" s="11">
        <f t="shared" si="4"/>
        <v>10818607.67</v>
      </c>
      <c r="M85" s="11">
        <f t="shared" si="11"/>
        <v>-3406391.167</v>
      </c>
      <c r="N85" s="11">
        <f t="shared" si="12"/>
        <v>13640361.83</v>
      </c>
      <c r="O85" s="11">
        <f t="shared" si="7"/>
        <v>5271000</v>
      </c>
    </row>
    <row r="86">
      <c r="A86" s="1" t="s">
        <v>1730</v>
      </c>
      <c r="B86" s="8">
        <v>46033.0</v>
      </c>
      <c r="C86" s="1" t="s">
        <v>25</v>
      </c>
      <c r="D86" s="12"/>
      <c r="E86" s="10">
        <v>250000.0</v>
      </c>
      <c r="F86" s="1" t="s">
        <v>1731</v>
      </c>
      <c r="G86" s="11">
        <f t="shared" si="1"/>
        <v>44881000</v>
      </c>
      <c r="H86" s="11">
        <f t="shared" si="9"/>
        <v>13316167</v>
      </c>
      <c r="I86" s="11">
        <f t="shared" si="2"/>
        <v>16990400</v>
      </c>
      <c r="J86" s="11">
        <f t="shared" si="10"/>
        <v>9983971</v>
      </c>
      <c r="K86" s="11">
        <f t="shared" si="3"/>
        <v>14574433</v>
      </c>
      <c r="L86" s="11">
        <f t="shared" si="4"/>
        <v>10818607.67</v>
      </c>
      <c r="M86" s="11">
        <f t="shared" si="11"/>
        <v>-3531391.167</v>
      </c>
      <c r="N86" s="11">
        <f t="shared" si="12"/>
        <v>13515361.83</v>
      </c>
      <c r="O86" s="11">
        <f t="shared" si="7"/>
        <v>5271000</v>
      </c>
    </row>
    <row r="87">
      <c r="A87" s="1" t="s">
        <v>1732</v>
      </c>
      <c r="B87" s="8">
        <v>46034.0</v>
      </c>
      <c r="C87" s="1" t="s">
        <v>34</v>
      </c>
      <c r="D87" s="12"/>
      <c r="E87" s="10">
        <v>285000.0</v>
      </c>
      <c r="F87" s="1" t="s">
        <v>62</v>
      </c>
      <c r="G87" s="11">
        <f t="shared" si="1"/>
        <v>44881000</v>
      </c>
      <c r="H87" s="11">
        <f t="shared" si="9"/>
        <v>13316167</v>
      </c>
      <c r="I87" s="11">
        <f t="shared" si="2"/>
        <v>17275400</v>
      </c>
      <c r="J87" s="11">
        <f t="shared" si="10"/>
        <v>9698971</v>
      </c>
      <c r="K87" s="11">
        <f t="shared" si="3"/>
        <v>14289433</v>
      </c>
      <c r="L87" s="11">
        <f t="shared" si="4"/>
        <v>10818607.67</v>
      </c>
      <c r="M87" s="11">
        <f t="shared" si="11"/>
        <v>-3673891.167</v>
      </c>
      <c r="N87" s="11">
        <f t="shared" si="12"/>
        <v>13372861.83</v>
      </c>
      <c r="O87" s="11">
        <f t="shared" si="7"/>
        <v>5271000</v>
      </c>
    </row>
    <row r="88">
      <c r="A88" s="1" t="s">
        <v>1733</v>
      </c>
      <c r="B88" s="8">
        <v>46034.0</v>
      </c>
      <c r="C88" s="1" t="s">
        <v>34</v>
      </c>
      <c r="D88" s="12"/>
      <c r="E88" s="10">
        <v>64000.0</v>
      </c>
      <c r="F88" s="1" t="s">
        <v>515</v>
      </c>
      <c r="G88" s="11">
        <f t="shared" si="1"/>
        <v>44881000</v>
      </c>
      <c r="H88" s="11">
        <f t="shared" si="9"/>
        <v>13316167</v>
      </c>
      <c r="I88" s="11">
        <f t="shared" si="2"/>
        <v>17339400</v>
      </c>
      <c r="J88" s="11">
        <f t="shared" si="10"/>
        <v>9634971</v>
      </c>
      <c r="K88" s="11">
        <f t="shared" si="3"/>
        <v>14225433</v>
      </c>
      <c r="L88" s="11">
        <f t="shared" si="4"/>
        <v>10818607.67</v>
      </c>
      <c r="M88" s="11">
        <f t="shared" si="11"/>
        <v>-3705891.167</v>
      </c>
      <c r="N88" s="11">
        <f t="shared" si="12"/>
        <v>13340861.83</v>
      </c>
      <c r="O88" s="11">
        <f t="shared" si="7"/>
        <v>5271000</v>
      </c>
    </row>
    <row r="89">
      <c r="A89" s="1" t="s">
        <v>1734</v>
      </c>
      <c r="B89" s="8">
        <v>46034.0</v>
      </c>
      <c r="C89" s="1" t="s">
        <v>34</v>
      </c>
      <c r="D89" s="12"/>
      <c r="E89" s="10">
        <v>117000.0</v>
      </c>
      <c r="F89" s="1" t="s">
        <v>527</v>
      </c>
      <c r="G89" s="11">
        <f t="shared" si="1"/>
        <v>44881000</v>
      </c>
      <c r="H89" s="11">
        <f t="shared" si="9"/>
        <v>13316167</v>
      </c>
      <c r="I89" s="11">
        <f t="shared" si="2"/>
        <v>17456400</v>
      </c>
      <c r="J89" s="11">
        <f t="shared" si="10"/>
        <v>9517971</v>
      </c>
      <c r="K89" s="11">
        <f t="shared" si="3"/>
        <v>14108433</v>
      </c>
      <c r="L89" s="11">
        <f t="shared" si="4"/>
        <v>10818607.67</v>
      </c>
      <c r="M89" s="11">
        <f t="shared" si="11"/>
        <v>-3764391.167</v>
      </c>
      <c r="N89" s="11">
        <f t="shared" si="12"/>
        <v>13282361.83</v>
      </c>
      <c r="O89" s="11">
        <f t="shared" si="7"/>
        <v>5271000</v>
      </c>
    </row>
    <row r="90">
      <c r="A90" s="1" t="s">
        <v>1735</v>
      </c>
      <c r="B90" s="8">
        <v>46034.0</v>
      </c>
      <c r="C90" s="1" t="s">
        <v>34</v>
      </c>
      <c r="D90" s="12"/>
      <c r="E90" s="10">
        <v>200000.0</v>
      </c>
      <c r="F90" s="1" t="s">
        <v>1736</v>
      </c>
      <c r="G90" s="11">
        <f t="shared" si="1"/>
        <v>44881000</v>
      </c>
      <c r="H90" s="11">
        <f t="shared" si="9"/>
        <v>13316167</v>
      </c>
      <c r="I90" s="11">
        <f t="shared" si="2"/>
        <v>17656400</v>
      </c>
      <c r="J90" s="11">
        <f t="shared" si="10"/>
        <v>9317971</v>
      </c>
      <c r="K90" s="11">
        <f t="shared" si="3"/>
        <v>13908433</v>
      </c>
      <c r="L90" s="11">
        <f t="shared" si="4"/>
        <v>10818607.67</v>
      </c>
      <c r="M90" s="11">
        <f t="shared" si="11"/>
        <v>-3864391.167</v>
      </c>
      <c r="N90" s="11">
        <f t="shared" si="12"/>
        <v>13182361.83</v>
      </c>
      <c r="O90" s="11">
        <f t="shared" si="7"/>
        <v>5271000</v>
      </c>
    </row>
    <row r="91">
      <c r="A91" s="1" t="s">
        <v>1737</v>
      </c>
      <c r="B91" s="8">
        <v>46034.0</v>
      </c>
      <c r="C91" s="1" t="s">
        <v>34</v>
      </c>
      <c r="D91" s="12"/>
      <c r="E91" s="10">
        <v>52000.0</v>
      </c>
      <c r="F91" s="1" t="s">
        <v>39</v>
      </c>
      <c r="G91" s="11">
        <f t="shared" si="1"/>
        <v>44881000</v>
      </c>
      <c r="H91" s="11">
        <f t="shared" si="9"/>
        <v>13316167</v>
      </c>
      <c r="I91" s="11">
        <f t="shared" si="2"/>
        <v>17708400</v>
      </c>
      <c r="J91" s="11">
        <f t="shared" si="10"/>
        <v>9265971</v>
      </c>
      <c r="K91" s="11">
        <f t="shared" si="3"/>
        <v>13856433</v>
      </c>
      <c r="L91" s="11">
        <f t="shared" si="4"/>
        <v>10818607.67</v>
      </c>
      <c r="M91" s="11">
        <f t="shared" si="11"/>
        <v>-3890391.167</v>
      </c>
      <c r="N91" s="11">
        <f t="shared" si="12"/>
        <v>13156361.83</v>
      </c>
      <c r="O91" s="11">
        <f t="shared" si="7"/>
        <v>5271000</v>
      </c>
    </row>
    <row r="92">
      <c r="A92" s="1" t="s">
        <v>1738</v>
      </c>
      <c r="B92" s="8">
        <v>46034.0</v>
      </c>
      <c r="C92" s="1" t="s">
        <v>6</v>
      </c>
      <c r="D92" s="10">
        <v>132750.0</v>
      </c>
      <c r="E92" s="12"/>
      <c r="F92" s="1" t="s">
        <v>1739</v>
      </c>
      <c r="G92" s="11">
        <f t="shared" si="1"/>
        <v>45013750</v>
      </c>
      <c r="H92" s="11">
        <f t="shared" si="9"/>
        <v>13316167</v>
      </c>
      <c r="I92" s="11">
        <f t="shared" si="2"/>
        <v>17708400</v>
      </c>
      <c r="J92" s="11">
        <f t="shared" si="10"/>
        <v>9398721</v>
      </c>
      <c r="K92" s="11">
        <f t="shared" si="3"/>
        <v>13989183</v>
      </c>
      <c r="L92" s="11">
        <f t="shared" si="4"/>
        <v>10818607.67</v>
      </c>
      <c r="M92" s="11">
        <f t="shared" si="11"/>
        <v>-3824016.167</v>
      </c>
      <c r="N92" s="11">
        <f t="shared" si="12"/>
        <v>13222736.83</v>
      </c>
      <c r="O92" s="11">
        <f t="shared" si="7"/>
        <v>5271000</v>
      </c>
    </row>
    <row r="93">
      <c r="A93" s="1" t="s">
        <v>1740</v>
      </c>
      <c r="B93" s="8">
        <v>46034.0</v>
      </c>
      <c r="C93" s="1" t="s">
        <v>6</v>
      </c>
      <c r="D93" s="10">
        <v>41400.0</v>
      </c>
      <c r="E93" s="12"/>
      <c r="F93" s="1" t="s">
        <v>1741</v>
      </c>
      <c r="G93" s="11">
        <f t="shared" si="1"/>
        <v>45055150</v>
      </c>
      <c r="H93" s="11">
        <f t="shared" si="9"/>
        <v>13316167</v>
      </c>
      <c r="I93" s="11">
        <f t="shared" si="2"/>
        <v>17708400</v>
      </c>
      <c r="J93" s="11">
        <f t="shared" si="10"/>
        <v>9440121</v>
      </c>
      <c r="K93" s="11">
        <f t="shared" si="3"/>
        <v>14030583</v>
      </c>
      <c r="L93" s="11">
        <f t="shared" si="4"/>
        <v>10818607.67</v>
      </c>
      <c r="M93" s="11">
        <f t="shared" si="11"/>
        <v>-3803316.167</v>
      </c>
      <c r="N93" s="11">
        <f t="shared" si="12"/>
        <v>13243436.83</v>
      </c>
      <c r="O93" s="11">
        <f t="shared" si="7"/>
        <v>5271000</v>
      </c>
    </row>
    <row r="94">
      <c r="A94" s="1" t="s">
        <v>1742</v>
      </c>
      <c r="B94" s="8">
        <v>46034.0</v>
      </c>
      <c r="C94" s="1" t="s">
        <v>6</v>
      </c>
      <c r="D94" s="10">
        <v>51000.0</v>
      </c>
      <c r="E94" s="12"/>
      <c r="F94" s="1" t="s">
        <v>1709</v>
      </c>
      <c r="G94" s="11">
        <f t="shared" si="1"/>
        <v>45106150</v>
      </c>
      <c r="H94" s="11">
        <f t="shared" si="9"/>
        <v>13316167</v>
      </c>
      <c r="I94" s="11">
        <f t="shared" si="2"/>
        <v>17708400</v>
      </c>
      <c r="J94" s="11">
        <f t="shared" si="10"/>
        <v>9491121</v>
      </c>
      <c r="K94" s="11">
        <f t="shared" si="3"/>
        <v>14081583</v>
      </c>
      <c r="L94" s="11">
        <f t="shared" si="4"/>
        <v>10818607.67</v>
      </c>
      <c r="M94" s="11">
        <f t="shared" si="11"/>
        <v>-3777816.167</v>
      </c>
      <c r="N94" s="11">
        <f t="shared" si="12"/>
        <v>13268936.83</v>
      </c>
      <c r="O94" s="11">
        <f t="shared" si="7"/>
        <v>5271000</v>
      </c>
    </row>
    <row r="95">
      <c r="A95" s="1" t="s">
        <v>1743</v>
      </c>
      <c r="B95" s="8">
        <v>46034.0</v>
      </c>
      <c r="C95" s="1" t="s">
        <v>6</v>
      </c>
      <c r="D95" s="10">
        <v>57000.0</v>
      </c>
      <c r="E95" s="12"/>
      <c r="F95" s="1" t="s">
        <v>595</v>
      </c>
      <c r="G95" s="11">
        <f t="shared" si="1"/>
        <v>45163150</v>
      </c>
      <c r="H95" s="11">
        <f t="shared" si="9"/>
        <v>13316167</v>
      </c>
      <c r="I95" s="11">
        <f t="shared" si="2"/>
        <v>17708400</v>
      </c>
      <c r="J95" s="11">
        <f t="shared" si="10"/>
        <v>9548121</v>
      </c>
      <c r="K95" s="11">
        <f t="shared" si="3"/>
        <v>14138583</v>
      </c>
      <c r="L95" s="11">
        <f t="shared" si="4"/>
        <v>10818607.67</v>
      </c>
      <c r="M95" s="11">
        <f t="shared" si="11"/>
        <v>-3749316.167</v>
      </c>
      <c r="N95" s="11">
        <f t="shared" si="12"/>
        <v>13297436.83</v>
      </c>
      <c r="O95" s="11">
        <f t="shared" si="7"/>
        <v>5271000</v>
      </c>
    </row>
    <row r="96">
      <c r="A96" s="1" t="s">
        <v>1744</v>
      </c>
      <c r="B96" s="8">
        <v>46034.0</v>
      </c>
      <c r="C96" s="1" t="s">
        <v>6</v>
      </c>
      <c r="D96" s="10">
        <v>130000.0</v>
      </c>
      <c r="E96" s="12"/>
      <c r="F96" s="1" t="s">
        <v>1745</v>
      </c>
      <c r="G96" s="11">
        <f t="shared" si="1"/>
        <v>45293150</v>
      </c>
      <c r="H96" s="11">
        <f t="shared" si="9"/>
        <v>13316167</v>
      </c>
      <c r="I96" s="11">
        <f t="shared" si="2"/>
        <v>17708400</v>
      </c>
      <c r="J96" s="11">
        <f t="shared" si="10"/>
        <v>9678121</v>
      </c>
      <c r="K96" s="11">
        <f t="shared" si="3"/>
        <v>14268583</v>
      </c>
      <c r="L96" s="11">
        <f t="shared" si="4"/>
        <v>10818607.67</v>
      </c>
      <c r="M96" s="11">
        <f t="shared" si="11"/>
        <v>-3684316.167</v>
      </c>
      <c r="N96" s="11">
        <f t="shared" si="12"/>
        <v>13362436.83</v>
      </c>
      <c r="O96" s="11">
        <f t="shared" si="7"/>
        <v>5271000</v>
      </c>
    </row>
    <row r="97">
      <c r="A97" s="1" t="s">
        <v>1746</v>
      </c>
      <c r="B97" s="8">
        <v>46034.0</v>
      </c>
      <c r="C97" s="1" t="s">
        <v>6</v>
      </c>
      <c r="D97" s="10">
        <v>51000.0</v>
      </c>
      <c r="E97" s="12"/>
      <c r="F97" s="1" t="s">
        <v>1243</v>
      </c>
      <c r="G97" s="11">
        <f t="shared" si="1"/>
        <v>45344150</v>
      </c>
      <c r="H97" s="11">
        <f t="shared" si="9"/>
        <v>13316167</v>
      </c>
      <c r="I97" s="11">
        <f t="shared" si="2"/>
        <v>17708400</v>
      </c>
      <c r="J97" s="11">
        <f t="shared" si="10"/>
        <v>9729121</v>
      </c>
      <c r="K97" s="11">
        <f t="shared" si="3"/>
        <v>14319583</v>
      </c>
      <c r="L97" s="11">
        <f t="shared" si="4"/>
        <v>10818607.67</v>
      </c>
      <c r="M97" s="11">
        <f t="shared" si="11"/>
        <v>-3658816.167</v>
      </c>
      <c r="N97" s="11">
        <f t="shared" si="12"/>
        <v>13387936.83</v>
      </c>
      <c r="O97" s="11">
        <f t="shared" si="7"/>
        <v>5271000</v>
      </c>
    </row>
    <row r="98">
      <c r="A98" s="1" t="s">
        <v>1747</v>
      </c>
      <c r="B98" s="8">
        <v>46034.0</v>
      </c>
      <c r="C98" s="1" t="s">
        <v>6</v>
      </c>
      <c r="D98" s="10">
        <v>69000.0</v>
      </c>
      <c r="E98" s="12"/>
      <c r="F98" s="1" t="s">
        <v>1411</v>
      </c>
      <c r="G98" s="11">
        <f t="shared" si="1"/>
        <v>45413150</v>
      </c>
      <c r="H98" s="11">
        <f t="shared" si="9"/>
        <v>13316167</v>
      </c>
      <c r="I98" s="11">
        <f t="shared" si="2"/>
        <v>17708400</v>
      </c>
      <c r="J98" s="11">
        <f t="shared" si="10"/>
        <v>9798121</v>
      </c>
      <c r="K98" s="11">
        <f t="shared" si="3"/>
        <v>14388583</v>
      </c>
      <c r="L98" s="11">
        <f t="shared" si="4"/>
        <v>10818607.67</v>
      </c>
      <c r="M98" s="11">
        <f t="shared" si="11"/>
        <v>-3624316.167</v>
      </c>
      <c r="N98" s="11">
        <f t="shared" si="12"/>
        <v>13422436.83</v>
      </c>
      <c r="O98" s="11">
        <f t="shared" si="7"/>
        <v>5271000</v>
      </c>
    </row>
    <row r="99">
      <c r="A99" s="1" t="s">
        <v>1748</v>
      </c>
      <c r="B99" s="8">
        <v>46034.0</v>
      </c>
      <c r="C99" s="1" t="s">
        <v>6</v>
      </c>
      <c r="D99" s="10">
        <v>205000.0</v>
      </c>
      <c r="E99" s="12"/>
      <c r="F99" s="1" t="s">
        <v>1749</v>
      </c>
      <c r="G99" s="11">
        <f t="shared" si="1"/>
        <v>45618150</v>
      </c>
      <c r="H99" s="11">
        <f t="shared" si="9"/>
        <v>13316167</v>
      </c>
      <c r="I99" s="11">
        <f t="shared" si="2"/>
        <v>17708400</v>
      </c>
      <c r="J99" s="11">
        <f t="shared" si="10"/>
        <v>10003121</v>
      </c>
      <c r="K99" s="11">
        <f t="shared" si="3"/>
        <v>14593583</v>
      </c>
      <c r="L99" s="11">
        <f t="shared" si="4"/>
        <v>10818607.67</v>
      </c>
      <c r="M99" s="11">
        <f t="shared" si="11"/>
        <v>-3521816.167</v>
      </c>
      <c r="N99" s="11">
        <f t="shared" si="12"/>
        <v>13524936.83</v>
      </c>
      <c r="O99" s="11">
        <f t="shared" si="7"/>
        <v>5271000</v>
      </c>
    </row>
    <row r="100">
      <c r="A100" s="1" t="s">
        <v>1750</v>
      </c>
      <c r="B100" s="8">
        <v>46034.0</v>
      </c>
      <c r="C100" s="1" t="s">
        <v>6</v>
      </c>
      <c r="D100" s="10">
        <v>70000.0</v>
      </c>
      <c r="E100" s="12"/>
      <c r="F100" s="1" t="s">
        <v>1751</v>
      </c>
      <c r="G100" s="11">
        <f t="shared" si="1"/>
        <v>45688150</v>
      </c>
      <c r="H100" s="11">
        <f t="shared" si="9"/>
        <v>13316167</v>
      </c>
      <c r="I100" s="11">
        <f t="shared" si="2"/>
        <v>17708400</v>
      </c>
      <c r="J100" s="11">
        <f t="shared" si="10"/>
        <v>10073121</v>
      </c>
      <c r="K100" s="11">
        <f t="shared" si="3"/>
        <v>14663583</v>
      </c>
      <c r="L100" s="11">
        <f t="shared" si="4"/>
        <v>10818607.67</v>
      </c>
      <c r="M100" s="11">
        <f t="shared" si="11"/>
        <v>-3486816.167</v>
      </c>
      <c r="N100" s="11">
        <f t="shared" si="12"/>
        <v>13559936.83</v>
      </c>
      <c r="O100" s="11">
        <f t="shared" si="7"/>
        <v>5271000</v>
      </c>
    </row>
    <row r="101">
      <c r="A101" s="1" t="s">
        <v>1752</v>
      </c>
      <c r="B101" s="8">
        <v>46034.0</v>
      </c>
      <c r="C101" s="1" t="s">
        <v>6</v>
      </c>
      <c r="D101" s="10">
        <v>215000.0</v>
      </c>
      <c r="E101" s="12"/>
      <c r="F101" s="1" t="s">
        <v>1753</v>
      </c>
      <c r="G101" s="11">
        <f t="shared" si="1"/>
        <v>45903150</v>
      </c>
      <c r="H101" s="11">
        <f t="shared" si="9"/>
        <v>13316167</v>
      </c>
      <c r="I101" s="11">
        <f t="shared" si="2"/>
        <v>17708400</v>
      </c>
      <c r="J101" s="11">
        <f t="shared" si="10"/>
        <v>10288121</v>
      </c>
      <c r="K101" s="11">
        <f t="shared" si="3"/>
        <v>14878583</v>
      </c>
      <c r="L101" s="11">
        <f t="shared" si="4"/>
        <v>10818607.67</v>
      </c>
      <c r="M101" s="11">
        <f t="shared" si="11"/>
        <v>-3379316.167</v>
      </c>
      <c r="N101" s="11">
        <f t="shared" si="12"/>
        <v>13667436.83</v>
      </c>
      <c r="O101" s="11">
        <f t="shared" si="7"/>
        <v>5271000</v>
      </c>
    </row>
    <row r="102">
      <c r="A102" s="1" t="s">
        <v>1754</v>
      </c>
      <c r="B102" s="8">
        <v>46034.0</v>
      </c>
      <c r="C102" s="1" t="s">
        <v>6</v>
      </c>
      <c r="D102" s="10">
        <v>110000.0</v>
      </c>
      <c r="E102" s="12"/>
      <c r="F102" s="1" t="s">
        <v>1444</v>
      </c>
      <c r="G102" s="11">
        <f t="shared" si="1"/>
        <v>46013150</v>
      </c>
      <c r="H102" s="11">
        <f t="shared" si="9"/>
        <v>13316167</v>
      </c>
      <c r="I102" s="11">
        <f t="shared" si="2"/>
        <v>17708400</v>
      </c>
      <c r="J102" s="11">
        <f t="shared" si="10"/>
        <v>10398121</v>
      </c>
      <c r="K102" s="11">
        <f t="shared" si="3"/>
        <v>14988583</v>
      </c>
      <c r="L102" s="11">
        <f t="shared" si="4"/>
        <v>10818607.67</v>
      </c>
      <c r="M102" s="11">
        <f t="shared" si="11"/>
        <v>-3324316.167</v>
      </c>
      <c r="N102" s="11">
        <f t="shared" si="12"/>
        <v>13722436.83</v>
      </c>
      <c r="O102" s="11">
        <f t="shared" si="7"/>
        <v>5271000</v>
      </c>
    </row>
    <row r="103">
      <c r="A103" s="1" t="s">
        <v>1755</v>
      </c>
      <c r="B103" s="8">
        <v>46034.0</v>
      </c>
      <c r="C103" s="1" t="s">
        <v>6</v>
      </c>
      <c r="D103" s="10">
        <v>55000.0</v>
      </c>
      <c r="E103" s="12"/>
      <c r="F103" s="1" t="s">
        <v>1756</v>
      </c>
      <c r="G103" s="11">
        <f t="shared" si="1"/>
        <v>46068150</v>
      </c>
      <c r="H103" s="11">
        <f t="shared" si="9"/>
        <v>13316167</v>
      </c>
      <c r="I103" s="11">
        <f t="shared" si="2"/>
        <v>17708400</v>
      </c>
      <c r="J103" s="11">
        <f t="shared" si="10"/>
        <v>10453121</v>
      </c>
      <c r="K103" s="11">
        <f t="shared" si="3"/>
        <v>15043583</v>
      </c>
      <c r="L103" s="11">
        <f t="shared" si="4"/>
        <v>10818607.67</v>
      </c>
      <c r="M103" s="11">
        <f t="shared" si="11"/>
        <v>-3296816.167</v>
      </c>
      <c r="N103" s="11">
        <f t="shared" si="12"/>
        <v>13749936.83</v>
      </c>
      <c r="O103" s="11">
        <f t="shared" si="7"/>
        <v>5271000</v>
      </c>
    </row>
    <row r="104">
      <c r="A104" s="1" t="s">
        <v>1757</v>
      </c>
      <c r="B104" s="8">
        <v>46034.0</v>
      </c>
      <c r="C104" s="1" t="s">
        <v>6</v>
      </c>
      <c r="D104" s="10">
        <v>306000.0</v>
      </c>
      <c r="E104" s="12"/>
      <c r="F104" s="1" t="s">
        <v>1243</v>
      </c>
      <c r="G104" s="11">
        <f t="shared" si="1"/>
        <v>46374150</v>
      </c>
      <c r="H104" s="11">
        <f t="shared" si="9"/>
        <v>13316167</v>
      </c>
      <c r="I104" s="11">
        <f t="shared" si="2"/>
        <v>17708400</v>
      </c>
      <c r="J104" s="11">
        <f t="shared" si="10"/>
        <v>10759121</v>
      </c>
      <c r="K104" s="11">
        <f t="shared" si="3"/>
        <v>15349583</v>
      </c>
      <c r="L104" s="11">
        <f t="shared" si="4"/>
        <v>10818607.67</v>
      </c>
      <c r="M104" s="11">
        <f t="shared" si="11"/>
        <v>-3143816.167</v>
      </c>
      <c r="N104" s="11">
        <f t="shared" si="12"/>
        <v>13902936.83</v>
      </c>
      <c r="O104" s="11">
        <f t="shared" si="7"/>
        <v>5271000</v>
      </c>
    </row>
    <row r="105">
      <c r="A105" s="1" t="s">
        <v>1758</v>
      </c>
      <c r="B105" s="8">
        <v>46034.0</v>
      </c>
      <c r="C105" s="1" t="s">
        <v>22</v>
      </c>
      <c r="D105" s="12"/>
      <c r="E105" s="10">
        <v>2000000.0</v>
      </c>
      <c r="F105" s="1" t="s">
        <v>30</v>
      </c>
      <c r="G105" s="11">
        <f t="shared" si="1"/>
        <v>46374150</v>
      </c>
      <c r="H105" s="11">
        <f t="shared" si="9"/>
        <v>13316167</v>
      </c>
      <c r="I105" s="11">
        <f t="shared" si="2"/>
        <v>17708400</v>
      </c>
      <c r="J105" s="11">
        <f t="shared" si="10"/>
        <v>8759121</v>
      </c>
      <c r="K105" s="11">
        <f t="shared" si="3"/>
        <v>15349583</v>
      </c>
      <c r="L105" s="11">
        <f t="shared" si="4"/>
        <v>12818607.67</v>
      </c>
      <c r="M105" s="11">
        <f t="shared" si="11"/>
        <v>-5143816.167</v>
      </c>
      <c r="N105" s="11">
        <f t="shared" si="12"/>
        <v>13902936.83</v>
      </c>
      <c r="O105" s="11">
        <f t="shared" si="7"/>
        <v>5271000</v>
      </c>
    </row>
    <row r="106">
      <c r="A106" s="1" t="s">
        <v>1759</v>
      </c>
      <c r="B106" s="8">
        <v>46034.0</v>
      </c>
      <c r="C106" s="1" t="s">
        <v>34</v>
      </c>
      <c r="D106" s="12"/>
      <c r="E106" s="10">
        <v>40000.0</v>
      </c>
      <c r="F106" s="1" t="s">
        <v>1760</v>
      </c>
      <c r="G106" s="11">
        <f t="shared" si="1"/>
        <v>46374150</v>
      </c>
      <c r="H106" s="11">
        <f t="shared" si="9"/>
        <v>13316167</v>
      </c>
      <c r="I106" s="11">
        <f t="shared" si="2"/>
        <v>17748400</v>
      </c>
      <c r="J106" s="11">
        <f t="shared" si="10"/>
        <v>8719121</v>
      </c>
      <c r="K106" s="11">
        <f t="shared" si="3"/>
        <v>15309583</v>
      </c>
      <c r="L106" s="11">
        <f t="shared" si="4"/>
        <v>12818607.67</v>
      </c>
      <c r="M106" s="11">
        <f t="shared" si="11"/>
        <v>-5163816.167</v>
      </c>
      <c r="N106" s="11">
        <f t="shared" si="12"/>
        <v>13882936.83</v>
      </c>
      <c r="O106" s="11">
        <f t="shared" si="7"/>
        <v>5271000</v>
      </c>
    </row>
    <row r="107">
      <c r="A107" s="1" t="s">
        <v>1761</v>
      </c>
      <c r="B107" s="8">
        <v>46035.0</v>
      </c>
      <c r="C107" s="1" t="s">
        <v>34</v>
      </c>
      <c r="D107" s="12"/>
      <c r="E107" s="10">
        <v>256000.0</v>
      </c>
      <c r="F107" s="1" t="s">
        <v>1762</v>
      </c>
      <c r="G107" s="11">
        <f t="shared" si="1"/>
        <v>46374150</v>
      </c>
      <c r="H107" s="11">
        <f t="shared" si="9"/>
        <v>13316167</v>
      </c>
      <c r="I107" s="11">
        <f t="shared" si="2"/>
        <v>18004400</v>
      </c>
      <c r="J107" s="11">
        <f t="shared" si="10"/>
        <v>8463121</v>
      </c>
      <c r="K107" s="11">
        <f t="shared" si="3"/>
        <v>15053583</v>
      </c>
      <c r="L107" s="11">
        <f t="shared" si="4"/>
        <v>12818607.67</v>
      </c>
      <c r="M107" s="11">
        <f t="shared" si="11"/>
        <v>-5291816.167</v>
      </c>
      <c r="N107" s="11">
        <f t="shared" si="12"/>
        <v>13754936.83</v>
      </c>
      <c r="O107" s="11">
        <f t="shared" si="7"/>
        <v>5271000</v>
      </c>
    </row>
    <row r="108">
      <c r="A108" s="1" t="s">
        <v>1763</v>
      </c>
      <c r="B108" s="8">
        <v>46035.0</v>
      </c>
      <c r="C108" s="1" t="s">
        <v>34</v>
      </c>
      <c r="D108" s="12"/>
      <c r="E108" s="12"/>
      <c r="F108" s="1" t="s">
        <v>1764</v>
      </c>
      <c r="G108" s="11">
        <f t="shared" si="1"/>
        <v>46374150</v>
      </c>
      <c r="H108" s="11">
        <f t="shared" si="9"/>
        <v>13316167</v>
      </c>
      <c r="I108" s="11">
        <f t="shared" si="2"/>
        <v>18004400</v>
      </c>
      <c r="J108" s="11">
        <f t="shared" si="10"/>
        <v>8463121</v>
      </c>
      <c r="K108" s="11">
        <f t="shared" si="3"/>
        <v>15053583</v>
      </c>
      <c r="L108" s="11">
        <f t="shared" si="4"/>
        <v>12818607.67</v>
      </c>
      <c r="M108" s="11">
        <f t="shared" si="11"/>
        <v>-5291816.167</v>
      </c>
      <c r="N108" s="11">
        <f t="shared" si="12"/>
        <v>13754936.83</v>
      </c>
      <c r="O108" s="11">
        <f t="shared" si="7"/>
        <v>5271000</v>
      </c>
    </row>
    <row r="109">
      <c r="A109" s="1" t="s">
        <v>1765</v>
      </c>
      <c r="B109" s="8">
        <v>46035.0</v>
      </c>
      <c r="C109" s="1" t="s">
        <v>25</v>
      </c>
      <c r="D109" s="12"/>
      <c r="E109" s="10">
        <v>180000.0</v>
      </c>
      <c r="F109" s="1" t="s">
        <v>1764</v>
      </c>
      <c r="G109" s="11">
        <f t="shared" si="1"/>
        <v>46374150</v>
      </c>
      <c r="H109" s="11">
        <f t="shared" si="9"/>
        <v>13496167</v>
      </c>
      <c r="I109" s="11">
        <f t="shared" si="2"/>
        <v>18004400</v>
      </c>
      <c r="J109" s="11">
        <f t="shared" si="10"/>
        <v>8283121</v>
      </c>
      <c r="K109" s="11">
        <f t="shared" si="3"/>
        <v>14873583</v>
      </c>
      <c r="L109" s="11">
        <f t="shared" si="4"/>
        <v>12818607.67</v>
      </c>
      <c r="M109" s="11">
        <f t="shared" si="11"/>
        <v>-5381816.167</v>
      </c>
      <c r="N109" s="11">
        <f t="shared" si="12"/>
        <v>13664936.83</v>
      </c>
      <c r="O109" s="11">
        <f t="shared" si="7"/>
        <v>5271000</v>
      </c>
    </row>
    <row r="110">
      <c r="A110" s="1" t="s">
        <v>1766</v>
      </c>
      <c r="B110" s="8">
        <v>46035.0</v>
      </c>
      <c r="C110" s="1" t="s">
        <v>34</v>
      </c>
      <c r="D110" s="12"/>
      <c r="E110" s="10">
        <v>329000.0</v>
      </c>
      <c r="F110" s="1" t="s">
        <v>68</v>
      </c>
      <c r="G110" s="11">
        <f t="shared" si="1"/>
        <v>46374150</v>
      </c>
      <c r="H110" s="11">
        <f t="shared" si="9"/>
        <v>13496167</v>
      </c>
      <c r="I110" s="11">
        <f t="shared" si="2"/>
        <v>18333400</v>
      </c>
      <c r="J110" s="11">
        <f t="shared" si="10"/>
        <v>7954121</v>
      </c>
      <c r="K110" s="11">
        <f t="shared" si="3"/>
        <v>14544583</v>
      </c>
      <c r="L110" s="11">
        <f t="shared" si="4"/>
        <v>12818607.67</v>
      </c>
      <c r="M110" s="11">
        <f t="shared" si="11"/>
        <v>-5546316.167</v>
      </c>
      <c r="N110" s="11">
        <f t="shared" si="12"/>
        <v>13500436.83</v>
      </c>
      <c r="O110" s="11">
        <f t="shared" si="7"/>
        <v>5271000</v>
      </c>
    </row>
    <row r="111">
      <c r="A111" s="1" t="s">
        <v>1767</v>
      </c>
      <c r="B111" s="8">
        <v>46035.0</v>
      </c>
      <c r="C111" s="1" t="s">
        <v>34</v>
      </c>
      <c r="D111" s="12"/>
      <c r="E111" s="10">
        <v>140000.0</v>
      </c>
      <c r="F111" s="1" t="s">
        <v>55</v>
      </c>
      <c r="G111" s="11">
        <f t="shared" si="1"/>
        <v>46374150</v>
      </c>
      <c r="H111" s="11">
        <f t="shared" si="9"/>
        <v>13496167</v>
      </c>
      <c r="I111" s="11">
        <f t="shared" si="2"/>
        <v>18473400</v>
      </c>
      <c r="J111" s="11">
        <f t="shared" si="10"/>
        <v>7814121</v>
      </c>
      <c r="K111" s="11">
        <f t="shared" si="3"/>
        <v>14404583</v>
      </c>
      <c r="L111" s="11">
        <f t="shared" si="4"/>
        <v>12818607.67</v>
      </c>
      <c r="M111" s="11">
        <f t="shared" si="11"/>
        <v>-5616316.167</v>
      </c>
      <c r="N111" s="11">
        <f t="shared" si="12"/>
        <v>13430436.83</v>
      </c>
      <c r="O111" s="11">
        <f t="shared" si="7"/>
        <v>5271000</v>
      </c>
    </row>
    <row r="112">
      <c r="A112" s="1" t="s">
        <v>1768</v>
      </c>
      <c r="B112" s="8">
        <v>46035.0</v>
      </c>
      <c r="C112" s="1" t="s">
        <v>25</v>
      </c>
      <c r="D112" s="12"/>
      <c r="E112" s="10">
        <v>305000.0</v>
      </c>
      <c r="F112" s="1" t="s">
        <v>53</v>
      </c>
      <c r="G112" s="11">
        <f t="shared" si="1"/>
        <v>46374150</v>
      </c>
      <c r="H112" s="11">
        <f t="shared" si="9"/>
        <v>13801167</v>
      </c>
      <c r="I112" s="11">
        <f t="shared" si="2"/>
        <v>18473400</v>
      </c>
      <c r="J112" s="11">
        <f t="shared" si="10"/>
        <v>7509121</v>
      </c>
      <c r="K112" s="11">
        <f t="shared" si="3"/>
        <v>14099583</v>
      </c>
      <c r="L112" s="11">
        <f t="shared" si="4"/>
        <v>12818607.67</v>
      </c>
      <c r="M112" s="11">
        <f t="shared" si="11"/>
        <v>-5768816.167</v>
      </c>
      <c r="N112" s="11">
        <f t="shared" si="12"/>
        <v>13277936.83</v>
      </c>
      <c r="O112" s="11">
        <f t="shared" si="7"/>
        <v>5576000</v>
      </c>
    </row>
    <row r="113">
      <c r="A113" s="1" t="s">
        <v>1769</v>
      </c>
      <c r="B113" s="8">
        <v>46036.0</v>
      </c>
      <c r="C113" s="1" t="s">
        <v>6</v>
      </c>
      <c r="D113" s="10">
        <v>570000.0</v>
      </c>
      <c r="E113" s="12"/>
      <c r="F113" s="1" t="s">
        <v>1770</v>
      </c>
      <c r="G113" s="11">
        <f t="shared" si="1"/>
        <v>46944150</v>
      </c>
      <c r="H113" s="11">
        <f t="shared" si="9"/>
        <v>13801167</v>
      </c>
      <c r="I113" s="11">
        <f t="shared" si="2"/>
        <v>18473400</v>
      </c>
      <c r="J113" s="11">
        <f t="shared" si="10"/>
        <v>8079121</v>
      </c>
      <c r="K113" s="11">
        <f t="shared" si="3"/>
        <v>14669583</v>
      </c>
      <c r="L113" s="11">
        <f t="shared" si="4"/>
        <v>12818607.67</v>
      </c>
      <c r="M113" s="11">
        <f t="shared" si="11"/>
        <v>-5483816.167</v>
      </c>
      <c r="N113" s="11">
        <f t="shared" si="12"/>
        <v>13562936.83</v>
      </c>
      <c r="O113" s="11">
        <f t="shared" si="7"/>
        <v>5576000</v>
      </c>
    </row>
    <row r="114">
      <c r="A114" s="1" t="s">
        <v>1771</v>
      </c>
      <c r="B114" s="8">
        <v>46036.0</v>
      </c>
      <c r="C114" s="1" t="s">
        <v>34</v>
      </c>
      <c r="D114" s="12"/>
      <c r="E114" s="10">
        <v>55000.0</v>
      </c>
      <c r="F114" s="1" t="s">
        <v>39</v>
      </c>
      <c r="G114" s="11">
        <f t="shared" si="1"/>
        <v>46944150</v>
      </c>
      <c r="H114" s="11">
        <f t="shared" si="9"/>
        <v>13801167</v>
      </c>
      <c r="I114" s="11">
        <f t="shared" si="2"/>
        <v>18528400</v>
      </c>
      <c r="J114" s="11">
        <f t="shared" si="10"/>
        <v>8024121</v>
      </c>
      <c r="K114" s="11">
        <f t="shared" si="3"/>
        <v>14614583</v>
      </c>
      <c r="L114" s="11">
        <f t="shared" si="4"/>
        <v>12818607.67</v>
      </c>
      <c r="M114" s="11">
        <f t="shared" si="11"/>
        <v>-5511316.167</v>
      </c>
      <c r="N114" s="11">
        <f t="shared" si="12"/>
        <v>13535436.83</v>
      </c>
      <c r="O114" s="11">
        <f t="shared" si="7"/>
        <v>5576000</v>
      </c>
    </row>
    <row r="115">
      <c r="A115" s="1" t="s">
        <v>1772</v>
      </c>
      <c r="B115" s="8">
        <v>46036.0</v>
      </c>
      <c r="C115" s="1" t="s">
        <v>34</v>
      </c>
      <c r="D115" s="12"/>
      <c r="E115" s="10">
        <v>25000.0</v>
      </c>
      <c r="F115" s="1" t="s">
        <v>39</v>
      </c>
      <c r="G115" s="11">
        <f t="shared" si="1"/>
        <v>46944150</v>
      </c>
      <c r="H115" s="11">
        <f t="shared" si="9"/>
        <v>13801167</v>
      </c>
      <c r="I115" s="11">
        <f t="shared" si="2"/>
        <v>18553400</v>
      </c>
      <c r="J115" s="11">
        <f t="shared" si="10"/>
        <v>7999121</v>
      </c>
      <c r="K115" s="11">
        <f t="shared" si="3"/>
        <v>14589583</v>
      </c>
      <c r="L115" s="11">
        <f t="shared" si="4"/>
        <v>12818607.67</v>
      </c>
      <c r="M115" s="11">
        <f t="shared" si="11"/>
        <v>-5523816.167</v>
      </c>
      <c r="N115" s="11">
        <f t="shared" si="12"/>
        <v>13522936.83</v>
      </c>
      <c r="O115" s="11">
        <f t="shared" si="7"/>
        <v>5576000</v>
      </c>
    </row>
    <row r="116">
      <c r="A116" s="1" t="s">
        <v>1773</v>
      </c>
      <c r="B116" s="8">
        <v>46036.0</v>
      </c>
      <c r="C116" s="1" t="s">
        <v>34</v>
      </c>
      <c r="D116" s="12"/>
      <c r="E116" s="10">
        <v>164000.0</v>
      </c>
      <c r="F116" s="1" t="s">
        <v>527</v>
      </c>
      <c r="G116" s="11">
        <f t="shared" si="1"/>
        <v>46944150</v>
      </c>
      <c r="H116" s="11">
        <f t="shared" si="9"/>
        <v>13801167</v>
      </c>
      <c r="I116" s="11">
        <f t="shared" si="2"/>
        <v>18717400</v>
      </c>
      <c r="J116" s="11">
        <f t="shared" si="10"/>
        <v>7835121</v>
      </c>
      <c r="K116" s="11">
        <f t="shared" si="3"/>
        <v>14425583</v>
      </c>
      <c r="L116" s="11">
        <f t="shared" si="4"/>
        <v>12818607.67</v>
      </c>
      <c r="M116" s="11">
        <f t="shared" si="11"/>
        <v>-5605816.167</v>
      </c>
      <c r="N116" s="11">
        <f t="shared" si="12"/>
        <v>13440936.83</v>
      </c>
      <c r="O116" s="11">
        <f t="shared" si="7"/>
        <v>5576000</v>
      </c>
    </row>
    <row r="117">
      <c r="A117" s="1" t="s">
        <v>1774</v>
      </c>
      <c r="B117" s="8">
        <v>46036.0</v>
      </c>
      <c r="C117" s="1" t="s">
        <v>25</v>
      </c>
      <c r="D117" s="12"/>
      <c r="E117" s="10">
        <v>150000.0</v>
      </c>
      <c r="F117" s="1" t="s">
        <v>53</v>
      </c>
      <c r="G117" s="11">
        <f t="shared" si="1"/>
        <v>46944150</v>
      </c>
      <c r="H117" s="11">
        <f t="shared" si="9"/>
        <v>13951167</v>
      </c>
      <c r="I117" s="11">
        <f t="shared" si="2"/>
        <v>18717400</v>
      </c>
      <c r="J117" s="11">
        <f t="shared" si="10"/>
        <v>7685121</v>
      </c>
      <c r="K117" s="11">
        <f t="shared" si="3"/>
        <v>14275583</v>
      </c>
      <c r="L117" s="11">
        <f t="shared" si="4"/>
        <v>12818607.67</v>
      </c>
      <c r="M117" s="11">
        <f t="shared" si="11"/>
        <v>-5680816.167</v>
      </c>
      <c r="N117" s="11">
        <f t="shared" si="12"/>
        <v>13365936.83</v>
      </c>
      <c r="O117" s="11">
        <f t="shared" si="7"/>
        <v>5726000</v>
      </c>
    </row>
    <row r="118">
      <c r="A118" s="1" t="s">
        <v>1775</v>
      </c>
      <c r="B118" s="8">
        <v>46037.0</v>
      </c>
      <c r="C118" s="1" t="s">
        <v>34</v>
      </c>
      <c r="D118" s="12"/>
      <c r="E118" s="10">
        <v>1024000.0</v>
      </c>
      <c r="F118" s="1" t="s">
        <v>1762</v>
      </c>
      <c r="G118" s="11">
        <f t="shared" si="1"/>
        <v>46944150</v>
      </c>
      <c r="H118" s="11">
        <f t="shared" si="9"/>
        <v>13951167</v>
      </c>
      <c r="I118" s="11">
        <f t="shared" si="2"/>
        <v>19741400</v>
      </c>
      <c r="J118" s="11">
        <f t="shared" si="10"/>
        <v>6661121</v>
      </c>
      <c r="K118" s="11">
        <f t="shared" si="3"/>
        <v>13251583</v>
      </c>
      <c r="L118" s="11">
        <f t="shared" si="4"/>
        <v>12818607.67</v>
      </c>
      <c r="M118" s="11">
        <f t="shared" si="11"/>
        <v>-6192816.167</v>
      </c>
      <c r="N118" s="11">
        <f t="shared" si="12"/>
        <v>12853936.83</v>
      </c>
      <c r="O118" s="11">
        <f t="shared" si="7"/>
        <v>5726000</v>
      </c>
    </row>
    <row r="119">
      <c r="A119" s="1" t="s">
        <v>1776</v>
      </c>
      <c r="B119" s="8">
        <v>46037.0</v>
      </c>
      <c r="C119" s="1" t="s">
        <v>25</v>
      </c>
      <c r="D119" s="12"/>
      <c r="E119" s="10">
        <v>25000.0</v>
      </c>
      <c r="F119" s="1" t="s">
        <v>47</v>
      </c>
      <c r="G119" s="11">
        <f t="shared" si="1"/>
        <v>46944150</v>
      </c>
      <c r="H119" s="11">
        <f t="shared" si="9"/>
        <v>13976167</v>
      </c>
      <c r="I119" s="11">
        <f t="shared" si="2"/>
        <v>19741400</v>
      </c>
      <c r="J119" s="11">
        <f t="shared" si="10"/>
        <v>6636121</v>
      </c>
      <c r="K119" s="11">
        <f t="shared" si="3"/>
        <v>13226583</v>
      </c>
      <c r="L119" s="11">
        <f t="shared" si="4"/>
        <v>12818607.67</v>
      </c>
      <c r="M119" s="11">
        <f t="shared" si="11"/>
        <v>-6205316.167</v>
      </c>
      <c r="N119" s="11">
        <f t="shared" si="12"/>
        <v>12841436.83</v>
      </c>
      <c r="O119" s="11">
        <f t="shared" si="7"/>
        <v>5726000</v>
      </c>
    </row>
    <row r="120">
      <c r="A120" s="1" t="s">
        <v>1777</v>
      </c>
      <c r="B120" s="8">
        <v>46037.0</v>
      </c>
      <c r="C120" s="1" t="s">
        <v>6</v>
      </c>
      <c r="D120" s="10">
        <v>800000.0</v>
      </c>
      <c r="E120" s="12"/>
      <c r="F120" s="1" t="s">
        <v>1778</v>
      </c>
      <c r="G120" s="11">
        <f t="shared" si="1"/>
        <v>47744150</v>
      </c>
      <c r="H120" s="11">
        <f t="shared" si="9"/>
        <v>13976167</v>
      </c>
      <c r="I120" s="11">
        <f t="shared" si="2"/>
        <v>19741400</v>
      </c>
      <c r="J120" s="11">
        <f t="shared" si="10"/>
        <v>7436121</v>
      </c>
      <c r="K120" s="11">
        <f t="shared" si="3"/>
        <v>14026583</v>
      </c>
      <c r="L120" s="11">
        <f t="shared" si="4"/>
        <v>12818607.67</v>
      </c>
      <c r="M120" s="11">
        <f t="shared" si="11"/>
        <v>-5805316.167</v>
      </c>
      <c r="N120" s="11">
        <f t="shared" si="12"/>
        <v>13241436.83</v>
      </c>
      <c r="O120" s="11">
        <f t="shared" si="7"/>
        <v>5726000</v>
      </c>
    </row>
    <row r="121">
      <c r="A121" s="1" t="s">
        <v>1779</v>
      </c>
      <c r="B121" s="8">
        <v>46037.0</v>
      </c>
      <c r="C121" s="1" t="s">
        <v>6</v>
      </c>
      <c r="D121" s="10">
        <v>720000.0</v>
      </c>
      <c r="E121" s="12"/>
      <c r="F121" s="1" t="s">
        <v>1780</v>
      </c>
      <c r="G121" s="11">
        <f t="shared" si="1"/>
        <v>48464150</v>
      </c>
      <c r="H121" s="11">
        <f t="shared" si="9"/>
        <v>13976167</v>
      </c>
      <c r="I121" s="11">
        <f t="shared" si="2"/>
        <v>19741400</v>
      </c>
      <c r="J121" s="11">
        <f t="shared" si="10"/>
        <v>8156121</v>
      </c>
      <c r="K121" s="11">
        <f t="shared" si="3"/>
        <v>14746583</v>
      </c>
      <c r="L121" s="11">
        <f t="shared" si="4"/>
        <v>12818607.67</v>
      </c>
      <c r="M121" s="11">
        <f t="shared" si="11"/>
        <v>-5445316.167</v>
      </c>
      <c r="N121" s="11">
        <f t="shared" si="12"/>
        <v>13601436.83</v>
      </c>
      <c r="O121" s="11">
        <f t="shared" si="7"/>
        <v>5726000</v>
      </c>
    </row>
    <row r="122">
      <c r="A122" s="1" t="s">
        <v>1781</v>
      </c>
      <c r="B122" s="8">
        <v>46037.0</v>
      </c>
      <c r="C122" s="1" t="s">
        <v>6</v>
      </c>
      <c r="D122" s="10">
        <v>1375000.0</v>
      </c>
      <c r="E122" s="12"/>
      <c r="F122" s="1" t="s">
        <v>1782</v>
      </c>
      <c r="G122" s="11">
        <f t="shared" si="1"/>
        <v>49839150</v>
      </c>
      <c r="H122" s="11">
        <f t="shared" si="9"/>
        <v>13976167</v>
      </c>
      <c r="I122" s="11">
        <f t="shared" si="2"/>
        <v>19741400</v>
      </c>
      <c r="J122" s="11">
        <f t="shared" si="10"/>
        <v>9531121</v>
      </c>
      <c r="K122" s="11">
        <f t="shared" si="3"/>
        <v>16121583</v>
      </c>
      <c r="L122" s="11">
        <f t="shared" si="4"/>
        <v>12818607.67</v>
      </c>
      <c r="M122" s="11">
        <f t="shared" si="11"/>
        <v>-4757816.167</v>
      </c>
      <c r="N122" s="11">
        <f t="shared" si="12"/>
        <v>14288936.83</v>
      </c>
      <c r="O122" s="11">
        <f t="shared" si="7"/>
        <v>5726000</v>
      </c>
    </row>
    <row r="123">
      <c r="A123" s="1" t="s">
        <v>1783</v>
      </c>
      <c r="B123" s="8">
        <v>46037.0</v>
      </c>
      <c r="C123" s="1" t="s">
        <v>6</v>
      </c>
      <c r="D123" s="10">
        <v>61200.0</v>
      </c>
      <c r="E123" s="12"/>
      <c r="F123" s="1" t="s">
        <v>1784</v>
      </c>
      <c r="G123" s="11">
        <f t="shared" si="1"/>
        <v>49900350</v>
      </c>
      <c r="H123" s="11">
        <f t="shared" si="9"/>
        <v>13976167</v>
      </c>
      <c r="I123" s="11">
        <f t="shared" si="2"/>
        <v>19741400</v>
      </c>
      <c r="J123" s="11">
        <f t="shared" si="10"/>
        <v>9592321</v>
      </c>
      <c r="K123" s="11">
        <f t="shared" si="3"/>
        <v>16182783</v>
      </c>
      <c r="L123" s="11">
        <f t="shared" si="4"/>
        <v>12818607.67</v>
      </c>
      <c r="M123" s="11">
        <f t="shared" si="11"/>
        <v>-4727216.167</v>
      </c>
      <c r="N123" s="11">
        <f t="shared" si="12"/>
        <v>14319536.83</v>
      </c>
      <c r="O123" s="11">
        <f t="shared" si="7"/>
        <v>5726000</v>
      </c>
    </row>
    <row r="124">
      <c r="A124" s="14" t="s">
        <v>1785</v>
      </c>
      <c r="B124" s="8">
        <v>46037.0</v>
      </c>
      <c r="C124" s="1" t="s">
        <v>6</v>
      </c>
      <c r="D124" s="10">
        <v>320000.0</v>
      </c>
      <c r="E124" s="12"/>
      <c r="F124" s="1" t="s">
        <v>1786</v>
      </c>
      <c r="G124" s="11">
        <f t="shared" si="1"/>
        <v>50220350</v>
      </c>
      <c r="H124" s="11">
        <f t="shared" si="9"/>
        <v>13976167</v>
      </c>
      <c r="I124" s="11">
        <f t="shared" si="2"/>
        <v>19741400</v>
      </c>
      <c r="J124" s="11">
        <f t="shared" si="10"/>
        <v>9912321</v>
      </c>
      <c r="K124" s="11">
        <f t="shared" si="3"/>
        <v>16502783</v>
      </c>
      <c r="L124" s="11">
        <f t="shared" si="4"/>
        <v>12818607.67</v>
      </c>
      <c r="M124" s="11">
        <f t="shared" si="11"/>
        <v>-4567216.167</v>
      </c>
      <c r="N124" s="11">
        <f t="shared" si="12"/>
        <v>14479536.83</v>
      </c>
      <c r="O124" s="11">
        <f t="shared" si="7"/>
        <v>5726000</v>
      </c>
    </row>
    <row r="125">
      <c r="A125" s="1" t="s">
        <v>1787</v>
      </c>
      <c r="B125" s="8">
        <v>46037.0</v>
      </c>
      <c r="C125" s="1" t="s">
        <v>6</v>
      </c>
      <c r="D125" s="10">
        <v>16000.0</v>
      </c>
      <c r="E125" s="12"/>
      <c r="F125" s="1" t="s">
        <v>1788</v>
      </c>
      <c r="G125" s="11">
        <f t="shared" si="1"/>
        <v>50236350</v>
      </c>
      <c r="H125" s="11">
        <f t="shared" si="9"/>
        <v>13976167</v>
      </c>
      <c r="I125" s="11">
        <f t="shared" si="2"/>
        <v>19741400</v>
      </c>
      <c r="J125" s="11">
        <f t="shared" si="10"/>
        <v>9928321</v>
      </c>
      <c r="K125" s="11">
        <f t="shared" si="3"/>
        <v>16518783</v>
      </c>
      <c r="L125" s="11">
        <f t="shared" si="4"/>
        <v>12818607.67</v>
      </c>
      <c r="M125" s="11">
        <f t="shared" si="11"/>
        <v>-4559216.167</v>
      </c>
      <c r="N125" s="11">
        <f t="shared" si="12"/>
        <v>14487536.83</v>
      </c>
      <c r="O125" s="11">
        <f t="shared" si="7"/>
        <v>5726000</v>
      </c>
    </row>
    <row r="126">
      <c r="A126" s="1" t="s">
        <v>1789</v>
      </c>
      <c r="B126" s="8">
        <v>46037.0</v>
      </c>
      <c r="C126" s="1" t="s">
        <v>6</v>
      </c>
      <c r="D126" s="10">
        <v>140000.0</v>
      </c>
      <c r="E126" s="12"/>
      <c r="F126" s="1" t="s">
        <v>1790</v>
      </c>
      <c r="G126" s="11">
        <f t="shared" si="1"/>
        <v>50376350</v>
      </c>
      <c r="H126" s="11">
        <f t="shared" si="9"/>
        <v>13976167</v>
      </c>
      <c r="I126" s="11">
        <f t="shared" si="2"/>
        <v>19741400</v>
      </c>
      <c r="J126" s="11">
        <f t="shared" si="10"/>
        <v>10068321</v>
      </c>
      <c r="K126" s="11">
        <f t="shared" si="3"/>
        <v>16658783</v>
      </c>
      <c r="L126" s="11">
        <f t="shared" si="4"/>
        <v>12818607.67</v>
      </c>
      <c r="M126" s="11">
        <f t="shared" si="11"/>
        <v>-4489216.167</v>
      </c>
      <c r="N126" s="11">
        <f t="shared" si="12"/>
        <v>14557536.83</v>
      </c>
      <c r="O126" s="11">
        <f t="shared" si="7"/>
        <v>5726000</v>
      </c>
    </row>
    <row r="127">
      <c r="A127" s="1" t="s">
        <v>1791</v>
      </c>
      <c r="B127" s="8">
        <v>46037.0</v>
      </c>
      <c r="C127" s="1" t="s">
        <v>6</v>
      </c>
      <c r="D127" s="10">
        <v>75000.0</v>
      </c>
      <c r="E127" s="12"/>
      <c r="F127" s="1" t="s">
        <v>1792</v>
      </c>
      <c r="G127" s="11">
        <f t="shared" si="1"/>
        <v>50451350</v>
      </c>
      <c r="H127" s="11">
        <f t="shared" si="9"/>
        <v>13976167</v>
      </c>
      <c r="I127" s="11">
        <f t="shared" si="2"/>
        <v>19741400</v>
      </c>
      <c r="J127" s="11">
        <f t="shared" si="10"/>
        <v>10143321</v>
      </c>
      <c r="K127" s="11">
        <f t="shared" si="3"/>
        <v>16733783</v>
      </c>
      <c r="L127" s="11">
        <f t="shared" si="4"/>
        <v>12818607.67</v>
      </c>
      <c r="M127" s="11">
        <f t="shared" si="11"/>
        <v>-4451716.167</v>
      </c>
      <c r="N127" s="11">
        <f t="shared" si="12"/>
        <v>14595036.83</v>
      </c>
      <c r="O127" s="11">
        <f t="shared" si="7"/>
        <v>5726000</v>
      </c>
    </row>
    <row r="128">
      <c r="A128" s="1" t="s">
        <v>1793</v>
      </c>
      <c r="B128" s="8">
        <v>46037.0</v>
      </c>
      <c r="C128" s="1" t="s">
        <v>6</v>
      </c>
      <c r="D128" s="10">
        <v>76500.0</v>
      </c>
      <c r="E128" s="12"/>
      <c r="F128" s="1" t="s">
        <v>1794</v>
      </c>
      <c r="G128" s="11">
        <f t="shared" si="1"/>
        <v>50527850</v>
      </c>
      <c r="H128" s="11">
        <f t="shared" si="9"/>
        <v>13976167</v>
      </c>
      <c r="I128" s="11">
        <f t="shared" si="2"/>
        <v>19741400</v>
      </c>
      <c r="J128" s="11">
        <f t="shared" si="10"/>
        <v>10219821</v>
      </c>
      <c r="K128" s="11">
        <f t="shared" si="3"/>
        <v>16810283</v>
      </c>
      <c r="L128" s="11">
        <f t="shared" si="4"/>
        <v>12818607.67</v>
      </c>
      <c r="M128" s="11">
        <f t="shared" si="11"/>
        <v>-4413466.167</v>
      </c>
      <c r="N128" s="11">
        <f t="shared" si="12"/>
        <v>14633286.83</v>
      </c>
      <c r="O128" s="11">
        <f t="shared" si="7"/>
        <v>5726000</v>
      </c>
    </row>
    <row r="129">
      <c r="A129" s="1" t="s">
        <v>1795</v>
      </c>
      <c r="B129" s="8">
        <v>46037.0</v>
      </c>
      <c r="C129" s="1" t="s">
        <v>6</v>
      </c>
      <c r="D129" s="10">
        <v>70000.0</v>
      </c>
      <c r="E129" s="12"/>
      <c r="F129" s="1" t="s">
        <v>657</v>
      </c>
      <c r="G129" s="11">
        <f t="shared" si="1"/>
        <v>50597850</v>
      </c>
      <c r="H129" s="11">
        <f t="shared" si="9"/>
        <v>13976167</v>
      </c>
      <c r="I129" s="11">
        <f t="shared" si="2"/>
        <v>19741400</v>
      </c>
      <c r="J129" s="11">
        <f t="shared" si="10"/>
        <v>10289821</v>
      </c>
      <c r="K129" s="11">
        <f t="shared" si="3"/>
        <v>16880283</v>
      </c>
      <c r="L129" s="11">
        <f t="shared" si="4"/>
        <v>12818607.67</v>
      </c>
      <c r="M129" s="11">
        <f t="shared" si="11"/>
        <v>-4378466.167</v>
      </c>
      <c r="N129" s="11">
        <f t="shared" si="12"/>
        <v>14668286.83</v>
      </c>
      <c r="O129" s="11">
        <f t="shared" si="7"/>
        <v>5726000</v>
      </c>
    </row>
    <row r="130">
      <c r="A130" s="1" t="s">
        <v>1796</v>
      </c>
      <c r="B130" s="8">
        <v>46037.0</v>
      </c>
      <c r="C130" s="1" t="s">
        <v>6</v>
      </c>
      <c r="D130" s="10">
        <v>1375000.0</v>
      </c>
      <c r="E130" s="12"/>
      <c r="F130" s="1" t="s">
        <v>1797</v>
      </c>
      <c r="G130" s="11">
        <f t="shared" si="1"/>
        <v>51972850</v>
      </c>
      <c r="H130" s="11">
        <f t="shared" si="9"/>
        <v>13976167</v>
      </c>
      <c r="I130" s="11">
        <f t="shared" si="2"/>
        <v>19741400</v>
      </c>
      <c r="J130" s="11">
        <f t="shared" si="10"/>
        <v>11664821</v>
      </c>
      <c r="K130" s="11">
        <f t="shared" si="3"/>
        <v>18255283</v>
      </c>
      <c r="L130" s="11">
        <f t="shared" si="4"/>
        <v>12818607.67</v>
      </c>
      <c r="M130" s="11">
        <f t="shared" si="11"/>
        <v>-3690966.167</v>
      </c>
      <c r="N130" s="11">
        <f t="shared" si="12"/>
        <v>15355786.83</v>
      </c>
      <c r="O130" s="11">
        <f t="shared" si="7"/>
        <v>5726000</v>
      </c>
    </row>
    <row r="131">
      <c r="A131" s="1" t="s">
        <v>1798</v>
      </c>
      <c r="B131" s="8">
        <v>46037.0</v>
      </c>
      <c r="C131" s="1" t="s">
        <v>6</v>
      </c>
      <c r="D131" s="10">
        <v>266900.0</v>
      </c>
      <c r="E131" s="12"/>
      <c r="F131" s="1" t="s">
        <v>590</v>
      </c>
      <c r="G131" s="11">
        <f t="shared" si="1"/>
        <v>52239750</v>
      </c>
      <c r="H131" s="11">
        <f t="shared" si="9"/>
        <v>13976167</v>
      </c>
      <c r="I131" s="11">
        <f t="shared" si="2"/>
        <v>19741400</v>
      </c>
      <c r="J131" s="11">
        <f t="shared" si="10"/>
        <v>11931721</v>
      </c>
      <c r="K131" s="11">
        <f t="shared" si="3"/>
        <v>18522183</v>
      </c>
      <c r="L131" s="11">
        <f t="shared" si="4"/>
        <v>12818607.67</v>
      </c>
      <c r="M131" s="11">
        <f t="shared" si="11"/>
        <v>-3557516.167</v>
      </c>
      <c r="N131" s="11">
        <f t="shared" si="12"/>
        <v>15489236.83</v>
      </c>
      <c r="O131" s="11">
        <f t="shared" si="7"/>
        <v>5726000</v>
      </c>
    </row>
    <row r="132">
      <c r="A132" s="1" t="s">
        <v>1799</v>
      </c>
      <c r="B132" s="8">
        <v>46037.0</v>
      </c>
      <c r="C132" s="1" t="s">
        <v>6</v>
      </c>
      <c r="D132" s="10">
        <v>291000.0</v>
      </c>
      <c r="E132" s="12"/>
      <c r="F132" s="1" t="s">
        <v>1800</v>
      </c>
      <c r="G132" s="11">
        <f t="shared" si="1"/>
        <v>52530750</v>
      </c>
      <c r="H132" s="11">
        <f t="shared" si="9"/>
        <v>13976167</v>
      </c>
      <c r="I132" s="11">
        <f t="shared" si="2"/>
        <v>19741400</v>
      </c>
      <c r="J132" s="11">
        <f t="shared" si="10"/>
        <v>12222721</v>
      </c>
      <c r="K132" s="11">
        <f t="shared" si="3"/>
        <v>18813183</v>
      </c>
      <c r="L132" s="11">
        <f t="shared" si="4"/>
        <v>12818607.67</v>
      </c>
      <c r="M132" s="11">
        <f t="shared" si="11"/>
        <v>-3412016.167</v>
      </c>
      <c r="N132" s="11">
        <f t="shared" si="12"/>
        <v>15634736.83</v>
      </c>
      <c r="O132" s="11">
        <f t="shared" si="7"/>
        <v>5726000</v>
      </c>
    </row>
    <row r="133">
      <c r="A133" s="1" t="s">
        <v>1801</v>
      </c>
      <c r="B133" s="8">
        <v>46037.0</v>
      </c>
      <c r="C133" s="1" t="s">
        <v>6</v>
      </c>
      <c r="D133" s="10">
        <v>450000.0</v>
      </c>
      <c r="E133" s="12"/>
      <c r="F133" s="1" t="s">
        <v>1802</v>
      </c>
      <c r="G133" s="11">
        <f t="shared" si="1"/>
        <v>52980750</v>
      </c>
      <c r="H133" s="11">
        <f t="shared" si="9"/>
        <v>13976167</v>
      </c>
      <c r="I133" s="11">
        <f t="shared" si="2"/>
        <v>19741400</v>
      </c>
      <c r="J133" s="11">
        <f t="shared" si="10"/>
        <v>12672721</v>
      </c>
      <c r="K133" s="11">
        <f t="shared" si="3"/>
        <v>19263183</v>
      </c>
      <c r="L133" s="11">
        <f t="shared" si="4"/>
        <v>12818607.67</v>
      </c>
      <c r="M133" s="11">
        <f t="shared" si="11"/>
        <v>-3187016.167</v>
      </c>
      <c r="N133" s="11">
        <f t="shared" si="12"/>
        <v>15859736.83</v>
      </c>
      <c r="O133" s="11">
        <f t="shared" si="7"/>
        <v>5726000</v>
      </c>
    </row>
    <row r="134">
      <c r="A134" s="1" t="s">
        <v>1803</v>
      </c>
      <c r="B134" s="8">
        <v>46037.0</v>
      </c>
      <c r="C134" s="1" t="s">
        <v>6</v>
      </c>
      <c r="D134" s="10">
        <v>127500.0</v>
      </c>
      <c r="E134" s="12"/>
      <c r="F134" s="1" t="s">
        <v>1784</v>
      </c>
      <c r="G134" s="11">
        <f t="shared" si="1"/>
        <v>53108250</v>
      </c>
      <c r="H134" s="11">
        <f t="shared" si="9"/>
        <v>13976167</v>
      </c>
      <c r="I134" s="11">
        <f t="shared" si="2"/>
        <v>19741400</v>
      </c>
      <c r="J134" s="11">
        <f t="shared" si="10"/>
        <v>12800221</v>
      </c>
      <c r="K134" s="11">
        <f t="shared" si="3"/>
        <v>19390683</v>
      </c>
      <c r="L134" s="11">
        <f t="shared" si="4"/>
        <v>12818607.67</v>
      </c>
      <c r="M134" s="11">
        <f t="shared" si="11"/>
        <v>-3123266.167</v>
      </c>
      <c r="N134" s="11">
        <f t="shared" si="12"/>
        <v>15923486.83</v>
      </c>
      <c r="O134" s="11">
        <f t="shared" si="7"/>
        <v>5726000</v>
      </c>
    </row>
    <row r="135">
      <c r="A135" s="1" t="s">
        <v>1804</v>
      </c>
      <c r="B135" s="8">
        <v>46038.0</v>
      </c>
      <c r="C135" s="1" t="s">
        <v>25</v>
      </c>
      <c r="D135" s="12"/>
      <c r="E135" s="10">
        <v>503000.0</v>
      </c>
      <c r="F135" s="1" t="s">
        <v>433</v>
      </c>
      <c r="G135" s="11">
        <f t="shared" si="1"/>
        <v>53108250</v>
      </c>
      <c r="H135" s="11">
        <f t="shared" si="9"/>
        <v>14479167</v>
      </c>
      <c r="I135" s="11">
        <f t="shared" si="2"/>
        <v>19741400</v>
      </c>
      <c r="J135" s="11">
        <f t="shared" si="10"/>
        <v>12297221</v>
      </c>
      <c r="K135" s="11">
        <f t="shared" si="3"/>
        <v>18887683</v>
      </c>
      <c r="L135" s="11">
        <f t="shared" si="4"/>
        <v>12818607.67</v>
      </c>
      <c r="M135" s="11">
        <f t="shared" si="11"/>
        <v>-3374766.167</v>
      </c>
      <c r="N135" s="11">
        <f t="shared" si="12"/>
        <v>15671986.83</v>
      </c>
      <c r="O135" s="11">
        <f t="shared" si="7"/>
        <v>5726000</v>
      </c>
    </row>
    <row r="136">
      <c r="A136" s="1" t="s">
        <v>1805</v>
      </c>
      <c r="B136" s="8">
        <v>46038.0</v>
      </c>
      <c r="C136" s="1" t="s">
        <v>25</v>
      </c>
      <c r="D136" s="12"/>
      <c r="E136" s="10">
        <v>50000.0</v>
      </c>
      <c r="F136" s="1" t="s">
        <v>1806</v>
      </c>
      <c r="G136" s="11">
        <f t="shared" si="1"/>
        <v>53108250</v>
      </c>
      <c r="H136" s="11">
        <f t="shared" si="9"/>
        <v>14529167</v>
      </c>
      <c r="I136" s="11">
        <f t="shared" si="2"/>
        <v>19741400</v>
      </c>
      <c r="J136" s="11">
        <f t="shared" si="10"/>
        <v>12247221</v>
      </c>
      <c r="K136" s="11">
        <f t="shared" si="3"/>
        <v>18837683</v>
      </c>
      <c r="L136" s="11">
        <f t="shared" si="4"/>
        <v>12818607.67</v>
      </c>
      <c r="M136" s="11">
        <f t="shared" si="11"/>
        <v>-3399766.167</v>
      </c>
      <c r="N136" s="11">
        <f t="shared" si="12"/>
        <v>15646986.83</v>
      </c>
      <c r="O136" s="11">
        <f t="shared" si="7"/>
        <v>5726000</v>
      </c>
    </row>
    <row r="137">
      <c r="A137" s="1" t="s">
        <v>1807</v>
      </c>
      <c r="B137" s="8">
        <v>46038.0</v>
      </c>
      <c r="C137" s="1" t="s">
        <v>25</v>
      </c>
      <c r="D137" s="12"/>
      <c r="E137" s="10">
        <v>500000.0</v>
      </c>
      <c r="F137" s="1" t="s">
        <v>53</v>
      </c>
      <c r="G137" s="11">
        <f t="shared" si="1"/>
        <v>53108250</v>
      </c>
      <c r="H137" s="11">
        <f t="shared" si="9"/>
        <v>15029167</v>
      </c>
      <c r="I137" s="11">
        <f t="shared" si="2"/>
        <v>19741400</v>
      </c>
      <c r="J137" s="11">
        <f t="shared" si="10"/>
        <v>11747221</v>
      </c>
      <c r="K137" s="11">
        <f t="shared" si="3"/>
        <v>18337683</v>
      </c>
      <c r="L137" s="11">
        <f t="shared" si="4"/>
        <v>12818607.67</v>
      </c>
      <c r="M137" s="11">
        <f t="shared" si="11"/>
        <v>-3649766.167</v>
      </c>
      <c r="N137" s="11">
        <f t="shared" si="12"/>
        <v>15396986.83</v>
      </c>
      <c r="O137" s="11">
        <f t="shared" si="7"/>
        <v>6226000</v>
      </c>
    </row>
    <row r="138">
      <c r="A138" s="1" t="s">
        <v>1808</v>
      </c>
      <c r="B138" s="8">
        <v>46039.0</v>
      </c>
      <c r="C138" s="1" t="s">
        <v>6</v>
      </c>
      <c r="D138" s="10">
        <v>175000.0</v>
      </c>
      <c r="E138" s="12"/>
      <c r="F138" s="1" t="s">
        <v>1809</v>
      </c>
      <c r="G138" s="11">
        <f t="shared" si="1"/>
        <v>53283250</v>
      </c>
      <c r="H138" s="11">
        <f t="shared" si="9"/>
        <v>15029167</v>
      </c>
      <c r="I138" s="11">
        <f t="shared" si="2"/>
        <v>19741400</v>
      </c>
      <c r="J138" s="11">
        <f t="shared" si="10"/>
        <v>11922221</v>
      </c>
      <c r="K138" s="11">
        <f t="shared" si="3"/>
        <v>18512683</v>
      </c>
      <c r="L138" s="11">
        <f t="shared" si="4"/>
        <v>12818607.67</v>
      </c>
      <c r="M138" s="11">
        <f t="shared" si="11"/>
        <v>-3562266.167</v>
      </c>
      <c r="N138" s="11">
        <f t="shared" si="12"/>
        <v>15484486.83</v>
      </c>
      <c r="O138" s="11">
        <f t="shared" si="7"/>
        <v>6226000</v>
      </c>
    </row>
    <row r="139">
      <c r="A139" s="1" t="s">
        <v>1810</v>
      </c>
      <c r="B139" s="8">
        <v>46039.0</v>
      </c>
      <c r="C139" s="1" t="s">
        <v>34</v>
      </c>
      <c r="D139" s="12"/>
      <c r="E139" s="10">
        <v>192000.0</v>
      </c>
      <c r="F139" s="1" t="s">
        <v>1811</v>
      </c>
      <c r="G139" s="11">
        <f t="shared" si="1"/>
        <v>53283250</v>
      </c>
      <c r="H139" s="11">
        <f t="shared" si="9"/>
        <v>15029167</v>
      </c>
      <c r="I139" s="11">
        <f t="shared" si="2"/>
        <v>19933400</v>
      </c>
      <c r="J139" s="11">
        <f t="shared" si="10"/>
        <v>11730221</v>
      </c>
      <c r="K139" s="11">
        <f t="shared" si="3"/>
        <v>18320683</v>
      </c>
      <c r="L139" s="11">
        <f t="shared" si="4"/>
        <v>12818607.67</v>
      </c>
      <c r="M139" s="11">
        <f t="shared" si="11"/>
        <v>-3658266.167</v>
      </c>
      <c r="N139" s="11">
        <f t="shared" si="12"/>
        <v>15388486.83</v>
      </c>
      <c r="O139" s="11">
        <f t="shared" si="7"/>
        <v>6226000</v>
      </c>
    </row>
    <row r="140">
      <c r="A140" s="1" t="s">
        <v>1812</v>
      </c>
      <c r="B140" s="8">
        <v>46039.0</v>
      </c>
      <c r="C140" s="1" t="s">
        <v>34</v>
      </c>
      <c r="D140" s="12"/>
      <c r="E140" s="10">
        <v>256000.0</v>
      </c>
      <c r="F140" s="1" t="s">
        <v>37</v>
      </c>
      <c r="G140" s="11">
        <f t="shared" si="1"/>
        <v>53283250</v>
      </c>
      <c r="H140" s="11">
        <f t="shared" si="9"/>
        <v>15029167</v>
      </c>
      <c r="I140" s="11">
        <f t="shared" si="2"/>
        <v>20189400</v>
      </c>
      <c r="J140" s="11">
        <f t="shared" si="10"/>
        <v>11474221</v>
      </c>
      <c r="K140" s="11">
        <f t="shared" si="3"/>
        <v>18064683</v>
      </c>
      <c r="L140" s="11">
        <f t="shared" si="4"/>
        <v>12818607.67</v>
      </c>
      <c r="M140" s="11">
        <f t="shared" si="11"/>
        <v>-3786266.167</v>
      </c>
      <c r="N140" s="11">
        <f t="shared" si="12"/>
        <v>15260486.83</v>
      </c>
      <c r="O140" s="11">
        <f t="shared" si="7"/>
        <v>6226000</v>
      </c>
    </row>
    <row r="141">
      <c r="A141" s="1" t="s">
        <v>1813</v>
      </c>
      <c r="B141" s="8">
        <v>46039.0</v>
      </c>
      <c r="C141" s="1" t="s">
        <v>34</v>
      </c>
      <c r="D141" s="12"/>
      <c r="E141" s="10">
        <v>1620000.0</v>
      </c>
      <c r="F141" s="1" t="s">
        <v>62</v>
      </c>
      <c r="G141" s="11">
        <f t="shared" si="1"/>
        <v>53283250</v>
      </c>
      <c r="H141" s="11">
        <f t="shared" si="9"/>
        <v>15029167</v>
      </c>
      <c r="I141" s="11">
        <f t="shared" si="2"/>
        <v>21809400</v>
      </c>
      <c r="J141" s="11">
        <f t="shared" si="10"/>
        <v>9854221</v>
      </c>
      <c r="K141" s="11">
        <f t="shared" si="3"/>
        <v>16444683</v>
      </c>
      <c r="L141" s="11">
        <f t="shared" si="4"/>
        <v>12818607.67</v>
      </c>
      <c r="M141" s="11">
        <f t="shared" si="11"/>
        <v>-4596266.167</v>
      </c>
      <c r="N141" s="11">
        <f t="shared" si="12"/>
        <v>14450486.83</v>
      </c>
      <c r="O141" s="11">
        <f t="shared" si="7"/>
        <v>6226000</v>
      </c>
    </row>
    <row r="142">
      <c r="A142" s="1" t="s">
        <v>1814</v>
      </c>
      <c r="B142" s="8">
        <v>46040.0</v>
      </c>
      <c r="C142" s="1" t="s">
        <v>6</v>
      </c>
      <c r="D142" s="10">
        <v>765000.0</v>
      </c>
      <c r="E142" s="12"/>
      <c r="F142" s="1" t="s">
        <v>1815</v>
      </c>
      <c r="G142" s="11">
        <f t="shared" si="1"/>
        <v>54048250</v>
      </c>
      <c r="H142" s="11">
        <f t="shared" si="9"/>
        <v>15029167</v>
      </c>
      <c r="I142" s="11">
        <f t="shared" si="2"/>
        <v>21809400</v>
      </c>
      <c r="J142" s="11">
        <f t="shared" si="10"/>
        <v>10619221</v>
      </c>
      <c r="K142" s="11">
        <f t="shared" si="3"/>
        <v>17209683</v>
      </c>
      <c r="L142" s="11">
        <f t="shared" si="4"/>
        <v>12818607.67</v>
      </c>
      <c r="M142" s="11">
        <f t="shared" si="11"/>
        <v>-4213766.167</v>
      </c>
      <c r="N142" s="11">
        <f t="shared" si="12"/>
        <v>14832986.83</v>
      </c>
      <c r="O142" s="11">
        <f t="shared" si="7"/>
        <v>6226000</v>
      </c>
    </row>
    <row r="143">
      <c r="A143" s="1" t="s">
        <v>1816</v>
      </c>
      <c r="B143" s="8">
        <v>46040.0</v>
      </c>
      <c r="C143" s="1" t="s">
        <v>25</v>
      </c>
      <c r="D143" s="12"/>
      <c r="E143" s="10">
        <v>200000.0</v>
      </c>
      <c r="F143" s="1" t="s">
        <v>53</v>
      </c>
      <c r="G143" s="11">
        <f t="shared" si="1"/>
        <v>54048250</v>
      </c>
      <c r="H143" s="11">
        <f t="shared" si="9"/>
        <v>15229167</v>
      </c>
      <c r="I143" s="11">
        <f t="shared" si="2"/>
        <v>21809400</v>
      </c>
      <c r="J143" s="11">
        <f t="shared" si="10"/>
        <v>10419221</v>
      </c>
      <c r="K143" s="11">
        <f t="shared" si="3"/>
        <v>17009683</v>
      </c>
      <c r="L143" s="11">
        <f t="shared" si="4"/>
        <v>12818607.67</v>
      </c>
      <c r="M143" s="11">
        <f t="shared" si="11"/>
        <v>-4313766.167</v>
      </c>
      <c r="N143" s="11">
        <f t="shared" si="12"/>
        <v>14732986.83</v>
      </c>
      <c r="O143" s="11">
        <f t="shared" si="7"/>
        <v>6426000</v>
      </c>
    </row>
    <row r="144">
      <c r="A144" s="1" t="s">
        <v>1817</v>
      </c>
      <c r="B144" s="8">
        <v>46041.0</v>
      </c>
      <c r="C144" s="1" t="s">
        <v>6</v>
      </c>
      <c r="D144" s="10">
        <v>360000.0</v>
      </c>
      <c r="E144" s="12"/>
      <c r="F144" s="1" t="s">
        <v>1818</v>
      </c>
      <c r="G144" s="11">
        <f t="shared" si="1"/>
        <v>54408250</v>
      </c>
      <c r="H144" s="11">
        <f t="shared" si="9"/>
        <v>15229167</v>
      </c>
      <c r="I144" s="11">
        <f t="shared" si="2"/>
        <v>21809400</v>
      </c>
      <c r="J144" s="11">
        <f t="shared" si="10"/>
        <v>10779221</v>
      </c>
      <c r="K144" s="11">
        <f t="shared" si="3"/>
        <v>17369683</v>
      </c>
      <c r="L144" s="11">
        <f t="shared" si="4"/>
        <v>12818607.67</v>
      </c>
      <c r="M144" s="11">
        <f t="shared" si="11"/>
        <v>-4133766.167</v>
      </c>
      <c r="N144" s="11">
        <f t="shared" si="12"/>
        <v>14912986.83</v>
      </c>
      <c r="O144" s="11">
        <f t="shared" si="7"/>
        <v>6426000</v>
      </c>
    </row>
    <row r="145">
      <c r="A145" s="1" t="s">
        <v>1819</v>
      </c>
      <c r="B145" s="8">
        <v>46041.0</v>
      </c>
      <c r="C145" s="1" t="s">
        <v>6</v>
      </c>
      <c r="D145" s="10">
        <v>320000.0</v>
      </c>
      <c r="E145" s="12"/>
      <c r="F145" s="1" t="s">
        <v>1820</v>
      </c>
      <c r="G145" s="11">
        <f t="shared" si="1"/>
        <v>54728250</v>
      </c>
      <c r="H145" s="11">
        <f t="shared" si="9"/>
        <v>15229167</v>
      </c>
      <c r="I145" s="11">
        <f t="shared" si="2"/>
        <v>21809400</v>
      </c>
      <c r="J145" s="11">
        <f t="shared" si="10"/>
        <v>11099221</v>
      </c>
      <c r="K145" s="11">
        <f t="shared" si="3"/>
        <v>17689683</v>
      </c>
      <c r="L145" s="11">
        <f t="shared" si="4"/>
        <v>12818607.67</v>
      </c>
      <c r="M145" s="11">
        <f t="shared" si="11"/>
        <v>-3973766.167</v>
      </c>
      <c r="N145" s="11">
        <f t="shared" si="12"/>
        <v>15072986.83</v>
      </c>
      <c r="O145" s="11">
        <f t="shared" si="7"/>
        <v>6426000</v>
      </c>
    </row>
    <row r="146">
      <c r="A146" s="1" t="s">
        <v>1821</v>
      </c>
      <c r="B146" s="8">
        <v>46041.0</v>
      </c>
      <c r="C146" s="1" t="s">
        <v>6</v>
      </c>
      <c r="D146" s="10">
        <v>153000.0</v>
      </c>
      <c r="E146" s="12"/>
      <c r="F146" s="1" t="s">
        <v>1822</v>
      </c>
      <c r="G146" s="11">
        <f t="shared" si="1"/>
        <v>54881250</v>
      </c>
      <c r="H146" s="11">
        <f t="shared" si="9"/>
        <v>15229167</v>
      </c>
      <c r="I146" s="11">
        <f t="shared" si="2"/>
        <v>21809400</v>
      </c>
      <c r="J146" s="11">
        <f t="shared" si="10"/>
        <v>11252221</v>
      </c>
      <c r="K146" s="11">
        <f t="shared" si="3"/>
        <v>17842683</v>
      </c>
      <c r="L146" s="11">
        <f t="shared" si="4"/>
        <v>12818607.67</v>
      </c>
      <c r="M146" s="11">
        <f t="shared" si="11"/>
        <v>-3897266.167</v>
      </c>
      <c r="N146" s="11">
        <f t="shared" si="12"/>
        <v>15149486.83</v>
      </c>
      <c r="O146" s="11">
        <f t="shared" si="7"/>
        <v>6426000</v>
      </c>
    </row>
    <row r="147">
      <c r="A147" s="1" t="s">
        <v>1823</v>
      </c>
      <c r="B147" s="8">
        <v>46041.0</v>
      </c>
      <c r="C147" s="1" t="s">
        <v>6</v>
      </c>
      <c r="D147" s="10">
        <v>51000.0</v>
      </c>
      <c r="E147" s="12"/>
      <c r="F147" s="1" t="s">
        <v>622</v>
      </c>
      <c r="G147" s="11">
        <f t="shared" si="1"/>
        <v>54932250</v>
      </c>
      <c r="H147" s="11">
        <f t="shared" si="9"/>
        <v>15229167</v>
      </c>
      <c r="I147" s="11">
        <f t="shared" si="2"/>
        <v>21809400</v>
      </c>
      <c r="J147" s="11">
        <f t="shared" si="10"/>
        <v>11303221</v>
      </c>
      <c r="K147" s="11">
        <f t="shared" si="3"/>
        <v>17893683</v>
      </c>
      <c r="L147" s="11">
        <f t="shared" si="4"/>
        <v>12818607.67</v>
      </c>
      <c r="M147" s="11">
        <f t="shared" si="11"/>
        <v>-3871766.167</v>
      </c>
      <c r="N147" s="11">
        <f t="shared" si="12"/>
        <v>15174986.83</v>
      </c>
      <c r="O147" s="11">
        <f t="shared" si="7"/>
        <v>6426000</v>
      </c>
    </row>
    <row r="148">
      <c r="A148" s="1" t="s">
        <v>1824</v>
      </c>
      <c r="B148" s="8">
        <v>46041.0</v>
      </c>
      <c r="C148" s="1" t="s">
        <v>6</v>
      </c>
      <c r="D148" s="10">
        <v>199000.0</v>
      </c>
      <c r="E148" s="12"/>
      <c r="F148" s="1" t="s">
        <v>632</v>
      </c>
      <c r="G148" s="11">
        <f t="shared" si="1"/>
        <v>55131250</v>
      </c>
      <c r="H148" s="11">
        <f t="shared" si="9"/>
        <v>15229167</v>
      </c>
      <c r="I148" s="11">
        <f t="shared" si="2"/>
        <v>21809400</v>
      </c>
      <c r="J148" s="11">
        <f t="shared" si="10"/>
        <v>11502221</v>
      </c>
      <c r="K148" s="11">
        <f t="shared" si="3"/>
        <v>18092683</v>
      </c>
      <c r="L148" s="11">
        <f t="shared" si="4"/>
        <v>12818607.67</v>
      </c>
      <c r="M148" s="11">
        <f t="shared" si="11"/>
        <v>-3772266.167</v>
      </c>
      <c r="N148" s="11">
        <f t="shared" si="12"/>
        <v>15274486.83</v>
      </c>
      <c r="O148" s="11">
        <f t="shared" si="7"/>
        <v>6426000</v>
      </c>
    </row>
    <row r="149">
      <c r="A149" s="1" t="s">
        <v>1825</v>
      </c>
      <c r="B149" s="8">
        <v>46041.0</v>
      </c>
      <c r="C149" s="1" t="s">
        <v>6</v>
      </c>
      <c r="D149" s="10">
        <v>65000.0</v>
      </c>
      <c r="E149" s="12"/>
      <c r="F149" s="1" t="s">
        <v>657</v>
      </c>
      <c r="G149" s="11">
        <f t="shared" si="1"/>
        <v>55196250</v>
      </c>
      <c r="H149" s="11">
        <f t="shared" si="9"/>
        <v>15229167</v>
      </c>
      <c r="I149" s="11">
        <f t="shared" si="2"/>
        <v>21809400</v>
      </c>
      <c r="J149" s="11">
        <f t="shared" si="10"/>
        <v>11567221</v>
      </c>
      <c r="K149" s="11">
        <f t="shared" si="3"/>
        <v>18157683</v>
      </c>
      <c r="L149" s="11">
        <f t="shared" si="4"/>
        <v>12818607.67</v>
      </c>
      <c r="M149" s="11">
        <f t="shared" si="11"/>
        <v>-3739766.167</v>
      </c>
      <c r="N149" s="11">
        <f t="shared" si="12"/>
        <v>15306986.83</v>
      </c>
      <c r="O149" s="11">
        <f t="shared" si="7"/>
        <v>6426000</v>
      </c>
    </row>
    <row r="150">
      <c r="A150" s="1" t="s">
        <v>1826</v>
      </c>
      <c r="B150" s="8">
        <v>46041.0</v>
      </c>
      <c r="C150" s="1" t="s">
        <v>6</v>
      </c>
      <c r="D150" s="10">
        <v>51000.0</v>
      </c>
      <c r="E150" s="12"/>
      <c r="F150" s="1" t="s">
        <v>1827</v>
      </c>
      <c r="G150" s="11">
        <f t="shared" si="1"/>
        <v>55247250</v>
      </c>
      <c r="H150" s="11">
        <f t="shared" si="9"/>
        <v>15229167</v>
      </c>
      <c r="I150" s="11">
        <f t="shared" si="2"/>
        <v>21809400</v>
      </c>
      <c r="J150" s="11">
        <f t="shared" si="10"/>
        <v>11618221</v>
      </c>
      <c r="K150" s="11">
        <f t="shared" si="3"/>
        <v>18208683</v>
      </c>
      <c r="L150" s="11">
        <f t="shared" si="4"/>
        <v>12818607.67</v>
      </c>
      <c r="M150" s="11">
        <f t="shared" si="11"/>
        <v>-3714266.167</v>
      </c>
      <c r="N150" s="11">
        <f t="shared" si="12"/>
        <v>15332486.83</v>
      </c>
      <c r="O150" s="11">
        <f t="shared" si="7"/>
        <v>6426000</v>
      </c>
    </row>
    <row r="151">
      <c r="A151" s="1" t="s">
        <v>1828</v>
      </c>
      <c r="B151" s="8">
        <v>46041.0</v>
      </c>
      <c r="C151" s="1" t="s">
        <v>6</v>
      </c>
      <c r="D151" s="10">
        <v>110000.0</v>
      </c>
      <c r="E151" s="12"/>
      <c r="F151" s="1" t="s">
        <v>630</v>
      </c>
      <c r="G151" s="11">
        <f t="shared" si="1"/>
        <v>55357250</v>
      </c>
      <c r="H151" s="11">
        <f t="shared" si="9"/>
        <v>15229167</v>
      </c>
      <c r="I151" s="11">
        <f t="shared" si="2"/>
        <v>21809400</v>
      </c>
      <c r="J151" s="11">
        <f t="shared" si="10"/>
        <v>11728221</v>
      </c>
      <c r="K151" s="11">
        <f t="shared" si="3"/>
        <v>18318683</v>
      </c>
      <c r="L151" s="11">
        <f t="shared" si="4"/>
        <v>12818607.67</v>
      </c>
      <c r="M151" s="11">
        <f t="shared" si="11"/>
        <v>-3659266.167</v>
      </c>
      <c r="N151" s="11">
        <f t="shared" si="12"/>
        <v>15387486.83</v>
      </c>
      <c r="O151" s="11">
        <f t="shared" si="7"/>
        <v>6426000</v>
      </c>
    </row>
    <row r="152">
      <c r="A152" s="1" t="s">
        <v>1829</v>
      </c>
      <c r="B152" s="8">
        <v>46041.0</v>
      </c>
      <c r="C152" s="1" t="s">
        <v>6</v>
      </c>
      <c r="D152" s="10">
        <v>64000.0</v>
      </c>
      <c r="E152" s="12"/>
      <c r="F152" s="1" t="s">
        <v>1784</v>
      </c>
      <c r="G152" s="11">
        <f t="shared" si="1"/>
        <v>55421250</v>
      </c>
      <c r="H152" s="11">
        <f t="shared" si="9"/>
        <v>15229167</v>
      </c>
      <c r="I152" s="11">
        <f t="shared" si="2"/>
        <v>21809400</v>
      </c>
      <c r="J152" s="11">
        <f t="shared" si="10"/>
        <v>11792221</v>
      </c>
      <c r="K152" s="11">
        <f t="shared" si="3"/>
        <v>18382683</v>
      </c>
      <c r="L152" s="11">
        <f t="shared" si="4"/>
        <v>12818607.67</v>
      </c>
      <c r="M152" s="11">
        <f t="shared" si="11"/>
        <v>-3627266.167</v>
      </c>
      <c r="N152" s="11">
        <f t="shared" si="12"/>
        <v>15419486.83</v>
      </c>
      <c r="O152" s="11">
        <f t="shared" si="7"/>
        <v>6426000</v>
      </c>
    </row>
    <row r="153">
      <c r="A153" s="1" t="s">
        <v>1830</v>
      </c>
      <c r="B153" s="8">
        <v>46042.0</v>
      </c>
      <c r="C153" s="1" t="s">
        <v>6</v>
      </c>
      <c r="D153" s="10">
        <v>158000.0</v>
      </c>
      <c r="E153" s="12"/>
      <c r="F153" s="1" t="s">
        <v>1230</v>
      </c>
      <c r="G153" s="11">
        <f t="shared" si="1"/>
        <v>55579250</v>
      </c>
      <c r="H153" s="11">
        <f t="shared" si="9"/>
        <v>15229167</v>
      </c>
      <c r="I153" s="11">
        <f t="shared" si="2"/>
        <v>21809400</v>
      </c>
      <c r="J153" s="11">
        <f t="shared" si="10"/>
        <v>11950221</v>
      </c>
      <c r="K153" s="11">
        <f t="shared" si="3"/>
        <v>18540683</v>
      </c>
      <c r="L153" s="11">
        <f t="shared" si="4"/>
        <v>12818607.67</v>
      </c>
      <c r="M153" s="11">
        <f t="shared" si="11"/>
        <v>-3548266.167</v>
      </c>
      <c r="N153" s="11">
        <f t="shared" si="12"/>
        <v>15498486.83</v>
      </c>
      <c r="O153" s="11">
        <f t="shared" si="7"/>
        <v>6426000</v>
      </c>
    </row>
    <row r="154">
      <c r="A154" s="1" t="s">
        <v>1831</v>
      </c>
      <c r="B154" s="8">
        <v>46042.0</v>
      </c>
      <c r="C154" s="1" t="s">
        <v>6</v>
      </c>
      <c r="D154" s="10">
        <v>540000.0</v>
      </c>
      <c r="E154" s="12"/>
      <c r="F154" s="1" t="s">
        <v>1832</v>
      </c>
      <c r="G154" s="11">
        <f t="shared" si="1"/>
        <v>56119250</v>
      </c>
      <c r="H154" s="11">
        <f t="shared" si="9"/>
        <v>15229167</v>
      </c>
      <c r="I154" s="11">
        <f t="shared" si="2"/>
        <v>21809400</v>
      </c>
      <c r="J154" s="11">
        <f t="shared" si="10"/>
        <v>12490221</v>
      </c>
      <c r="K154" s="11">
        <f t="shared" si="3"/>
        <v>19080683</v>
      </c>
      <c r="L154" s="11">
        <f t="shared" si="4"/>
        <v>12818607.67</v>
      </c>
      <c r="M154" s="11">
        <f t="shared" si="11"/>
        <v>-3278266.167</v>
      </c>
      <c r="N154" s="11">
        <f t="shared" si="12"/>
        <v>15768486.83</v>
      </c>
      <c r="O154" s="11">
        <f t="shared" si="7"/>
        <v>6426000</v>
      </c>
    </row>
    <row r="155">
      <c r="A155" s="1" t="s">
        <v>1833</v>
      </c>
      <c r="B155" s="8">
        <v>46042.0</v>
      </c>
      <c r="C155" s="1" t="s">
        <v>6</v>
      </c>
      <c r="D155" s="10">
        <v>16000.0</v>
      </c>
      <c r="E155" s="12"/>
      <c r="F155" s="1" t="s">
        <v>1834</v>
      </c>
      <c r="G155" s="11">
        <f t="shared" si="1"/>
        <v>56135250</v>
      </c>
      <c r="H155" s="11">
        <f t="shared" si="9"/>
        <v>15229167</v>
      </c>
      <c r="I155" s="11">
        <f t="shared" si="2"/>
        <v>21809400</v>
      </c>
      <c r="J155" s="11">
        <f t="shared" si="10"/>
        <v>12506221</v>
      </c>
      <c r="K155" s="11">
        <f t="shared" si="3"/>
        <v>19096683</v>
      </c>
      <c r="L155" s="11">
        <f t="shared" si="4"/>
        <v>12818607.67</v>
      </c>
      <c r="M155" s="11">
        <f t="shared" si="11"/>
        <v>-3270266.167</v>
      </c>
      <c r="N155" s="11">
        <f t="shared" si="12"/>
        <v>15776486.83</v>
      </c>
      <c r="O155" s="11">
        <f t="shared" si="7"/>
        <v>6426000</v>
      </c>
    </row>
    <row r="156">
      <c r="A156" s="1" t="s">
        <v>1835</v>
      </c>
      <c r="B156" s="8">
        <v>46042.0</v>
      </c>
      <c r="C156" s="1" t="s">
        <v>6</v>
      </c>
      <c r="D156" s="10">
        <v>115200.0</v>
      </c>
      <c r="E156" s="12"/>
      <c r="F156" s="1" t="s">
        <v>615</v>
      </c>
      <c r="G156" s="11">
        <f t="shared" si="1"/>
        <v>56250450</v>
      </c>
      <c r="H156" s="11">
        <f t="shared" si="9"/>
        <v>15229167</v>
      </c>
      <c r="I156" s="11">
        <f t="shared" si="2"/>
        <v>21809400</v>
      </c>
      <c r="J156" s="11">
        <f t="shared" si="10"/>
        <v>12621421</v>
      </c>
      <c r="K156" s="11">
        <f t="shared" si="3"/>
        <v>19211883</v>
      </c>
      <c r="L156" s="11">
        <f t="shared" si="4"/>
        <v>12818607.67</v>
      </c>
      <c r="M156" s="11">
        <f t="shared" si="11"/>
        <v>-3212666.167</v>
      </c>
      <c r="N156" s="11">
        <f t="shared" si="12"/>
        <v>15834086.83</v>
      </c>
      <c r="O156" s="11">
        <f t="shared" si="7"/>
        <v>6426000</v>
      </c>
    </row>
    <row r="157">
      <c r="A157" s="1" t="s">
        <v>1836</v>
      </c>
      <c r="B157" s="8">
        <v>46042.0</v>
      </c>
      <c r="C157" s="1" t="s">
        <v>6</v>
      </c>
      <c r="D157" s="10">
        <v>9000.0</v>
      </c>
      <c r="E157" s="12"/>
      <c r="F157" s="1" t="s">
        <v>615</v>
      </c>
      <c r="G157" s="11">
        <f t="shared" si="1"/>
        <v>56259450</v>
      </c>
      <c r="H157" s="11">
        <f t="shared" si="9"/>
        <v>15229167</v>
      </c>
      <c r="I157" s="11">
        <f t="shared" si="2"/>
        <v>21809400</v>
      </c>
      <c r="J157" s="11">
        <f t="shared" si="10"/>
        <v>12630421</v>
      </c>
      <c r="K157" s="11">
        <f t="shared" si="3"/>
        <v>19220883</v>
      </c>
      <c r="L157" s="11">
        <f t="shared" si="4"/>
        <v>12818607.67</v>
      </c>
      <c r="M157" s="11">
        <f t="shared" si="11"/>
        <v>-3208166.167</v>
      </c>
      <c r="N157" s="11">
        <f t="shared" si="12"/>
        <v>15838586.83</v>
      </c>
      <c r="O157" s="11">
        <f t="shared" si="7"/>
        <v>6426000</v>
      </c>
    </row>
    <row r="158">
      <c r="A158" s="1" t="s">
        <v>1837</v>
      </c>
      <c r="B158" s="8">
        <v>46042.0</v>
      </c>
      <c r="C158" s="1" t="s">
        <v>19</v>
      </c>
      <c r="D158" s="12"/>
      <c r="E158" s="10">
        <v>3615000.0</v>
      </c>
      <c r="F158" s="1" t="s">
        <v>1838</v>
      </c>
      <c r="G158" s="11">
        <f t="shared" si="1"/>
        <v>56259450</v>
      </c>
      <c r="H158" s="11">
        <f t="shared" si="9"/>
        <v>15229167</v>
      </c>
      <c r="I158" s="11">
        <f t="shared" si="2"/>
        <v>21809400</v>
      </c>
      <c r="J158" s="11">
        <f t="shared" si="10"/>
        <v>9015421</v>
      </c>
      <c r="K158" s="11">
        <f t="shared" si="3"/>
        <v>19220883</v>
      </c>
      <c r="L158" s="11">
        <f t="shared" si="4"/>
        <v>12818607.67</v>
      </c>
      <c r="M158" s="11">
        <f t="shared" si="11"/>
        <v>-3208166.167</v>
      </c>
      <c r="N158" s="11">
        <f t="shared" si="12"/>
        <v>12223586.83</v>
      </c>
      <c r="O158" s="11">
        <f t="shared" si="7"/>
        <v>6426000</v>
      </c>
    </row>
    <row r="159">
      <c r="A159" s="1" t="s">
        <v>1839</v>
      </c>
      <c r="B159" s="8">
        <v>46042.0</v>
      </c>
      <c r="C159" s="1" t="s">
        <v>22</v>
      </c>
      <c r="D159" s="12"/>
      <c r="E159" s="10">
        <v>2000000.0</v>
      </c>
      <c r="F159" s="1" t="s">
        <v>30</v>
      </c>
      <c r="G159" s="11">
        <f t="shared" si="1"/>
        <v>56259450</v>
      </c>
      <c r="H159" s="11">
        <f t="shared" si="9"/>
        <v>15229167</v>
      </c>
      <c r="I159" s="11">
        <f t="shared" si="2"/>
        <v>21809400</v>
      </c>
      <c r="J159" s="11">
        <f t="shared" si="10"/>
        <v>7015421</v>
      </c>
      <c r="K159" s="11">
        <f t="shared" si="3"/>
        <v>19220883</v>
      </c>
      <c r="L159" s="11">
        <f t="shared" si="4"/>
        <v>14818607.67</v>
      </c>
      <c r="M159" s="11">
        <f t="shared" si="11"/>
        <v>-5208166.167</v>
      </c>
      <c r="N159" s="11">
        <f t="shared" si="12"/>
        <v>12223586.83</v>
      </c>
      <c r="O159" s="11">
        <f t="shared" si="7"/>
        <v>6426000</v>
      </c>
    </row>
    <row r="160">
      <c r="A160" s="1" t="s">
        <v>1840</v>
      </c>
      <c r="B160" s="8">
        <v>46042.0</v>
      </c>
      <c r="C160" s="1" t="s">
        <v>34</v>
      </c>
      <c r="D160" s="12"/>
      <c r="E160" s="10">
        <v>150500.0</v>
      </c>
      <c r="F160" s="1" t="s">
        <v>62</v>
      </c>
      <c r="G160" s="11">
        <f t="shared" si="1"/>
        <v>56259450</v>
      </c>
      <c r="H160" s="11">
        <f t="shared" si="9"/>
        <v>15229167</v>
      </c>
      <c r="I160" s="11">
        <f t="shared" si="2"/>
        <v>21959900</v>
      </c>
      <c r="J160" s="11">
        <f t="shared" si="10"/>
        <v>6864921</v>
      </c>
      <c r="K160" s="11">
        <f t="shared" si="3"/>
        <v>19070383</v>
      </c>
      <c r="L160" s="11">
        <f t="shared" si="4"/>
        <v>14818607.67</v>
      </c>
      <c r="M160" s="11">
        <f t="shared" si="11"/>
        <v>-5283416.167</v>
      </c>
      <c r="N160" s="11">
        <f t="shared" si="12"/>
        <v>12148336.83</v>
      </c>
      <c r="O160" s="11">
        <f t="shared" si="7"/>
        <v>6426000</v>
      </c>
    </row>
    <row r="161">
      <c r="A161" s="1" t="s">
        <v>1841</v>
      </c>
      <c r="B161" s="8">
        <v>46042.0</v>
      </c>
      <c r="C161" s="1" t="s">
        <v>34</v>
      </c>
      <c r="D161" s="12"/>
      <c r="E161" s="10">
        <v>84000.0</v>
      </c>
      <c r="F161" s="1" t="s">
        <v>37</v>
      </c>
      <c r="G161" s="11">
        <f t="shared" si="1"/>
        <v>56259450</v>
      </c>
      <c r="H161" s="11">
        <f t="shared" si="9"/>
        <v>15229167</v>
      </c>
      <c r="I161" s="11">
        <f t="shared" si="2"/>
        <v>22043900</v>
      </c>
      <c r="J161" s="11">
        <f t="shared" si="10"/>
        <v>6780921</v>
      </c>
      <c r="K161" s="11">
        <f t="shared" si="3"/>
        <v>18986383</v>
      </c>
      <c r="L161" s="11">
        <f t="shared" si="4"/>
        <v>14818607.67</v>
      </c>
      <c r="M161" s="11">
        <f t="shared" si="11"/>
        <v>-5325416.167</v>
      </c>
      <c r="N161" s="11">
        <f t="shared" si="12"/>
        <v>12106336.83</v>
      </c>
      <c r="O161" s="11">
        <f t="shared" si="7"/>
        <v>6426000</v>
      </c>
    </row>
    <row r="162">
      <c r="A162" s="1" t="s">
        <v>1842</v>
      </c>
      <c r="B162" s="8">
        <v>46042.0</v>
      </c>
      <c r="C162" s="1" t="s">
        <v>34</v>
      </c>
      <c r="D162" s="12"/>
      <c r="E162" s="10">
        <v>34000.0</v>
      </c>
      <c r="F162" s="1" t="s">
        <v>62</v>
      </c>
      <c r="G162" s="11">
        <f t="shared" si="1"/>
        <v>56259450</v>
      </c>
      <c r="H162" s="11">
        <f t="shared" si="9"/>
        <v>15229167</v>
      </c>
      <c r="I162" s="11">
        <f t="shared" si="2"/>
        <v>22077900</v>
      </c>
      <c r="J162" s="11">
        <f t="shared" si="10"/>
        <v>6746921</v>
      </c>
      <c r="K162" s="11">
        <f t="shared" si="3"/>
        <v>18952383</v>
      </c>
      <c r="L162" s="11">
        <f t="shared" si="4"/>
        <v>14818607.67</v>
      </c>
      <c r="M162" s="11">
        <f t="shared" si="11"/>
        <v>-5342416.167</v>
      </c>
      <c r="N162" s="11">
        <f t="shared" si="12"/>
        <v>12089336.83</v>
      </c>
      <c r="O162" s="11">
        <f t="shared" si="7"/>
        <v>6426000</v>
      </c>
    </row>
    <row r="163">
      <c r="A163" s="1" t="s">
        <v>1843</v>
      </c>
      <c r="B163" s="8">
        <v>46042.0</v>
      </c>
      <c r="C163" s="1" t="s">
        <v>34</v>
      </c>
      <c r="D163" s="12"/>
      <c r="E163" s="10">
        <v>50000.0</v>
      </c>
      <c r="F163" s="1" t="s">
        <v>1844</v>
      </c>
      <c r="G163" s="11">
        <f t="shared" si="1"/>
        <v>56259450</v>
      </c>
      <c r="H163" s="11">
        <f t="shared" si="9"/>
        <v>15229167</v>
      </c>
      <c r="I163" s="11">
        <f t="shared" si="2"/>
        <v>22127900</v>
      </c>
      <c r="J163" s="11">
        <f t="shared" si="10"/>
        <v>6696921</v>
      </c>
      <c r="K163" s="11">
        <f t="shared" si="3"/>
        <v>18902383</v>
      </c>
      <c r="L163" s="11">
        <f t="shared" si="4"/>
        <v>14818607.67</v>
      </c>
      <c r="M163" s="11">
        <f t="shared" si="11"/>
        <v>-5367416.167</v>
      </c>
      <c r="N163" s="11">
        <f t="shared" si="12"/>
        <v>12064336.83</v>
      </c>
      <c r="O163" s="11">
        <f t="shared" si="7"/>
        <v>6426000</v>
      </c>
    </row>
    <row r="164">
      <c r="A164" s="1" t="s">
        <v>1845</v>
      </c>
      <c r="B164" s="8">
        <v>46042.0</v>
      </c>
      <c r="C164" s="1" t="s">
        <v>34</v>
      </c>
      <c r="D164" s="12"/>
      <c r="E164" s="10">
        <v>796000.0</v>
      </c>
      <c r="F164" s="1" t="s">
        <v>527</v>
      </c>
      <c r="G164" s="11">
        <f t="shared" si="1"/>
        <v>56259450</v>
      </c>
      <c r="H164" s="11">
        <f t="shared" si="9"/>
        <v>15229167</v>
      </c>
      <c r="I164" s="11">
        <f t="shared" si="2"/>
        <v>22923900</v>
      </c>
      <c r="J164" s="11">
        <f t="shared" si="10"/>
        <v>5900921</v>
      </c>
      <c r="K164" s="11">
        <f t="shared" si="3"/>
        <v>18106383</v>
      </c>
      <c r="L164" s="11">
        <f t="shared" si="4"/>
        <v>14818607.67</v>
      </c>
      <c r="M164" s="11">
        <f t="shared" si="11"/>
        <v>-5765416.167</v>
      </c>
      <c r="N164" s="11">
        <f t="shared" si="12"/>
        <v>11666336.83</v>
      </c>
      <c r="O164" s="11">
        <f t="shared" si="7"/>
        <v>6426000</v>
      </c>
    </row>
    <row r="165">
      <c r="A165" s="1" t="s">
        <v>1846</v>
      </c>
      <c r="B165" s="8">
        <v>46043.0</v>
      </c>
      <c r="C165" s="1" t="s">
        <v>22</v>
      </c>
      <c r="D165" s="12"/>
      <c r="E165" s="10">
        <v>1000000.0</v>
      </c>
      <c r="F165" s="1" t="s">
        <v>30</v>
      </c>
      <c r="G165" s="11">
        <f t="shared" si="1"/>
        <v>56259450</v>
      </c>
      <c r="H165" s="11">
        <f t="shared" si="9"/>
        <v>15229167</v>
      </c>
      <c r="I165" s="11">
        <f t="shared" si="2"/>
        <v>22923900</v>
      </c>
      <c r="J165" s="11">
        <f t="shared" si="10"/>
        <v>4900921</v>
      </c>
      <c r="K165" s="11">
        <f t="shared" si="3"/>
        <v>18106383</v>
      </c>
      <c r="L165" s="11">
        <f t="shared" si="4"/>
        <v>15818607.67</v>
      </c>
      <c r="M165" s="11">
        <f t="shared" si="11"/>
        <v>-6765416.167</v>
      </c>
      <c r="N165" s="11">
        <f t="shared" si="12"/>
        <v>11666336.83</v>
      </c>
      <c r="O165" s="11">
        <f t="shared" si="7"/>
        <v>6426000</v>
      </c>
    </row>
    <row r="166">
      <c r="A166" s="1" t="s">
        <v>1847</v>
      </c>
      <c r="B166" s="8">
        <v>46043.0</v>
      </c>
      <c r="C166" s="1" t="s">
        <v>34</v>
      </c>
      <c r="D166" s="12"/>
      <c r="E166" s="10">
        <v>60000.0</v>
      </c>
      <c r="F166" s="1" t="s">
        <v>39</v>
      </c>
      <c r="G166" s="11">
        <f t="shared" si="1"/>
        <v>56259450</v>
      </c>
      <c r="H166" s="11">
        <f t="shared" si="9"/>
        <v>15229167</v>
      </c>
      <c r="I166" s="11">
        <f t="shared" si="2"/>
        <v>22983900</v>
      </c>
      <c r="J166" s="11">
        <f t="shared" si="10"/>
        <v>4840921</v>
      </c>
      <c r="K166" s="11">
        <f t="shared" si="3"/>
        <v>18046383</v>
      </c>
      <c r="L166" s="11">
        <f t="shared" si="4"/>
        <v>15818607.67</v>
      </c>
      <c r="M166" s="11">
        <f t="shared" si="11"/>
        <v>-6795416.167</v>
      </c>
      <c r="N166" s="11">
        <f t="shared" si="12"/>
        <v>11636336.83</v>
      </c>
      <c r="O166" s="11">
        <f t="shared" si="7"/>
        <v>6426000</v>
      </c>
    </row>
    <row r="167">
      <c r="A167" s="1" t="s">
        <v>1848</v>
      </c>
      <c r="B167" s="8">
        <v>46043.0</v>
      </c>
      <c r="C167" s="1" t="s">
        <v>6</v>
      </c>
      <c r="D167" s="10">
        <v>215000.0</v>
      </c>
      <c r="E167" s="12"/>
      <c r="F167" s="1" t="s">
        <v>1849</v>
      </c>
      <c r="G167" s="11">
        <f t="shared" si="1"/>
        <v>56474450</v>
      </c>
      <c r="H167" s="11">
        <f t="shared" si="9"/>
        <v>15229167</v>
      </c>
      <c r="I167" s="11">
        <f t="shared" si="2"/>
        <v>22983900</v>
      </c>
      <c r="J167" s="11">
        <f t="shared" si="10"/>
        <v>5055921</v>
      </c>
      <c r="K167" s="11">
        <f t="shared" si="3"/>
        <v>18261383</v>
      </c>
      <c r="L167" s="11">
        <f t="shared" si="4"/>
        <v>15818607.67</v>
      </c>
      <c r="M167" s="11">
        <f t="shared" si="11"/>
        <v>-6687916.167</v>
      </c>
      <c r="N167" s="11">
        <f t="shared" si="12"/>
        <v>11743836.83</v>
      </c>
      <c r="O167" s="11">
        <f t="shared" si="7"/>
        <v>6426000</v>
      </c>
    </row>
    <row r="168">
      <c r="A168" s="1" t="s">
        <v>1850</v>
      </c>
      <c r="B168" s="8">
        <v>46043.0</v>
      </c>
      <c r="C168" s="1" t="s">
        <v>34</v>
      </c>
      <c r="D168" s="12"/>
      <c r="E168" s="10">
        <v>60000.0</v>
      </c>
      <c r="F168" s="1" t="s">
        <v>1851</v>
      </c>
      <c r="G168" s="11">
        <f t="shared" si="1"/>
        <v>56474450</v>
      </c>
      <c r="H168" s="11">
        <f t="shared" si="9"/>
        <v>15229167</v>
      </c>
      <c r="I168" s="11">
        <f t="shared" si="2"/>
        <v>23043900</v>
      </c>
      <c r="J168" s="11">
        <f t="shared" si="10"/>
        <v>4995921</v>
      </c>
      <c r="K168" s="11">
        <f t="shared" si="3"/>
        <v>18201383</v>
      </c>
      <c r="L168" s="11">
        <f t="shared" si="4"/>
        <v>15818607.67</v>
      </c>
      <c r="M168" s="11">
        <f t="shared" si="11"/>
        <v>-6717916.167</v>
      </c>
      <c r="N168" s="11">
        <f t="shared" si="12"/>
        <v>11713836.83</v>
      </c>
      <c r="O168" s="11">
        <f t="shared" si="7"/>
        <v>6426000</v>
      </c>
    </row>
    <row r="169">
      <c r="A169" s="1" t="s">
        <v>1852</v>
      </c>
      <c r="B169" s="8">
        <v>46043.0</v>
      </c>
      <c r="C169" s="1" t="s">
        <v>25</v>
      </c>
      <c r="D169" s="12"/>
      <c r="E169" s="10">
        <v>300000.0</v>
      </c>
      <c r="F169" s="1" t="s">
        <v>53</v>
      </c>
      <c r="G169" s="11">
        <f t="shared" si="1"/>
        <v>56474450</v>
      </c>
      <c r="H169" s="11">
        <f t="shared" si="9"/>
        <v>15529167</v>
      </c>
      <c r="I169" s="11">
        <f t="shared" si="2"/>
        <v>23043900</v>
      </c>
      <c r="J169" s="11">
        <f t="shared" si="10"/>
        <v>4695921</v>
      </c>
      <c r="K169" s="11">
        <f t="shared" si="3"/>
        <v>17901383</v>
      </c>
      <c r="L169" s="11">
        <f t="shared" si="4"/>
        <v>15818607.67</v>
      </c>
      <c r="M169" s="11">
        <f t="shared" si="11"/>
        <v>-6867916.167</v>
      </c>
      <c r="N169" s="11">
        <f t="shared" si="12"/>
        <v>11563836.83</v>
      </c>
      <c r="O169" s="11">
        <f t="shared" si="7"/>
        <v>6726000</v>
      </c>
    </row>
    <row r="170">
      <c r="A170" s="1" t="s">
        <v>1853</v>
      </c>
      <c r="B170" s="8">
        <v>46043.0</v>
      </c>
      <c r="C170" s="1" t="s">
        <v>25</v>
      </c>
      <c r="D170" s="12"/>
      <c r="E170" s="10">
        <v>100000.0</v>
      </c>
      <c r="F170" s="1" t="s">
        <v>571</v>
      </c>
      <c r="G170" s="11">
        <f t="shared" si="1"/>
        <v>56474450</v>
      </c>
      <c r="H170" s="11">
        <f t="shared" si="9"/>
        <v>15629167</v>
      </c>
      <c r="I170" s="11">
        <f t="shared" si="2"/>
        <v>23043900</v>
      </c>
      <c r="J170" s="11">
        <f t="shared" si="10"/>
        <v>4595921</v>
      </c>
      <c r="K170" s="11">
        <f t="shared" si="3"/>
        <v>17801383</v>
      </c>
      <c r="L170" s="11">
        <f t="shared" si="4"/>
        <v>15818607.67</v>
      </c>
      <c r="M170" s="11">
        <f t="shared" si="11"/>
        <v>-6917916.167</v>
      </c>
      <c r="N170" s="11">
        <f t="shared" si="12"/>
        <v>11513836.83</v>
      </c>
      <c r="O170" s="11">
        <f t="shared" si="7"/>
        <v>6726000</v>
      </c>
    </row>
    <row r="171">
      <c r="A171" s="1" t="s">
        <v>1854</v>
      </c>
      <c r="B171" s="8">
        <v>46043.0</v>
      </c>
      <c r="C171" s="1" t="s">
        <v>6</v>
      </c>
      <c r="D171" s="10">
        <v>60000.0</v>
      </c>
      <c r="E171" s="12"/>
      <c r="F171" s="1" t="s">
        <v>632</v>
      </c>
      <c r="G171" s="11">
        <f t="shared" si="1"/>
        <v>56534450</v>
      </c>
      <c r="H171" s="11">
        <f t="shared" si="9"/>
        <v>15629167</v>
      </c>
      <c r="I171" s="11">
        <f t="shared" si="2"/>
        <v>23043900</v>
      </c>
      <c r="J171" s="11">
        <f t="shared" si="10"/>
        <v>4655921</v>
      </c>
      <c r="K171" s="11">
        <f t="shared" si="3"/>
        <v>17861383</v>
      </c>
      <c r="L171" s="11">
        <f t="shared" si="4"/>
        <v>15818607.67</v>
      </c>
      <c r="M171" s="11">
        <f t="shared" si="11"/>
        <v>-6887916.167</v>
      </c>
      <c r="N171" s="11">
        <f t="shared" si="12"/>
        <v>11543836.83</v>
      </c>
      <c r="O171" s="11">
        <f t="shared" si="7"/>
        <v>6726000</v>
      </c>
    </row>
    <row r="172">
      <c r="A172" s="1" t="s">
        <v>1855</v>
      </c>
      <c r="B172" s="8">
        <v>46043.0</v>
      </c>
      <c r="C172" s="1" t="s">
        <v>6</v>
      </c>
      <c r="D172" s="10">
        <v>42500.0</v>
      </c>
      <c r="E172" s="12"/>
      <c r="F172" s="1" t="s">
        <v>1784</v>
      </c>
      <c r="G172" s="11">
        <f t="shared" si="1"/>
        <v>56576950</v>
      </c>
      <c r="H172" s="11">
        <f t="shared" si="9"/>
        <v>15629167</v>
      </c>
      <c r="I172" s="11">
        <f t="shared" si="2"/>
        <v>23043900</v>
      </c>
      <c r="J172" s="11">
        <f t="shared" si="10"/>
        <v>4698421</v>
      </c>
      <c r="K172" s="11">
        <f t="shared" si="3"/>
        <v>17903883</v>
      </c>
      <c r="L172" s="11">
        <f t="shared" si="4"/>
        <v>15818607.67</v>
      </c>
      <c r="M172" s="11">
        <f t="shared" si="11"/>
        <v>-6866666.167</v>
      </c>
      <c r="N172" s="11">
        <f t="shared" si="12"/>
        <v>11565086.83</v>
      </c>
      <c r="O172" s="11">
        <f t="shared" si="7"/>
        <v>6726000</v>
      </c>
    </row>
    <row r="173">
      <c r="A173" s="1" t="s">
        <v>1856</v>
      </c>
      <c r="B173" s="8">
        <v>46043.0</v>
      </c>
      <c r="C173" s="1" t="s">
        <v>6</v>
      </c>
      <c r="D173" s="10">
        <v>207000.0</v>
      </c>
      <c r="E173" s="12"/>
      <c r="F173" s="1" t="s">
        <v>1258</v>
      </c>
      <c r="G173" s="11">
        <f t="shared" si="1"/>
        <v>56783950</v>
      </c>
      <c r="H173" s="11">
        <f t="shared" si="9"/>
        <v>15629167</v>
      </c>
      <c r="I173" s="11">
        <f t="shared" si="2"/>
        <v>23043900</v>
      </c>
      <c r="J173" s="11">
        <f t="shared" si="10"/>
        <v>4905421</v>
      </c>
      <c r="K173" s="11">
        <f t="shared" si="3"/>
        <v>18110883</v>
      </c>
      <c r="L173" s="11">
        <f t="shared" si="4"/>
        <v>15818607.67</v>
      </c>
      <c r="M173" s="11">
        <f t="shared" si="11"/>
        <v>-6763166.167</v>
      </c>
      <c r="N173" s="11">
        <f t="shared" si="12"/>
        <v>11668586.83</v>
      </c>
      <c r="O173" s="11">
        <f t="shared" si="7"/>
        <v>6726000</v>
      </c>
    </row>
    <row r="174">
      <c r="A174" s="1" t="s">
        <v>1857</v>
      </c>
      <c r="B174" s="8">
        <v>46043.0</v>
      </c>
      <c r="C174" s="1" t="s">
        <v>6</v>
      </c>
      <c r="D174" s="10">
        <v>85000.0</v>
      </c>
      <c r="E174" s="12"/>
      <c r="F174" s="1" t="s">
        <v>1858</v>
      </c>
      <c r="G174" s="11">
        <f t="shared" si="1"/>
        <v>56868950</v>
      </c>
      <c r="H174" s="11">
        <f t="shared" si="9"/>
        <v>15629167</v>
      </c>
      <c r="I174" s="11">
        <f t="shared" si="2"/>
        <v>23043900</v>
      </c>
      <c r="J174" s="11">
        <f t="shared" si="10"/>
        <v>4990421</v>
      </c>
      <c r="K174" s="11">
        <f t="shared" si="3"/>
        <v>18195883</v>
      </c>
      <c r="L174" s="11">
        <f t="shared" si="4"/>
        <v>15818607.67</v>
      </c>
      <c r="M174" s="11">
        <f t="shared" si="11"/>
        <v>-6720666.167</v>
      </c>
      <c r="N174" s="11">
        <f t="shared" si="12"/>
        <v>11711086.83</v>
      </c>
      <c r="O174" s="11">
        <f t="shared" si="7"/>
        <v>6726000</v>
      </c>
    </row>
    <row r="175">
      <c r="A175" s="1" t="s">
        <v>1859</v>
      </c>
      <c r="B175" s="8">
        <v>46043.0</v>
      </c>
      <c r="C175" s="1" t="s">
        <v>6</v>
      </c>
      <c r="D175" s="10">
        <v>699000.0</v>
      </c>
      <c r="E175" s="12"/>
      <c r="F175" s="1" t="s">
        <v>783</v>
      </c>
      <c r="G175" s="11">
        <f t="shared" si="1"/>
        <v>57567950</v>
      </c>
      <c r="H175" s="11">
        <f t="shared" si="9"/>
        <v>15629167</v>
      </c>
      <c r="I175" s="11">
        <f t="shared" si="2"/>
        <v>23043900</v>
      </c>
      <c r="J175" s="11">
        <f t="shared" si="10"/>
        <v>5689421</v>
      </c>
      <c r="K175" s="11">
        <f t="shared" si="3"/>
        <v>18894883</v>
      </c>
      <c r="L175" s="11">
        <f t="shared" si="4"/>
        <v>15818607.67</v>
      </c>
      <c r="M175" s="11">
        <f t="shared" si="11"/>
        <v>-6371166.167</v>
      </c>
      <c r="N175" s="11">
        <f t="shared" si="12"/>
        <v>12060586.83</v>
      </c>
      <c r="O175" s="11">
        <f t="shared" si="7"/>
        <v>6726000</v>
      </c>
    </row>
    <row r="176">
      <c r="A176" s="1" t="s">
        <v>1860</v>
      </c>
      <c r="B176" s="8">
        <v>46043.0</v>
      </c>
      <c r="C176" s="1" t="s">
        <v>6</v>
      </c>
      <c r="D176" s="10">
        <v>65000.0</v>
      </c>
      <c r="E176" s="12"/>
      <c r="F176" s="1" t="s">
        <v>615</v>
      </c>
      <c r="G176" s="11">
        <f t="shared" si="1"/>
        <v>57632950</v>
      </c>
      <c r="H176" s="11">
        <f t="shared" si="9"/>
        <v>15629167</v>
      </c>
      <c r="I176" s="11">
        <f t="shared" si="2"/>
        <v>23043900</v>
      </c>
      <c r="J176" s="11">
        <f t="shared" si="10"/>
        <v>5754421</v>
      </c>
      <c r="K176" s="11">
        <f t="shared" si="3"/>
        <v>18959883</v>
      </c>
      <c r="L176" s="11">
        <f t="shared" si="4"/>
        <v>15818607.67</v>
      </c>
      <c r="M176" s="11">
        <f t="shared" si="11"/>
        <v>-6338666.167</v>
      </c>
      <c r="N176" s="11">
        <f t="shared" si="12"/>
        <v>12093086.83</v>
      </c>
      <c r="O176" s="11">
        <f t="shared" si="7"/>
        <v>6726000</v>
      </c>
    </row>
    <row r="177">
      <c r="A177" s="1" t="s">
        <v>1861</v>
      </c>
      <c r="B177" s="8">
        <v>46043.0</v>
      </c>
      <c r="C177" s="1" t="s">
        <v>6</v>
      </c>
      <c r="D177" s="10">
        <v>157000.0</v>
      </c>
      <c r="E177" s="12"/>
      <c r="F177" s="1" t="s">
        <v>622</v>
      </c>
      <c r="G177" s="11">
        <f t="shared" si="1"/>
        <v>57789950</v>
      </c>
      <c r="H177" s="11">
        <f t="shared" si="9"/>
        <v>15629167</v>
      </c>
      <c r="I177" s="11">
        <f t="shared" si="2"/>
        <v>23043900</v>
      </c>
      <c r="J177" s="11">
        <f t="shared" si="10"/>
        <v>5911421</v>
      </c>
      <c r="K177" s="11">
        <f t="shared" si="3"/>
        <v>19116883</v>
      </c>
      <c r="L177" s="11">
        <f t="shared" si="4"/>
        <v>15818607.67</v>
      </c>
      <c r="M177" s="11">
        <f t="shared" si="11"/>
        <v>-6260166.167</v>
      </c>
      <c r="N177" s="11">
        <f t="shared" si="12"/>
        <v>12171586.83</v>
      </c>
      <c r="O177" s="11">
        <f t="shared" si="7"/>
        <v>6726000</v>
      </c>
    </row>
    <row r="178">
      <c r="A178" s="1" t="s">
        <v>1862</v>
      </c>
      <c r="B178" s="8">
        <v>46043.0</v>
      </c>
      <c r="C178" s="1" t="s">
        <v>6</v>
      </c>
      <c r="D178" s="10">
        <v>300000.0</v>
      </c>
      <c r="E178" s="12"/>
      <c r="F178" s="1" t="s">
        <v>1863</v>
      </c>
      <c r="G178" s="11">
        <f t="shared" si="1"/>
        <v>58089950</v>
      </c>
      <c r="H178" s="11">
        <f t="shared" si="9"/>
        <v>15629167</v>
      </c>
      <c r="I178" s="11">
        <f t="shared" si="2"/>
        <v>23043900</v>
      </c>
      <c r="J178" s="11">
        <f t="shared" si="10"/>
        <v>6211421</v>
      </c>
      <c r="K178" s="11">
        <f t="shared" si="3"/>
        <v>19416883</v>
      </c>
      <c r="L178" s="11">
        <f t="shared" si="4"/>
        <v>15818607.67</v>
      </c>
      <c r="M178" s="11">
        <f t="shared" si="11"/>
        <v>-6110166.167</v>
      </c>
      <c r="N178" s="11">
        <f t="shared" si="12"/>
        <v>12321586.83</v>
      </c>
      <c r="O178" s="11">
        <f t="shared" si="7"/>
        <v>6726000</v>
      </c>
    </row>
    <row r="179">
      <c r="A179" s="1" t="s">
        <v>1864</v>
      </c>
      <c r="B179" s="8">
        <v>46043.0</v>
      </c>
      <c r="C179" s="1" t="s">
        <v>6</v>
      </c>
      <c r="D179" s="10">
        <v>59000.0</v>
      </c>
      <c r="E179" s="12"/>
      <c r="F179" s="1" t="s">
        <v>657</v>
      </c>
      <c r="G179" s="11">
        <f t="shared" si="1"/>
        <v>58148950</v>
      </c>
      <c r="H179" s="11">
        <f t="shared" si="9"/>
        <v>15629167</v>
      </c>
      <c r="I179" s="11">
        <f t="shared" si="2"/>
        <v>23043900</v>
      </c>
      <c r="J179" s="11">
        <f t="shared" si="10"/>
        <v>6270421</v>
      </c>
      <c r="K179" s="11">
        <f t="shared" si="3"/>
        <v>19475883</v>
      </c>
      <c r="L179" s="11">
        <f t="shared" si="4"/>
        <v>15818607.67</v>
      </c>
      <c r="M179" s="11">
        <f t="shared" si="11"/>
        <v>-6080666.167</v>
      </c>
      <c r="N179" s="11">
        <f t="shared" si="12"/>
        <v>12351086.83</v>
      </c>
      <c r="O179" s="11">
        <f t="shared" si="7"/>
        <v>6726000</v>
      </c>
    </row>
    <row r="180">
      <c r="A180" s="1" t="s">
        <v>1865</v>
      </c>
      <c r="B180" s="8">
        <v>46043.0</v>
      </c>
      <c r="C180" s="1" t="s">
        <v>6</v>
      </c>
      <c r="D180" s="10">
        <v>149500.0</v>
      </c>
      <c r="E180" s="12"/>
      <c r="F180" s="1" t="s">
        <v>1866</v>
      </c>
      <c r="G180" s="11">
        <f t="shared" si="1"/>
        <v>58298450</v>
      </c>
      <c r="H180" s="11">
        <f t="shared" si="9"/>
        <v>15629167</v>
      </c>
      <c r="I180" s="11">
        <f t="shared" si="2"/>
        <v>23043900</v>
      </c>
      <c r="J180" s="11">
        <f t="shared" si="10"/>
        <v>6419921</v>
      </c>
      <c r="K180" s="11">
        <f t="shared" si="3"/>
        <v>19625383</v>
      </c>
      <c r="L180" s="11">
        <f t="shared" si="4"/>
        <v>15818607.67</v>
      </c>
      <c r="M180" s="11">
        <f t="shared" si="11"/>
        <v>-6005916.167</v>
      </c>
      <c r="N180" s="11">
        <f t="shared" si="12"/>
        <v>12425836.83</v>
      </c>
      <c r="O180" s="11">
        <f t="shared" si="7"/>
        <v>6726000</v>
      </c>
    </row>
    <row r="181">
      <c r="A181" s="1" t="s">
        <v>1867</v>
      </c>
      <c r="B181" s="8">
        <v>46043.0</v>
      </c>
      <c r="C181" s="1" t="s">
        <v>6</v>
      </c>
      <c r="D181" s="10">
        <v>255000.0</v>
      </c>
      <c r="E181" s="12"/>
      <c r="F181" s="1" t="s">
        <v>630</v>
      </c>
      <c r="G181" s="11">
        <f t="shared" si="1"/>
        <v>58553450</v>
      </c>
      <c r="H181" s="11">
        <f t="shared" si="9"/>
        <v>15629167</v>
      </c>
      <c r="I181" s="11">
        <f t="shared" si="2"/>
        <v>23043900</v>
      </c>
      <c r="J181" s="11">
        <f t="shared" si="10"/>
        <v>6674921</v>
      </c>
      <c r="K181" s="11">
        <f t="shared" si="3"/>
        <v>19880383</v>
      </c>
      <c r="L181" s="11">
        <f t="shared" si="4"/>
        <v>15818607.67</v>
      </c>
      <c r="M181" s="11">
        <f t="shared" si="11"/>
        <v>-5878416.167</v>
      </c>
      <c r="N181" s="11">
        <f t="shared" si="12"/>
        <v>12553336.83</v>
      </c>
      <c r="O181" s="11">
        <f t="shared" si="7"/>
        <v>6726000</v>
      </c>
    </row>
    <row r="182">
      <c r="A182" s="1" t="s">
        <v>1868</v>
      </c>
      <c r="B182" s="8">
        <v>46043.0</v>
      </c>
      <c r="C182" s="1" t="s">
        <v>6</v>
      </c>
      <c r="D182" s="10">
        <v>100000.0</v>
      </c>
      <c r="E182" s="12"/>
      <c r="F182" s="1" t="s">
        <v>1869</v>
      </c>
      <c r="G182" s="11">
        <f t="shared" si="1"/>
        <v>58653450</v>
      </c>
      <c r="H182" s="11">
        <f t="shared" si="9"/>
        <v>15629167</v>
      </c>
      <c r="I182" s="11">
        <f t="shared" si="2"/>
        <v>23043900</v>
      </c>
      <c r="J182" s="11">
        <f t="shared" si="10"/>
        <v>6774921</v>
      </c>
      <c r="K182" s="11">
        <f t="shared" si="3"/>
        <v>19980383</v>
      </c>
      <c r="L182" s="11">
        <f t="shared" si="4"/>
        <v>15818607.67</v>
      </c>
      <c r="M182" s="11">
        <f t="shared" si="11"/>
        <v>-5828416.167</v>
      </c>
      <c r="N182" s="11">
        <f t="shared" si="12"/>
        <v>12603336.83</v>
      </c>
      <c r="O182" s="11">
        <f t="shared" si="7"/>
        <v>6726000</v>
      </c>
    </row>
    <row r="183">
      <c r="A183" s="1" t="s">
        <v>1870</v>
      </c>
      <c r="B183" s="8">
        <v>46043.0</v>
      </c>
      <c r="C183" s="1" t="s">
        <v>6</v>
      </c>
      <c r="D183" s="10">
        <v>325000.0</v>
      </c>
      <c r="E183" s="12"/>
      <c r="F183" s="1" t="s">
        <v>1871</v>
      </c>
      <c r="G183" s="11">
        <f t="shared" si="1"/>
        <v>58978450</v>
      </c>
      <c r="H183" s="11">
        <f t="shared" si="9"/>
        <v>15629167</v>
      </c>
      <c r="I183" s="11">
        <f t="shared" si="2"/>
        <v>23043900</v>
      </c>
      <c r="J183" s="11">
        <f t="shared" si="10"/>
        <v>7099921</v>
      </c>
      <c r="K183" s="11">
        <f t="shared" si="3"/>
        <v>20305383</v>
      </c>
      <c r="L183" s="11">
        <f t="shared" si="4"/>
        <v>15818607.67</v>
      </c>
      <c r="M183" s="11">
        <f t="shared" si="11"/>
        <v>-5665916.167</v>
      </c>
      <c r="N183" s="11">
        <f t="shared" si="12"/>
        <v>12765836.83</v>
      </c>
      <c r="O183" s="11">
        <f t="shared" si="7"/>
        <v>6726000</v>
      </c>
    </row>
    <row r="184">
      <c r="A184" s="1" t="s">
        <v>1872</v>
      </c>
      <c r="B184" s="8">
        <v>46044.0</v>
      </c>
      <c r="C184" s="1" t="s">
        <v>34</v>
      </c>
      <c r="D184" s="12"/>
      <c r="E184" s="10">
        <v>716000.0</v>
      </c>
      <c r="F184" s="1" t="s">
        <v>62</v>
      </c>
      <c r="G184" s="11">
        <f t="shared" si="1"/>
        <v>58978450</v>
      </c>
      <c r="H184" s="11">
        <f t="shared" si="9"/>
        <v>15629167</v>
      </c>
      <c r="I184" s="11">
        <f t="shared" si="2"/>
        <v>23759900</v>
      </c>
      <c r="J184" s="11">
        <f t="shared" si="10"/>
        <v>6383921</v>
      </c>
      <c r="K184" s="11">
        <f t="shared" si="3"/>
        <v>19589383</v>
      </c>
      <c r="L184" s="11">
        <f t="shared" si="4"/>
        <v>15818607.67</v>
      </c>
      <c r="M184" s="11">
        <f t="shared" si="11"/>
        <v>-6023916.167</v>
      </c>
      <c r="N184" s="11">
        <f t="shared" si="12"/>
        <v>12407836.83</v>
      </c>
      <c r="O184" s="11">
        <f t="shared" si="7"/>
        <v>6726000</v>
      </c>
    </row>
    <row r="185">
      <c r="A185" s="1" t="s">
        <v>1873</v>
      </c>
      <c r="B185" s="8">
        <v>46045.0</v>
      </c>
      <c r="C185" s="1" t="s">
        <v>34</v>
      </c>
      <c r="D185" s="12"/>
      <c r="E185" s="10">
        <v>450000.0</v>
      </c>
      <c r="F185" s="1" t="s">
        <v>1670</v>
      </c>
      <c r="G185" s="11">
        <f t="shared" si="1"/>
        <v>58978450</v>
      </c>
      <c r="H185" s="11">
        <f t="shared" si="9"/>
        <v>15629167</v>
      </c>
      <c r="I185" s="11">
        <f t="shared" si="2"/>
        <v>24209900</v>
      </c>
      <c r="J185" s="11">
        <f t="shared" si="10"/>
        <v>5933921</v>
      </c>
      <c r="K185" s="11">
        <f t="shared" si="3"/>
        <v>19139383</v>
      </c>
      <c r="L185" s="11">
        <f t="shared" si="4"/>
        <v>15818607.67</v>
      </c>
      <c r="M185" s="11">
        <f t="shared" si="11"/>
        <v>-6248916.167</v>
      </c>
      <c r="N185" s="11">
        <f t="shared" si="12"/>
        <v>12182836.83</v>
      </c>
      <c r="O185" s="11">
        <f t="shared" si="7"/>
        <v>6726000</v>
      </c>
    </row>
    <row r="186">
      <c r="A186" s="1" t="s">
        <v>1874</v>
      </c>
      <c r="B186" s="8">
        <v>46046.0</v>
      </c>
      <c r="C186" s="1" t="s">
        <v>34</v>
      </c>
      <c r="D186" s="12"/>
      <c r="E186" s="10">
        <v>60000.0</v>
      </c>
      <c r="F186" s="1" t="s">
        <v>1875</v>
      </c>
      <c r="G186" s="11">
        <f t="shared" si="1"/>
        <v>58978450</v>
      </c>
      <c r="H186" s="11">
        <f t="shared" si="9"/>
        <v>15629167</v>
      </c>
      <c r="I186" s="11">
        <f t="shared" si="2"/>
        <v>24269900</v>
      </c>
      <c r="J186" s="11">
        <f t="shared" si="10"/>
        <v>5873921</v>
      </c>
      <c r="K186" s="11">
        <f t="shared" si="3"/>
        <v>19079383</v>
      </c>
      <c r="L186" s="11">
        <f t="shared" si="4"/>
        <v>15818607.67</v>
      </c>
      <c r="M186" s="11">
        <f t="shared" si="11"/>
        <v>-6278916.167</v>
      </c>
      <c r="N186" s="11">
        <f t="shared" si="12"/>
        <v>12152836.83</v>
      </c>
      <c r="O186" s="11">
        <f t="shared" si="7"/>
        <v>6726000</v>
      </c>
    </row>
    <row r="187">
      <c r="A187" s="1" t="s">
        <v>1876</v>
      </c>
      <c r="B187" s="8">
        <v>46046.0</v>
      </c>
      <c r="C187" s="1" t="s">
        <v>25</v>
      </c>
      <c r="D187" s="12"/>
      <c r="E187" s="10">
        <v>115000.0</v>
      </c>
      <c r="F187" s="1" t="s">
        <v>1877</v>
      </c>
      <c r="G187" s="11">
        <f t="shared" si="1"/>
        <v>58978450</v>
      </c>
      <c r="H187" s="11">
        <f t="shared" si="9"/>
        <v>15744167</v>
      </c>
      <c r="I187" s="11">
        <f t="shared" si="2"/>
        <v>24269900</v>
      </c>
      <c r="J187" s="11">
        <f t="shared" si="10"/>
        <v>5758921</v>
      </c>
      <c r="K187" s="11">
        <f t="shared" si="3"/>
        <v>18964383</v>
      </c>
      <c r="L187" s="11">
        <f t="shared" si="4"/>
        <v>15818607.67</v>
      </c>
      <c r="M187" s="11">
        <f t="shared" si="11"/>
        <v>-6336416.167</v>
      </c>
      <c r="N187" s="11">
        <f t="shared" si="12"/>
        <v>12095336.83</v>
      </c>
      <c r="O187" s="11">
        <f t="shared" si="7"/>
        <v>6726000</v>
      </c>
    </row>
    <row r="188">
      <c r="A188" s="1" t="s">
        <v>1878</v>
      </c>
      <c r="B188" s="8">
        <v>46046.0</v>
      </c>
      <c r="C188" s="1" t="s">
        <v>25</v>
      </c>
      <c r="D188" s="12"/>
      <c r="E188" s="10">
        <v>190000.0</v>
      </c>
      <c r="F188" s="1" t="s">
        <v>53</v>
      </c>
      <c r="G188" s="11">
        <f t="shared" si="1"/>
        <v>58978450</v>
      </c>
      <c r="H188" s="11">
        <f t="shared" si="9"/>
        <v>15934167</v>
      </c>
      <c r="I188" s="11">
        <f t="shared" si="2"/>
        <v>24269900</v>
      </c>
      <c r="J188" s="11">
        <f t="shared" si="10"/>
        <v>5568921</v>
      </c>
      <c r="K188" s="11">
        <f t="shared" si="3"/>
        <v>18774383</v>
      </c>
      <c r="L188" s="11">
        <f t="shared" si="4"/>
        <v>15818607.67</v>
      </c>
      <c r="M188" s="11">
        <f t="shared" si="11"/>
        <v>-6431416.167</v>
      </c>
      <c r="N188" s="11">
        <f t="shared" si="12"/>
        <v>12000336.83</v>
      </c>
      <c r="O188" s="11">
        <f t="shared" si="7"/>
        <v>6916000</v>
      </c>
    </row>
    <row r="189">
      <c r="A189" s="1" t="s">
        <v>1879</v>
      </c>
      <c r="B189" s="8">
        <v>46046.0</v>
      </c>
      <c r="C189" s="1" t="s">
        <v>6</v>
      </c>
      <c r="D189" s="10">
        <v>8000.0</v>
      </c>
      <c r="E189" s="12"/>
      <c r="F189" s="1" t="s">
        <v>1880</v>
      </c>
      <c r="G189" s="11">
        <f t="shared" si="1"/>
        <v>58986450</v>
      </c>
      <c r="H189" s="11">
        <f t="shared" si="9"/>
        <v>15934167</v>
      </c>
      <c r="I189" s="11">
        <f t="shared" si="2"/>
        <v>24269900</v>
      </c>
      <c r="J189" s="11">
        <f t="shared" si="10"/>
        <v>5576921</v>
      </c>
      <c r="K189" s="11">
        <f t="shared" si="3"/>
        <v>18782383</v>
      </c>
      <c r="L189" s="11">
        <f t="shared" si="4"/>
        <v>15818607.67</v>
      </c>
      <c r="M189" s="11">
        <f t="shared" si="11"/>
        <v>-6427416.167</v>
      </c>
      <c r="N189" s="11">
        <f t="shared" si="12"/>
        <v>12004336.83</v>
      </c>
      <c r="O189" s="11">
        <f t="shared" si="7"/>
        <v>6916000</v>
      </c>
    </row>
    <row r="190">
      <c r="A190" s="1" t="s">
        <v>1881</v>
      </c>
      <c r="B190" s="8">
        <v>46046.0</v>
      </c>
      <c r="C190" s="1" t="s">
        <v>6</v>
      </c>
      <c r="D190" s="10">
        <v>44000.0</v>
      </c>
      <c r="E190" s="12"/>
      <c r="F190" s="1" t="s">
        <v>630</v>
      </c>
      <c r="G190" s="11">
        <f t="shared" si="1"/>
        <v>59030450</v>
      </c>
      <c r="H190" s="11">
        <f t="shared" si="9"/>
        <v>15934167</v>
      </c>
      <c r="I190" s="11">
        <f t="shared" si="2"/>
        <v>24269900</v>
      </c>
      <c r="J190" s="11">
        <f t="shared" si="10"/>
        <v>5620921</v>
      </c>
      <c r="K190" s="11">
        <f t="shared" si="3"/>
        <v>18826383</v>
      </c>
      <c r="L190" s="11">
        <f t="shared" si="4"/>
        <v>15818607.67</v>
      </c>
      <c r="M190" s="11">
        <f t="shared" si="11"/>
        <v>-6405416.167</v>
      </c>
      <c r="N190" s="11">
        <f t="shared" si="12"/>
        <v>12026336.83</v>
      </c>
      <c r="O190" s="11">
        <f t="shared" si="7"/>
        <v>6916000</v>
      </c>
    </row>
    <row r="191">
      <c r="A191" s="1" t="s">
        <v>1882</v>
      </c>
      <c r="B191" s="8">
        <v>46046.0</v>
      </c>
      <c r="C191" s="1" t="s">
        <v>6</v>
      </c>
      <c r="D191" s="10">
        <v>68000.0</v>
      </c>
      <c r="E191" s="12"/>
      <c r="F191" s="1" t="s">
        <v>1683</v>
      </c>
      <c r="G191" s="11">
        <f t="shared" si="1"/>
        <v>59098450</v>
      </c>
      <c r="H191" s="11">
        <f t="shared" si="9"/>
        <v>15934167</v>
      </c>
      <c r="I191" s="11">
        <f t="shared" si="2"/>
        <v>24269900</v>
      </c>
      <c r="J191" s="11">
        <f t="shared" si="10"/>
        <v>5688921</v>
      </c>
      <c r="K191" s="11">
        <f t="shared" si="3"/>
        <v>18894383</v>
      </c>
      <c r="L191" s="11">
        <f t="shared" si="4"/>
        <v>15818607.67</v>
      </c>
      <c r="M191" s="11">
        <f t="shared" si="11"/>
        <v>-6371416.167</v>
      </c>
      <c r="N191" s="11">
        <f t="shared" si="12"/>
        <v>12060336.83</v>
      </c>
      <c r="O191" s="11">
        <f t="shared" si="7"/>
        <v>6916000</v>
      </c>
    </row>
    <row r="192">
      <c r="A192" s="1" t="s">
        <v>1883</v>
      </c>
      <c r="B192" s="8">
        <v>46046.0</v>
      </c>
      <c r="C192" s="1" t="s">
        <v>6</v>
      </c>
      <c r="D192" s="10">
        <v>60000.0</v>
      </c>
      <c r="E192" s="12"/>
      <c r="F192" s="1" t="s">
        <v>1884</v>
      </c>
      <c r="G192" s="11">
        <f t="shared" si="1"/>
        <v>59158450</v>
      </c>
      <c r="H192" s="11">
        <f t="shared" si="9"/>
        <v>15934167</v>
      </c>
      <c r="I192" s="11">
        <f t="shared" si="2"/>
        <v>24269900</v>
      </c>
      <c r="J192" s="11">
        <f t="shared" si="10"/>
        <v>5748921</v>
      </c>
      <c r="K192" s="11">
        <f t="shared" si="3"/>
        <v>18954383</v>
      </c>
      <c r="L192" s="11">
        <f t="shared" si="4"/>
        <v>15818607.67</v>
      </c>
      <c r="M192" s="11">
        <f t="shared" si="11"/>
        <v>-6341416.167</v>
      </c>
      <c r="N192" s="11">
        <f t="shared" si="12"/>
        <v>12090336.83</v>
      </c>
      <c r="O192" s="11">
        <f t="shared" si="7"/>
        <v>6916000</v>
      </c>
    </row>
    <row r="193">
      <c r="A193" s="1" t="s">
        <v>1885</v>
      </c>
      <c r="B193" s="8">
        <v>46046.0</v>
      </c>
      <c r="C193" s="1" t="s">
        <v>6</v>
      </c>
      <c r="D193" s="10">
        <v>135000.0</v>
      </c>
      <c r="E193" s="12"/>
      <c r="F193" s="1" t="s">
        <v>747</v>
      </c>
      <c r="G193" s="11">
        <f t="shared" si="1"/>
        <v>59293450</v>
      </c>
      <c r="H193" s="11">
        <f t="shared" si="9"/>
        <v>15934167</v>
      </c>
      <c r="I193" s="11">
        <f t="shared" si="2"/>
        <v>24269900</v>
      </c>
      <c r="J193" s="11">
        <f t="shared" si="10"/>
        <v>5883921</v>
      </c>
      <c r="K193" s="11">
        <f t="shared" si="3"/>
        <v>19089383</v>
      </c>
      <c r="L193" s="11">
        <f t="shared" si="4"/>
        <v>15818607.67</v>
      </c>
      <c r="M193" s="11">
        <f t="shared" si="11"/>
        <v>-6273916.167</v>
      </c>
      <c r="N193" s="11">
        <f t="shared" si="12"/>
        <v>12157836.83</v>
      </c>
      <c r="O193" s="11">
        <f t="shared" si="7"/>
        <v>6916000</v>
      </c>
    </row>
    <row r="194">
      <c r="A194" s="1" t="s">
        <v>1886</v>
      </c>
      <c r="B194" s="8">
        <v>46046.0</v>
      </c>
      <c r="C194" s="1" t="s">
        <v>6</v>
      </c>
      <c r="D194" s="10">
        <v>92000.0</v>
      </c>
      <c r="E194" s="12"/>
      <c r="F194" s="1" t="s">
        <v>1887</v>
      </c>
      <c r="G194" s="11">
        <f t="shared" si="1"/>
        <v>59385450</v>
      </c>
      <c r="H194" s="11">
        <f t="shared" si="9"/>
        <v>15934167</v>
      </c>
      <c r="I194" s="11">
        <f t="shared" si="2"/>
        <v>24269900</v>
      </c>
      <c r="J194" s="11">
        <f t="shared" si="10"/>
        <v>5975921</v>
      </c>
      <c r="K194" s="11">
        <f t="shared" si="3"/>
        <v>19181383</v>
      </c>
      <c r="L194" s="11">
        <f t="shared" si="4"/>
        <v>15818607.67</v>
      </c>
      <c r="M194" s="11">
        <f t="shared" si="11"/>
        <v>-6227916.167</v>
      </c>
      <c r="N194" s="11">
        <f t="shared" si="12"/>
        <v>12203836.83</v>
      </c>
      <c r="O194" s="11">
        <f t="shared" si="7"/>
        <v>6916000</v>
      </c>
    </row>
    <row r="195">
      <c r="A195" s="1" t="s">
        <v>1888</v>
      </c>
      <c r="B195" s="8">
        <v>46046.0</v>
      </c>
      <c r="C195" s="1" t="s">
        <v>6</v>
      </c>
      <c r="D195" s="10">
        <v>15000.0</v>
      </c>
      <c r="E195" s="12"/>
      <c r="F195" s="1" t="s">
        <v>1889</v>
      </c>
      <c r="G195" s="11">
        <f t="shared" si="1"/>
        <v>59400450</v>
      </c>
      <c r="H195" s="11">
        <f t="shared" si="9"/>
        <v>15934167</v>
      </c>
      <c r="I195" s="11">
        <f t="shared" si="2"/>
        <v>24269900</v>
      </c>
      <c r="J195" s="11">
        <f t="shared" si="10"/>
        <v>5990921</v>
      </c>
      <c r="K195" s="11">
        <f t="shared" si="3"/>
        <v>19196383</v>
      </c>
      <c r="L195" s="11">
        <f t="shared" si="4"/>
        <v>15818607.67</v>
      </c>
      <c r="M195" s="11">
        <f t="shared" si="11"/>
        <v>-6220416.167</v>
      </c>
      <c r="N195" s="11">
        <f t="shared" si="12"/>
        <v>12211336.83</v>
      </c>
      <c r="O195" s="11">
        <f t="shared" si="7"/>
        <v>6916000</v>
      </c>
    </row>
    <row r="196">
      <c r="A196" s="1" t="s">
        <v>1890</v>
      </c>
      <c r="B196" s="8">
        <v>46046.0</v>
      </c>
      <c r="C196" s="1" t="s">
        <v>6</v>
      </c>
      <c r="D196" s="10">
        <v>31000.0</v>
      </c>
      <c r="E196" s="12"/>
      <c r="F196" s="1" t="s">
        <v>590</v>
      </c>
      <c r="G196" s="11">
        <f t="shared" si="1"/>
        <v>59431450</v>
      </c>
      <c r="H196" s="11">
        <f t="shared" si="9"/>
        <v>15934167</v>
      </c>
      <c r="I196" s="11">
        <f t="shared" si="2"/>
        <v>24269900</v>
      </c>
      <c r="J196" s="11">
        <f t="shared" si="10"/>
        <v>6021921</v>
      </c>
      <c r="K196" s="11">
        <f t="shared" si="3"/>
        <v>19227383</v>
      </c>
      <c r="L196" s="11">
        <f t="shared" si="4"/>
        <v>15818607.67</v>
      </c>
      <c r="M196" s="11">
        <f t="shared" si="11"/>
        <v>-6204916.167</v>
      </c>
      <c r="N196" s="11">
        <f t="shared" si="12"/>
        <v>12226836.83</v>
      </c>
      <c r="O196" s="11">
        <f t="shared" si="7"/>
        <v>6916000</v>
      </c>
    </row>
    <row r="197">
      <c r="A197" s="1" t="s">
        <v>1891</v>
      </c>
      <c r="B197" s="8">
        <v>46046.0</v>
      </c>
      <c r="C197" s="1" t="s">
        <v>6</v>
      </c>
      <c r="D197" s="10">
        <v>180000.0</v>
      </c>
      <c r="E197" s="12"/>
      <c r="F197" s="1" t="s">
        <v>1411</v>
      </c>
      <c r="G197" s="11">
        <f t="shared" si="1"/>
        <v>59611450</v>
      </c>
      <c r="H197" s="11">
        <f t="shared" si="9"/>
        <v>15934167</v>
      </c>
      <c r="I197" s="11">
        <f t="shared" si="2"/>
        <v>24269900</v>
      </c>
      <c r="J197" s="11">
        <f t="shared" si="10"/>
        <v>6201921</v>
      </c>
      <c r="K197" s="11">
        <f t="shared" si="3"/>
        <v>19407383</v>
      </c>
      <c r="L197" s="11">
        <f t="shared" si="4"/>
        <v>15818607.67</v>
      </c>
      <c r="M197" s="11">
        <f t="shared" si="11"/>
        <v>-6114916.167</v>
      </c>
      <c r="N197" s="11">
        <f t="shared" si="12"/>
        <v>12316836.83</v>
      </c>
      <c r="O197" s="11">
        <f t="shared" si="7"/>
        <v>6916000</v>
      </c>
    </row>
    <row r="198">
      <c r="A198" s="1" t="s">
        <v>1892</v>
      </c>
      <c r="B198" s="8">
        <v>46046.0</v>
      </c>
      <c r="C198" s="1" t="s">
        <v>6</v>
      </c>
      <c r="D198" s="10">
        <v>447000.0</v>
      </c>
      <c r="E198" s="12"/>
      <c r="F198" s="1" t="s">
        <v>1893</v>
      </c>
      <c r="G198" s="11">
        <f t="shared" si="1"/>
        <v>60058450</v>
      </c>
      <c r="H198" s="11">
        <f t="shared" si="9"/>
        <v>15934167</v>
      </c>
      <c r="I198" s="11">
        <f t="shared" si="2"/>
        <v>24269900</v>
      </c>
      <c r="J198" s="11">
        <f t="shared" si="10"/>
        <v>6648921</v>
      </c>
      <c r="K198" s="11">
        <f t="shared" si="3"/>
        <v>19854383</v>
      </c>
      <c r="L198" s="11">
        <f t="shared" si="4"/>
        <v>15818607.67</v>
      </c>
      <c r="M198" s="11">
        <f t="shared" si="11"/>
        <v>-5891416.167</v>
      </c>
      <c r="N198" s="11">
        <f t="shared" si="12"/>
        <v>12540336.83</v>
      </c>
      <c r="O198" s="11">
        <f t="shared" si="7"/>
        <v>6916000</v>
      </c>
    </row>
    <row r="199">
      <c r="A199" s="1" t="s">
        <v>1894</v>
      </c>
      <c r="B199" s="8">
        <v>46046.0</v>
      </c>
      <c r="C199" s="1" t="s">
        <v>6</v>
      </c>
      <c r="D199" s="10">
        <v>85000.0</v>
      </c>
      <c r="E199" s="12"/>
      <c r="F199" s="1" t="s">
        <v>1895</v>
      </c>
      <c r="G199" s="11">
        <f t="shared" si="1"/>
        <v>60143450</v>
      </c>
      <c r="H199" s="11">
        <f t="shared" si="9"/>
        <v>15934167</v>
      </c>
      <c r="I199" s="11">
        <f t="shared" si="2"/>
        <v>24269900</v>
      </c>
      <c r="J199" s="11">
        <f t="shared" si="10"/>
        <v>6733921</v>
      </c>
      <c r="K199" s="11">
        <f t="shared" si="3"/>
        <v>19939383</v>
      </c>
      <c r="L199" s="11">
        <f t="shared" si="4"/>
        <v>15818607.67</v>
      </c>
      <c r="M199" s="11">
        <f t="shared" si="11"/>
        <v>-5848916.167</v>
      </c>
      <c r="N199" s="11">
        <f t="shared" si="12"/>
        <v>12582836.83</v>
      </c>
      <c r="O199" s="11">
        <f t="shared" si="7"/>
        <v>6916000</v>
      </c>
    </row>
    <row r="200">
      <c r="A200" s="1" t="s">
        <v>1896</v>
      </c>
      <c r="B200" s="8">
        <v>46046.0</v>
      </c>
      <c r="C200" s="1" t="s">
        <v>6</v>
      </c>
      <c r="D200" s="10">
        <v>17000.0</v>
      </c>
      <c r="E200" s="12"/>
      <c r="F200" s="1" t="s">
        <v>1480</v>
      </c>
      <c r="G200" s="11">
        <f t="shared" si="1"/>
        <v>60160450</v>
      </c>
      <c r="H200" s="11">
        <f t="shared" si="9"/>
        <v>15934167</v>
      </c>
      <c r="I200" s="11">
        <f t="shared" si="2"/>
        <v>24269900</v>
      </c>
      <c r="J200" s="11">
        <f t="shared" si="10"/>
        <v>6750921</v>
      </c>
      <c r="K200" s="11">
        <f t="shared" si="3"/>
        <v>19956383</v>
      </c>
      <c r="L200" s="11">
        <f t="shared" si="4"/>
        <v>15818607.67</v>
      </c>
      <c r="M200" s="11">
        <f t="shared" si="11"/>
        <v>-5840416.167</v>
      </c>
      <c r="N200" s="11">
        <f t="shared" si="12"/>
        <v>12591336.83</v>
      </c>
      <c r="O200" s="11">
        <f t="shared" si="7"/>
        <v>6916000</v>
      </c>
    </row>
    <row r="201">
      <c r="A201" s="1" t="s">
        <v>1897</v>
      </c>
      <c r="B201" s="8">
        <v>46046.0</v>
      </c>
      <c r="C201" s="1" t="s">
        <v>6</v>
      </c>
      <c r="D201" s="10">
        <v>1049000.0</v>
      </c>
      <c r="E201" s="12"/>
      <c r="F201" s="1" t="s">
        <v>1898</v>
      </c>
      <c r="G201" s="11">
        <f t="shared" si="1"/>
        <v>61209450</v>
      </c>
      <c r="H201" s="11">
        <f t="shared" si="9"/>
        <v>15934167</v>
      </c>
      <c r="I201" s="11">
        <f t="shared" si="2"/>
        <v>24269900</v>
      </c>
      <c r="J201" s="11">
        <f t="shared" si="10"/>
        <v>7799921</v>
      </c>
      <c r="K201" s="11">
        <f t="shared" si="3"/>
        <v>21005383</v>
      </c>
      <c r="L201" s="11">
        <f t="shared" si="4"/>
        <v>15818607.67</v>
      </c>
      <c r="M201" s="11">
        <f t="shared" si="11"/>
        <v>-5315916.167</v>
      </c>
      <c r="N201" s="11">
        <f t="shared" si="12"/>
        <v>13115836.83</v>
      </c>
      <c r="O201" s="11">
        <f t="shared" si="7"/>
        <v>6916000</v>
      </c>
    </row>
    <row r="202">
      <c r="A202" s="1" t="s">
        <v>1899</v>
      </c>
      <c r="B202" s="8">
        <v>46046.0</v>
      </c>
      <c r="C202" s="1" t="s">
        <v>6</v>
      </c>
      <c r="D202" s="10">
        <v>180000.0</v>
      </c>
      <c r="E202" s="12"/>
      <c r="F202" s="1" t="s">
        <v>1900</v>
      </c>
      <c r="G202" s="11">
        <f t="shared" si="1"/>
        <v>61389450</v>
      </c>
      <c r="H202" s="11">
        <f t="shared" si="9"/>
        <v>15934167</v>
      </c>
      <c r="I202" s="11">
        <f t="shared" si="2"/>
        <v>24269900</v>
      </c>
      <c r="J202" s="11">
        <f t="shared" si="10"/>
        <v>7979921</v>
      </c>
      <c r="K202" s="11">
        <f t="shared" si="3"/>
        <v>21185383</v>
      </c>
      <c r="L202" s="11">
        <f t="shared" si="4"/>
        <v>15818607.67</v>
      </c>
      <c r="M202" s="11">
        <f t="shared" si="11"/>
        <v>-5225916.167</v>
      </c>
      <c r="N202" s="11">
        <f t="shared" si="12"/>
        <v>13205836.83</v>
      </c>
      <c r="O202" s="11">
        <f t="shared" si="7"/>
        <v>6916000</v>
      </c>
    </row>
    <row r="203">
      <c r="A203" s="1" t="s">
        <v>1901</v>
      </c>
      <c r="B203" s="8">
        <v>46046.0</v>
      </c>
      <c r="C203" s="1" t="s">
        <v>34</v>
      </c>
      <c r="D203" s="12"/>
      <c r="E203" s="10">
        <v>196500.0</v>
      </c>
      <c r="F203" s="1" t="s">
        <v>1902</v>
      </c>
      <c r="G203" s="11">
        <f t="shared" si="1"/>
        <v>61389450</v>
      </c>
      <c r="H203" s="11">
        <f t="shared" si="9"/>
        <v>15934167</v>
      </c>
      <c r="I203" s="11">
        <f t="shared" si="2"/>
        <v>24466400</v>
      </c>
      <c r="J203" s="11">
        <f t="shared" si="10"/>
        <v>7783421</v>
      </c>
      <c r="K203" s="11">
        <f t="shared" si="3"/>
        <v>20988883</v>
      </c>
      <c r="L203" s="11">
        <f t="shared" si="4"/>
        <v>15818607.67</v>
      </c>
      <c r="M203" s="11">
        <f t="shared" si="11"/>
        <v>-5324166.167</v>
      </c>
      <c r="N203" s="11">
        <f t="shared" si="12"/>
        <v>13107586.83</v>
      </c>
      <c r="O203" s="11">
        <f t="shared" si="7"/>
        <v>6916000</v>
      </c>
    </row>
    <row r="204">
      <c r="A204" s="1" t="s">
        <v>1903</v>
      </c>
      <c r="B204" s="8">
        <v>46046.0</v>
      </c>
      <c r="C204" s="1" t="s">
        <v>25</v>
      </c>
      <c r="D204" s="12"/>
      <c r="E204" s="10">
        <v>500000.0</v>
      </c>
      <c r="F204" s="1" t="s">
        <v>53</v>
      </c>
      <c r="G204" s="11">
        <f t="shared" si="1"/>
        <v>61389450</v>
      </c>
      <c r="H204" s="11">
        <f t="shared" si="9"/>
        <v>16434167</v>
      </c>
      <c r="I204" s="11">
        <f t="shared" si="2"/>
        <v>24466400</v>
      </c>
      <c r="J204" s="11">
        <f t="shared" si="10"/>
        <v>7283421</v>
      </c>
      <c r="K204" s="11">
        <f t="shared" si="3"/>
        <v>20488883</v>
      </c>
      <c r="L204" s="11">
        <f t="shared" si="4"/>
        <v>15818607.67</v>
      </c>
      <c r="M204" s="11">
        <f t="shared" si="11"/>
        <v>-5574166.167</v>
      </c>
      <c r="N204" s="11">
        <f t="shared" si="12"/>
        <v>12857586.83</v>
      </c>
      <c r="O204" s="11">
        <f t="shared" si="7"/>
        <v>7416000</v>
      </c>
    </row>
    <row r="205">
      <c r="A205" s="1" t="s">
        <v>1904</v>
      </c>
      <c r="B205" s="8">
        <v>46046.0</v>
      </c>
      <c r="C205" s="1" t="s">
        <v>6</v>
      </c>
      <c r="D205" s="10">
        <v>360000.0</v>
      </c>
      <c r="E205" s="12"/>
      <c r="F205" s="1" t="s">
        <v>1905</v>
      </c>
      <c r="G205" s="11">
        <f t="shared" si="1"/>
        <v>61749450</v>
      </c>
      <c r="H205" s="11">
        <f t="shared" si="9"/>
        <v>16434167</v>
      </c>
      <c r="I205" s="11">
        <f t="shared" si="2"/>
        <v>24466400</v>
      </c>
      <c r="J205" s="11">
        <f t="shared" si="10"/>
        <v>7643421</v>
      </c>
      <c r="K205" s="11">
        <f t="shared" si="3"/>
        <v>20848883</v>
      </c>
      <c r="L205" s="11">
        <f t="shared" si="4"/>
        <v>15818607.67</v>
      </c>
      <c r="M205" s="11">
        <f t="shared" si="11"/>
        <v>-5394166.167</v>
      </c>
      <c r="N205" s="11">
        <f t="shared" si="12"/>
        <v>13037586.83</v>
      </c>
      <c r="O205" s="11">
        <f t="shared" si="7"/>
        <v>7416000</v>
      </c>
    </row>
    <row r="206">
      <c r="A206" s="1" t="s">
        <v>1906</v>
      </c>
      <c r="B206" s="8">
        <v>46048.0</v>
      </c>
      <c r="C206" s="1" t="s">
        <v>6</v>
      </c>
      <c r="D206" s="10">
        <v>51000.0</v>
      </c>
      <c r="E206" s="12"/>
      <c r="F206" s="1" t="s">
        <v>590</v>
      </c>
      <c r="G206" s="11">
        <f t="shared" si="1"/>
        <v>61800450</v>
      </c>
      <c r="H206" s="11">
        <f t="shared" si="9"/>
        <v>16434167</v>
      </c>
      <c r="I206" s="11">
        <f t="shared" si="2"/>
        <v>24466400</v>
      </c>
      <c r="J206" s="11">
        <f t="shared" si="10"/>
        <v>7694421</v>
      </c>
      <c r="K206" s="11">
        <f t="shared" si="3"/>
        <v>20899883</v>
      </c>
      <c r="L206" s="11">
        <f t="shared" si="4"/>
        <v>15818607.67</v>
      </c>
      <c r="M206" s="11">
        <f t="shared" si="11"/>
        <v>-5368666.167</v>
      </c>
      <c r="N206" s="11">
        <f t="shared" si="12"/>
        <v>13063086.83</v>
      </c>
      <c r="O206" s="11">
        <f t="shared" si="7"/>
        <v>7416000</v>
      </c>
    </row>
    <row r="207">
      <c r="A207" s="1" t="s">
        <v>1907</v>
      </c>
      <c r="B207" s="8">
        <v>46048.0</v>
      </c>
      <c r="C207" s="1" t="s">
        <v>6</v>
      </c>
      <c r="D207" s="10">
        <v>102000.0</v>
      </c>
      <c r="E207" s="12"/>
      <c r="F207" s="1" t="s">
        <v>1238</v>
      </c>
      <c r="G207" s="11">
        <f t="shared" si="1"/>
        <v>61902450</v>
      </c>
      <c r="H207" s="11">
        <f t="shared" si="9"/>
        <v>16434167</v>
      </c>
      <c r="I207" s="11">
        <f t="shared" si="2"/>
        <v>24466400</v>
      </c>
      <c r="J207" s="11">
        <f t="shared" si="10"/>
        <v>7796421</v>
      </c>
      <c r="K207" s="11">
        <f t="shared" si="3"/>
        <v>21001883</v>
      </c>
      <c r="L207" s="11">
        <f t="shared" si="4"/>
        <v>15818607.67</v>
      </c>
      <c r="M207" s="11">
        <f t="shared" si="11"/>
        <v>-5317666.167</v>
      </c>
      <c r="N207" s="11">
        <f t="shared" si="12"/>
        <v>13114086.83</v>
      </c>
      <c r="O207" s="11">
        <f t="shared" si="7"/>
        <v>7416000</v>
      </c>
    </row>
    <row r="208">
      <c r="A208" s="1" t="s">
        <v>1908</v>
      </c>
      <c r="B208" s="8">
        <v>46048.0</v>
      </c>
      <c r="C208" s="1" t="s">
        <v>6</v>
      </c>
      <c r="D208" s="10">
        <v>89000.0</v>
      </c>
      <c r="E208" s="12"/>
      <c r="F208" s="1" t="s">
        <v>618</v>
      </c>
      <c r="G208" s="11">
        <f t="shared" si="1"/>
        <v>61991450</v>
      </c>
      <c r="H208" s="11">
        <f t="shared" si="9"/>
        <v>16434167</v>
      </c>
      <c r="I208" s="11">
        <f t="shared" si="2"/>
        <v>24466400</v>
      </c>
      <c r="J208" s="11">
        <f t="shared" si="10"/>
        <v>7885421</v>
      </c>
      <c r="K208" s="11">
        <f t="shared" si="3"/>
        <v>21090883</v>
      </c>
      <c r="L208" s="11">
        <f t="shared" si="4"/>
        <v>15818607.67</v>
      </c>
      <c r="M208" s="11">
        <f t="shared" si="11"/>
        <v>-5273166.167</v>
      </c>
      <c r="N208" s="11">
        <f t="shared" si="12"/>
        <v>13158586.83</v>
      </c>
      <c r="O208" s="11">
        <f t="shared" si="7"/>
        <v>7416000</v>
      </c>
    </row>
    <row r="209">
      <c r="A209" s="14" t="s">
        <v>1909</v>
      </c>
      <c r="B209" s="8">
        <v>46048.0</v>
      </c>
      <c r="C209" s="1" t="s">
        <v>6</v>
      </c>
      <c r="D209" s="10">
        <v>36700.0</v>
      </c>
      <c r="E209" s="12"/>
      <c r="F209" s="1" t="s">
        <v>205</v>
      </c>
      <c r="G209" s="11">
        <f t="shared" si="1"/>
        <v>62028150</v>
      </c>
      <c r="H209" s="11">
        <f t="shared" si="9"/>
        <v>16434167</v>
      </c>
      <c r="I209" s="11">
        <f t="shared" si="2"/>
        <v>24466400</v>
      </c>
      <c r="J209" s="11">
        <f t="shared" si="10"/>
        <v>7922121</v>
      </c>
      <c r="K209" s="11">
        <f t="shared" si="3"/>
        <v>21127583</v>
      </c>
      <c r="L209" s="11">
        <f t="shared" si="4"/>
        <v>15818607.67</v>
      </c>
      <c r="M209" s="11">
        <f t="shared" si="11"/>
        <v>-5254816.167</v>
      </c>
      <c r="N209" s="11">
        <f t="shared" si="12"/>
        <v>13176936.83</v>
      </c>
      <c r="O209" s="11">
        <f t="shared" si="7"/>
        <v>7416000</v>
      </c>
    </row>
    <row r="210">
      <c r="A210" s="1" t="s">
        <v>1910</v>
      </c>
      <c r="B210" s="8">
        <v>46048.0</v>
      </c>
      <c r="C210" s="1" t="s">
        <v>6</v>
      </c>
      <c r="D210" s="10">
        <v>105000.0</v>
      </c>
      <c r="E210" s="12"/>
      <c r="F210" s="1" t="s">
        <v>1378</v>
      </c>
      <c r="G210" s="11">
        <f t="shared" si="1"/>
        <v>62133150</v>
      </c>
      <c r="H210" s="11">
        <f t="shared" si="9"/>
        <v>16434167</v>
      </c>
      <c r="I210" s="11">
        <f t="shared" si="2"/>
        <v>24466400</v>
      </c>
      <c r="J210" s="11">
        <f t="shared" si="10"/>
        <v>8027121</v>
      </c>
      <c r="K210" s="11">
        <f t="shared" si="3"/>
        <v>21232583</v>
      </c>
      <c r="L210" s="11">
        <f t="shared" si="4"/>
        <v>15818607.67</v>
      </c>
      <c r="M210" s="11">
        <f t="shared" si="11"/>
        <v>-5202316.167</v>
      </c>
      <c r="N210" s="11">
        <f t="shared" si="12"/>
        <v>13229436.83</v>
      </c>
      <c r="O210" s="11">
        <f t="shared" si="7"/>
        <v>7416000</v>
      </c>
    </row>
    <row r="211">
      <c r="A211" s="1" t="s">
        <v>1911</v>
      </c>
      <c r="B211" s="8">
        <v>46048.0</v>
      </c>
      <c r="C211" s="1" t="s">
        <v>6</v>
      </c>
      <c r="D211" s="10">
        <v>90000.0</v>
      </c>
      <c r="E211" s="12"/>
      <c r="F211" s="1" t="s">
        <v>1411</v>
      </c>
      <c r="G211" s="11">
        <f t="shared" si="1"/>
        <v>62223150</v>
      </c>
      <c r="H211" s="11">
        <f t="shared" si="9"/>
        <v>16434167</v>
      </c>
      <c r="I211" s="11">
        <f t="shared" si="2"/>
        <v>24466400</v>
      </c>
      <c r="J211" s="11">
        <f t="shared" si="10"/>
        <v>8117121</v>
      </c>
      <c r="K211" s="11">
        <f t="shared" si="3"/>
        <v>21322583</v>
      </c>
      <c r="L211" s="11">
        <f t="shared" si="4"/>
        <v>15818607.67</v>
      </c>
      <c r="M211" s="11">
        <f t="shared" si="11"/>
        <v>-5157316.167</v>
      </c>
      <c r="N211" s="11">
        <f t="shared" si="12"/>
        <v>13274436.83</v>
      </c>
      <c r="O211" s="11">
        <f t="shared" si="7"/>
        <v>7416000</v>
      </c>
    </row>
    <row r="212">
      <c r="A212" s="1" t="s">
        <v>1912</v>
      </c>
      <c r="B212" s="8">
        <v>46048.0</v>
      </c>
      <c r="C212" s="1" t="s">
        <v>6</v>
      </c>
      <c r="D212" s="10">
        <v>250000.0</v>
      </c>
      <c r="E212" s="12"/>
      <c r="F212" s="1" t="s">
        <v>1913</v>
      </c>
      <c r="G212" s="11">
        <f t="shared" si="1"/>
        <v>62473150</v>
      </c>
      <c r="H212" s="11">
        <f t="shared" si="9"/>
        <v>16434167</v>
      </c>
      <c r="I212" s="11">
        <f t="shared" si="2"/>
        <v>24466400</v>
      </c>
      <c r="J212" s="11">
        <f t="shared" si="10"/>
        <v>8367121</v>
      </c>
      <c r="K212" s="11">
        <f t="shared" si="3"/>
        <v>21572583</v>
      </c>
      <c r="L212" s="11">
        <f t="shared" si="4"/>
        <v>15818607.67</v>
      </c>
      <c r="M212" s="11">
        <f t="shared" si="11"/>
        <v>-5032316.167</v>
      </c>
      <c r="N212" s="11">
        <f t="shared" si="12"/>
        <v>13399436.83</v>
      </c>
      <c r="O212" s="11">
        <f t="shared" si="7"/>
        <v>7416000</v>
      </c>
    </row>
    <row r="213">
      <c r="A213" s="1" t="s">
        <v>1914</v>
      </c>
      <c r="B213" s="8">
        <v>46048.0</v>
      </c>
      <c r="C213" s="1" t="s">
        <v>6</v>
      </c>
      <c r="D213" s="10">
        <v>385000.0</v>
      </c>
      <c r="E213" s="12"/>
      <c r="F213" s="1" t="s">
        <v>1915</v>
      </c>
      <c r="G213" s="11">
        <f t="shared" si="1"/>
        <v>62858150</v>
      </c>
      <c r="H213" s="11">
        <f t="shared" si="9"/>
        <v>16434167</v>
      </c>
      <c r="I213" s="11">
        <f t="shared" si="2"/>
        <v>24466400</v>
      </c>
      <c r="J213" s="11">
        <f t="shared" si="10"/>
        <v>8752121</v>
      </c>
      <c r="K213" s="11">
        <f t="shared" si="3"/>
        <v>21957583</v>
      </c>
      <c r="L213" s="11">
        <f t="shared" si="4"/>
        <v>15818607.67</v>
      </c>
      <c r="M213" s="11">
        <f t="shared" si="11"/>
        <v>-4839816.167</v>
      </c>
      <c r="N213" s="11">
        <f t="shared" si="12"/>
        <v>13591936.83</v>
      </c>
      <c r="O213" s="11">
        <f t="shared" si="7"/>
        <v>7416000</v>
      </c>
    </row>
    <row r="214">
      <c r="A214" s="1" t="s">
        <v>1916</v>
      </c>
      <c r="B214" s="8">
        <v>46048.0</v>
      </c>
      <c r="C214" s="1" t="s">
        <v>19</v>
      </c>
      <c r="D214" s="12"/>
      <c r="E214" s="10">
        <v>620000.0</v>
      </c>
      <c r="F214" s="1" t="s">
        <v>1917</v>
      </c>
      <c r="G214" s="11">
        <f t="shared" si="1"/>
        <v>62858150</v>
      </c>
      <c r="H214" s="11">
        <f t="shared" si="9"/>
        <v>16434167</v>
      </c>
      <c r="I214" s="11">
        <f t="shared" si="2"/>
        <v>24466400</v>
      </c>
      <c r="J214" s="11">
        <f t="shared" si="10"/>
        <v>8132121</v>
      </c>
      <c r="K214" s="11">
        <f t="shared" si="3"/>
        <v>21957583</v>
      </c>
      <c r="L214" s="11">
        <f t="shared" si="4"/>
        <v>15818607.67</v>
      </c>
      <c r="M214" s="11">
        <f t="shared" si="11"/>
        <v>-4839816.167</v>
      </c>
      <c r="N214" s="11">
        <f t="shared" si="12"/>
        <v>12971936.83</v>
      </c>
      <c r="O214" s="11">
        <f t="shared" si="7"/>
        <v>7416000</v>
      </c>
    </row>
    <row r="215">
      <c r="A215" s="1" t="s">
        <v>1918</v>
      </c>
      <c r="B215" s="8">
        <v>46048.0</v>
      </c>
      <c r="C215" s="1" t="s">
        <v>6</v>
      </c>
      <c r="D215" s="10">
        <v>220000.0</v>
      </c>
      <c r="E215" s="12"/>
      <c r="F215" s="1" t="s">
        <v>1919</v>
      </c>
      <c r="G215" s="11">
        <f t="shared" si="1"/>
        <v>63078150</v>
      </c>
      <c r="H215" s="11">
        <f t="shared" si="9"/>
        <v>16434167</v>
      </c>
      <c r="I215" s="11">
        <f t="shared" si="2"/>
        <v>24466400</v>
      </c>
      <c r="J215" s="11">
        <f t="shared" si="10"/>
        <v>8352121</v>
      </c>
      <c r="K215" s="11">
        <f t="shared" si="3"/>
        <v>22177583</v>
      </c>
      <c r="L215" s="11">
        <f t="shared" si="4"/>
        <v>15818607.67</v>
      </c>
      <c r="M215" s="11">
        <f t="shared" si="11"/>
        <v>-4729816.167</v>
      </c>
      <c r="N215" s="11">
        <f t="shared" si="12"/>
        <v>13081936.83</v>
      </c>
      <c r="O215" s="11">
        <f t="shared" si="7"/>
        <v>7416000</v>
      </c>
    </row>
    <row r="216">
      <c r="A216" s="1" t="s">
        <v>1920</v>
      </c>
      <c r="B216" s="8">
        <v>46048.0</v>
      </c>
      <c r="C216" s="1" t="s">
        <v>22</v>
      </c>
      <c r="D216" s="12"/>
      <c r="E216" s="10">
        <v>352000.0</v>
      </c>
      <c r="F216" s="1" t="s">
        <v>30</v>
      </c>
      <c r="G216" s="11">
        <f t="shared" si="1"/>
        <v>63078150</v>
      </c>
      <c r="H216" s="11">
        <f t="shared" si="9"/>
        <v>16434167</v>
      </c>
      <c r="I216" s="11">
        <f t="shared" si="2"/>
        <v>24466400</v>
      </c>
      <c r="J216" s="11">
        <f t="shared" si="10"/>
        <v>8000121</v>
      </c>
      <c r="K216" s="11">
        <f t="shared" si="3"/>
        <v>22177583</v>
      </c>
      <c r="L216" s="11">
        <f t="shared" si="4"/>
        <v>16170607.67</v>
      </c>
      <c r="M216" s="11">
        <f t="shared" si="11"/>
        <v>-5081816.167</v>
      </c>
      <c r="N216" s="11">
        <f t="shared" si="12"/>
        <v>13081936.83</v>
      </c>
      <c r="O216" s="11">
        <f t="shared" si="7"/>
        <v>7416000</v>
      </c>
    </row>
    <row r="217">
      <c r="A217" s="1" t="s">
        <v>1921</v>
      </c>
      <c r="B217" s="8">
        <v>46049.0</v>
      </c>
      <c r="C217" s="1" t="s">
        <v>25</v>
      </c>
      <c r="D217" s="12"/>
      <c r="E217" s="10">
        <v>300000.0</v>
      </c>
      <c r="F217" s="1" t="s">
        <v>53</v>
      </c>
      <c r="G217" s="11">
        <f t="shared" si="1"/>
        <v>63078150</v>
      </c>
      <c r="H217" s="11">
        <f t="shared" si="9"/>
        <v>16734167</v>
      </c>
      <c r="I217" s="11">
        <f t="shared" si="2"/>
        <v>24466400</v>
      </c>
      <c r="J217" s="11">
        <f t="shared" si="10"/>
        <v>7700121</v>
      </c>
      <c r="K217" s="11">
        <f t="shared" si="3"/>
        <v>21877583</v>
      </c>
      <c r="L217" s="11">
        <f t="shared" si="4"/>
        <v>16170607.67</v>
      </c>
      <c r="M217" s="11">
        <f t="shared" si="11"/>
        <v>-5231816.167</v>
      </c>
      <c r="N217" s="11">
        <f t="shared" si="12"/>
        <v>12931936.83</v>
      </c>
      <c r="O217" s="11">
        <f t="shared" si="7"/>
        <v>7716000</v>
      </c>
    </row>
    <row r="218">
      <c r="A218" s="1" t="s">
        <v>1922</v>
      </c>
      <c r="B218" s="8">
        <v>46050.0</v>
      </c>
      <c r="C218" s="1" t="s">
        <v>34</v>
      </c>
      <c r="D218" s="12"/>
      <c r="E218" s="10">
        <v>295000.0</v>
      </c>
      <c r="F218" s="1" t="s">
        <v>1923</v>
      </c>
      <c r="G218" s="11">
        <f t="shared" si="1"/>
        <v>63078150</v>
      </c>
      <c r="H218" s="11">
        <f t="shared" si="9"/>
        <v>16734167</v>
      </c>
      <c r="I218" s="11">
        <f t="shared" si="2"/>
        <v>24761400</v>
      </c>
      <c r="J218" s="11">
        <f t="shared" si="10"/>
        <v>7405121</v>
      </c>
      <c r="K218" s="11">
        <f t="shared" si="3"/>
        <v>21582583</v>
      </c>
      <c r="L218" s="11">
        <f t="shared" si="4"/>
        <v>16170607.67</v>
      </c>
      <c r="M218" s="11">
        <f t="shared" si="11"/>
        <v>-5379316.167</v>
      </c>
      <c r="N218" s="11">
        <f t="shared" si="12"/>
        <v>12784436.83</v>
      </c>
      <c r="O218" s="11">
        <f t="shared" si="7"/>
        <v>7716000</v>
      </c>
    </row>
    <row r="219">
      <c r="A219" s="1" t="s">
        <v>1924</v>
      </c>
      <c r="B219" s="8">
        <v>46051.0</v>
      </c>
      <c r="C219" s="1" t="s">
        <v>34</v>
      </c>
      <c r="D219" s="12"/>
      <c r="E219" s="10">
        <v>359400.0</v>
      </c>
      <c r="F219" s="1" t="s">
        <v>1875</v>
      </c>
      <c r="G219" s="11">
        <f t="shared" si="1"/>
        <v>63078150</v>
      </c>
      <c r="H219" s="11">
        <f t="shared" si="9"/>
        <v>16734167</v>
      </c>
      <c r="I219" s="11">
        <f t="shared" si="2"/>
        <v>25120800</v>
      </c>
      <c r="J219" s="11">
        <f t="shared" si="10"/>
        <v>7045721</v>
      </c>
      <c r="K219" s="11">
        <f t="shared" si="3"/>
        <v>21223183</v>
      </c>
      <c r="L219" s="11">
        <f t="shared" si="4"/>
        <v>16170607.67</v>
      </c>
      <c r="M219" s="11">
        <f t="shared" si="11"/>
        <v>-5559016.167</v>
      </c>
      <c r="N219" s="11">
        <f t="shared" si="12"/>
        <v>12604736.83</v>
      </c>
      <c r="O219" s="11">
        <f t="shared" si="7"/>
        <v>7716000</v>
      </c>
    </row>
    <row r="220">
      <c r="A220" s="1" t="s">
        <v>1925</v>
      </c>
      <c r="B220" s="8">
        <v>46051.0</v>
      </c>
      <c r="C220" s="1" t="s">
        <v>34</v>
      </c>
      <c r="D220" s="12"/>
      <c r="E220" s="10">
        <v>126000.0</v>
      </c>
      <c r="F220" s="1" t="s">
        <v>62</v>
      </c>
      <c r="G220" s="11">
        <f t="shared" si="1"/>
        <v>63078150</v>
      </c>
      <c r="H220" s="11">
        <f t="shared" si="9"/>
        <v>16734167</v>
      </c>
      <c r="I220" s="11">
        <f t="shared" si="2"/>
        <v>25246800</v>
      </c>
      <c r="J220" s="11">
        <f t="shared" si="10"/>
        <v>6919721</v>
      </c>
      <c r="K220" s="11">
        <f t="shared" si="3"/>
        <v>21097183</v>
      </c>
      <c r="L220" s="11">
        <f t="shared" si="4"/>
        <v>16170607.67</v>
      </c>
      <c r="M220" s="11">
        <f t="shared" si="11"/>
        <v>-5622016.167</v>
      </c>
      <c r="N220" s="11">
        <f t="shared" si="12"/>
        <v>12541736.83</v>
      </c>
      <c r="O220" s="11">
        <f t="shared" si="7"/>
        <v>7716000</v>
      </c>
    </row>
    <row r="221">
      <c r="A221" s="1" t="s">
        <v>1926</v>
      </c>
      <c r="B221" s="8">
        <v>46051.0</v>
      </c>
      <c r="C221" s="1" t="s">
        <v>6</v>
      </c>
      <c r="D221" s="10">
        <v>115000.0</v>
      </c>
      <c r="E221" s="12"/>
      <c r="F221" s="1" t="s">
        <v>1927</v>
      </c>
      <c r="G221" s="11">
        <f t="shared" si="1"/>
        <v>63193150</v>
      </c>
      <c r="H221" s="11">
        <f t="shared" si="9"/>
        <v>16734167</v>
      </c>
      <c r="I221" s="11">
        <f t="shared" si="2"/>
        <v>25246800</v>
      </c>
      <c r="J221" s="11">
        <f t="shared" si="10"/>
        <v>7034721</v>
      </c>
      <c r="K221" s="11">
        <f t="shared" si="3"/>
        <v>21212183</v>
      </c>
      <c r="L221" s="11">
        <f t="shared" si="4"/>
        <v>16170607.67</v>
      </c>
      <c r="M221" s="11">
        <f t="shared" si="11"/>
        <v>-5564516.167</v>
      </c>
      <c r="N221" s="11">
        <f t="shared" si="12"/>
        <v>12599236.83</v>
      </c>
      <c r="O221" s="11">
        <f t="shared" si="7"/>
        <v>7716000</v>
      </c>
    </row>
    <row r="222">
      <c r="A222" s="1" t="s">
        <v>1928</v>
      </c>
      <c r="B222" s="8">
        <v>46051.0</v>
      </c>
      <c r="C222" s="1" t="s">
        <v>6</v>
      </c>
      <c r="D222" s="10">
        <v>36000.0</v>
      </c>
      <c r="E222" s="12"/>
      <c r="F222" s="1" t="s">
        <v>1453</v>
      </c>
      <c r="G222" s="11">
        <f t="shared" si="1"/>
        <v>63229150</v>
      </c>
      <c r="H222" s="11">
        <f t="shared" si="9"/>
        <v>16734167</v>
      </c>
      <c r="I222" s="11">
        <f t="shared" si="2"/>
        <v>25246800</v>
      </c>
      <c r="J222" s="11">
        <f t="shared" si="10"/>
        <v>7070721</v>
      </c>
      <c r="K222" s="11">
        <f t="shared" si="3"/>
        <v>21248183</v>
      </c>
      <c r="L222" s="11">
        <f t="shared" si="4"/>
        <v>16170607.67</v>
      </c>
      <c r="M222" s="11">
        <f t="shared" si="11"/>
        <v>-5546516.167</v>
      </c>
      <c r="N222" s="11">
        <f t="shared" si="12"/>
        <v>12617236.83</v>
      </c>
      <c r="O222" s="11">
        <f t="shared" si="7"/>
        <v>7716000</v>
      </c>
    </row>
    <row r="223">
      <c r="A223" s="1" t="s">
        <v>1929</v>
      </c>
      <c r="B223" s="8">
        <v>46051.0</v>
      </c>
      <c r="C223" s="1" t="s">
        <v>6</v>
      </c>
      <c r="D223" s="10">
        <v>48000.0</v>
      </c>
      <c r="E223" s="12"/>
      <c r="F223" s="1" t="s">
        <v>1411</v>
      </c>
      <c r="G223" s="11">
        <f t="shared" si="1"/>
        <v>63277150</v>
      </c>
      <c r="H223" s="11">
        <f t="shared" si="9"/>
        <v>16734167</v>
      </c>
      <c r="I223" s="11">
        <f t="shared" si="2"/>
        <v>25246800</v>
      </c>
      <c r="J223" s="11">
        <f t="shared" si="10"/>
        <v>7118721</v>
      </c>
      <c r="K223" s="11">
        <f t="shared" si="3"/>
        <v>21296183</v>
      </c>
      <c r="L223" s="11">
        <f t="shared" si="4"/>
        <v>16170607.67</v>
      </c>
      <c r="M223" s="11">
        <f t="shared" si="11"/>
        <v>-5522516.167</v>
      </c>
      <c r="N223" s="11">
        <f t="shared" si="12"/>
        <v>12641236.83</v>
      </c>
      <c r="O223" s="11">
        <f t="shared" si="7"/>
        <v>7716000</v>
      </c>
    </row>
    <row r="224">
      <c r="A224" s="1" t="s">
        <v>1930</v>
      </c>
      <c r="B224" s="8">
        <v>46051.0</v>
      </c>
      <c r="C224" s="1" t="s">
        <v>6</v>
      </c>
      <c r="D224" s="10">
        <v>150000.0</v>
      </c>
      <c r="E224" s="12"/>
      <c r="F224" s="1" t="s">
        <v>1931</v>
      </c>
      <c r="G224" s="11">
        <f t="shared" si="1"/>
        <v>63427150</v>
      </c>
      <c r="H224" s="11">
        <f t="shared" si="9"/>
        <v>16734167</v>
      </c>
      <c r="I224" s="11">
        <f t="shared" si="2"/>
        <v>25246800</v>
      </c>
      <c r="J224" s="11">
        <f t="shared" si="10"/>
        <v>7268721</v>
      </c>
      <c r="K224" s="11">
        <f t="shared" si="3"/>
        <v>21446183</v>
      </c>
      <c r="L224" s="11">
        <f t="shared" si="4"/>
        <v>16170607.67</v>
      </c>
      <c r="M224" s="11">
        <f t="shared" si="11"/>
        <v>-5447516.167</v>
      </c>
      <c r="N224" s="11">
        <f t="shared" si="12"/>
        <v>12716236.83</v>
      </c>
      <c r="O224" s="11">
        <f t="shared" si="7"/>
        <v>7716000</v>
      </c>
    </row>
    <row r="225">
      <c r="A225" s="1" t="s">
        <v>1932</v>
      </c>
      <c r="B225" s="8">
        <v>46051.0</v>
      </c>
      <c r="C225" s="1" t="s">
        <v>6</v>
      </c>
      <c r="D225" s="10">
        <v>50000.0</v>
      </c>
      <c r="E225" s="12"/>
      <c r="F225" s="1" t="s">
        <v>595</v>
      </c>
      <c r="G225" s="11">
        <f t="shared" si="1"/>
        <v>63477150</v>
      </c>
      <c r="H225" s="11">
        <f t="shared" si="9"/>
        <v>16734167</v>
      </c>
      <c r="I225" s="11">
        <f t="shared" si="2"/>
        <v>25246800</v>
      </c>
      <c r="J225" s="11">
        <f t="shared" si="10"/>
        <v>7318721</v>
      </c>
      <c r="K225" s="11">
        <f t="shared" si="3"/>
        <v>21496183</v>
      </c>
      <c r="L225" s="11">
        <f t="shared" si="4"/>
        <v>16170607.67</v>
      </c>
      <c r="M225" s="11">
        <f t="shared" si="11"/>
        <v>-5422516.167</v>
      </c>
      <c r="N225" s="11">
        <f t="shared" si="12"/>
        <v>12741236.83</v>
      </c>
      <c r="O225" s="11">
        <f t="shared" si="7"/>
        <v>7716000</v>
      </c>
    </row>
    <row r="226">
      <c r="A226" s="1" t="s">
        <v>1933</v>
      </c>
      <c r="B226" s="8">
        <v>46051.0</v>
      </c>
      <c r="C226" s="1" t="s">
        <v>6</v>
      </c>
      <c r="D226" s="10">
        <v>65000.0</v>
      </c>
      <c r="E226" s="12"/>
      <c r="F226" s="1" t="s">
        <v>1934</v>
      </c>
      <c r="G226" s="11">
        <f t="shared" si="1"/>
        <v>63542150</v>
      </c>
      <c r="H226" s="11">
        <f t="shared" si="9"/>
        <v>16734167</v>
      </c>
      <c r="I226" s="11">
        <f t="shared" si="2"/>
        <v>25246800</v>
      </c>
      <c r="J226" s="11">
        <f t="shared" si="10"/>
        <v>7383721</v>
      </c>
      <c r="K226" s="11">
        <f t="shared" si="3"/>
        <v>21561183</v>
      </c>
      <c r="L226" s="11">
        <f t="shared" si="4"/>
        <v>16170607.67</v>
      </c>
      <c r="M226" s="11">
        <f t="shared" si="11"/>
        <v>-5390016.167</v>
      </c>
      <c r="N226" s="11">
        <f t="shared" si="12"/>
        <v>12773736.83</v>
      </c>
      <c r="O226" s="11">
        <f t="shared" si="7"/>
        <v>7716000</v>
      </c>
    </row>
    <row r="227">
      <c r="A227" s="1" t="s">
        <v>1935</v>
      </c>
      <c r="B227" s="8">
        <v>46051.0</v>
      </c>
      <c r="C227" s="1" t="s">
        <v>6</v>
      </c>
      <c r="D227" s="10">
        <v>21000.0</v>
      </c>
      <c r="E227" s="12"/>
      <c r="F227" s="1" t="s">
        <v>1236</v>
      </c>
      <c r="G227" s="11">
        <f t="shared" si="1"/>
        <v>63563150</v>
      </c>
      <c r="H227" s="11">
        <f t="shared" si="9"/>
        <v>16734167</v>
      </c>
      <c r="I227" s="11">
        <f t="shared" si="2"/>
        <v>25246800</v>
      </c>
      <c r="J227" s="11">
        <f t="shared" si="10"/>
        <v>7404721</v>
      </c>
      <c r="K227" s="11">
        <f t="shared" si="3"/>
        <v>21582183</v>
      </c>
      <c r="L227" s="11">
        <f t="shared" si="4"/>
        <v>16170607.67</v>
      </c>
      <c r="M227" s="11">
        <f t="shared" si="11"/>
        <v>-5379516.167</v>
      </c>
      <c r="N227" s="11">
        <f t="shared" si="12"/>
        <v>12784236.83</v>
      </c>
      <c r="O227" s="11">
        <f t="shared" si="7"/>
        <v>7716000</v>
      </c>
    </row>
    <row r="228">
      <c r="A228" s="1" t="s">
        <v>1936</v>
      </c>
      <c r="B228" s="8">
        <v>46051.0</v>
      </c>
      <c r="C228" s="1" t="s">
        <v>6</v>
      </c>
      <c r="D228" s="10">
        <v>51000.0</v>
      </c>
      <c r="E228" s="12"/>
      <c r="F228" s="1" t="s">
        <v>630</v>
      </c>
      <c r="G228" s="11">
        <f t="shared" si="1"/>
        <v>63614150</v>
      </c>
      <c r="H228" s="11">
        <f t="shared" si="9"/>
        <v>16734167</v>
      </c>
      <c r="I228" s="11">
        <f t="shared" si="2"/>
        <v>25246800</v>
      </c>
      <c r="J228" s="11">
        <f t="shared" si="10"/>
        <v>7455721</v>
      </c>
      <c r="K228" s="11">
        <f t="shared" si="3"/>
        <v>21633183</v>
      </c>
      <c r="L228" s="11">
        <f t="shared" si="4"/>
        <v>16170607.67</v>
      </c>
      <c r="M228" s="11">
        <f t="shared" si="11"/>
        <v>-5354016.167</v>
      </c>
      <c r="N228" s="11">
        <f t="shared" si="12"/>
        <v>12809736.83</v>
      </c>
      <c r="O228" s="11">
        <f t="shared" si="7"/>
        <v>7716000</v>
      </c>
    </row>
    <row r="229">
      <c r="A229" s="1" t="s">
        <v>1937</v>
      </c>
      <c r="B229" s="8">
        <v>46051.0</v>
      </c>
      <c r="C229" s="1" t="s">
        <v>6</v>
      </c>
      <c r="D229" s="10">
        <v>100000.0</v>
      </c>
      <c r="E229" s="12"/>
      <c r="F229" s="1" t="s">
        <v>1378</v>
      </c>
      <c r="G229" s="11">
        <f t="shared" si="1"/>
        <v>63714150</v>
      </c>
      <c r="H229" s="11">
        <f t="shared" si="9"/>
        <v>16734167</v>
      </c>
      <c r="I229" s="11">
        <f t="shared" si="2"/>
        <v>25246800</v>
      </c>
      <c r="J229" s="11">
        <f t="shared" si="10"/>
        <v>7555721</v>
      </c>
      <c r="K229" s="11">
        <f t="shared" si="3"/>
        <v>21733183</v>
      </c>
      <c r="L229" s="11">
        <f t="shared" si="4"/>
        <v>16170607.67</v>
      </c>
      <c r="M229" s="11">
        <f t="shared" si="11"/>
        <v>-5304016.167</v>
      </c>
      <c r="N229" s="11">
        <f t="shared" si="12"/>
        <v>12859736.83</v>
      </c>
      <c r="O229" s="11">
        <f t="shared" si="7"/>
        <v>7716000</v>
      </c>
    </row>
    <row r="230">
      <c r="A230" s="1" t="s">
        <v>1938</v>
      </c>
      <c r="B230" s="8">
        <v>46051.0</v>
      </c>
      <c r="C230" s="1" t="s">
        <v>6</v>
      </c>
      <c r="D230" s="10">
        <v>15000.0</v>
      </c>
      <c r="E230" s="12"/>
      <c r="F230" s="1" t="s">
        <v>595</v>
      </c>
      <c r="G230" s="11">
        <f t="shared" si="1"/>
        <v>63729150</v>
      </c>
      <c r="H230" s="11">
        <f t="shared" si="9"/>
        <v>16734167</v>
      </c>
      <c r="I230" s="11">
        <f t="shared" si="2"/>
        <v>25246800</v>
      </c>
      <c r="J230" s="11">
        <f t="shared" si="10"/>
        <v>7570721</v>
      </c>
      <c r="K230" s="11">
        <f t="shared" si="3"/>
        <v>21748183</v>
      </c>
      <c r="L230" s="11">
        <f t="shared" si="4"/>
        <v>16170607.67</v>
      </c>
      <c r="M230" s="11">
        <f t="shared" si="11"/>
        <v>-5296516.167</v>
      </c>
      <c r="N230" s="11">
        <f t="shared" si="12"/>
        <v>12867236.83</v>
      </c>
      <c r="O230" s="11">
        <f t="shared" si="7"/>
        <v>7716000</v>
      </c>
    </row>
    <row r="231">
      <c r="A231" s="1" t="s">
        <v>1939</v>
      </c>
      <c r="B231" s="8">
        <v>46051.0</v>
      </c>
      <c r="C231" s="1" t="s">
        <v>6</v>
      </c>
      <c r="D231" s="10">
        <v>180000.0</v>
      </c>
      <c r="E231" s="12"/>
      <c r="F231" s="1" t="s">
        <v>1940</v>
      </c>
      <c r="G231" s="11">
        <f t="shared" si="1"/>
        <v>63909150</v>
      </c>
      <c r="H231" s="11">
        <f t="shared" si="9"/>
        <v>16734167</v>
      </c>
      <c r="I231" s="11">
        <f t="shared" si="2"/>
        <v>25246800</v>
      </c>
      <c r="J231" s="11">
        <f t="shared" si="10"/>
        <v>7750721</v>
      </c>
      <c r="K231" s="11">
        <f t="shared" si="3"/>
        <v>21928183</v>
      </c>
      <c r="L231" s="11">
        <f t="shared" si="4"/>
        <v>16170607.67</v>
      </c>
      <c r="M231" s="11">
        <f t="shared" si="11"/>
        <v>-5206516.167</v>
      </c>
      <c r="N231" s="11">
        <f t="shared" si="12"/>
        <v>12957236.83</v>
      </c>
      <c r="O231" s="11">
        <f t="shared" si="7"/>
        <v>7716000</v>
      </c>
    </row>
    <row r="232">
      <c r="A232" s="1" t="s">
        <v>1941</v>
      </c>
      <c r="B232" s="8">
        <v>46051.0</v>
      </c>
      <c r="C232" s="1" t="s">
        <v>6</v>
      </c>
      <c r="D232" s="10">
        <v>60000.0</v>
      </c>
      <c r="E232" s="12"/>
      <c r="F232" s="1" t="s">
        <v>1942</v>
      </c>
      <c r="G232" s="11">
        <f t="shared" si="1"/>
        <v>63969150</v>
      </c>
      <c r="H232" s="11">
        <f t="shared" si="9"/>
        <v>16734167</v>
      </c>
      <c r="I232" s="11">
        <f t="shared" si="2"/>
        <v>25246800</v>
      </c>
      <c r="J232" s="11">
        <f t="shared" si="10"/>
        <v>7810721</v>
      </c>
      <c r="K232" s="11">
        <f t="shared" si="3"/>
        <v>21988183</v>
      </c>
      <c r="L232" s="11">
        <f t="shared" si="4"/>
        <v>16170607.67</v>
      </c>
      <c r="M232" s="11">
        <f t="shared" si="11"/>
        <v>-5176516.167</v>
      </c>
      <c r="N232" s="11">
        <f t="shared" si="12"/>
        <v>12987236.83</v>
      </c>
      <c r="O232" s="11">
        <f t="shared" si="7"/>
        <v>7716000</v>
      </c>
    </row>
    <row r="233">
      <c r="A233" s="1" t="s">
        <v>1943</v>
      </c>
      <c r="B233" s="8">
        <v>46051.0</v>
      </c>
      <c r="C233" s="1" t="s">
        <v>25</v>
      </c>
      <c r="D233" s="12"/>
      <c r="E233" s="10">
        <v>84000.0</v>
      </c>
      <c r="F233" s="1" t="s">
        <v>1944</v>
      </c>
      <c r="G233" s="11">
        <f t="shared" si="1"/>
        <v>63969150</v>
      </c>
      <c r="H233" s="11">
        <f t="shared" si="9"/>
        <v>16818167</v>
      </c>
      <c r="I233" s="11">
        <f t="shared" si="2"/>
        <v>25246800</v>
      </c>
      <c r="J233" s="11">
        <f t="shared" si="10"/>
        <v>7726721</v>
      </c>
      <c r="K233" s="11">
        <f t="shared" si="3"/>
        <v>21904183</v>
      </c>
      <c r="L233" s="11">
        <f t="shared" si="4"/>
        <v>16170607.67</v>
      </c>
      <c r="M233" s="11">
        <f t="shared" si="11"/>
        <v>-5218516.167</v>
      </c>
      <c r="N233" s="11">
        <f t="shared" si="12"/>
        <v>12945236.83</v>
      </c>
      <c r="O233" s="11">
        <f t="shared" si="7"/>
        <v>7716000</v>
      </c>
    </row>
    <row r="234">
      <c r="A234" s="1" t="s">
        <v>1945</v>
      </c>
      <c r="B234" s="8">
        <v>46051.0</v>
      </c>
      <c r="C234" s="1" t="s">
        <v>6</v>
      </c>
      <c r="D234" s="10">
        <v>410000.0</v>
      </c>
      <c r="E234" s="12"/>
      <c r="F234" s="1" t="s">
        <v>1946</v>
      </c>
      <c r="G234" s="11">
        <f t="shared" si="1"/>
        <v>64379150</v>
      </c>
      <c r="H234" s="11">
        <f t="shared" si="9"/>
        <v>16818167</v>
      </c>
      <c r="I234" s="11">
        <f t="shared" si="2"/>
        <v>25246800</v>
      </c>
      <c r="J234" s="11">
        <f t="shared" si="10"/>
        <v>8136721</v>
      </c>
      <c r="K234" s="11">
        <f t="shared" si="3"/>
        <v>22314183</v>
      </c>
      <c r="L234" s="11">
        <f t="shared" si="4"/>
        <v>16170607.67</v>
      </c>
      <c r="M234" s="11">
        <f t="shared" si="11"/>
        <v>-5013516.167</v>
      </c>
      <c r="N234" s="11">
        <f t="shared" si="12"/>
        <v>13150236.83</v>
      </c>
      <c r="O234" s="11">
        <f t="shared" si="7"/>
        <v>7716000</v>
      </c>
    </row>
    <row r="235">
      <c r="A235" s="1" t="s">
        <v>1947</v>
      </c>
      <c r="B235" s="8">
        <v>46052.0</v>
      </c>
      <c r="C235" s="1" t="s">
        <v>6</v>
      </c>
      <c r="D235" s="10">
        <v>650000.0</v>
      </c>
      <c r="E235" s="12"/>
      <c r="F235" s="1" t="s">
        <v>1948</v>
      </c>
      <c r="G235" s="11">
        <f t="shared" si="1"/>
        <v>65029150</v>
      </c>
      <c r="H235" s="11">
        <f t="shared" si="9"/>
        <v>16818167</v>
      </c>
      <c r="I235" s="11">
        <f t="shared" si="2"/>
        <v>25246800</v>
      </c>
      <c r="J235" s="11">
        <f t="shared" si="10"/>
        <v>8786721</v>
      </c>
      <c r="K235" s="11">
        <f t="shared" si="3"/>
        <v>22964183</v>
      </c>
      <c r="L235" s="11">
        <f t="shared" si="4"/>
        <v>16170607.67</v>
      </c>
      <c r="M235" s="11">
        <f t="shared" si="11"/>
        <v>-4688516.167</v>
      </c>
      <c r="N235" s="11">
        <f t="shared" si="12"/>
        <v>13475236.83</v>
      </c>
      <c r="O235" s="11">
        <f t="shared" si="7"/>
        <v>7716000</v>
      </c>
    </row>
    <row r="236">
      <c r="A236" s="1" t="s">
        <v>1949</v>
      </c>
      <c r="B236" s="8">
        <v>46053.0</v>
      </c>
      <c r="C236" s="1" t="s">
        <v>34</v>
      </c>
      <c r="D236" s="12"/>
      <c r="E236" s="10">
        <v>90000.0</v>
      </c>
      <c r="F236" s="1" t="s">
        <v>527</v>
      </c>
      <c r="G236" s="11">
        <f t="shared" si="1"/>
        <v>65029150</v>
      </c>
      <c r="H236" s="11">
        <f t="shared" si="9"/>
        <v>16818167</v>
      </c>
      <c r="I236" s="11">
        <f t="shared" si="2"/>
        <v>25336800</v>
      </c>
      <c r="J236" s="11">
        <f t="shared" si="10"/>
        <v>8696721</v>
      </c>
      <c r="K236" s="11">
        <f t="shared" si="3"/>
        <v>22874183</v>
      </c>
      <c r="L236" s="11">
        <f t="shared" si="4"/>
        <v>16170607.67</v>
      </c>
      <c r="M236" s="11">
        <f t="shared" si="11"/>
        <v>-4733516.167</v>
      </c>
      <c r="N236" s="11">
        <f t="shared" si="12"/>
        <v>13430236.83</v>
      </c>
      <c r="O236" s="11">
        <f t="shared" si="7"/>
        <v>7716000</v>
      </c>
    </row>
    <row r="237">
      <c r="A237" s="1" t="s">
        <v>1950</v>
      </c>
      <c r="B237" s="8">
        <v>46053.0</v>
      </c>
      <c r="C237" s="1" t="s">
        <v>25</v>
      </c>
      <c r="D237" s="12"/>
      <c r="E237" s="10">
        <v>350000.0</v>
      </c>
      <c r="F237" s="1" t="s">
        <v>53</v>
      </c>
      <c r="G237" s="11">
        <f t="shared" si="1"/>
        <v>65029150</v>
      </c>
      <c r="H237" s="11">
        <f t="shared" si="9"/>
        <v>17168167</v>
      </c>
      <c r="I237" s="11">
        <f t="shared" si="2"/>
        <v>25336800</v>
      </c>
      <c r="J237" s="11">
        <f t="shared" si="10"/>
        <v>8346721</v>
      </c>
      <c r="K237" s="11">
        <f t="shared" si="3"/>
        <v>22524183</v>
      </c>
      <c r="L237" s="11">
        <f t="shared" si="4"/>
        <v>16170607.67</v>
      </c>
      <c r="M237" s="11">
        <f t="shared" si="11"/>
        <v>-4908516.167</v>
      </c>
      <c r="N237" s="11">
        <f t="shared" si="12"/>
        <v>13255236.83</v>
      </c>
      <c r="O237" s="11">
        <f t="shared" si="7"/>
        <v>8066000</v>
      </c>
    </row>
    <row r="238">
      <c r="A238" s="1" t="s">
        <v>1951</v>
      </c>
      <c r="B238" s="8">
        <v>46053.0</v>
      </c>
      <c r="C238" s="1" t="s">
        <v>6</v>
      </c>
      <c r="D238" s="10">
        <v>360000.0</v>
      </c>
      <c r="E238" s="12"/>
      <c r="F238" s="1" t="s">
        <v>1952</v>
      </c>
      <c r="G238" s="11">
        <f t="shared" si="1"/>
        <v>65389150</v>
      </c>
      <c r="H238" s="11">
        <f t="shared" si="9"/>
        <v>17168167</v>
      </c>
      <c r="I238" s="11">
        <f t="shared" si="2"/>
        <v>25336800</v>
      </c>
      <c r="J238" s="11">
        <f t="shared" si="10"/>
        <v>8706721</v>
      </c>
      <c r="K238" s="11">
        <f t="shared" si="3"/>
        <v>22884183</v>
      </c>
      <c r="L238" s="11">
        <f t="shared" si="4"/>
        <v>16170607.67</v>
      </c>
      <c r="M238" s="11">
        <f t="shared" si="11"/>
        <v>-4728516.167</v>
      </c>
      <c r="N238" s="11">
        <f t="shared" si="12"/>
        <v>13435236.83</v>
      </c>
      <c r="O238" s="11">
        <f t="shared" si="7"/>
        <v>8066000</v>
      </c>
    </row>
    <row r="239">
      <c r="C239" s="15"/>
      <c r="D239" s="12"/>
      <c r="E239" s="12"/>
      <c r="G239" s="11"/>
      <c r="H239" s="11"/>
      <c r="I239" s="11"/>
      <c r="J239" s="11"/>
      <c r="K239" s="11"/>
      <c r="L239" s="11"/>
      <c r="M239" s="11"/>
      <c r="N239" s="11"/>
      <c r="O239" s="11"/>
    </row>
    <row r="240">
      <c r="C240" s="15"/>
      <c r="D240" s="12"/>
      <c r="E240" s="12"/>
      <c r="G240" s="11"/>
      <c r="H240" s="11"/>
      <c r="I240" s="11"/>
      <c r="J240" s="11"/>
      <c r="K240" s="11"/>
      <c r="L240" s="11"/>
      <c r="M240" s="11"/>
      <c r="N240" s="11"/>
      <c r="O240" s="11"/>
    </row>
    <row r="241">
      <c r="C241" s="15"/>
      <c r="D241" s="12"/>
      <c r="E241" s="12"/>
      <c r="G241" s="11"/>
      <c r="H241" s="11"/>
      <c r="I241" s="11"/>
      <c r="J241" s="11"/>
      <c r="K241" s="11"/>
      <c r="L241" s="11"/>
      <c r="M241" s="11"/>
      <c r="N241" s="11"/>
      <c r="O241" s="11"/>
    </row>
    <row r="242">
      <c r="C242" s="15"/>
      <c r="D242" s="12"/>
      <c r="E242" s="12"/>
      <c r="G242" s="11"/>
      <c r="H242" s="11"/>
      <c r="I242" s="11"/>
      <c r="J242" s="11"/>
      <c r="K242" s="11"/>
      <c r="L242" s="11"/>
      <c r="M242" s="11"/>
      <c r="N242" s="11"/>
      <c r="O242" s="11"/>
    </row>
    <row r="243">
      <c r="C243" s="15"/>
      <c r="D243" s="12"/>
      <c r="E243" s="12"/>
      <c r="G243" s="11"/>
      <c r="H243" s="11"/>
      <c r="I243" s="11"/>
      <c r="J243" s="11"/>
      <c r="K243" s="11"/>
      <c r="L243" s="11"/>
      <c r="M243" s="11"/>
      <c r="N243" s="11"/>
      <c r="O243" s="11"/>
    </row>
    <row r="244">
      <c r="C244" s="15"/>
      <c r="D244" s="12"/>
      <c r="E244" s="12"/>
      <c r="G244" s="11"/>
      <c r="H244" s="11"/>
      <c r="I244" s="11"/>
      <c r="J244" s="11"/>
      <c r="K244" s="11"/>
      <c r="L244" s="11"/>
      <c r="M244" s="11"/>
      <c r="N244" s="11"/>
      <c r="O244" s="11"/>
    </row>
    <row r="245">
      <c r="C245" s="15"/>
      <c r="D245" s="12"/>
      <c r="E245" s="12"/>
      <c r="G245" s="11"/>
      <c r="H245" s="11"/>
      <c r="I245" s="11"/>
      <c r="J245" s="11"/>
      <c r="K245" s="11"/>
      <c r="L245" s="11"/>
      <c r="M245" s="11"/>
      <c r="N245" s="11"/>
      <c r="O245" s="11"/>
    </row>
    <row r="246">
      <c r="C246" s="15"/>
      <c r="D246" s="12"/>
      <c r="E246" s="12"/>
      <c r="G246" s="11"/>
      <c r="H246" s="11"/>
      <c r="I246" s="11"/>
      <c r="J246" s="11"/>
      <c r="K246" s="11"/>
      <c r="L246" s="11"/>
      <c r="M246" s="11"/>
      <c r="N246" s="11"/>
      <c r="O246" s="11"/>
    </row>
    <row r="247">
      <c r="C247" s="15"/>
      <c r="D247" s="12"/>
      <c r="E247" s="12"/>
      <c r="G247" s="11"/>
      <c r="H247" s="11"/>
      <c r="I247" s="11"/>
      <c r="J247" s="11"/>
      <c r="K247" s="11"/>
      <c r="L247" s="11"/>
      <c r="M247" s="11"/>
      <c r="N247" s="11"/>
      <c r="O247" s="11"/>
    </row>
    <row r="248">
      <c r="C248" s="15"/>
      <c r="D248" s="12"/>
      <c r="E248" s="12"/>
      <c r="G248" s="11"/>
      <c r="H248" s="11"/>
      <c r="I248" s="11"/>
      <c r="J248" s="11"/>
      <c r="K248" s="11"/>
      <c r="L248" s="11"/>
      <c r="M248" s="11"/>
      <c r="N248" s="11"/>
      <c r="O248" s="11"/>
    </row>
    <row r="249">
      <c r="C249" s="15"/>
      <c r="D249" s="12"/>
      <c r="E249" s="12"/>
      <c r="G249" s="11"/>
      <c r="H249" s="11"/>
      <c r="I249" s="11"/>
      <c r="J249" s="11"/>
      <c r="K249" s="11"/>
      <c r="L249" s="11"/>
      <c r="M249" s="11"/>
      <c r="N249" s="11"/>
      <c r="O249" s="11"/>
    </row>
    <row r="250">
      <c r="C250" s="15"/>
      <c r="D250" s="12"/>
      <c r="E250" s="12"/>
      <c r="G250" s="11"/>
      <c r="H250" s="11"/>
      <c r="I250" s="11"/>
      <c r="J250" s="11"/>
      <c r="K250" s="11"/>
      <c r="L250" s="11"/>
      <c r="M250" s="11"/>
      <c r="N250" s="11"/>
      <c r="O250" s="11"/>
    </row>
    <row r="251">
      <c r="C251" s="15"/>
      <c r="D251" s="12"/>
      <c r="E251" s="12"/>
      <c r="G251" s="11"/>
      <c r="H251" s="11"/>
      <c r="I251" s="11"/>
      <c r="J251" s="11"/>
      <c r="K251" s="11"/>
      <c r="L251" s="11"/>
      <c r="M251" s="11"/>
      <c r="N251" s="11"/>
      <c r="O251" s="11"/>
    </row>
    <row r="252">
      <c r="C252" s="15"/>
      <c r="D252" s="12"/>
      <c r="E252" s="12"/>
      <c r="G252" s="11"/>
      <c r="H252" s="11"/>
      <c r="I252" s="11"/>
      <c r="J252" s="11"/>
      <c r="K252" s="11"/>
      <c r="L252" s="11"/>
      <c r="M252" s="11"/>
      <c r="N252" s="11"/>
      <c r="O252" s="11"/>
    </row>
    <row r="253">
      <c r="C253" s="15"/>
      <c r="D253" s="12"/>
      <c r="E253" s="12"/>
      <c r="G253" s="11"/>
      <c r="H253" s="11"/>
      <c r="I253" s="11"/>
      <c r="J253" s="11"/>
      <c r="K253" s="11"/>
      <c r="L253" s="11"/>
      <c r="M253" s="11"/>
      <c r="N253" s="11"/>
      <c r="O253" s="11"/>
    </row>
    <row r="254">
      <c r="C254" s="15"/>
      <c r="D254" s="12"/>
      <c r="E254" s="12"/>
      <c r="G254" s="11"/>
      <c r="H254" s="11"/>
      <c r="I254" s="11"/>
      <c r="J254" s="11"/>
      <c r="K254" s="11"/>
      <c r="L254" s="11"/>
      <c r="M254" s="11"/>
      <c r="N254" s="11"/>
      <c r="O254" s="11"/>
    </row>
    <row r="255">
      <c r="C255" s="15"/>
      <c r="D255" s="12"/>
      <c r="E255" s="12"/>
      <c r="G255" s="11"/>
      <c r="H255" s="11"/>
      <c r="I255" s="11"/>
      <c r="J255" s="11"/>
      <c r="K255" s="11"/>
      <c r="L255" s="11"/>
      <c r="M255" s="11"/>
      <c r="N255" s="11"/>
      <c r="O255" s="11"/>
    </row>
    <row r="256">
      <c r="C256" s="15"/>
      <c r="D256" s="12"/>
      <c r="E256" s="12"/>
      <c r="G256" s="11"/>
      <c r="H256" s="11"/>
      <c r="I256" s="11"/>
      <c r="J256" s="11"/>
      <c r="K256" s="11"/>
      <c r="L256" s="11"/>
      <c r="M256" s="11"/>
      <c r="N256" s="11"/>
      <c r="O256" s="11"/>
    </row>
    <row r="257">
      <c r="C257" s="15"/>
      <c r="D257" s="12"/>
      <c r="E257" s="12"/>
      <c r="G257" s="11"/>
      <c r="H257" s="11"/>
      <c r="I257" s="11"/>
      <c r="J257" s="11"/>
      <c r="K257" s="11"/>
      <c r="L257" s="11"/>
      <c r="M257" s="11"/>
      <c r="N257" s="11"/>
      <c r="O257" s="11"/>
    </row>
    <row r="258">
      <c r="C258" s="15"/>
      <c r="D258" s="12"/>
      <c r="E258" s="12"/>
      <c r="G258" s="11"/>
      <c r="H258" s="11"/>
      <c r="I258" s="11"/>
      <c r="J258" s="11"/>
      <c r="K258" s="11"/>
      <c r="L258" s="11"/>
      <c r="M258" s="11"/>
      <c r="N258" s="11"/>
      <c r="O258" s="11"/>
    </row>
    <row r="259">
      <c r="C259" s="15"/>
      <c r="D259" s="12"/>
      <c r="E259" s="12"/>
      <c r="G259" s="11"/>
      <c r="H259" s="11"/>
      <c r="I259" s="11"/>
      <c r="J259" s="11"/>
      <c r="K259" s="11"/>
      <c r="L259" s="11"/>
      <c r="M259" s="11"/>
      <c r="N259" s="11"/>
      <c r="O259" s="11"/>
    </row>
    <row r="260">
      <c r="C260" s="15"/>
      <c r="D260" s="12"/>
      <c r="E260" s="12"/>
      <c r="G260" s="11"/>
      <c r="H260" s="11"/>
      <c r="I260" s="11"/>
      <c r="J260" s="11"/>
      <c r="K260" s="11"/>
      <c r="L260" s="11"/>
      <c r="M260" s="11"/>
      <c r="N260" s="11"/>
      <c r="O260" s="11"/>
    </row>
    <row r="261">
      <c r="C261" s="15"/>
      <c r="D261" s="12"/>
      <c r="E261" s="12"/>
      <c r="G261" s="11"/>
      <c r="H261" s="11"/>
      <c r="I261" s="11"/>
      <c r="J261" s="11"/>
      <c r="K261" s="11"/>
      <c r="L261" s="11"/>
      <c r="M261" s="11"/>
      <c r="N261" s="11"/>
      <c r="O261" s="11"/>
    </row>
    <row r="262">
      <c r="C262" s="15"/>
      <c r="D262" s="12"/>
      <c r="E262" s="12"/>
      <c r="G262" s="11"/>
      <c r="H262" s="11"/>
      <c r="I262" s="11"/>
      <c r="J262" s="11"/>
      <c r="K262" s="11"/>
      <c r="L262" s="11"/>
      <c r="M262" s="11"/>
      <c r="N262" s="11"/>
      <c r="O262" s="11"/>
    </row>
    <row r="263">
      <c r="C263" s="15"/>
      <c r="D263" s="12"/>
      <c r="E263" s="12"/>
      <c r="G263" s="11"/>
      <c r="H263" s="11"/>
      <c r="I263" s="11"/>
      <c r="J263" s="11"/>
      <c r="K263" s="11"/>
      <c r="L263" s="11"/>
      <c r="M263" s="11"/>
      <c r="N263" s="11"/>
      <c r="O263" s="11"/>
    </row>
    <row r="264">
      <c r="C264" s="15"/>
      <c r="D264" s="12"/>
      <c r="E264" s="12"/>
      <c r="G264" s="11"/>
      <c r="H264" s="11"/>
      <c r="I264" s="11"/>
      <c r="J264" s="11"/>
      <c r="K264" s="11"/>
      <c r="L264" s="11"/>
      <c r="M264" s="11"/>
      <c r="N264" s="11"/>
      <c r="O264" s="11"/>
    </row>
    <row r="265">
      <c r="C265" s="15"/>
      <c r="D265" s="12"/>
      <c r="E265" s="12"/>
      <c r="G265" s="11"/>
      <c r="H265" s="11"/>
      <c r="I265" s="11"/>
      <c r="J265" s="11"/>
      <c r="K265" s="11"/>
      <c r="L265" s="11"/>
      <c r="M265" s="11"/>
      <c r="N265" s="11"/>
      <c r="O265" s="11"/>
    </row>
    <row r="266">
      <c r="C266" s="15"/>
      <c r="D266" s="12"/>
      <c r="E266" s="12"/>
      <c r="G266" s="11"/>
      <c r="H266" s="11"/>
      <c r="I266" s="11"/>
      <c r="J266" s="11"/>
      <c r="K266" s="11"/>
      <c r="L266" s="11"/>
      <c r="M266" s="11"/>
      <c r="N266" s="11"/>
      <c r="O266" s="11"/>
    </row>
    <row r="267">
      <c r="C267" s="15"/>
      <c r="D267" s="12"/>
      <c r="E267" s="12"/>
      <c r="G267" s="11"/>
      <c r="H267" s="11"/>
      <c r="I267" s="11"/>
      <c r="J267" s="11"/>
      <c r="K267" s="11"/>
      <c r="L267" s="11"/>
      <c r="M267" s="11"/>
      <c r="N267" s="11"/>
      <c r="O267" s="11"/>
    </row>
    <row r="268">
      <c r="C268" s="15"/>
      <c r="D268" s="12"/>
      <c r="E268" s="12"/>
      <c r="G268" s="11"/>
      <c r="H268" s="11"/>
      <c r="I268" s="11"/>
      <c r="J268" s="11"/>
      <c r="K268" s="11"/>
      <c r="L268" s="11"/>
      <c r="M268" s="11"/>
      <c r="N268" s="11"/>
      <c r="O268" s="11"/>
    </row>
    <row r="269">
      <c r="C269" s="15"/>
      <c r="D269" s="12"/>
      <c r="E269" s="12"/>
      <c r="G269" s="11"/>
      <c r="H269" s="11"/>
      <c r="I269" s="11"/>
      <c r="J269" s="11"/>
      <c r="K269" s="11"/>
      <c r="L269" s="11"/>
      <c r="M269" s="11"/>
      <c r="N269" s="11"/>
      <c r="O269" s="11"/>
    </row>
    <row r="270">
      <c r="C270" s="15"/>
      <c r="D270" s="12"/>
      <c r="E270" s="12"/>
      <c r="G270" s="11"/>
      <c r="H270" s="11"/>
      <c r="I270" s="11"/>
      <c r="J270" s="11"/>
      <c r="K270" s="11"/>
      <c r="L270" s="11"/>
      <c r="M270" s="11"/>
      <c r="N270" s="11"/>
      <c r="O270" s="11"/>
    </row>
    <row r="271">
      <c r="C271" s="15"/>
      <c r="D271" s="12"/>
      <c r="E271" s="12"/>
      <c r="G271" s="11"/>
      <c r="H271" s="11"/>
      <c r="I271" s="11"/>
      <c r="J271" s="11"/>
      <c r="K271" s="11"/>
      <c r="L271" s="11"/>
      <c r="M271" s="11"/>
      <c r="N271" s="11"/>
      <c r="O271" s="11"/>
    </row>
    <row r="272">
      <c r="C272" s="15"/>
      <c r="D272" s="12"/>
      <c r="E272" s="12"/>
      <c r="G272" s="11"/>
      <c r="H272" s="11"/>
      <c r="I272" s="11"/>
      <c r="J272" s="11"/>
      <c r="K272" s="11"/>
      <c r="L272" s="11"/>
      <c r="M272" s="11"/>
      <c r="N272" s="11"/>
      <c r="O272" s="11"/>
    </row>
    <row r="273">
      <c r="C273" s="15"/>
      <c r="D273" s="12"/>
      <c r="E273" s="12"/>
      <c r="G273" s="11"/>
      <c r="H273" s="11"/>
      <c r="I273" s="11"/>
      <c r="J273" s="11"/>
      <c r="K273" s="11"/>
      <c r="L273" s="11"/>
      <c r="M273" s="11"/>
      <c r="N273" s="11"/>
      <c r="O273" s="11"/>
    </row>
    <row r="274">
      <c r="C274" s="15"/>
      <c r="D274" s="12"/>
      <c r="E274" s="12"/>
      <c r="G274" s="11"/>
      <c r="H274" s="11"/>
      <c r="I274" s="11"/>
      <c r="J274" s="11"/>
      <c r="K274" s="11"/>
      <c r="L274" s="11"/>
      <c r="M274" s="11"/>
      <c r="N274" s="11"/>
      <c r="O274" s="11"/>
    </row>
    <row r="275">
      <c r="C275" s="15"/>
      <c r="D275" s="12"/>
      <c r="E275" s="12"/>
      <c r="G275" s="11"/>
      <c r="H275" s="11"/>
      <c r="I275" s="11"/>
      <c r="J275" s="11"/>
      <c r="K275" s="11"/>
      <c r="L275" s="11"/>
      <c r="M275" s="11"/>
      <c r="N275" s="11"/>
      <c r="O275" s="11"/>
    </row>
    <row r="276">
      <c r="C276" s="15"/>
      <c r="D276" s="12"/>
      <c r="E276" s="12"/>
      <c r="G276" s="11"/>
      <c r="H276" s="11"/>
      <c r="I276" s="11"/>
      <c r="J276" s="11"/>
      <c r="K276" s="11"/>
      <c r="L276" s="11"/>
      <c r="M276" s="11"/>
      <c r="N276" s="11"/>
      <c r="O276" s="11"/>
    </row>
    <row r="277">
      <c r="C277" s="15"/>
      <c r="D277" s="12"/>
      <c r="E277" s="12"/>
      <c r="G277" s="11"/>
      <c r="H277" s="11"/>
      <c r="I277" s="11"/>
      <c r="J277" s="11"/>
      <c r="K277" s="11"/>
      <c r="L277" s="11"/>
      <c r="M277" s="11"/>
      <c r="N277" s="11"/>
      <c r="O277" s="11"/>
    </row>
    <row r="278">
      <c r="C278" s="15"/>
      <c r="D278" s="12"/>
      <c r="E278" s="12"/>
      <c r="G278" s="11"/>
      <c r="H278" s="11"/>
      <c r="I278" s="11"/>
      <c r="J278" s="11"/>
      <c r="K278" s="11"/>
      <c r="L278" s="11"/>
      <c r="M278" s="11"/>
      <c r="N278" s="11"/>
      <c r="O278" s="11"/>
    </row>
    <row r="279">
      <c r="C279" s="15"/>
      <c r="D279" s="12"/>
      <c r="E279" s="12"/>
      <c r="G279" s="11"/>
      <c r="H279" s="11"/>
      <c r="I279" s="11"/>
      <c r="J279" s="11"/>
      <c r="K279" s="11"/>
      <c r="L279" s="11"/>
      <c r="M279" s="11"/>
      <c r="N279" s="11"/>
      <c r="O279" s="11"/>
    </row>
    <row r="280">
      <c r="C280" s="15"/>
      <c r="D280" s="12"/>
      <c r="E280" s="12"/>
      <c r="G280" s="11"/>
      <c r="H280" s="11"/>
      <c r="I280" s="11"/>
      <c r="J280" s="11"/>
      <c r="K280" s="11"/>
      <c r="L280" s="11"/>
      <c r="M280" s="11"/>
      <c r="N280" s="11"/>
      <c r="O280" s="11"/>
    </row>
    <row r="281">
      <c r="C281" s="15"/>
      <c r="D281" s="12"/>
      <c r="E281" s="12"/>
      <c r="G281" s="11"/>
      <c r="H281" s="11"/>
      <c r="I281" s="11"/>
      <c r="J281" s="11"/>
      <c r="K281" s="11"/>
      <c r="L281" s="11"/>
      <c r="M281" s="11"/>
      <c r="N281" s="11"/>
      <c r="O281" s="11"/>
    </row>
    <row r="282">
      <c r="C282" s="15"/>
      <c r="D282" s="12"/>
      <c r="E282" s="12"/>
      <c r="G282" s="11"/>
      <c r="H282" s="11"/>
      <c r="I282" s="11"/>
      <c r="J282" s="11"/>
      <c r="K282" s="11"/>
      <c r="L282" s="11"/>
      <c r="M282" s="11"/>
      <c r="N282" s="11"/>
      <c r="O282" s="11"/>
    </row>
    <row r="283">
      <c r="C283" s="15"/>
      <c r="D283" s="12"/>
      <c r="E283" s="12"/>
      <c r="G283" s="11"/>
      <c r="H283" s="11"/>
      <c r="I283" s="11"/>
      <c r="J283" s="11"/>
      <c r="K283" s="11"/>
      <c r="L283" s="11"/>
      <c r="M283" s="11"/>
      <c r="N283" s="11"/>
      <c r="O283" s="11"/>
    </row>
    <row r="284">
      <c r="C284" s="15"/>
      <c r="D284" s="12"/>
      <c r="E284" s="12"/>
      <c r="G284" s="11"/>
      <c r="H284" s="11"/>
      <c r="I284" s="11"/>
      <c r="J284" s="11"/>
      <c r="K284" s="11"/>
      <c r="L284" s="11"/>
      <c r="M284" s="11"/>
      <c r="N284" s="11"/>
      <c r="O284" s="11"/>
    </row>
    <row r="285">
      <c r="C285" s="15"/>
      <c r="D285" s="12"/>
      <c r="E285" s="12"/>
      <c r="G285" s="11"/>
      <c r="H285" s="11"/>
      <c r="I285" s="11"/>
      <c r="J285" s="11"/>
      <c r="K285" s="11"/>
      <c r="L285" s="11"/>
      <c r="M285" s="11"/>
      <c r="N285" s="11"/>
      <c r="O285" s="11"/>
    </row>
    <row r="286">
      <c r="C286" s="15"/>
      <c r="D286" s="12"/>
      <c r="E286" s="12"/>
      <c r="G286" s="11"/>
      <c r="H286" s="11"/>
      <c r="I286" s="11"/>
      <c r="J286" s="11"/>
      <c r="K286" s="11"/>
      <c r="L286" s="11"/>
      <c r="M286" s="11"/>
      <c r="N286" s="11"/>
      <c r="O286" s="11"/>
    </row>
    <row r="287">
      <c r="C287" s="15"/>
      <c r="D287" s="12"/>
      <c r="E287" s="12"/>
      <c r="G287" s="11"/>
      <c r="H287" s="11"/>
      <c r="I287" s="11"/>
      <c r="J287" s="11"/>
      <c r="K287" s="11"/>
      <c r="L287" s="11"/>
      <c r="M287" s="11"/>
      <c r="N287" s="11"/>
      <c r="O287" s="11"/>
    </row>
    <row r="288">
      <c r="C288" s="15"/>
      <c r="D288" s="12"/>
      <c r="E288" s="12"/>
      <c r="G288" s="11"/>
      <c r="H288" s="11"/>
      <c r="I288" s="11"/>
      <c r="J288" s="11"/>
      <c r="K288" s="11"/>
      <c r="L288" s="11"/>
      <c r="M288" s="11"/>
      <c r="N288" s="11"/>
      <c r="O288" s="11"/>
    </row>
    <row r="289">
      <c r="C289" s="15"/>
      <c r="D289" s="12"/>
      <c r="E289" s="12"/>
      <c r="G289" s="11"/>
      <c r="H289" s="11"/>
      <c r="I289" s="11"/>
      <c r="J289" s="11"/>
      <c r="K289" s="11"/>
      <c r="L289" s="11"/>
      <c r="M289" s="11"/>
      <c r="N289" s="11"/>
      <c r="O289" s="11"/>
    </row>
    <row r="290">
      <c r="C290" s="15"/>
      <c r="D290" s="12"/>
      <c r="E290" s="12"/>
      <c r="G290" s="11"/>
      <c r="H290" s="11"/>
      <c r="I290" s="11"/>
      <c r="J290" s="11"/>
      <c r="K290" s="11"/>
      <c r="L290" s="11"/>
      <c r="M290" s="11"/>
      <c r="N290" s="11"/>
      <c r="O290" s="11"/>
    </row>
    <row r="291">
      <c r="C291" s="15"/>
      <c r="D291" s="12"/>
      <c r="E291" s="12"/>
      <c r="G291" s="11"/>
      <c r="H291" s="11"/>
      <c r="I291" s="11"/>
      <c r="J291" s="11"/>
      <c r="K291" s="11"/>
      <c r="L291" s="11"/>
      <c r="M291" s="11"/>
      <c r="N291" s="11"/>
      <c r="O291" s="11"/>
    </row>
    <row r="292">
      <c r="C292" s="15"/>
      <c r="D292" s="12"/>
      <c r="E292" s="12"/>
      <c r="G292" s="11"/>
      <c r="H292" s="11"/>
      <c r="I292" s="11"/>
      <c r="J292" s="11"/>
      <c r="K292" s="11"/>
      <c r="L292" s="11"/>
      <c r="M292" s="11"/>
      <c r="N292" s="11"/>
      <c r="O292" s="11"/>
    </row>
    <row r="293">
      <c r="C293" s="15"/>
      <c r="D293" s="12"/>
      <c r="E293" s="12"/>
      <c r="G293" s="11"/>
      <c r="H293" s="11"/>
      <c r="I293" s="11"/>
      <c r="J293" s="11"/>
      <c r="K293" s="11"/>
      <c r="L293" s="11"/>
      <c r="M293" s="11"/>
      <c r="N293" s="11"/>
      <c r="O293" s="11"/>
    </row>
    <row r="294">
      <c r="C294" s="15"/>
      <c r="D294" s="12"/>
      <c r="E294" s="12"/>
      <c r="G294" s="11"/>
      <c r="H294" s="11"/>
      <c r="I294" s="11"/>
      <c r="J294" s="11"/>
      <c r="K294" s="11"/>
      <c r="L294" s="11"/>
      <c r="M294" s="11"/>
      <c r="N294" s="11"/>
      <c r="O294" s="11"/>
    </row>
    <row r="295">
      <c r="C295" s="15"/>
      <c r="D295" s="12"/>
      <c r="E295" s="12"/>
      <c r="G295" s="11"/>
      <c r="H295" s="11"/>
      <c r="I295" s="11"/>
      <c r="J295" s="11"/>
      <c r="K295" s="11"/>
      <c r="L295" s="11"/>
      <c r="M295" s="11"/>
      <c r="N295" s="11"/>
      <c r="O295" s="11"/>
    </row>
    <row r="296">
      <c r="C296" s="15"/>
      <c r="D296" s="12"/>
      <c r="E296" s="12"/>
      <c r="G296" s="11"/>
      <c r="H296" s="11"/>
      <c r="I296" s="11"/>
      <c r="J296" s="11"/>
      <c r="K296" s="11"/>
      <c r="L296" s="11"/>
      <c r="M296" s="11"/>
      <c r="N296" s="11"/>
      <c r="O296" s="11"/>
    </row>
    <row r="297">
      <c r="C297" s="15"/>
      <c r="D297" s="12"/>
      <c r="E297" s="12"/>
      <c r="G297" s="11"/>
      <c r="H297" s="11"/>
      <c r="I297" s="11"/>
      <c r="J297" s="11"/>
      <c r="K297" s="11"/>
      <c r="L297" s="11"/>
      <c r="M297" s="11"/>
      <c r="N297" s="11"/>
      <c r="O297" s="11"/>
    </row>
    <row r="298">
      <c r="C298" s="15"/>
      <c r="D298" s="12"/>
      <c r="E298" s="12"/>
      <c r="G298" s="11"/>
      <c r="H298" s="11"/>
      <c r="I298" s="11"/>
      <c r="J298" s="11"/>
      <c r="K298" s="11"/>
      <c r="L298" s="11"/>
      <c r="M298" s="11"/>
      <c r="N298" s="11"/>
      <c r="O298" s="11"/>
    </row>
    <row r="299">
      <c r="C299" s="15"/>
      <c r="D299" s="12"/>
      <c r="E299" s="12"/>
      <c r="G299" s="11"/>
      <c r="H299" s="11"/>
      <c r="I299" s="11"/>
      <c r="J299" s="11"/>
      <c r="K299" s="11"/>
      <c r="L299" s="11"/>
      <c r="M299" s="11"/>
      <c r="N299" s="11"/>
      <c r="O299" s="11"/>
    </row>
    <row r="300">
      <c r="C300" s="15"/>
      <c r="D300" s="12"/>
      <c r="E300" s="12"/>
      <c r="G300" s="11"/>
      <c r="H300" s="11"/>
      <c r="I300" s="11"/>
      <c r="J300" s="11"/>
      <c r="K300" s="11"/>
      <c r="L300" s="11"/>
      <c r="M300" s="11"/>
      <c r="N300" s="11"/>
      <c r="O300" s="11"/>
    </row>
    <row r="301">
      <c r="C301" s="15"/>
      <c r="D301" s="12"/>
      <c r="E301" s="12"/>
      <c r="G301" s="11"/>
      <c r="H301" s="11"/>
      <c r="I301" s="11"/>
      <c r="J301" s="11"/>
      <c r="K301" s="11"/>
      <c r="L301" s="11"/>
      <c r="M301" s="11"/>
      <c r="N301" s="11"/>
      <c r="O301" s="11"/>
    </row>
    <row r="302">
      <c r="C302" s="15"/>
      <c r="D302" s="12"/>
      <c r="E302" s="12"/>
      <c r="G302" s="11"/>
      <c r="H302" s="11"/>
      <c r="I302" s="11"/>
      <c r="J302" s="11"/>
      <c r="K302" s="11"/>
      <c r="L302" s="11"/>
      <c r="M302" s="11"/>
      <c r="N302" s="11"/>
      <c r="O302" s="11"/>
    </row>
    <row r="303">
      <c r="C303" s="15"/>
      <c r="D303" s="12"/>
      <c r="E303" s="12"/>
      <c r="G303" s="11"/>
      <c r="H303" s="11"/>
      <c r="I303" s="11"/>
      <c r="J303" s="11"/>
      <c r="K303" s="11"/>
      <c r="L303" s="11"/>
      <c r="M303" s="11"/>
      <c r="N303" s="11"/>
      <c r="O303" s="11"/>
    </row>
    <row r="304">
      <c r="C304" s="15"/>
      <c r="D304" s="12"/>
      <c r="E304" s="12"/>
      <c r="G304" s="11"/>
      <c r="H304" s="11"/>
      <c r="I304" s="11"/>
      <c r="J304" s="11"/>
      <c r="K304" s="11"/>
      <c r="L304" s="11"/>
      <c r="M304" s="11"/>
      <c r="N304" s="11"/>
      <c r="O304" s="11"/>
    </row>
    <row r="305">
      <c r="C305" s="15"/>
      <c r="D305" s="12"/>
      <c r="E305" s="12"/>
      <c r="G305" s="11"/>
      <c r="H305" s="11"/>
      <c r="I305" s="11"/>
      <c r="J305" s="11"/>
      <c r="K305" s="11"/>
      <c r="L305" s="11"/>
      <c r="M305" s="11"/>
      <c r="N305" s="11"/>
      <c r="O305" s="11"/>
    </row>
    <row r="306">
      <c r="C306" s="15"/>
      <c r="D306" s="12"/>
      <c r="E306" s="12"/>
      <c r="G306" s="11"/>
      <c r="H306" s="11"/>
      <c r="I306" s="11"/>
      <c r="J306" s="11"/>
      <c r="K306" s="11"/>
      <c r="L306" s="11"/>
      <c r="M306" s="11"/>
      <c r="N306" s="11"/>
      <c r="O306" s="11"/>
    </row>
    <row r="307">
      <c r="C307" s="15"/>
      <c r="D307" s="12"/>
      <c r="E307" s="12"/>
      <c r="G307" s="11"/>
      <c r="H307" s="11"/>
      <c r="I307" s="11"/>
      <c r="J307" s="11"/>
      <c r="K307" s="11"/>
      <c r="L307" s="11"/>
      <c r="M307" s="11"/>
      <c r="N307" s="11"/>
      <c r="O307" s="11"/>
    </row>
    <row r="308">
      <c r="C308" s="15"/>
      <c r="D308" s="12"/>
      <c r="E308" s="12"/>
      <c r="G308" s="11"/>
      <c r="H308" s="11"/>
      <c r="I308" s="11"/>
      <c r="J308" s="11"/>
      <c r="K308" s="11"/>
      <c r="L308" s="11"/>
      <c r="M308" s="11"/>
      <c r="N308" s="11"/>
      <c r="O308" s="11"/>
    </row>
    <row r="309">
      <c r="C309" s="15"/>
      <c r="D309" s="12"/>
      <c r="E309" s="12"/>
      <c r="G309" s="11"/>
      <c r="H309" s="11"/>
      <c r="I309" s="11"/>
      <c r="J309" s="11"/>
      <c r="K309" s="11"/>
      <c r="L309" s="11"/>
      <c r="M309" s="11"/>
      <c r="N309" s="11"/>
      <c r="O309" s="11"/>
    </row>
    <row r="310">
      <c r="C310" s="15"/>
      <c r="D310" s="12"/>
      <c r="E310" s="12"/>
      <c r="G310" s="11"/>
      <c r="H310" s="11"/>
      <c r="I310" s="11"/>
      <c r="J310" s="11"/>
      <c r="K310" s="11"/>
      <c r="L310" s="11"/>
      <c r="M310" s="11"/>
      <c r="N310" s="11"/>
      <c r="O310" s="11"/>
    </row>
    <row r="311">
      <c r="C311" s="15"/>
      <c r="D311" s="12"/>
      <c r="E311" s="12"/>
      <c r="G311" s="11"/>
      <c r="H311" s="11"/>
      <c r="I311" s="11"/>
      <c r="J311" s="11"/>
      <c r="K311" s="11"/>
      <c r="L311" s="11"/>
      <c r="M311" s="11"/>
      <c r="N311" s="11"/>
      <c r="O311" s="11"/>
    </row>
    <row r="312">
      <c r="C312" s="15"/>
      <c r="D312" s="12"/>
      <c r="E312" s="12"/>
      <c r="G312" s="11"/>
      <c r="H312" s="11"/>
      <c r="I312" s="11"/>
      <c r="J312" s="11"/>
      <c r="K312" s="11"/>
      <c r="L312" s="11"/>
      <c r="M312" s="11"/>
      <c r="N312" s="11"/>
      <c r="O312" s="11"/>
    </row>
    <row r="313">
      <c r="C313" s="15"/>
      <c r="D313" s="12"/>
      <c r="E313" s="12"/>
      <c r="G313" s="11"/>
      <c r="H313" s="11"/>
      <c r="I313" s="11"/>
      <c r="J313" s="11"/>
      <c r="K313" s="11"/>
      <c r="L313" s="11"/>
      <c r="M313" s="11"/>
      <c r="N313" s="11"/>
      <c r="O313" s="11"/>
    </row>
    <row r="314">
      <c r="C314" s="15"/>
      <c r="D314" s="12"/>
      <c r="E314" s="12"/>
      <c r="G314" s="11"/>
      <c r="H314" s="11"/>
      <c r="I314" s="11"/>
      <c r="J314" s="11"/>
      <c r="K314" s="11"/>
      <c r="L314" s="11"/>
      <c r="M314" s="11"/>
      <c r="N314" s="11"/>
      <c r="O314" s="11"/>
    </row>
    <row r="315">
      <c r="C315" s="15"/>
      <c r="D315" s="12"/>
      <c r="E315" s="12"/>
      <c r="G315" s="11"/>
      <c r="H315" s="11"/>
      <c r="I315" s="11"/>
      <c r="J315" s="11"/>
      <c r="K315" s="11"/>
      <c r="L315" s="11"/>
      <c r="M315" s="11"/>
      <c r="N315" s="11"/>
      <c r="O315" s="11"/>
    </row>
    <row r="316">
      <c r="C316" s="15"/>
      <c r="D316" s="12"/>
      <c r="E316" s="12"/>
      <c r="G316" s="11"/>
      <c r="H316" s="11"/>
      <c r="I316" s="11"/>
      <c r="J316" s="11"/>
      <c r="K316" s="11"/>
      <c r="L316" s="11"/>
      <c r="M316" s="11"/>
      <c r="N316" s="11"/>
      <c r="O316" s="11"/>
    </row>
    <row r="317">
      <c r="C317" s="15"/>
      <c r="D317" s="12"/>
      <c r="E317" s="12"/>
      <c r="G317" s="11"/>
      <c r="H317" s="11"/>
      <c r="I317" s="11"/>
      <c r="J317" s="11"/>
      <c r="K317" s="11"/>
      <c r="L317" s="11"/>
      <c r="M317" s="11"/>
      <c r="N317" s="11"/>
      <c r="O317" s="11"/>
    </row>
    <row r="318">
      <c r="C318" s="15"/>
      <c r="D318" s="12"/>
      <c r="E318" s="12"/>
      <c r="G318" s="11"/>
      <c r="H318" s="11"/>
      <c r="I318" s="11"/>
      <c r="J318" s="11"/>
      <c r="K318" s="11"/>
      <c r="L318" s="11"/>
      <c r="M318" s="11"/>
      <c r="N318" s="11"/>
      <c r="O318" s="11"/>
    </row>
    <row r="319">
      <c r="C319" s="15"/>
      <c r="D319" s="12"/>
      <c r="E319" s="12"/>
      <c r="G319" s="11"/>
      <c r="H319" s="11"/>
      <c r="I319" s="11"/>
      <c r="J319" s="11"/>
      <c r="K319" s="11"/>
      <c r="L319" s="11"/>
      <c r="M319" s="11"/>
      <c r="N319" s="11"/>
      <c r="O319" s="11"/>
    </row>
    <row r="320">
      <c r="C320" s="15"/>
      <c r="D320" s="12"/>
      <c r="E320" s="12"/>
      <c r="G320" s="11"/>
      <c r="H320" s="11"/>
      <c r="I320" s="11"/>
      <c r="J320" s="11"/>
      <c r="K320" s="11"/>
      <c r="L320" s="11"/>
      <c r="M320" s="11"/>
      <c r="N320" s="11"/>
      <c r="O320" s="11"/>
    </row>
    <row r="321">
      <c r="C321" s="15"/>
      <c r="D321" s="12"/>
      <c r="E321" s="12"/>
      <c r="G321" s="11"/>
      <c r="H321" s="11"/>
      <c r="I321" s="11"/>
      <c r="J321" s="11"/>
      <c r="K321" s="11"/>
      <c r="L321" s="11"/>
      <c r="M321" s="11"/>
      <c r="N321" s="11"/>
      <c r="O321" s="11"/>
    </row>
    <row r="322">
      <c r="C322" s="15"/>
      <c r="D322" s="12"/>
      <c r="E322" s="12"/>
      <c r="G322" s="11"/>
      <c r="H322" s="11"/>
      <c r="I322" s="11"/>
      <c r="J322" s="11"/>
      <c r="K322" s="11"/>
      <c r="L322" s="11"/>
      <c r="M322" s="11"/>
      <c r="N322" s="11"/>
      <c r="O322" s="11"/>
    </row>
    <row r="323">
      <c r="C323" s="15"/>
      <c r="D323" s="12"/>
      <c r="E323" s="12"/>
      <c r="G323" s="11"/>
      <c r="H323" s="11"/>
      <c r="I323" s="11"/>
      <c r="J323" s="11"/>
      <c r="K323" s="11"/>
      <c r="L323" s="11"/>
      <c r="M323" s="11"/>
      <c r="N323" s="11"/>
      <c r="O323" s="11"/>
    </row>
    <row r="324">
      <c r="C324" s="15"/>
      <c r="D324" s="12"/>
      <c r="E324" s="12"/>
      <c r="G324" s="11"/>
      <c r="H324" s="11"/>
      <c r="I324" s="11"/>
      <c r="J324" s="11"/>
      <c r="K324" s="11"/>
      <c r="L324" s="11"/>
      <c r="M324" s="11"/>
      <c r="N324" s="11"/>
      <c r="O324" s="11"/>
    </row>
    <row r="325">
      <c r="C325" s="15"/>
      <c r="D325" s="12"/>
      <c r="E325" s="12"/>
      <c r="G325" s="11"/>
      <c r="H325" s="11"/>
      <c r="I325" s="11"/>
      <c r="J325" s="11"/>
      <c r="K325" s="11"/>
      <c r="L325" s="11"/>
      <c r="M325" s="11"/>
      <c r="N325" s="11"/>
      <c r="O325" s="11"/>
    </row>
    <row r="326">
      <c r="C326" s="15"/>
      <c r="D326" s="12"/>
      <c r="E326" s="12"/>
      <c r="G326" s="11"/>
      <c r="H326" s="11"/>
      <c r="I326" s="11"/>
      <c r="J326" s="11"/>
      <c r="K326" s="11"/>
      <c r="L326" s="11"/>
      <c r="M326" s="11"/>
      <c r="N326" s="11"/>
      <c r="O326" s="11"/>
    </row>
    <row r="327">
      <c r="C327" s="15"/>
      <c r="D327" s="12"/>
      <c r="E327" s="12"/>
      <c r="G327" s="11"/>
      <c r="H327" s="11"/>
      <c r="I327" s="11"/>
      <c r="J327" s="11"/>
      <c r="K327" s="11"/>
      <c r="L327" s="11"/>
      <c r="M327" s="11"/>
      <c r="N327" s="11"/>
      <c r="O327" s="11"/>
    </row>
    <row r="328">
      <c r="C328" s="15"/>
      <c r="D328" s="12"/>
      <c r="E328" s="12"/>
      <c r="G328" s="11"/>
      <c r="H328" s="11"/>
      <c r="I328" s="11"/>
      <c r="J328" s="11"/>
      <c r="K328" s="11"/>
      <c r="L328" s="11"/>
      <c r="M328" s="11"/>
      <c r="N328" s="11"/>
      <c r="O328" s="11"/>
    </row>
    <row r="329">
      <c r="C329" s="15"/>
      <c r="D329" s="12"/>
      <c r="E329" s="12"/>
      <c r="G329" s="11"/>
      <c r="H329" s="11"/>
      <c r="I329" s="11"/>
      <c r="J329" s="11"/>
      <c r="K329" s="11"/>
      <c r="L329" s="11"/>
      <c r="M329" s="11"/>
      <c r="N329" s="11"/>
      <c r="O329" s="11"/>
    </row>
    <row r="330">
      <c r="C330" s="15"/>
      <c r="D330" s="12"/>
      <c r="E330" s="12"/>
      <c r="G330" s="11"/>
      <c r="H330" s="11"/>
      <c r="I330" s="11"/>
      <c r="J330" s="11"/>
      <c r="K330" s="11"/>
      <c r="L330" s="11"/>
      <c r="M330" s="11"/>
      <c r="N330" s="11"/>
      <c r="O330" s="11"/>
    </row>
    <row r="331">
      <c r="C331" s="15"/>
      <c r="D331" s="12"/>
      <c r="E331" s="12"/>
      <c r="G331" s="11"/>
      <c r="H331" s="11"/>
      <c r="I331" s="11"/>
      <c r="J331" s="11"/>
      <c r="K331" s="11"/>
      <c r="L331" s="11"/>
      <c r="M331" s="11"/>
      <c r="N331" s="11"/>
      <c r="O331" s="11"/>
    </row>
    <row r="332">
      <c r="C332" s="15"/>
      <c r="D332" s="12"/>
      <c r="E332" s="12"/>
      <c r="G332" s="11"/>
      <c r="H332" s="11"/>
      <c r="I332" s="11"/>
      <c r="J332" s="11"/>
      <c r="K332" s="11"/>
      <c r="L332" s="11"/>
      <c r="M332" s="11"/>
      <c r="N332" s="11"/>
      <c r="O332" s="11"/>
    </row>
    <row r="333">
      <c r="C333" s="15"/>
      <c r="D333" s="12"/>
      <c r="E333" s="12"/>
      <c r="G333" s="11"/>
      <c r="H333" s="11"/>
      <c r="I333" s="11"/>
      <c r="J333" s="11"/>
      <c r="K333" s="11"/>
      <c r="L333" s="11"/>
      <c r="M333" s="11"/>
      <c r="N333" s="11"/>
      <c r="O333" s="11"/>
    </row>
    <row r="334">
      <c r="C334" s="15"/>
      <c r="D334" s="12"/>
      <c r="E334" s="12"/>
      <c r="G334" s="11"/>
      <c r="H334" s="11"/>
      <c r="I334" s="11"/>
      <c r="J334" s="11"/>
      <c r="K334" s="11"/>
      <c r="L334" s="11"/>
      <c r="M334" s="11"/>
      <c r="N334" s="11"/>
      <c r="O334" s="11"/>
    </row>
    <row r="335">
      <c r="C335" s="15"/>
      <c r="D335" s="12"/>
      <c r="E335" s="12"/>
      <c r="G335" s="11"/>
      <c r="H335" s="11"/>
      <c r="I335" s="11"/>
      <c r="J335" s="11"/>
      <c r="K335" s="11"/>
      <c r="L335" s="11"/>
      <c r="M335" s="11"/>
      <c r="N335" s="11"/>
      <c r="O335" s="11"/>
    </row>
    <row r="336">
      <c r="C336" s="15"/>
      <c r="D336" s="12"/>
      <c r="E336" s="12"/>
      <c r="G336" s="11"/>
      <c r="H336" s="11"/>
      <c r="I336" s="11"/>
      <c r="J336" s="11"/>
      <c r="K336" s="11"/>
      <c r="L336" s="11"/>
      <c r="M336" s="11"/>
      <c r="N336" s="11"/>
      <c r="O336" s="11"/>
    </row>
    <row r="337">
      <c r="C337" s="15"/>
      <c r="D337" s="12"/>
      <c r="E337" s="12"/>
      <c r="G337" s="11"/>
      <c r="H337" s="11"/>
      <c r="I337" s="11"/>
      <c r="J337" s="11"/>
      <c r="K337" s="11"/>
      <c r="L337" s="11"/>
      <c r="M337" s="11"/>
      <c r="N337" s="11"/>
      <c r="O337" s="11"/>
    </row>
    <row r="338">
      <c r="C338" s="15"/>
      <c r="D338" s="12"/>
      <c r="E338" s="12"/>
      <c r="G338" s="11"/>
      <c r="H338" s="11"/>
      <c r="I338" s="11"/>
      <c r="J338" s="11"/>
      <c r="K338" s="11"/>
      <c r="L338" s="11"/>
      <c r="M338" s="11"/>
      <c r="N338" s="11"/>
      <c r="O338" s="11"/>
    </row>
    <row r="339">
      <c r="C339" s="15"/>
      <c r="D339" s="12"/>
      <c r="E339" s="12"/>
      <c r="G339" s="11"/>
      <c r="H339" s="11"/>
      <c r="I339" s="11"/>
      <c r="J339" s="11"/>
      <c r="K339" s="11"/>
      <c r="L339" s="11"/>
      <c r="M339" s="11"/>
      <c r="N339" s="11"/>
      <c r="O339" s="11"/>
    </row>
    <row r="340">
      <c r="C340" s="15"/>
      <c r="D340" s="12"/>
      <c r="E340" s="12"/>
      <c r="G340" s="11"/>
      <c r="H340" s="11"/>
      <c r="I340" s="11"/>
      <c r="J340" s="11"/>
      <c r="K340" s="11"/>
      <c r="L340" s="11"/>
      <c r="M340" s="11"/>
      <c r="N340" s="11"/>
      <c r="O340" s="11"/>
    </row>
    <row r="341">
      <c r="C341" s="15"/>
      <c r="D341" s="12"/>
      <c r="E341" s="12"/>
      <c r="G341" s="11"/>
      <c r="H341" s="11"/>
      <c r="I341" s="11"/>
      <c r="J341" s="11"/>
      <c r="K341" s="11"/>
      <c r="L341" s="11"/>
      <c r="M341" s="11"/>
      <c r="N341" s="11"/>
      <c r="O341" s="11"/>
    </row>
    <row r="342">
      <c r="C342" s="15"/>
      <c r="D342" s="12"/>
      <c r="E342" s="12"/>
      <c r="G342" s="11"/>
      <c r="H342" s="11"/>
      <c r="I342" s="11"/>
      <c r="J342" s="11"/>
      <c r="K342" s="11"/>
      <c r="L342" s="11"/>
      <c r="M342" s="11"/>
      <c r="N342" s="11"/>
      <c r="O342" s="11"/>
    </row>
    <row r="343">
      <c r="C343" s="15"/>
      <c r="D343" s="12"/>
      <c r="E343" s="12"/>
      <c r="G343" s="11"/>
      <c r="H343" s="11"/>
      <c r="I343" s="11"/>
      <c r="J343" s="11"/>
      <c r="K343" s="11"/>
      <c r="L343" s="11"/>
      <c r="M343" s="11"/>
      <c r="N343" s="11"/>
      <c r="O343" s="11"/>
    </row>
    <row r="344">
      <c r="C344" s="15"/>
      <c r="D344" s="12"/>
      <c r="E344" s="12"/>
      <c r="G344" s="11"/>
      <c r="H344" s="11"/>
      <c r="I344" s="11"/>
      <c r="J344" s="11"/>
      <c r="K344" s="11"/>
      <c r="L344" s="11"/>
      <c r="M344" s="11"/>
      <c r="N344" s="11"/>
      <c r="O344" s="11"/>
    </row>
    <row r="345">
      <c r="C345" s="15"/>
      <c r="D345" s="12"/>
      <c r="E345" s="12"/>
      <c r="G345" s="11"/>
      <c r="H345" s="11"/>
      <c r="I345" s="11"/>
      <c r="J345" s="11"/>
      <c r="K345" s="11"/>
      <c r="L345" s="11"/>
      <c r="M345" s="11"/>
      <c r="N345" s="11"/>
      <c r="O345" s="11"/>
    </row>
    <row r="346">
      <c r="C346" s="15"/>
      <c r="D346" s="12"/>
      <c r="E346" s="12"/>
      <c r="G346" s="11"/>
      <c r="H346" s="11"/>
      <c r="I346" s="11"/>
      <c r="J346" s="11"/>
      <c r="K346" s="11"/>
      <c r="L346" s="11"/>
      <c r="M346" s="11"/>
      <c r="N346" s="11"/>
      <c r="O346" s="11"/>
    </row>
    <row r="347">
      <c r="C347" s="15"/>
      <c r="D347" s="12"/>
      <c r="E347" s="12"/>
      <c r="G347" s="11"/>
      <c r="H347" s="11"/>
      <c r="I347" s="11"/>
      <c r="J347" s="11"/>
      <c r="K347" s="11"/>
      <c r="L347" s="11"/>
      <c r="M347" s="11"/>
      <c r="N347" s="11"/>
      <c r="O347" s="11"/>
    </row>
    <row r="348">
      <c r="C348" s="15"/>
      <c r="D348" s="12"/>
      <c r="E348" s="12"/>
      <c r="G348" s="11"/>
      <c r="H348" s="11"/>
      <c r="I348" s="11"/>
      <c r="J348" s="11"/>
      <c r="K348" s="11"/>
      <c r="L348" s="11"/>
      <c r="M348" s="11"/>
      <c r="N348" s="11"/>
      <c r="O348" s="11"/>
    </row>
    <row r="349">
      <c r="C349" s="15"/>
      <c r="D349" s="12"/>
      <c r="E349" s="12"/>
      <c r="G349" s="11"/>
      <c r="H349" s="11"/>
      <c r="I349" s="11"/>
      <c r="J349" s="11"/>
      <c r="K349" s="11"/>
      <c r="L349" s="11"/>
      <c r="M349" s="11"/>
      <c r="N349" s="11"/>
      <c r="O349" s="11"/>
    </row>
    <row r="350">
      <c r="C350" s="15"/>
      <c r="D350" s="12"/>
      <c r="E350" s="12"/>
      <c r="G350" s="11"/>
      <c r="H350" s="11"/>
      <c r="I350" s="11"/>
      <c r="J350" s="11"/>
      <c r="K350" s="11"/>
      <c r="L350" s="11"/>
      <c r="M350" s="11"/>
      <c r="N350" s="11"/>
      <c r="O350" s="11"/>
    </row>
    <row r="351">
      <c r="C351" s="15"/>
      <c r="D351" s="12"/>
      <c r="E351" s="12"/>
      <c r="G351" s="11"/>
      <c r="H351" s="11"/>
      <c r="I351" s="11"/>
      <c r="J351" s="11"/>
      <c r="K351" s="11"/>
      <c r="L351" s="11"/>
      <c r="M351" s="11"/>
      <c r="N351" s="11"/>
      <c r="O351" s="11"/>
    </row>
    <row r="352">
      <c r="C352" s="15"/>
      <c r="D352" s="12"/>
      <c r="E352" s="12"/>
      <c r="G352" s="11"/>
      <c r="H352" s="11"/>
      <c r="I352" s="11"/>
      <c r="J352" s="11"/>
      <c r="K352" s="11"/>
      <c r="L352" s="11"/>
      <c r="M352" s="11"/>
      <c r="N352" s="11"/>
      <c r="O352" s="11"/>
    </row>
    <row r="353">
      <c r="C353" s="15"/>
      <c r="D353" s="12"/>
      <c r="E353" s="12"/>
      <c r="G353" s="11"/>
      <c r="H353" s="11"/>
      <c r="I353" s="11"/>
      <c r="J353" s="11"/>
      <c r="K353" s="11"/>
      <c r="L353" s="11"/>
      <c r="M353" s="11"/>
      <c r="N353" s="11"/>
      <c r="O353" s="11"/>
    </row>
    <row r="354">
      <c r="C354" s="15"/>
      <c r="D354" s="12"/>
      <c r="E354" s="12"/>
      <c r="G354" s="11"/>
      <c r="H354" s="11"/>
      <c r="I354" s="11"/>
      <c r="J354" s="11"/>
      <c r="K354" s="11"/>
      <c r="L354" s="11"/>
      <c r="M354" s="11"/>
      <c r="N354" s="11"/>
      <c r="O354" s="11"/>
    </row>
    <row r="355">
      <c r="C355" s="15"/>
      <c r="D355" s="12"/>
      <c r="E355" s="12"/>
      <c r="G355" s="11"/>
      <c r="H355" s="11"/>
      <c r="I355" s="11"/>
      <c r="J355" s="11"/>
      <c r="K355" s="11"/>
      <c r="L355" s="11"/>
      <c r="M355" s="11"/>
      <c r="N355" s="11"/>
      <c r="O355" s="11"/>
    </row>
    <row r="356">
      <c r="C356" s="15"/>
      <c r="D356" s="12"/>
      <c r="E356" s="12"/>
      <c r="G356" s="11"/>
      <c r="H356" s="11"/>
      <c r="I356" s="11"/>
      <c r="J356" s="11"/>
      <c r="K356" s="11"/>
      <c r="L356" s="11"/>
      <c r="M356" s="11"/>
      <c r="N356" s="11"/>
      <c r="O356" s="11"/>
    </row>
    <row r="357">
      <c r="C357" s="15"/>
      <c r="D357" s="12"/>
      <c r="E357" s="12"/>
      <c r="G357" s="11"/>
      <c r="H357" s="11"/>
      <c r="I357" s="11"/>
      <c r="J357" s="11"/>
      <c r="K357" s="11"/>
      <c r="L357" s="11"/>
      <c r="M357" s="11"/>
      <c r="N357" s="11"/>
      <c r="O357" s="11"/>
    </row>
    <row r="358">
      <c r="C358" s="15"/>
      <c r="D358" s="12"/>
      <c r="E358" s="12"/>
      <c r="G358" s="11"/>
      <c r="H358" s="11"/>
      <c r="I358" s="11"/>
      <c r="J358" s="11"/>
      <c r="K358" s="11"/>
      <c r="L358" s="11"/>
      <c r="M358" s="11"/>
      <c r="N358" s="11"/>
      <c r="O358" s="11"/>
    </row>
    <row r="359">
      <c r="C359" s="15"/>
      <c r="D359" s="12"/>
      <c r="E359" s="12"/>
      <c r="G359" s="11"/>
      <c r="H359" s="11"/>
      <c r="I359" s="11"/>
      <c r="J359" s="11"/>
      <c r="K359" s="11"/>
      <c r="L359" s="11"/>
      <c r="M359" s="11"/>
      <c r="N359" s="11"/>
      <c r="O359" s="11"/>
    </row>
    <row r="360">
      <c r="C360" s="15"/>
      <c r="D360" s="12"/>
      <c r="E360" s="12"/>
      <c r="G360" s="11"/>
      <c r="H360" s="11"/>
      <c r="I360" s="11"/>
      <c r="J360" s="11"/>
      <c r="K360" s="11"/>
      <c r="L360" s="11"/>
      <c r="M360" s="11"/>
      <c r="N360" s="11"/>
      <c r="O360" s="11"/>
    </row>
    <row r="361">
      <c r="C361" s="15"/>
      <c r="D361" s="12"/>
      <c r="E361" s="12"/>
      <c r="G361" s="11"/>
      <c r="H361" s="11"/>
      <c r="I361" s="11"/>
      <c r="J361" s="11"/>
      <c r="K361" s="11"/>
      <c r="L361" s="11"/>
      <c r="M361" s="11"/>
      <c r="N361" s="11"/>
      <c r="O361" s="11"/>
    </row>
    <row r="362">
      <c r="C362" s="15"/>
      <c r="D362" s="12"/>
      <c r="E362" s="12"/>
      <c r="G362" s="11"/>
      <c r="H362" s="11"/>
      <c r="I362" s="11"/>
      <c r="J362" s="11"/>
      <c r="K362" s="11"/>
      <c r="L362" s="11"/>
      <c r="M362" s="11"/>
      <c r="N362" s="11"/>
      <c r="O362" s="11"/>
    </row>
    <row r="363">
      <c r="C363" s="15"/>
      <c r="D363" s="12"/>
      <c r="E363" s="12"/>
      <c r="G363" s="11"/>
      <c r="H363" s="11"/>
      <c r="I363" s="11"/>
      <c r="J363" s="11"/>
      <c r="K363" s="11"/>
      <c r="L363" s="11"/>
      <c r="M363" s="11"/>
      <c r="N363" s="11"/>
      <c r="O363" s="11"/>
    </row>
    <row r="364">
      <c r="C364" s="15"/>
      <c r="D364" s="12"/>
      <c r="E364" s="12"/>
      <c r="G364" s="11"/>
      <c r="H364" s="11"/>
      <c r="I364" s="11"/>
      <c r="J364" s="11"/>
      <c r="K364" s="11"/>
      <c r="L364" s="11"/>
      <c r="M364" s="11"/>
      <c r="N364" s="11"/>
      <c r="O364" s="11"/>
    </row>
    <row r="365">
      <c r="C365" s="15"/>
      <c r="D365" s="12"/>
      <c r="E365" s="12"/>
      <c r="G365" s="11"/>
      <c r="H365" s="11"/>
      <c r="I365" s="11"/>
      <c r="J365" s="11"/>
      <c r="K365" s="11"/>
      <c r="L365" s="11"/>
      <c r="M365" s="11"/>
      <c r="N365" s="11"/>
      <c r="O365" s="11"/>
    </row>
    <row r="366">
      <c r="C366" s="15"/>
      <c r="D366" s="12"/>
      <c r="E366" s="12"/>
      <c r="G366" s="11"/>
      <c r="H366" s="11"/>
      <c r="I366" s="11"/>
      <c r="J366" s="11"/>
      <c r="K366" s="11"/>
      <c r="L366" s="11"/>
      <c r="M366" s="11"/>
      <c r="N366" s="11"/>
      <c r="O366" s="11"/>
    </row>
    <row r="367">
      <c r="C367" s="15"/>
      <c r="D367" s="12"/>
      <c r="E367" s="12"/>
      <c r="G367" s="11"/>
      <c r="H367" s="11"/>
      <c r="I367" s="11"/>
      <c r="J367" s="11"/>
      <c r="K367" s="11"/>
      <c r="L367" s="11"/>
      <c r="M367" s="11"/>
      <c r="N367" s="11"/>
      <c r="O367" s="11"/>
    </row>
    <row r="368">
      <c r="C368" s="15"/>
      <c r="D368" s="12"/>
      <c r="E368" s="12"/>
      <c r="G368" s="11"/>
      <c r="H368" s="11"/>
      <c r="I368" s="11"/>
      <c r="J368" s="11"/>
      <c r="K368" s="11"/>
      <c r="L368" s="11"/>
      <c r="M368" s="11"/>
      <c r="N368" s="11"/>
      <c r="O368" s="11"/>
    </row>
    <row r="369">
      <c r="C369" s="15"/>
      <c r="D369" s="12"/>
      <c r="E369" s="12"/>
      <c r="G369" s="11"/>
      <c r="H369" s="11"/>
      <c r="I369" s="11"/>
      <c r="J369" s="11"/>
      <c r="K369" s="11"/>
      <c r="L369" s="11"/>
      <c r="M369" s="11"/>
      <c r="N369" s="11"/>
      <c r="O369" s="11"/>
    </row>
    <row r="370">
      <c r="C370" s="15"/>
      <c r="D370" s="12"/>
      <c r="E370" s="12"/>
      <c r="G370" s="11"/>
      <c r="H370" s="11"/>
      <c r="I370" s="11"/>
      <c r="J370" s="11"/>
      <c r="K370" s="11"/>
      <c r="L370" s="11"/>
      <c r="M370" s="11"/>
      <c r="N370" s="11"/>
      <c r="O370" s="11"/>
    </row>
    <row r="371">
      <c r="C371" s="15"/>
      <c r="D371" s="12"/>
      <c r="E371" s="12"/>
      <c r="G371" s="11"/>
      <c r="H371" s="11"/>
      <c r="I371" s="11"/>
      <c r="J371" s="11"/>
      <c r="K371" s="11"/>
      <c r="L371" s="11"/>
      <c r="M371" s="11"/>
      <c r="N371" s="11"/>
      <c r="O371" s="11"/>
    </row>
    <row r="372">
      <c r="C372" s="15"/>
      <c r="D372" s="12"/>
      <c r="E372" s="12"/>
      <c r="G372" s="11"/>
      <c r="H372" s="11"/>
      <c r="I372" s="11"/>
      <c r="J372" s="11"/>
      <c r="K372" s="11"/>
      <c r="L372" s="11"/>
      <c r="M372" s="11"/>
      <c r="N372" s="11"/>
      <c r="O372" s="11"/>
    </row>
    <row r="373">
      <c r="C373" s="15"/>
      <c r="D373" s="12"/>
      <c r="E373" s="12"/>
      <c r="G373" s="11"/>
      <c r="H373" s="11"/>
      <c r="I373" s="11"/>
      <c r="J373" s="11"/>
      <c r="K373" s="11"/>
      <c r="L373" s="11"/>
      <c r="M373" s="11"/>
      <c r="N373" s="11"/>
      <c r="O373" s="11"/>
    </row>
    <row r="374">
      <c r="C374" s="15"/>
      <c r="D374" s="12"/>
      <c r="E374" s="12"/>
      <c r="G374" s="11"/>
      <c r="H374" s="11"/>
      <c r="I374" s="11"/>
      <c r="J374" s="11"/>
      <c r="K374" s="11"/>
      <c r="L374" s="11"/>
      <c r="M374" s="11"/>
      <c r="N374" s="11"/>
      <c r="O374" s="11"/>
    </row>
    <row r="375">
      <c r="C375" s="15"/>
      <c r="D375" s="12"/>
      <c r="E375" s="12"/>
      <c r="G375" s="11"/>
      <c r="H375" s="11"/>
      <c r="I375" s="11"/>
      <c r="J375" s="11"/>
      <c r="K375" s="11"/>
      <c r="L375" s="11"/>
      <c r="M375" s="11"/>
      <c r="N375" s="11"/>
      <c r="O375" s="11"/>
    </row>
    <row r="376">
      <c r="C376" s="15"/>
      <c r="D376" s="12"/>
      <c r="E376" s="12"/>
      <c r="G376" s="11"/>
      <c r="H376" s="11"/>
      <c r="I376" s="11"/>
      <c r="J376" s="11"/>
      <c r="K376" s="11"/>
      <c r="L376" s="11"/>
      <c r="M376" s="11"/>
      <c r="N376" s="11"/>
      <c r="O376" s="11"/>
    </row>
    <row r="377">
      <c r="C377" s="15"/>
      <c r="D377" s="12"/>
      <c r="E377" s="12"/>
      <c r="G377" s="11"/>
      <c r="H377" s="11"/>
      <c r="I377" s="11"/>
      <c r="J377" s="11"/>
      <c r="K377" s="11"/>
      <c r="L377" s="11"/>
      <c r="M377" s="11"/>
      <c r="N377" s="11"/>
      <c r="O377" s="11"/>
    </row>
    <row r="378">
      <c r="C378" s="15"/>
      <c r="D378" s="12"/>
      <c r="E378" s="12"/>
      <c r="G378" s="11"/>
      <c r="H378" s="11"/>
      <c r="I378" s="11"/>
      <c r="J378" s="11"/>
      <c r="K378" s="11"/>
      <c r="L378" s="11"/>
      <c r="M378" s="11"/>
      <c r="N378" s="11"/>
      <c r="O378" s="11"/>
    </row>
    <row r="379">
      <c r="C379" s="15"/>
      <c r="D379" s="12"/>
      <c r="E379" s="12"/>
      <c r="G379" s="11"/>
      <c r="H379" s="11"/>
      <c r="I379" s="11"/>
      <c r="J379" s="11"/>
      <c r="K379" s="11"/>
      <c r="L379" s="11"/>
      <c r="M379" s="11"/>
      <c r="N379" s="11"/>
      <c r="O379" s="11"/>
    </row>
    <row r="380">
      <c r="C380" s="15"/>
      <c r="D380" s="12"/>
      <c r="E380" s="12"/>
      <c r="G380" s="11"/>
      <c r="H380" s="11"/>
      <c r="I380" s="11"/>
      <c r="J380" s="11"/>
      <c r="K380" s="11"/>
      <c r="L380" s="11"/>
      <c r="M380" s="11"/>
      <c r="N380" s="11"/>
      <c r="O380" s="11"/>
    </row>
    <row r="381">
      <c r="C381" s="15"/>
      <c r="D381" s="12"/>
      <c r="E381" s="12"/>
      <c r="G381" s="11"/>
      <c r="H381" s="11"/>
      <c r="I381" s="11"/>
      <c r="J381" s="11"/>
      <c r="K381" s="11"/>
      <c r="L381" s="11"/>
      <c r="M381" s="11"/>
      <c r="N381" s="11"/>
      <c r="O381" s="11"/>
    </row>
    <row r="382">
      <c r="C382" s="15"/>
      <c r="D382" s="12"/>
      <c r="E382" s="12"/>
      <c r="G382" s="11"/>
      <c r="H382" s="11"/>
      <c r="I382" s="11"/>
      <c r="J382" s="11"/>
      <c r="K382" s="11"/>
      <c r="L382" s="11"/>
      <c r="M382" s="11"/>
      <c r="N382" s="11"/>
      <c r="O382" s="11"/>
    </row>
    <row r="383">
      <c r="C383" s="15"/>
      <c r="D383" s="12"/>
      <c r="E383" s="12"/>
      <c r="G383" s="11"/>
      <c r="H383" s="11"/>
      <c r="I383" s="11"/>
      <c r="J383" s="11"/>
      <c r="K383" s="11"/>
      <c r="L383" s="11"/>
      <c r="M383" s="11"/>
      <c r="N383" s="11"/>
      <c r="O383" s="11"/>
    </row>
    <row r="384">
      <c r="C384" s="15"/>
      <c r="D384" s="12"/>
      <c r="E384" s="12"/>
      <c r="G384" s="11"/>
      <c r="H384" s="11"/>
      <c r="I384" s="11"/>
      <c r="J384" s="11"/>
      <c r="K384" s="11"/>
      <c r="L384" s="11"/>
      <c r="M384" s="11"/>
      <c r="N384" s="11"/>
      <c r="O384" s="11"/>
    </row>
    <row r="385">
      <c r="C385" s="15"/>
      <c r="D385" s="12"/>
      <c r="E385" s="12"/>
      <c r="G385" s="11"/>
      <c r="H385" s="11"/>
      <c r="I385" s="11"/>
      <c r="J385" s="11"/>
      <c r="K385" s="11"/>
      <c r="L385" s="11"/>
      <c r="M385" s="11"/>
      <c r="N385" s="11"/>
      <c r="O385" s="11"/>
    </row>
    <row r="386">
      <c r="C386" s="15"/>
      <c r="D386" s="12"/>
      <c r="E386" s="12"/>
      <c r="G386" s="11"/>
      <c r="H386" s="11"/>
      <c r="I386" s="11"/>
      <c r="J386" s="11"/>
      <c r="K386" s="11"/>
      <c r="L386" s="11"/>
      <c r="M386" s="11"/>
      <c r="N386" s="11"/>
      <c r="O386" s="11"/>
    </row>
    <row r="387">
      <c r="C387" s="15"/>
      <c r="D387" s="12"/>
      <c r="E387" s="12"/>
      <c r="G387" s="11"/>
      <c r="H387" s="11"/>
      <c r="I387" s="11"/>
      <c r="J387" s="11"/>
      <c r="K387" s="11"/>
      <c r="L387" s="11"/>
      <c r="M387" s="11"/>
      <c r="N387" s="11"/>
      <c r="O387" s="11"/>
    </row>
    <row r="388">
      <c r="C388" s="15"/>
      <c r="D388" s="12"/>
      <c r="E388" s="12"/>
      <c r="G388" s="11"/>
      <c r="H388" s="11"/>
      <c r="I388" s="11"/>
      <c r="J388" s="11"/>
      <c r="K388" s="11"/>
      <c r="L388" s="11"/>
      <c r="M388" s="11"/>
      <c r="N388" s="11"/>
      <c r="O388" s="11"/>
    </row>
    <row r="389">
      <c r="C389" s="15"/>
      <c r="D389" s="12"/>
      <c r="E389" s="12"/>
      <c r="G389" s="11"/>
      <c r="H389" s="11"/>
      <c r="I389" s="11"/>
      <c r="J389" s="11"/>
      <c r="K389" s="11"/>
      <c r="L389" s="11"/>
      <c r="M389" s="11"/>
      <c r="N389" s="11"/>
      <c r="O389" s="11"/>
    </row>
    <row r="390">
      <c r="C390" s="15"/>
      <c r="D390" s="12"/>
      <c r="E390" s="12"/>
      <c r="G390" s="11"/>
      <c r="H390" s="11"/>
      <c r="I390" s="11"/>
      <c r="J390" s="11"/>
      <c r="K390" s="11"/>
      <c r="L390" s="11"/>
      <c r="M390" s="11"/>
      <c r="N390" s="11"/>
      <c r="O390" s="11"/>
    </row>
    <row r="391">
      <c r="C391" s="15"/>
      <c r="D391" s="12"/>
      <c r="E391" s="12"/>
      <c r="G391" s="11"/>
      <c r="H391" s="11"/>
      <c r="I391" s="11"/>
      <c r="J391" s="11"/>
      <c r="K391" s="11"/>
      <c r="L391" s="11"/>
      <c r="M391" s="11"/>
      <c r="N391" s="11"/>
      <c r="O391" s="11"/>
    </row>
    <row r="392">
      <c r="C392" s="15"/>
      <c r="D392" s="12"/>
      <c r="E392" s="12"/>
      <c r="G392" s="11"/>
      <c r="H392" s="11"/>
      <c r="I392" s="11"/>
      <c r="J392" s="11"/>
      <c r="K392" s="11"/>
      <c r="L392" s="11"/>
      <c r="M392" s="11"/>
      <c r="N392" s="11"/>
      <c r="O392" s="11"/>
    </row>
    <row r="393">
      <c r="C393" s="15"/>
      <c r="D393" s="12"/>
      <c r="E393" s="12"/>
      <c r="G393" s="11"/>
      <c r="H393" s="11"/>
      <c r="I393" s="11"/>
      <c r="J393" s="11"/>
      <c r="K393" s="11"/>
      <c r="L393" s="11"/>
      <c r="M393" s="11"/>
      <c r="N393" s="11"/>
      <c r="O393" s="11"/>
    </row>
    <row r="394">
      <c r="C394" s="15"/>
      <c r="D394" s="12"/>
      <c r="E394" s="12"/>
      <c r="G394" s="11"/>
      <c r="H394" s="11"/>
      <c r="I394" s="11"/>
      <c r="J394" s="11"/>
      <c r="K394" s="11"/>
      <c r="L394" s="11"/>
      <c r="M394" s="11"/>
      <c r="N394" s="11"/>
      <c r="O394" s="11"/>
    </row>
    <row r="395">
      <c r="C395" s="15"/>
      <c r="D395" s="12"/>
      <c r="E395" s="12"/>
      <c r="G395" s="11"/>
      <c r="H395" s="11"/>
      <c r="I395" s="11"/>
      <c r="J395" s="11"/>
      <c r="K395" s="11"/>
      <c r="L395" s="11"/>
      <c r="M395" s="11"/>
      <c r="N395" s="11"/>
      <c r="O395" s="11"/>
    </row>
    <row r="396">
      <c r="C396" s="15"/>
      <c r="D396" s="12"/>
      <c r="E396" s="12"/>
      <c r="G396" s="11"/>
      <c r="H396" s="11"/>
      <c r="I396" s="11"/>
      <c r="J396" s="11"/>
      <c r="K396" s="11"/>
      <c r="L396" s="11"/>
      <c r="M396" s="11"/>
      <c r="N396" s="11"/>
      <c r="O396" s="11"/>
    </row>
    <row r="397">
      <c r="C397" s="15"/>
      <c r="D397" s="12"/>
      <c r="E397" s="12"/>
      <c r="G397" s="11"/>
      <c r="H397" s="11"/>
      <c r="I397" s="11"/>
      <c r="J397" s="11"/>
      <c r="K397" s="11"/>
      <c r="L397" s="11"/>
      <c r="M397" s="11"/>
      <c r="N397" s="11"/>
      <c r="O397" s="11"/>
    </row>
    <row r="398">
      <c r="C398" s="15"/>
      <c r="D398" s="12"/>
      <c r="E398" s="12"/>
      <c r="G398" s="11"/>
      <c r="H398" s="11"/>
      <c r="I398" s="11"/>
      <c r="J398" s="11"/>
      <c r="K398" s="11"/>
      <c r="L398" s="11"/>
      <c r="M398" s="11"/>
      <c r="N398" s="11"/>
      <c r="O398" s="11"/>
    </row>
    <row r="399">
      <c r="C399" s="15"/>
      <c r="D399" s="12"/>
      <c r="E399" s="12"/>
      <c r="G399" s="11"/>
      <c r="H399" s="11"/>
      <c r="I399" s="11"/>
      <c r="J399" s="11"/>
      <c r="K399" s="11"/>
      <c r="L399" s="11"/>
      <c r="M399" s="11"/>
      <c r="N399" s="11"/>
      <c r="O399" s="11"/>
    </row>
    <row r="400">
      <c r="C400" s="15"/>
      <c r="D400" s="12"/>
      <c r="E400" s="12"/>
      <c r="G400" s="11"/>
      <c r="H400" s="11"/>
      <c r="I400" s="11"/>
      <c r="J400" s="11"/>
      <c r="K400" s="11"/>
      <c r="L400" s="11"/>
      <c r="M400" s="11"/>
      <c r="N400" s="11"/>
      <c r="O400" s="11"/>
    </row>
    <row r="401">
      <c r="C401" s="15"/>
      <c r="D401" s="12"/>
      <c r="E401" s="12"/>
      <c r="G401" s="11"/>
      <c r="H401" s="11"/>
      <c r="I401" s="11"/>
      <c r="J401" s="11"/>
      <c r="K401" s="11"/>
      <c r="L401" s="11"/>
      <c r="M401" s="11"/>
      <c r="N401" s="11"/>
      <c r="O401" s="11"/>
    </row>
    <row r="402">
      <c r="C402" s="15"/>
      <c r="D402" s="12"/>
      <c r="E402" s="12"/>
      <c r="G402" s="11"/>
      <c r="H402" s="11"/>
      <c r="I402" s="11"/>
      <c r="J402" s="11"/>
      <c r="K402" s="11"/>
      <c r="L402" s="11"/>
      <c r="M402" s="11"/>
      <c r="N402" s="11"/>
      <c r="O402" s="11"/>
    </row>
    <row r="403">
      <c r="C403" s="15"/>
      <c r="D403" s="12"/>
      <c r="E403" s="12"/>
      <c r="G403" s="11"/>
      <c r="H403" s="11"/>
      <c r="I403" s="11"/>
      <c r="J403" s="11"/>
      <c r="K403" s="11"/>
      <c r="L403" s="11"/>
      <c r="M403" s="11"/>
      <c r="N403" s="11"/>
      <c r="O403" s="11"/>
    </row>
    <row r="404">
      <c r="C404" s="15"/>
      <c r="D404" s="12"/>
      <c r="E404" s="12"/>
      <c r="G404" s="11"/>
      <c r="H404" s="11"/>
      <c r="I404" s="11"/>
      <c r="J404" s="11"/>
      <c r="K404" s="11"/>
      <c r="L404" s="11"/>
      <c r="M404" s="11"/>
      <c r="N404" s="11"/>
      <c r="O404" s="11"/>
    </row>
    <row r="405">
      <c r="C405" s="15"/>
      <c r="D405" s="12"/>
      <c r="E405" s="12"/>
      <c r="G405" s="11"/>
      <c r="H405" s="11"/>
      <c r="I405" s="11"/>
      <c r="J405" s="11"/>
      <c r="K405" s="11"/>
      <c r="L405" s="11"/>
      <c r="M405" s="11"/>
      <c r="N405" s="11"/>
      <c r="O405" s="11"/>
    </row>
    <row r="406">
      <c r="C406" s="15"/>
      <c r="D406" s="12"/>
      <c r="E406" s="12"/>
      <c r="G406" s="11"/>
      <c r="H406" s="11"/>
      <c r="I406" s="11"/>
      <c r="J406" s="11"/>
      <c r="K406" s="11"/>
      <c r="L406" s="11"/>
      <c r="M406" s="11"/>
      <c r="N406" s="11"/>
      <c r="O406" s="11"/>
    </row>
    <row r="407">
      <c r="C407" s="15"/>
      <c r="D407" s="12"/>
      <c r="E407" s="12"/>
      <c r="G407" s="11"/>
      <c r="H407" s="11"/>
      <c r="I407" s="11"/>
      <c r="J407" s="11"/>
      <c r="K407" s="11"/>
      <c r="L407" s="11"/>
      <c r="M407" s="11"/>
      <c r="N407" s="11"/>
      <c r="O407" s="11"/>
    </row>
    <row r="408">
      <c r="C408" s="15"/>
      <c r="D408" s="12"/>
      <c r="E408" s="12"/>
      <c r="G408" s="11"/>
      <c r="H408" s="11"/>
      <c r="I408" s="11"/>
      <c r="J408" s="11"/>
      <c r="K408" s="11"/>
      <c r="L408" s="11"/>
      <c r="M408" s="11"/>
      <c r="N408" s="11"/>
      <c r="O408" s="11"/>
    </row>
    <row r="409">
      <c r="C409" s="15"/>
      <c r="D409" s="12"/>
      <c r="E409" s="12"/>
      <c r="G409" s="11"/>
      <c r="H409" s="11"/>
      <c r="I409" s="11"/>
      <c r="J409" s="11"/>
      <c r="K409" s="11"/>
      <c r="L409" s="11"/>
      <c r="M409" s="11"/>
      <c r="N409" s="11"/>
      <c r="O409" s="11"/>
    </row>
    <row r="410">
      <c r="C410" s="15"/>
      <c r="D410" s="12"/>
      <c r="E410" s="12"/>
      <c r="G410" s="11"/>
      <c r="H410" s="11"/>
      <c r="I410" s="11"/>
      <c r="J410" s="11"/>
      <c r="K410" s="11"/>
      <c r="L410" s="11"/>
      <c r="M410" s="11"/>
      <c r="N410" s="11"/>
      <c r="O410" s="11"/>
    </row>
    <row r="411">
      <c r="C411" s="15"/>
      <c r="D411" s="12"/>
      <c r="E411" s="12"/>
      <c r="G411" s="11"/>
      <c r="H411" s="11"/>
      <c r="I411" s="11"/>
      <c r="J411" s="11"/>
      <c r="K411" s="11"/>
      <c r="L411" s="11"/>
      <c r="M411" s="11"/>
      <c r="N411" s="11"/>
      <c r="O411" s="11"/>
    </row>
    <row r="412">
      <c r="C412" s="15"/>
      <c r="D412" s="12"/>
      <c r="E412" s="12"/>
      <c r="G412" s="11"/>
      <c r="H412" s="11"/>
      <c r="I412" s="11"/>
      <c r="J412" s="11"/>
      <c r="K412" s="11"/>
      <c r="L412" s="11"/>
      <c r="M412" s="11"/>
      <c r="N412" s="11"/>
      <c r="O412" s="11"/>
    </row>
    <row r="413">
      <c r="C413" s="15"/>
      <c r="D413" s="12"/>
      <c r="E413" s="12"/>
      <c r="G413" s="11"/>
      <c r="H413" s="11"/>
      <c r="I413" s="11"/>
      <c r="J413" s="11"/>
      <c r="K413" s="11"/>
      <c r="L413" s="11"/>
      <c r="M413" s="11"/>
      <c r="N413" s="11"/>
      <c r="O413" s="11"/>
    </row>
    <row r="414">
      <c r="C414" s="15"/>
      <c r="D414" s="12"/>
      <c r="E414" s="12"/>
      <c r="G414" s="11"/>
      <c r="H414" s="11"/>
      <c r="I414" s="11"/>
      <c r="J414" s="11"/>
      <c r="K414" s="11"/>
      <c r="L414" s="11"/>
      <c r="M414" s="11"/>
      <c r="N414" s="11"/>
      <c r="O414" s="11"/>
    </row>
    <row r="415">
      <c r="C415" s="15"/>
      <c r="D415" s="12"/>
      <c r="E415" s="12"/>
      <c r="G415" s="11"/>
      <c r="H415" s="11"/>
      <c r="I415" s="11"/>
      <c r="J415" s="11"/>
      <c r="K415" s="11"/>
      <c r="L415" s="11"/>
      <c r="M415" s="11"/>
      <c r="N415" s="11"/>
      <c r="O415" s="11"/>
    </row>
    <row r="416">
      <c r="C416" s="15"/>
      <c r="D416" s="12"/>
      <c r="E416" s="12"/>
      <c r="G416" s="11"/>
      <c r="H416" s="11"/>
      <c r="I416" s="11"/>
      <c r="J416" s="11"/>
      <c r="K416" s="11"/>
      <c r="L416" s="11"/>
      <c r="M416" s="11"/>
      <c r="N416" s="11"/>
      <c r="O416" s="11"/>
    </row>
    <row r="417">
      <c r="C417" s="15"/>
      <c r="D417" s="12"/>
      <c r="E417" s="12"/>
      <c r="G417" s="11"/>
      <c r="H417" s="11"/>
      <c r="I417" s="11"/>
      <c r="J417" s="11"/>
      <c r="K417" s="11"/>
      <c r="L417" s="11"/>
      <c r="M417" s="11"/>
      <c r="N417" s="11"/>
      <c r="O417" s="11"/>
    </row>
    <row r="418">
      <c r="C418" s="15"/>
      <c r="D418" s="12"/>
      <c r="E418" s="12"/>
      <c r="G418" s="11"/>
      <c r="H418" s="11"/>
      <c r="I418" s="11"/>
      <c r="J418" s="11"/>
      <c r="K418" s="11"/>
      <c r="L418" s="11"/>
      <c r="M418" s="11"/>
      <c r="N418" s="11"/>
      <c r="O418" s="11"/>
    </row>
    <row r="419">
      <c r="C419" s="15"/>
      <c r="D419" s="12"/>
      <c r="E419" s="12"/>
      <c r="G419" s="11"/>
      <c r="H419" s="11"/>
      <c r="I419" s="11"/>
      <c r="J419" s="11"/>
      <c r="K419" s="11"/>
      <c r="L419" s="11"/>
      <c r="M419" s="11"/>
      <c r="N419" s="11"/>
      <c r="O419" s="11"/>
    </row>
    <row r="420">
      <c r="C420" s="15"/>
      <c r="D420" s="12"/>
      <c r="E420" s="12"/>
      <c r="G420" s="11"/>
      <c r="H420" s="11"/>
      <c r="I420" s="11"/>
      <c r="J420" s="11"/>
      <c r="K420" s="11"/>
      <c r="L420" s="11"/>
      <c r="M420" s="11"/>
      <c r="N420" s="11"/>
      <c r="O420" s="11"/>
    </row>
    <row r="421">
      <c r="C421" s="15"/>
      <c r="D421" s="12"/>
      <c r="E421" s="12"/>
      <c r="G421" s="11"/>
      <c r="H421" s="11"/>
      <c r="I421" s="11"/>
      <c r="J421" s="11"/>
      <c r="K421" s="11"/>
      <c r="L421" s="11"/>
      <c r="M421" s="11"/>
      <c r="N421" s="11"/>
      <c r="O421" s="11"/>
    </row>
    <row r="422">
      <c r="C422" s="15"/>
      <c r="D422" s="12"/>
      <c r="E422" s="12"/>
      <c r="G422" s="11"/>
      <c r="H422" s="11"/>
      <c r="I422" s="11"/>
      <c r="J422" s="11"/>
      <c r="K422" s="11"/>
      <c r="L422" s="11"/>
      <c r="M422" s="11"/>
      <c r="N422" s="11"/>
      <c r="O422" s="11"/>
    </row>
    <row r="423">
      <c r="C423" s="15"/>
      <c r="D423" s="12"/>
      <c r="E423" s="12"/>
      <c r="G423" s="11"/>
      <c r="H423" s="11"/>
      <c r="I423" s="11"/>
      <c r="J423" s="11"/>
      <c r="K423" s="11"/>
      <c r="L423" s="11"/>
      <c r="M423" s="11"/>
      <c r="N423" s="11"/>
      <c r="O423" s="11"/>
    </row>
    <row r="424">
      <c r="C424" s="15"/>
      <c r="D424" s="12"/>
      <c r="E424" s="12"/>
      <c r="G424" s="11"/>
      <c r="H424" s="11"/>
      <c r="I424" s="11"/>
      <c r="J424" s="11"/>
      <c r="K424" s="11"/>
      <c r="L424" s="11"/>
      <c r="M424" s="11"/>
      <c r="N424" s="11"/>
      <c r="O424" s="11"/>
    </row>
    <row r="425">
      <c r="C425" s="15"/>
      <c r="D425" s="12"/>
      <c r="E425" s="12"/>
      <c r="G425" s="11"/>
      <c r="H425" s="11"/>
      <c r="I425" s="11"/>
      <c r="J425" s="11"/>
      <c r="K425" s="11"/>
      <c r="L425" s="11"/>
      <c r="M425" s="11"/>
      <c r="N425" s="11"/>
      <c r="O425" s="11"/>
    </row>
    <row r="426">
      <c r="C426" s="15"/>
      <c r="D426" s="12"/>
      <c r="E426" s="12"/>
      <c r="G426" s="11"/>
      <c r="H426" s="11"/>
      <c r="I426" s="11"/>
      <c r="J426" s="11"/>
      <c r="K426" s="11"/>
      <c r="L426" s="11"/>
      <c r="M426" s="11"/>
      <c r="N426" s="11"/>
      <c r="O426" s="11"/>
    </row>
    <row r="427">
      <c r="C427" s="15"/>
      <c r="D427" s="12"/>
      <c r="E427" s="12"/>
      <c r="G427" s="11"/>
      <c r="H427" s="11"/>
      <c r="I427" s="11"/>
      <c r="J427" s="11"/>
      <c r="K427" s="11"/>
      <c r="L427" s="11"/>
      <c r="M427" s="11"/>
      <c r="N427" s="11"/>
      <c r="O427" s="11"/>
    </row>
    <row r="428">
      <c r="C428" s="15"/>
      <c r="D428" s="12"/>
      <c r="E428" s="12"/>
      <c r="G428" s="11"/>
      <c r="H428" s="11"/>
      <c r="I428" s="11"/>
      <c r="J428" s="11"/>
      <c r="K428" s="11"/>
      <c r="L428" s="11"/>
      <c r="M428" s="11"/>
      <c r="N428" s="11"/>
      <c r="O428" s="11"/>
    </row>
    <row r="429">
      <c r="C429" s="15"/>
      <c r="D429" s="12"/>
      <c r="E429" s="12"/>
      <c r="G429" s="11"/>
      <c r="H429" s="11"/>
      <c r="I429" s="11"/>
      <c r="J429" s="11"/>
      <c r="K429" s="11"/>
      <c r="L429" s="11"/>
      <c r="M429" s="11"/>
      <c r="N429" s="11"/>
      <c r="O429" s="11"/>
    </row>
    <row r="430">
      <c r="C430" s="15"/>
      <c r="D430" s="12"/>
      <c r="E430" s="12"/>
      <c r="G430" s="11"/>
      <c r="H430" s="11"/>
      <c r="I430" s="11"/>
      <c r="J430" s="11"/>
      <c r="K430" s="11"/>
      <c r="L430" s="11"/>
      <c r="M430" s="11"/>
      <c r="N430" s="11"/>
      <c r="O430" s="11"/>
    </row>
    <row r="431">
      <c r="C431" s="15"/>
      <c r="D431" s="12"/>
      <c r="E431" s="12"/>
      <c r="G431" s="11"/>
      <c r="H431" s="11"/>
      <c r="I431" s="11"/>
      <c r="J431" s="11"/>
      <c r="K431" s="11"/>
      <c r="L431" s="11"/>
      <c r="M431" s="11"/>
      <c r="N431" s="11"/>
      <c r="O431" s="11"/>
    </row>
    <row r="432">
      <c r="C432" s="15"/>
      <c r="D432" s="12"/>
      <c r="E432" s="12"/>
      <c r="G432" s="11"/>
      <c r="H432" s="11"/>
      <c r="I432" s="11"/>
      <c r="J432" s="11"/>
      <c r="K432" s="11"/>
      <c r="L432" s="11"/>
      <c r="M432" s="11"/>
      <c r="N432" s="11"/>
      <c r="O432" s="11"/>
    </row>
    <row r="433">
      <c r="C433" s="15"/>
      <c r="D433" s="12"/>
      <c r="E433" s="12"/>
      <c r="G433" s="11"/>
      <c r="H433" s="11"/>
      <c r="I433" s="11"/>
      <c r="J433" s="11"/>
      <c r="K433" s="11"/>
      <c r="L433" s="11"/>
      <c r="M433" s="11"/>
      <c r="N433" s="11"/>
      <c r="O433" s="11"/>
    </row>
    <row r="434">
      <c r="C434" s="15"/>
      <c r="D434" s="12"/>
      <c r="E434" s="12"/>
      <c r="G434" s="11"/>
      <c r="H434" s="11"/>
      <c r="I434" s="11"/>
      <c r="J434" s="11"/>
      <c r="K434" s="11"/>
      <c r="L434" s="11"/>
      <c r="M434" s="11"/>
      <c r="N434" s="11"/>
      <c r="O434" s="11"/>
    </row>
    <row r="435">
      <c r="C435" s="15"/>
      <c r="D435" s="12"/>
      <c r="E435" s="12"/>
      <c r="G435" s="11"/>
      <c r="H435" s="11"/>
      <c r="I435" s="11"/>
      <c r="J435" s="11"/>
      <c r="K435" s="11"/>
      <c r="L435" s="11"/>
      <c r="M435" s="11"/>
      <c r="N435" s="11"/>
      <c r="O435" s="11"/>
    </row>
    <row r="436">
      <c r="C436" s="15"/>
      <c r="D436" s="12"/>
      <c r="E436" s="12"/>
      <c r="G436" s="11"/>
      <c r="H436" s="11"/>
      <c r="I436" s="11"/>
      <c r="J436" s="11"/>
      <c r="K436" s="11"/>
      <c r="L436" s="11"/>
      <c r="M436" s="11"/>
      <c r="N436" s="11"/>
      <c r="O436" s="11"/>
    </row>
    <row r="437">
      <c r="C437" s="15"/>
      <c r="D437" s="12"/>
      <c r="E437" s="12"/>
      <c r="G437" s="11"/>
      <c r="H437" s="11"/>
      <c r="I437" s="11"/>
      <c r="J437" s="11"/>
      <c r="K437" s="11"/>
      <c r="L437" s="11"/>
      <c r="M437" s="11"/>
      <c r="N437" s="11"/>
      <c r="O437" s="11"/>
    </row>
    <row r="438">
      <c r="C438" s="15"/>
      <c r="D438" s="12"/>
      <c r="E438" s="12"/>
      <c r="G438" s="11"/>
      <c r="H438" s="11"/>
      <c r="I438" s="11"/>
      <c r="J438" s="11"/>
      <c r="K438" s="11"/>
      <c r="L438" s="11"/>
      <c r="M438" s="11"/>
      <c r="N438" s="11"/>
      <c r="O438" s="11"/>
    </row>
    <row r="439">
      <c r="C439" s="15"/>
      <c r="D439" s="12"/>
      <c r="E439" s="12"/>
      <c r="G439" s="11"/>
      <c r="H439" s="11"/>
      <c r="I439" s="11"/>
      <c r="J439" s="11"/>
      <c r="K439" s="11"/>
      <c r="L439" s="11"/>
      <c r="M439" s="11"/>
      <c r="N439" s="11"/>
      <c r="O439" s="11"/>
    </row>
    <row r="440">
      <c r="C440" s="15"/>
      <c r="D440" s="12"/>
      <c r="E440" s="12"/>
      <c r="G440" s="11"/>
      <c r="H440" s="11"/>
      <c r="I440" s="11"/>
      <c r="J440" s="11"/>
      <c r="K440" s="11"/>
      <c r="L440" s="11"/>
      <c r="M440" s="11"/>
      <c r="N440" s="11"/>
      <c r="O440" s="11"/>
    </row>
    <row r="441">
      <c r="C441" s="15"/>
      <c r="D441" s="12"/>
      <c r="E441" s="12"/>
      <c r="G441" s="11"/>
      <c r="H441" s="11"/>
      <c r="I441" s="11"/>
      <c r="J441" s="11"/>
      <c r="K441" s="11"/>
      <c r="L441" s="11"/>
      <c r="M441" s="11"/>
      <c r="N441" s="11"/>
      <c r="O441" s="11"/>
    </row>
    <row r="442">
      <c r="C442" s="15"/>
      <c r="D442" s="12"/>
      <c r="E442" s="12"/>
      <c r="G442" s="11"/>
      <c r="H442" s="11"/>
      <c r="I442" s="11"/>
      <c r="J442" s="11"/>
      <c r="K442" s="11"/>
      <c r="L442" s="11"/>
      <c r="M442" s="11"/>
      <c r="N442" s="11"/>
      <c r="O442" s="11"/>
    </row>
    <row r="443">
      <c r="C443" s="15"/>
      <c r="D443" s="12"/>
      <c r="E443" s="12"/>
      <c r="G443" s="11"/>
      <c r="H443" s="11"/>
      <c r="I443" s="11"/>
      <c r="J443" s="11"/>
      <c r="K443" s="11"/>
      <c r="L443" s="11"/>
      <c r="M443" s="11"/>
      <c r="N443" s="11"/>
      <c r="O443" s="11"/>
    </row>
    <row r="444">
      <c r="C444" s="15"/>
      <c r="D444" s="12"/>
      <c r="E444" s="12"/>
      <c r="G444" s="11"/>
      <c r="H444" s="11"/>
      <c r="I444" s="11"/>
      <c r="J444" s="11"/>
      <c r="K444" s="11"/>
      <c r="L444" s="11"/>
      <c r="M444" s="11"/>
      <c r="N444" s="11"/>
      <c r="O444" s="11"/>
    </row>
    <row r="445">
      <c r="C445" s="15"/>
      <c r="D445" s="12"/>
      <c r="E445" s="12"/>
      <c r="G445" s="11"/>
      <c r="H445" s="11"/>
      <c r="I445" s="11"/>
      <c r="J445" s="11"/>
      <c r="K445" s="11"/>
      <c r="L445" s="11"/>
      <c r="M445" s="11"/>
      <c r="N445" s="11"/>
      <c r="O445" s="11"/>
    </row>
    <row r="446">
      <c r="C446" s="15"/>
      <c r="D446" s="12"/>
      <c r="E446" s="12"/>
      <c r="G446" s="11"/>
      <c r="H446" s="11"/>
      <c r="I446" s="11"/>
      <c r="J446" s="11"/>
      <c r="K446" s="11"/>
      <c r="L446" s="11"/>
      <c r="M446" s="11"/>
      <c r="N446" s="11"/>
      <c r="O446" s="11"/>
    </row>
    <row r="447">
      <c r="C447" s="15"/>
      <c r="D447" s="12"/>
      <c r="E447" s="12"/>
      <c r="G447" s="11"/>
      <c r="H447" s="11"/>
      <c r="I447" s="11"/>
      <c r="J447" s="11"/>
      <c r="K447" s="11"/>
      <c r="L447" s="11"/>
      <c r="M447" s="11"/>
      <c r="N447" s="11"/>
      <c r="O447" s="11"/>
    </row>
    <row r="448">
      <c r="C448" s="15"/>
      <c r="D448" s="12"/>
      <c r="E448" s="12"/>
      <c r="G448" s="11"/>
      <c r="H448" s="11"/>
      <c r="I448" s="11"/>
      <c r="J448" s="11"/>
      <c r="K448" s="11"/>
      <c r="L448" s="11"/>
      <c r="M448" s="11"/>
      <c r="N448" s="11"/>
      <c r="O448" s="11"/>
    </row>
    <row r="449">
      <c r="C449" s="15"/>
      <c r="D449" s="12"/>
      <c r="E449" s="12"/>
      <c r="G449" s="11"/>
      <c r="H449" s="11"/>
      <c r="I449" s="11"/>
      <c r="J449" s="11"/>
      <c r="K449" s="11"/>
      <c r="L449" s="11"/>
      <c r="M449" s="11"/>
      <c r="N449" s="11"/>
      <c r="O449" s="11"/>
    </row>
    <row r="450">
      <c r="C450" s="15"/>
      <c r="D450" s="12"/>
      <c r="E450" s="12"/>
      <c r="G450" s="11"/>
      <c r="H450" s="11"/>
      <c r="I450" s="11"/>
      <c r="J450" s="11"/>
      <c r="K450" s="11"/>
      <c r="L450" s="11"/>
      <c r="M450" s="11"/>
      <c r="N450" s="11"/>
      <c r="O450" s="11"/>
    </row>
    <row r="451">
      <c r="C451" s="15"/>
      <c r="D451" s="12"/>
      <c r="E451" s="12"/>
      <c r="G451" s="11"/>
      <c r="H451" s="11"/>
      <c r="I451" s="11"/>
      <c r="J451" s="11"/>
      <c r="K451" s="11"/>
      <c r="L451" s="11"/>
      <c r="M451" s="11"/>
      <c r="N451" s="11"/>
      <c r="O451" s="11"/>
    </row>
    <row r="452">
      <c r="C452" s="15"/>
      <c r="D452" s="12"/>
      <c r="E452" s="12"/>
      <c r="G452" s="11"/>
      <c r="H452" s="11"/>
      <c r="I452" s="11"/>
      <c r="J452" s="11"/>
      <c r="K452" s="11"/>
      <c r="L452" s="11"/>
      <c r="M452" s="11"/>
      <c r="N452" s="11"/>
      <c r="O452" s="11"/>
    </row>
    <row r="453">
      <c r="C453" s="15"/>
      <c r="D453" s="12"/>
      <c r="E453" s="12"/>
      <c r="G453" s="11"/>
      <c r="H453" s="11"/>
      <c r="I453" s="11"/>
      <c r="J453" s="11"/>
      <c r="K453" s="11"/>
      <c r="L453" s="11"/>
      <c r="M453" s="11"/>
      <c r="N453" s="11"/>
      <c r="O453" s="11"/>
    </row>
    <row r="454">
      <c r="C454" s="15"/>
      <c r="D454" s="12"/>
      <c r="E454" s="12"/>
      <c r="G454" s="11"/>
      <c r="H454" s="11"/>
      <c r="I454" s="11"/>
      <c r="J454" s="11"/>
      <c r="K454" s="11"/>
      <c r="L454" s="11"/>
      <c r="M454" s="11"/>
      <c r="N454" s="11"/>
      <c r="O454" s="11"/>
    </row>
    <row r="455">
      <c r="C455" s="15"/>
      <c r="D455" s="12"/>
      <c r="E455" s="12"/>
      <c r="G455" s="11"/>
      <c r="H455" s="11"/>
      <c r="I455" s="11"/>
      <c r="J455" s="11"/>
      <c r="K455" s="11"/>
      <c r="L455" s="11"/>
      <c r="M455" s="11"/>
      <c r="N455" s="11"/>
      <c r="O455" s="11"/>
    </row>
    <row r="456">
      <c r="C456" s="15"/>
      <c r="D456" s="12"/>
      <c r="E456" s="12"/>
      <c r="G456" s="11"/>
      <c r="H456" s="11"/>
      <c r="I456" s="11"/>
      <c r="J456" s="11"/>
      <c r="K456" s="11"/>
      <c r="L456" s="11"/>
      <c r="M456" s="11"/>
      <c r="N456" s="11"/>
      <c r="O456" s="11"/>
    </row>
    <row r="457">
      <c r="C457" s="15"/>
      <c r="D457" s="12"/>
      <c r="E457" s="12"/>
      <c r="G457" s="11"/>
      <c r="H457" s="11"/>
      <c r="I457" s="11"/>
      <c r="J457" s="11"/>
      <c r="K457" s="11"/>
      <c r="L457" s="11"/>
      <c r="M457" s="11"/>
      <c r="N457" s="11"/>
      <c r="O457" s="11"/>
    </row>
    <row r="458">
      <c r="C458" s="15"/>
      <c r="D458" s="12"/>
      <c r="E458" s="12"/>
      <c r="G458" s="11"/>
      <c r="H458" s="11"/>
      <c r="I458" s="11"/>
      <c r="J458" s="11"/>
      <c r="K458" s="11"/>
      <c r="L458" s="11"/>
      <c r="M458" s="11"/>
      <c r="N458" s="11"/>
      <c r="O458" s="11"/>
    </row>
    <row r="459">
      <c r="C459" s="15"/>
      <c r="D459" s="12"/>
      <c r="E459" s="12"/>
      <c r="G459" s="11"/>
      <c r="H459" s="11"/>
      <c r="I459" s="11"/>
      <c r="J459" s="11"/>
      <c r="K459" s="11"/>
      <c r="L459" s="11"/>
      <c r="M459" s="11"/>
      <c r="N459" s="11"/>
      <c r="O459" s="11"/>
    </row>
    <row r="460">
      <c r="C460" s="15"/>
      <c r="D460" s="12"/>
      <c r="E460" s="12"/>
      <c r="G460" s="11"/>
      <c r="H460" s="11"/>
      <c r="I460" s="11"/>
      <c r="J460" s="11"/>
      <c r="K460" s="11"/>
      <c r="L460" s="11"/>
      <c r="M460" s="11"/>
      <c r="N460" s="11"/>
      <c r="O460" s="11"/>
    </row>
    <row r="461">
      <c r="C461" s="15"/>
      <c r="D461" s="12"/>
      <c r="E461" s="12"/>
      <c r="G461" s="11"/>
      <c r="H461" s="11"/>
      <c r="I461" s="11"/>
      <c r="J461" s="11"/>
      <c r="K461" s="11"/>
      <c r="L461" s="11"/>
      <c r="M461" s="11"/>
      <c r="N461" s="11"/>
      <c r="O461" s="11"/>
    </row>
    <row r="462">
      <c r="C462" s="15"/>
      <c r="D462" s="12"/>
      <c r="E462" s="12"/>
      <c r="G462" s="11"/>
      <c r="H462" s="11"/>
      <c r="I462" s="11"/>
      <c r="J462" s="11"/>
      <c r="K462" s="11"/>
      <c r="L462" s="11"/>
      <c r="M462" s="11"/>
      <c r="N462" s="11"/>
      <c r="O462" s="11"/>
    </row>
    <row r="463">
      <c r="C463" s="15"/>
      <c r="D463" s="12"/>
      <c r="E463" s="12"/>
      <c r="G463" s="11"/>
      <c r="H463" s="11"/>
      <c r="I463" s="11"/>
      <c r="J463" s="11"/>
      <c r="K463" s="11"/>
      <c r="L463" s="11"/>
      <c r="M463" s="11"/>
      <c r="N463" s="11"/>
      <c r="O463" s="11"/>
    </row>
    <row r="464">
      <c r="C464" s="15"/>
      <c r="D464" s="12"/>
      <c r="E464" s="12"/>
      <c r="G464" s="11"/>
      <c r="H464" s="11"/>
      <c r="I464" s="11"/>
      <c r="J464" s="11"/>
      <c r="K464" s="11"/>
      <c r="L464" s="11"/>
      <c r="M464" s="11"/>
      <c r="N464" s="11"/>
      <c r="O464" s="11"/>
    </row>
    <row r="465">
      <c r="C465" s="15"/>
      <c r="D465" s="12"/>
      <c r="E465" s="12"/>
      <c r="G465" s="11"/>
      <c r="H465" s="11"/>
      <c r="I465" s="11"/>
      <c r="J465" s="11"/>
      <c r="K465" s="11"/>
      <c r="L465" s="11"/>
      <c r="M465" s="11"/>
      <c r="N465" s="11"/>
      <c r="O465" s="11"/>
    </row>
    <row r="466">
      <c r="C466" s="15"/>
      <c r="D466" s="12"/>
      <c r="E466" s="12"/>
      <c r="G466" s="11"/>
      <c r="H466" s="11"/>
      <c r="I466" s="11"/>
      <c r="J466" s="11"/>
      <c r="K466" s="11"/>
      <c r="L466" s="11"/>
      <c r="M466" s="11"/>
      <c r="N466" s="11"/>
      <c r="O466" s="11"/>
    </row>
    <row r="467">
      <c r="C467" s="15"/>
      <c r="D467" s="12"/>
      <c r="E467" s="12"/>
      <c r="G467" s="11"/>
      <c r="H467" s="11"/>
      <c r="I467" s="11"/>
      <c r="J467" s="11"/>
      <c r="K467" s="11"/>
      <c r="L467" s="11"/>
      <c r="M467" s="11"/>
      <c r="N467" s="11"/>
      <c r="O467" s="11"/>
    </row>
    <row r="468">
      <c r="C468" s="15"/>
      <c r="D468" s="12"/>
      <c r="E468" s="12"/>
      <c r="G468" s="11"/>
      <c r="H468" s="11"/>
      <c r="I468" s="11"/>
      <c r="J468" s="11"/>
      <c r="K468" s="11"/>
      <c r="L468" s="11"/>
      <c r="M468" s="11"/>
      <c r="N468" s="11"/>
      <c r="O468" s="11"/>
    </row>
    <row r="469">
      <c r="C469" s="15"/>
      <c r="D469" s="12"/>
      <c r="E469" s="12"/>
      <c r="G469" s="11"/>
      <c r="H469" s="11"/>
      <c r="I469" s="11"/>
      <c r="J469" s="11"/>
      <c r="K469" s="11"/>
      <c r="L469" s="11"/>
      <c r="M469" s="11"/>
      <c r="N469" s="11"/>
      <c r="O469" s="11"/>
    </row>
    <row r="470">
      <c r="C470" s="15"/>
      <c r="D470" s="12"/>
      <c r="E470" s="12"/>
      <c r="G470" s="11"/>
      <c r="H470" s="11"/>
      <c r="I470" s="11"/>
      <c r="J470" s="11"/>
      <c r="K470" s="11"/>
      <c r="L470" s="11"/>
      <c r="M470" s="11"/>
      <c r="N470" s="11"/>
      <c r="O470" s="11"/>
    </row>
    <row r="471">
      <c r="C471" s="15"/>
      <c r="D471" s="12"/>
      <c r="E471" s="12"/>
      <c r="G471" s="11"/>
      <c r="H471" s="11"/>
      <c r="I471" s="11"/>
      <c r="J471" s="11"/>
      <c r="K471" s="11"/>
      <c r="L471" s="11"/>
      <c r="M471" s="11"/>
      <c r="N471" s="11"/>
      <c r="O471" s="11"/>
    </row>
    <row r="472">
      <c r="C472" s="15"/>
      <c r="D472" s="12"/>
      <c r="E472" s="12"/>
      <c r="G472" s="11"/>
      <c r="H472" s="11"/>
      <c r="I472" s="11"/>
      <c r="J472" s="11"/>
      <c r="K472" s="11"/>
      <c r="L472" s="11"/>
      <c r="M472" s="11"/>
      <c r="N472" s="11"/>
      <c r="O472" s="11"/>
    </row>
    <row r="473">
      <c r="C473" s="15"/>
      <c r="D473" s="12"/>
      <c r="E473" s="12"/>
      <c r="G473" s="11"/>
      <c r="H473" s="11"/>
      <c r="I473" s="11"/>
      <c r="J473" s="11"/>
      <c r="K473" s="11"/>
      <c r="L473" s="11"/>
      <c r="M473" s="11"/>
      <c r="N473" s="11"/>
      <c r="O473" s="11"/>
    </row>
    <row r="474">
      <c r="C474" s="15"/>
      <c r="D474" s="12"/>
      <c r="E474" s="12"/>
      <c r="G474" s="11"/>
      <c r="H474" s="11"/>
      <c r="I474" s="11"/>
      <c r="J474" s="11"/>
      <c r="K474" s="11"/>
      <c r="L474" s="11"/>
      <c r="M474" s="11"/>
      <c r="N474" s="11"/>
      <c r="O474" s="11"/>
    </row>
    <row r="475">
      <c r="C475" s="15"/>
      <c r="D475" s="12"/>
      <c r="E475" s="12"/>
      <c r="G475" s="11"/>
      <c r="H475" s="11"/>
      <c r="I475" s="11"/>
      <c r="J475" s="11"/>
      <c r="K475" s="11"/>
      <c r="L475" s="11"/>
      <c r="M475" s="11"/>
      <c r="N475" s="11"/>
      <c r="O475" s="11"/>
    </row>
    <row r="476">
      <c r="C476" s="15"/>
      <c r="D476" s="12"/>
      <c r="E476" s="12"/>
      <c r="G476" s="11"/>
      <c r="H476" s="11"/>
      <c r="I476" s="11"/>
      <c r="J476" s="11"/>
      <c r="K476" s="11"/>
      <c r="L476" s="11"/>
      <c r="M476" s="11"/>
      <c r="N476" s="11"/>
      <c r="O476" s="11"/>
    </row>
    <row r="477">
      <c r="C477" s="15"/>
      <c r="D477" s="12"/>
      <c r="E477" s="12"/>
      <c r="G477" s="11"/>
      <c r="H477" s="11"/>
      <c r="I477" s="11"/>
      <c r="J477" s="11"/>
      <c r="K477" s="11"/>
      <c r="L477" s="11"/>
      <c r="M477" s="11"/>
      <c r="N477" s="11"/>
      <c r="O477" s="11"/>
    </row>
    <row r="478">
      <c r="C478" s="15"/>
      <c r="D478" s="12"/>
      <c r="E478" s="12"/>
      <c r="G478" s="11"/>
      <c r="H478" s="11"/>
      <c r="I478" s="11"/>
      <c r="J478" s="11"/>
      <c r="K478" s="11"/>
      <c r="L478" s="11"/>
      <c r="M478" s="11"/>
      <c r="N478" s="11"/>
      <c r="O478" s="11"/>
    </row>
    <row r="479">
      <c r="C479" s="15"/>
      <c r="D479" s="12"/>
      <c r="E479" s="12"/>
      <c r="G479" s="11"/>
      <c r="H479" s="11"/>
      <c r="I479" s="11"/>
      <c r="J479" s="11"/>
      <c r="K479" s="11"/>
      <c r="L479" s="11"/>
      <c r="M479" s="11"/>
      <c r="N479" s="11"/>
      <c r="O479" s="11"/>
    </row>
    <row r="480">
      <c r="C480" s="15"/>
      <c r="D480" s="12"/>
      <c r="E480" s="12"/>
      <c r="G480" s="11"/>
      <c r="H480" s="11"/>
      <c r="I480" s="11"/>
      <c r="J480" s="11"/>
      <c r="K480" s="11"/>
      <c r="L480" s="11"/>
      <c r="M480" s="11"/>
      <c r="N480" s="11"/>
      <c r="O480" s="11"/>
    </row>
    <row r="481">
      <c r="C481" s="15"/>
      <c r="D481" s="12"/>
      <c r="E481" s="12"/>
      <c r="G481" s="11"/>
      <c r="H481" s="11"/>
      <c r="I481" s="11"/>
      <c r="J481" s="11"/>
      <c r="K481" s="11"/>
      <c r="L481" s="11"/>
      <c r="M481" s="11"/>
      <c r="N481" s="11"/>
      <c r="O481" s="11"/>
    </row>
    <row r="482">
      <c r="C482" s="15"/>
      <c r="D482" s="12"/>
      <c r="E482" s="12"/>
      <c r="G482" s="11"/>
      <c r="H482" s="11"/>
      <c r="I482" s="11"/>
      <c r="J482" s="11"/>
      <c r="K482" s="11"/>
      <c r="L482" s="11"/>
      <c r="M482" s="11"/>
      <c r="N482" s="11"/>
      <c r="O482" s="11"/>
    </row>
    <row r="483">
      <c r="C483" s="15"/>
      <c r="D483" s="12"/>
      <c r="E483" s="12"/>
      <c r="G483" s="11"/>
      <c r="H483" s="11"/>
      <c r="I483" s="11"/>
      <c r="J483" s="11"/>
      <c r="K483" s="11"/>
      <c r="L483" s="11"/>
      <c r="M483" s="11"/>
      <c r="N483" s="11"/>
      <c r="O483" s="11"/>
    </row>
    <row r="484">
      <c r="C484" s="15"/>
      <c r="D484" s="12"/>
      <c r="E484" s="12"/>
      <c r="G484" s="11"/>
      <c r="H484" s="11"/>
      <c r="I484" s="11"/>
      <c r="J484" s="11"/>
      <c r="K484" s="11"/>
      <c r="L484" s="11"/>
      <c r="M484" s="11"/>
      <c r="N484" s="11"/>
      <c r="O484" s="11"/>
    </row>
    <row r="485">
      <c r="C485" s="15"/>
      <c r="D485" s="12"/>
      <c r="E485" s="12"/>
      <c r="G485" s="11"/>
      <c r="H485" s="11"/>
      <c r="I485" s="11"/>
      <c r="J485" s="11"/>
      <c r="K485" s="11"/>
      <c r="L485" s="11"/>
      <c r="M485" s="11"/>
      <c r="N485" s="11"/>
      <c r="O485" s="11"/>
    </row>
    <row r="486">
      <c r="C486" s="15"/>
      <c r="D486" s="12"/>
      <c r="E486" s="12"/>
      <c r="G486" s="11"/>
      <c r="H486" s="11"/>
      <c r="I486" s="11"/>
      <c r="J486" s="11"/>
      <c r="K486" s="11"/>
      <c r="L486" s="11"/>
      <c r="M486" s="11"/>
      <c r="N486" s="11"/>
      <c r="O486" s="11"/>
    </row>
    <row r="487">
      <c r="C487" s="15"/>
      <c r="D487" s="12"/>
      <c r="E487" s="12"/>
      <c r="G487" s="11"/>
      <c r="H487" s="11"/>
      <c r="I487" s="11"/>
      <c r="J487" s="11"/>
      <c r="K487" s="11"/>
      <c r="L487" s="11"/>
      <c r="M487" s="11"/>
      <c r="N487" s="11"/>
      <c r="O487" s="11"/>
    </row>
    <row r="488">
      <c r="C488" s="15"/>
      <c r="D488" s="12"/>
      <c r="E488" s="12"/>
      <c r="G488" s="11"/>
      <c r="H488" s="11"/>
      <c r="I488" s="11"/>
      <c r="J488" s="11"/>
      <c r="K488" s="11"/>
      <c r="L488" s="11"/>
      <c r="M488" s="11"/>
      <c r="N488" s="11"/>
      <c r="O488" s="11"/>
    </row>
    <row r="489">
      <c r="C489" s="15"/>
      <c r="D489" s="12"/>
      <c r="E489" s="12"/>
      <c r="G489" s="11"/>
      <c r="H489" s="11"/>
      <c r="I489" s="11"/>
      <c r="J489" s="11"/>
      <c r="K489" s="11"/>
      <c r="L489" s="11"/>
      <c r="M489" s="11"/>
      <c r="N489" s="11"/>
      <c r="O489" s="11"/>
    </row>
    <row r="490">
      <c r="C490" s="15"/>
      <c r="D490" s="12"/>
      <c r="E490" s="12"/>
      <c r="G490" s="11"/>
      <c r="H490" s="11"/>
      <c r="I490" s="11"/>
      <c r="J490" s="11"/>
      <c r="K490" s="11"/>
      <c r="L490" s="11"/>
      <c r="M490" s="11"/>
      <c r="N490" s="11"/>
      <c r="O490" s="11"/>
    </row>
    <row r="491">
      <c r="C491" s="15"/>
      <c r="D491" s="12"/>
      <c r="E491" s="12"/>
      <c r="G491" s="11"/>
      <c r="H491" s="11"/>
      <c r="I491" s="11"/>
      <c r="J491" s="11"/>
      <c r="K491" s="11"/>
      <c r="L491" s="11"/>
      <c r="M491" s="11"/>
      <c r="N491" s="11"/>
      <c r="O491" s="11"/>
    </row>
    <row r="492">
      <c r="C492" s="15"/>
      <c r="D492" s="12"/>
      <c r="E492" s="12"/>
      <c r="G492" s="11"/>
      <c r="H492" s="11"/>
      <c r="I492" s="11"/>
      <c r="J492" s="11"/>
      <c r="K492" s="11"/>
      <c r="L492" s="11"/>
      <c r="M492" s="11"/>
      <c r="N492" s="11"/>
      <c r="O492" s="11"/>
    </row>
    <row r="493">
      <c r="C493" s="15"/>
      <c r="D493" s="12"/>
      <c r="E493" s="12"/>
      <c r="G493" s="11"/>
      <c r="H493" s="11"/>
      <c r="I493" s="11"/>
      <c r="J493" s="11"/>
      <c r="K493" s="11"/>
      <c r="L493" s="11"/>
      <c r="M493" s="11"/>
      <c r="N493" s="11"/>
      <c r="O493" s="11"/>
    </row>
    <row r="494">
      <c r="C494" s="15"/>
      <c r="D494" s="12"/>
      <c r="E494" s="12"/>
      <c r="G494" s="11"/>
      <c r="H494" s="11"/>
      <c r="I494" s="11"/>
      <c r="J494" s="11"/>
      <c r="K494" s="11"/>
      <c r="L494" s="11"/>
      <c r="M494" s="11"/>
      <c r="N494" s="11"/>
      <c r="O494" s="11"/>
    </row>
    <row r="495">
      <c r="C495" s="15"/>
      <c r="D495" s="12"/>
      <c r="E495" s="12"/>
      <c r="G495" s="11"/>
      <c r="H495" s="11"/>
      <c r="I495" s="11"/>
      <c r="J495" s="11"/>
      <c r="K495" s="11"/>
      <c r="L495" s="11"/>
      <c r="M495" s="11"/>
      <c r="N495" s="11"/>
      <c r="O495" s="11"/>
    </row>
    <row r="496">
      <c r="C496" s="15"/>
      <c r="D496" s="12"/>
      <c r="E496" s="12"/>
      <c r="G496" s="11"/>
      <c r="H496" s="11"/>
      <c r="I496" s="11"/>
      <c r="J496" s="11"/>
      <c r="K496" s="11"/>
      <c r="L496" s="11"/>
      <c r="M496" s="11"/>
      <c r="N496" s="11"/>
      <c r="O496" s="11"/>
    </row>
    <row r="497">
      <c r="C497" s="15"/>
      <c r="D497" s="12"/>
      <c r="E497" s="12"/>
      <c r="G497" s="11"/>
      <c r="H497" s="11"/>
      <c r="I497" s="11"/>
      <c r="J497" s="11"/>
      <c r="K497" s="11"/>
      <c r="L497" s="11"/>
      <c r="M497" s="11"/>
      <c r="N497" s="11"/>
      <c r="O497" s="11"/>
    </row>
    <row r="498">
      <c r="C498" s="15"/>
      <c r="D498" s="12"/>
      <c r="E498" s="12"/>
      <c r="G498" s="11"/>
      <c r="H498" s="11"/>
      <c r="I498" s="11"/>
      <c r="J498" s="11"/>
      <c r="K498" s="11"/>
      <c r="L498" s="11"/>
      <c r="M498" s="11"/>
      <c r="N498" s="11"/>
      <c r="O498" s="11"/>
    </row>
    <row r="499">
      <c r="C499" s="15"/>
      <c r="D499" s="12"/>
      <c r="E499" s="12"/>
      <c r="G499" s="11"/>
      <c r="H499" s="11"/>
      <c r="I499" s="11"/>
      <c r="J499" s="11"/>
      <c r="K499" s="11"/>
      <c r="L499" s="11"/>
      <c r="M499" s="11"/>
      <c r="N499" s="11"/>
      <c r="O499" s="11"/>
    </row>
    <row r="500">
      <c r="C500" s="15"/>
      <c r="D500" s="12"/>
      <c r="E500" s="12"/>
      <c r="G500" s="11"/>
      <c r="H500" s="11"/>
      <c r="I500" s="11"/>
      <c r="J500" s="11"/>
      <c r="K500" s="11"/>
      <c r="L500" s="11"/>
      <c r="M500" s="11"/>
      <c r="N500" s="11"/>
      <c r="O500" s="11"/>
    </row>
    <row r="501">
      <c r="C501" s="15"/>
      <c r="D501" s="12"/>
      <c r="E501" s="12"/>
      <c r="G501" s="11"/>
      <c r="H501" s="11"/>
      <c r="I501" s="11"/>
      <c r="J501" s="11"/>
      <c r="K501" s="11"/>
      <c r="L501" s="11"/>
      <c r="M501" s="11"/>
      <c r="N501" s="11"/>
      <c r="O501" s="11"/>
    </row>
    <row r="502">
      <c r="C502" s="15"/>
      <c r="D502" s="12"/>
      <c r="E502" s="12"/>
      <c r="G502" s="11"/>
      <c r="H502" s="11"/>
      <c r="I502" s="11"/>
      <c r="J502" s="11"/>
      <c r="K502" s="11"/>
      <c r="L502" s="11"/>
      <c r="M502" s="11"/>
      <c r="N502" s="11"/>
      <c r="O502" s="11"/>
    </row>
    <row r="503">
      <c r="C503" s="15"/>
      <c r="D503" s="12"/>
      <c r="E503" s="12"/>
      <c r="G503" s="11"/>
      <c r="H503" s="11"/>
      <c r="I503" s="11"/>
      <c r="J503" s="11"/>
      <c r="K503" s="11"/>
      <c r="L503" s="11"/>
      <c r="M503" s="11"/>
      <c r="N503" s="11"/>
      <c r="O503" s="11"/>
    </row>
    <row r="504">
      <c r="C504" s="15"/>
      <c r="D504" s="12"/>
      <c r="E504" s="12"/>
      <c r="G504" s="11"/>
      <c r="H504" s="11"/>
      <c r="I504" s="11"/>
      <c r="J504" s="11"/>
      <c r="K504" s="11"/>
      <c r="L504" s="11"/>
      <c r="M504" s="11"/>
      <c r="N504" s="11"/>
      <c r="O504" s="11"/>
    </row>
    <row r="505">
      <c r="C505" s="15"/>
      <c r="D505" s="12"/>
      <c r="E505" s="12"/>
      <c r="G505" s="11"/>
      <c r="H505" s="11"/>
      <c r="I505" s="11"/>
      <c r="J505" s="11"/>
      <c r="K505" s="11"/>
      <c r="L505" s="11"/>
      <c r="M505" s="11"/>
      <c r="N505" s="11"/>
      <c r="O505" s="11"/>
    </row>
    <row r="506">
      <c r="C506" s="15"/>
      <c r="D506" s="12"/>
      <c r="E506" s="12"/>
      <c r="G506" s="11"/>
      <c r="H506" s="11"/>
      <c r="I506" s="11"/>
      <c r="J506" s="11"/>
      <c r="K506" s="11"/>
      <c r="L506" s="11"/>
      <c r="M506" s="11"/>
      <c r="N506" s="11"/>
      <c r="O506" s="11"/>
    </row>
    <row r="507">
      <c r="C507" s="15"/>
      <c r="D507" s="12"/>
      <c r="E507" s="12"/>
      <c r="G507" s="11"/>
      <c r="H507" s="11"/>
      <c r="I507" s="11"/>
      <c r="J507" s="11"/>
      <c r="K507" s="11"/>
      <c r="L507" s="11"/>
      <c r="M507" s="11"/>
      <c r="N507" s="11"/>
      <c r="O507" s="11"/>
    </row>
    <row r="508">
      <c r="C508" s="15"/>
      <c r="D508" s="12"/>
      <c r="E508" s="12"/>
      <c r="G508" s="11"/>
      <c r="H508" s="11"/>
      <c r="I508" s="11"/>
      <c r="J508" s="11"/>
      <c r="K508" s="11"/>
      <c r="L508" s="11"/>
      <c r="M508" s="11"/>
      <c r="N508" s="11"/>
      <c r="O508" s="11"/>
    </row>
    <row r="509">
      <c r="C509" s="15"/>
      <c r="D509" s="12"/>
      <c r="E509" s="12"/>
      <c r="G509" s="11"/>
      <c r="H509" s="11"/>
      <c r="I509" s="11"/>
      <c r="J509" s="11"/>
      <c r="K509" s="11"/>
      <c r="L509" s="11"/>
      <c r="M509" s="11"/>
      <c r="N509" s="11"/>
      <c r="O509" s="11"/>
    </row>
    <row r="510">
      <c r="C510" s="15"/>
      <c r="D510" s="12"/>
      <c r="E510" s="12"/>
      <c r="G510" s="11"/>
      <c r="H510" s="11"/>
      <c r="I510" s="11"/>
      <c r="J510" s="11"/>
      <c r="K510" s="11"/>
      <c r="L510" s="11"/>
      <c r="M510" s="11"/>
      <c r="N510" s="11"/>
      <c r="O510" s="11"/>
    </row>
    <row r="511">
      <c r="C511" s="15"/>
      <c r="D511" s="12"/>
      <c r="E511" s="12"/>
      <c r="G511" s="11"/>
      <c r="H511" s="11"/>
      <c r="I511" s="11"/>
      <c r="J511" s="11"/>
      <c r="K511" s="11"/>
      <c r="L511" s="11"/>
      <c r="M511" s="11"/>
      <c r="N511" s="11"/>
      <c r="O511" s="11"/>
    </row>
    <row r="512">
      <c r="C512" s="15"/>
      <c r="D512" s="12"/>
      <c r="E512" s="12"/>
      <c r="G512" s="11"/>
      <c r="H512" s="11"/>
      <c r="I512" s="11"/>
      <c r="J512" s="11"/>
      <c r="K512" s="11"/>
      <c r="L512" s="11"/>
      <c r="M512" s="11"/>
      <c r="N512" s="11"/>
      <c r="O512" s="11"/>
    </row>
    <row r="513">
      <c r="C513" s="15"/>
      <c r="D513" s="12"/>
      <c r="E513" s="12"/>
      <c r="G513" s="11"/>
      <c r="H513" s="11"/>
      <c r="I513" s="11"/>
      <c r="J513" s="11"/>
      <c r="K513" s="11"/>
      <c r="L513" s="11"/>
      <c r="M513" s="11"/>
      <c r="N513" s="11"/>
      <c r="O513" s="11"/>
    </row>
    <row r="514">
      <c r="C514" s="15"/>
      <c r="D514" s="12"/>
      <c r="E514" s="12"/>
      <c r="G514" s="11"/>
      <c r="H514" s="11"/>
      <c r="I514" s="11"/>
      <c r="J514" s="11"/>
      <c r="K514" s="11"/>
      <c r="L514" s="11"/>
      <c r="M514" s="11"/>
      <c r="N514" s="11"/>
      <c r="O514" s="11"/>
    </row>
    <row r="515">
      <c r="C515" s="15"/>
      <c r="D515" s="12"/>
      <c r="E515" s="12"/>
      <c r="G515" s="11"/>
      <c r="H515" s="11"/>
      <c r="I515" s="11"/>
      <c r="J515" s="11"/>
      <c r="K515" s="11"/>
      <c r="L515" s="11"/>
      <c r="M515" s="11"/>
      <c r="N515" s="11"/>
      <c r="O515" s="11"/>
    </row>
    <row r="516">
      <c r="C516" s="15"/>
      <c r="D516" s="12"/>
      <c r="E516" s="12"/>
      <c r="G516" s="11"/>
      <c r="H516" s="11"/>
      <c r="I516" s="11"/>
      <c r="J516" s="11"/>
      <c r="K516" s="11"/>
      <c r="L516" s="11"/>
      <c r="M516" s="11"/>
      <c r="N516" s="11"/>
      <c r="O516" s="11"/>
    </row>
    <row r="517">
      <c r="C517" s="15"/>
      <c r="D517" s="12"/>
      <c r="E517" s="12"/>
      <c r="G517" s="11"/>
      <c r="H517" s="11"/>
      <c r="I517" s="11"/>
      <c r="J517" s="11"/>
      <c r="K517" s="11"/>
      <c r="L517" s="11"/>
      <c r="M517" s="11"/>
      <c r="N517" s="11"/>
      <c r="O517" s="11"/>
    </row>
    <row r="518">
      <c r="C518" s="15"/>
      <c r="D518" s="12"/>
      <c r="E518" s="12"/>
      <c r="G518" s="11"/>
      <c r="H518" s="11"/>
      <c r="I518" s="11"/>
      <c r="J518" s="11"/>
      <c r="K518" s="11"/>
      <c r="L518" s="11"/>
      <c r="M518" s="11"/>
      <c r="N518" s="11"/>
      <c r="O518" s="11"/>
    </row>
    <row r="519">
      <c r="C519" s="15"/>
      <c r="D519" s="12"/>
      <c r="E519" s="12"/>
      <c r="G519" s="11"/>
      <c r="H519" s="11"/>
      <c r="I519" s="11"/>
      <c r="J519" s="11"/>
      <c r="K519" s="11"/>
      <c r="L519" s="11"/>
      <c r="M519" s="11"/>
      <c r="N519" s="11"/>
      <c r="O519" s="11"/>
    </row>
    <row r="520">
      <c r="C520" s="15"/>
      <c r="D520" s="12"/>
      <c r="E520" s="12"/>
      <c r="G520" s="11"/>
      <c r="H520" s="11"/>
      <c r="I520" s="11"/>
      <c r="J520" s="11"/>
      <c r="K520" s="11"/>
      <c r="L520" s="11"/>
      <c r="M520" s="11"/>
      <c r="N520" s="11"/>
      <c r="O520" s="11"/>
    </row>
    <row r="521">
      <c r="C521" s="15"/>
      <c r="D521" s="12"/>
      <c r="E521" s="12"/>
      <c r="G521" s="11"/>
      <c r="H521" s="11"/>
      <c r="I521" s="11"/>
      <c r="J521" s="11"/>
      <c r="K521" s="11"/>
      <c r="L521" s="11"/>
      <c r="M521" s="11"/>
      <c r="N521" s="11"/>
      <c r="O521" s="11"/>
    </row>
    <row r="522">
      <c r="C522" s="15"/>
      <c r="D522" s="12"/>
      <c r="E522" s="12"/>
      <c r="G522" s="11"/>
      <c r="H522" s="11"/>
      <c r="I522" s="11"/>
      <c r="J522" s="11"/>
      <c r="K522" s="11"/>
      <c r="L522" s="11"/>
      <c r="M522" s="11"/>
      <c r="N522" s="11"/>
      <c r="O522" s="11"/>
    </row>
    <row r="523">
      <c r="C523" s="15"/>
      <c r="D523" s="12"/>
      <c r="E523" s="12"/>
      <c r="G523" s="11"/>
      <c r="H523" s="11"/>
      <c r="I523" s="11"/>
      <c r="J523" s="11"/>
      <c r="K523" s="11"/>
      <c r="L523" s="11"/>
      <c r="M523" s="11"/>
      <c r="N523" s="11"/>
      <c r="O523" s="11"/>
    </row>
    <row r="524">
      <c r="C524" s="15"/>
      <c r="D524" s="12"/>
      <c r="E524" s="12"/>
      <c r="G524" s="11"/>
      <c r="H524" s="11"/>
      <c r="I524" s="11"/>
      <c r="J524" s="11"/>
      <c r="K524" s="11"/>
      <c r="L524" s="11"/>
      <c r="M524" s="11"/>
      <c r="N524" s="11"/>
      <c r="O524" s="11"/>
    </row>
    <row r="525">
      <c r="C525" s="15"/>
      <c r="D525" s="12"/>
      <c r="E525" s="12"/>
      <c r="G525" s="11"/>
      <c r="H525" s="11"/>
      <c r="I525" s="11"/>
      <c r="J525" s="11"/>
      <c r="K525" s="11"/>
      <c r="L525" s="11"/>
      <c r="M525" s="11"/>
      <c r="N525" s="11"/>
      <c r="O525" s="11"/>
    </row>
    <row r="526">
      <c r="C526" s="15"/>
      <c r="D526" s="12"/>
      <c r="E526" s="12"/>
      <c r="G526" s="11"/>
      <c r="H526" s="11"/>
      <c r="I526" s="11"/>
      <c r="J526" s="11"/>
      <c r="K526" s="11"/>
      <c r="L526" s="11"/>
      <c r="M526" s="11"/>
      <c r="N526" s="11"/>
      <c r="O526" s="11"/>
    </row>
    <row r="527">
      <c r="C527" s="15"/>
      <c r="D527" s="12"/>
      <c r="E527" s="12"/>
      <c r="G527" s="11"/>
      <c r="H527" s="11"/>
      <c r="I527" s="11"/>
      <c r="J527" s="11"/>
      <c r="K527" s="11"/>
      <c r="L527" s="11"/>
      <c r="M527" s="11"/>
      <c r="N527" s="11"/>
      <c r="O527" s="11"/>
    </row>
    <row r="528">
      <c r="C528" s="15"/>
      <c r="D528" s="12"/>
      <c r="E528" s="12"/>
      <c r="G528" s="11"/>
      <c r="H528" s="11"/>
      <c r="I528" s="11"/>
      <c r="J528" s="11"/>
      <c r="K528" s="11"/>
      <c r="L528" s="11"/>
      <c r="M528" s="11"/>
      <c r="N528" s="11"/>
      <c r="O528" s="11"/>
    </row>
    <row r="529">
      <c r="C529" s="15"/>
      <c r="D529" s="12"/>
      <c r="E529" s="12"/>
      <c r="G529" s="11"/>
      <c r="H529" s="11"/>
      <c r="I529" s="11"/>
      <c r="J529" s="11"/>
      <c r="K529" s="11"/>
      <c r="L529" s="11"/>
      <c r="M529" s="11"/>
      <c r="N529" s="11"/>
      <c r="O529" s="11"/>
    </row>
    <row r="530">
      <c r="C530" s="15"/>
      <c r="D530" s="12"/>
      <c r="E530" s="12"/>
      <c r="G530" s="11"/>
      <c r="H530" s="11"/>
      <c r="I530" s="11"/>
      <c r="J530" s="11"/>
      <c r="K530" s="11"/>
      <c r="L530" s="11"/>
      <c r="M530" s="11"/>
      <c r="N530" s="11"/>
      <c r="O530" s="11"/>
    </row>
    <row r="531">
      <c r="C531" s="15"/>
      <c r="D531" s="12"/>
      <c r="E531" s="12"/>
      <c r="G531" s="11"/>
      <c r="H531" s="11"/>
      <c r="I531" s="11"/>
      <c r="J531" s="11"/>
      <c r="K531" s="11"/>
      <c r="L531" s="11"/>
      <c r="M531" s="11"/>
      <c r="N531" s="11"/>
      <c r="O531" s="11"/>
    </row>
    <row r="532">
      <c r="C532" s="15"/>
      <c r="D532" s="12"/>
      <c r="E532" s="12"/>
      <c r="G532" s="11"/>
      <c r="H532" s="11"/>
      <c r="I532" s="11"/>
      <c r="J532" s="11"/>
      <c r="K532" s="11"/>
      <c r="L532" s="11"/>
      <c r="M532" s="11"/>
      <c r="N532" s="11"/>
      <c r="O532" s="11"/>
    </row>
    <row r="533">
      <c r="C533" s="15"/>
      <c r="D533" s="12"/>
      <c r="E533" s="12"/>
      <c r="G533" s="11"/>
      <c r="H533" s="11"/>
      <c r="I533" s="11"/>
      <c r="J533" s="11"/>
      <c r="K533" s="11"/>
      <c r="L533" s="11"/>
      <c r="M533" s="11"/>
      <c r="N533" s="11"/>
      <c r="O533" s="11"/>
    </row>
    <row r="534">
      <c r="C534" s="15"/>
      <c r="D534" s="12"/>
      <c r="E534" s="12"/>
      <c r="G534" s="11"/>
      <c r="H534" s="11"/>
      <c r="I534" s="11"/>
      <c r="J534" s="11"/>
      <c r="K534" s="11"/>
      <c r="L534" s="11"/>
      <c r="M534" s="11"/>
      <c r="N534" s="11"/>
      <c r="O534" s="11"/>
    </row>
    <row r="535">
      <c r="C535" s="15"/>
      <c r="D535" s="12"/>
      <c r="E535" s="12"/>
      <c r="G535" s="11"/>
      <c r="H535" s="11"/>
      <c r="I535" s="11"/>
      <c r="J535" s="11"/>
      <c r="K535" s="11"/>
      <c r="L535" s="11"/>
      <c r="M535" s="11"/>
      <c r="N535" s="11"/>
      <c r="O535" s="11"/>
    </row>
    <row r="536">
      <c r="C536" s="15"/>
      <c r="D536" s="12"/>
      <c r="E536" s="12"/>
      <c r="G536" s="11"/>
      <c r="H536" s="11"/>
      <c r="I536" s="11"/>
      <c r="J536" s="11"/>
      <c r="K536" s="11"/>
      <c r="L536" s="11"/>
      <c r="M536" s="11"/>
      <c r="N536" s="11"/>
      <c r="O536" s="11"/>
    </row>
    <row r="537">
      <c r="C537" s="15"/>
      <c r="D537" s="12"/>
      <c r="E537" s="12"/>
      <c r="G537" s="11"/>
      <c r="H537" s="11"/>
      <c r="I537" s="11"/>
      <c r="J537" s="11"/>
      <c r="K537" s="11"/>
      <c r="L537" s="11"/>
      <c r="M537" s="11"/>
      <c r="N537" s="11"/>
      <c r="O537" s="11"/>
    </row>
    <row r="538">
      <c r="C538" s="15"/>
      <c r="D538" s="12"/>
      <c r="E538" s="12"/>
      <c r="G538" s="11"/>
      <c r="H538" s="11"/>
      <c r="I538" s="11"/>
      <c r="J538" s="11"/>
      <c r="K538" s="11"/>
      <c r="L538" s="11"/>
      <c r="M538" s="11"/>
      <c r="N538" s="11"/>
      <c r="O538" s="11"/>
    </row>
    <row r="539">
      <c r="C539" s="15"/>
      <c r="D539" s="12"/>
      <c r="E539" s="12"/>
      <c r="G539" s="11"/>
      <c r="H539" s="11"/>
      <c r="I539" s="11"/>
      <c r="J539" s="11"/>
      <c r="K539" s="11"/>
      <c r="L539" s="11"/>
      <c r="M539" s="11"/>
      <c r="N539" s="11"/>
      <c r="O539" s="11"/>
    </row>
    <row r="540">
      <c r="C540" s="15"/>
      <c r="D540" s="12"/>
      <c r="E540" s="12"/>
      <c r="G540" s="11"/>
      <c r="H540" s="11"/>
      <c r="I540" s="11"/>
      <c r="J540" s="11"/>
      <c r="K540" s="11"/>
      <c r="L540" s="11"/>
      <c r="M540" s="11"/>
      <c r="N540" s="11"/>
      <c r="O540" s="11"/>
    </row>
    <row r="541">
      <c r="C541" s="15"/>
      <c r="D541" s="12"/>
      <c r="E541" s="12"/>
      <c r="G541" s="11"/>
      <c r="H541" s="11"/>
      <c r="I541" s="11"/>
      <c r="J541" s="11"/>
      <c r="K541" s="11"/>
      <c r="L541" s="11"/>
      <c r="M541" s="11"/>
      <c r="N541" s="11"/>
      <c r="O541" s="11"/>
    </row>
    <row r="542">
      <c r="C542" s="15"/>
      <c r="D542" s="12"/>
      <c r="E542" s="12"/>
      <c r="G542" s="11"/>
      <c r="H542" s="11"/>
      <c r="I542" s="11"/>
      <c r="J542" s="11"/>
      <c r="K542" s="11"/>
      <c r="L542" s="11"/>
      <c r="M542" s="11"/>
      <c r="N542" s="11"/>
      <c r="O542" s="11"/>
    </row>
    <row r="543">
      <c r="C543" s="15"/>
      <c r="D543" s="12"/>
      <c r="E543" s="12"/>
      <c r="G543" s="11"/>
      <c r="H543" s="11"/>
      <c r="I543" s="11"/>
      <c r="J543" s="11"/>
      <c r="K543" s="11"/>
      <c r="L543" s="11"/>
      <c r="M543" s="11"/>
      <c r="N543" s="11"/>
      <c r="O543" s="11"/>
    </row>
    <row r="544">
      <c r="C544" s="15"/>
      <c r="D544" s="12"/>
      <c r="E544" s="12"/>
      <c r="G544" s="11"/>
      <c r="H544" s="11"/>
      <c r="I544" s="11"/>
      <c r="J544" s="11"/>
      <c r="K544" s="11"/>
      <c r="L544" s="11"/>
      <c r="M544" s="11"/>
      <c r="N544" s="11"/>
      <c r="O544" s="11"/>
    </row>
    <row r="545">
      <c r="C545" s="15"/>
      <c r="D545" s="12"/>
      <c r="E545" s="12"/>
      <c r="G545" s="11"/>
      <c r="H545" s="11"/>
      <c r="I545" s="11"/>
      <c r="J545" s="11"/>
      <c r="K545" s="11"/>
      <c r="L545" s="11"/>
      <c r="M545" s="11"/>
      <c r="N545" s="11"/>
      <c r="O545" s="11"/>
    </row>
    <row r="546">
      <c r="C546" s="15"/>
      <c r="D546" s="12"/>
      <c r="E546" s="12"/>
      <c r="G546" s="11"/>
      <c r="H546" s="11"/>
      <c r="I546" s="11"/>
      <c r="J546" s="11"/>
      <c r="K546" s="11"/>
      <c r="L546" s="11"/>
      <c r="M546" s="11"/>
      <c r="N546" s="11"/>
      <c r="O546" s="11"/>
    </row>
    <row r="547">
      <c r="C547" s="15"/>
      <c r="D547" s="12"/>
      <c r="E547" s="12"/>
      <c r="G547" s="11"/>
      <c r="H547" s="11"/>
      <c r="I547" s="11"/>
      <c r="J547" s="11"/>
      <c r="K547" s="11"/>
      <c r="L547" s="11"/>
      <c r="M547" s="11"/>
      <c r="N547" s="11"/>
      <c r="O547" s="11"/>
    </row>
    <row r="548">
      <c r="C548" s="15"/>
      <c r="D548" s="12"/>
      <c r="E548" s="12"/>
      <c r="G548" s="11"/>
      <c r="H548" s="11"/>
      <c r="I548" s="11"/>
      <c r="J548" s="11"/>
      <c r="K548" s="11"/>
      <c r="L548" s="11"/>
      <c r="M548" s="11"/>
      <c r="N548" s="11"/>
      <c r="O548" s="11"/>
    </row>
    <row r="549">
      <c r="C549" s="15"/>
      <c r="D549" s="12"/>
      <c r="E549" s="12"/>
      <c r="G549" s="11"/>
      <c r="H549" s="11"/>
      <c r="I549" s="11"/>
      <c r="J549" s="11"/>
      <c r="K549" s="11"/>
      <c r="L549" s="11"/>
      <c r="M549" s="11"/>
      <c r="N549" s="11"/>
      <c r="O549" s="11"/>
    </row>
    <row r="550">
      <c r="C550" s="15"/>
      <c r="D550" s="12"/>
      <c r="E550" s="12"/>
      <c r="G550" s="11"/>
      <c r="H550" s="11"/>
      <c r="I550" s="11"/>
      <c r="J550" s="11"/>
      <c r="K550" s="11"/>
      <c r="L550" s="11"/>
      <c r="M550" s="11"/>
      <c r="N550" s="11"/>
      <c r="O550" s="11"/>
    </row>
    <row r="551">
      <c r="C551" s="15"/>
      <c r="D551" s="12"/>
      <c r="E551" s="12"/>
      <c r="G551" s="11"/>
      <c r="H551" s="11"/>
      <c r="I551" s="11"/>
      <c r="J551" s="11"/>
      <c r="K551" s="11"/>
      <c r="L551" s="11"/>
      <c r="M551" s="11"/>
      <c r="N551" s="11"/>
      <c r="O551" s="11"/>
    </row>
    <row r="552">
      <c r="C552" s="15"/>
      <c r="D552" s="12"/>
      <c r="E552" s="12"/>
      <c r="G552" s="11"/>
      <c r="H552" s="11"/>
      <c r="I552" s="11"/>
      <c r="J552" s="11"/>
      <c r="K552" s="11"/>
      <c r="L552" s="11"/>
      <c r="M552" s="11"/>
      <c r="N552" s="11"/>
      <c r="O552" s="11"/>
    </row>
    <row r="553">
      <c r="C553" s="15"/>
      <c r="D553" s="12"/>
      <c r="E553" s="12"/>
      <c r="G553" s="11"/>
      <c r="H553" s="11"/>
      <c r="I553" s="11"/>
      <c r="J553" s="11"/>
      <c r="K553" s="11"/>
      <c r="L553" s="11"/>
      <c r="M553" s="11"/>
      <c r="N553" s="11"/>
      <c r="O553" s="11"/>
    </row>
    <row r="554">
      <c r="C554" s="15"/>
      <c r="D554" s="12"/>
      <c r="E554" s="12"/>
      <c r="G554" s="11"/>
      <c r="H554" s="11"/>
      <c r="I554" s="11"/>
      <c r="J554" s="11"/>
      <c r="K554" s="11"/>
      <c r="L554" s="11"/>
      <c r="M554" s="11"/>
      <c r="N554" s="11"/>
      <c r="O554" s="11"/>
    </row>
    <row r="555">
      <c r="C555" s="15"/>
      <c r="D555" s="12"/>
      <c r="E555" s="12"/>
      <c r="G555" s="11"/>
      <c r="H555" s="11"/>
      <c r="I555" s="11"/>
      <c r="J555" s="11"/>
      <c r="K555" s="11"/>
      <c r="L555" s="11"/>
      <c r="M555" s="11"/>
      <c r="N555" s="11"/>
      <c r="O555" s="11"/>
    </row>
    <row r="556">
      <c r="C556" s="15"/>
      <c r="D556" s="12"/>
      <c r="E556" s="12"/>
      <c r="G556" s="11"/>
      <c r="H556" s="11"/>
      <c r="I556" s="11"/>
      <c r="J556" s="11"/>
      <c r="K556" s="11"/>
      <c r="L556" s="11"/>
      <c r="M556" s="11"/>
      <c r="N556" s="11"/>
      <c r="O556" s="11"/>
    </row>
    <row r="557">
      <c r="C557" s="15"/>
      <c r="D557" s="12"/>
      <c r="E557" s="12"/>
      <c r="G557" s="11"/>
      <c r="H557" s="11"/>
      <c r="I557" s="11"/>
      <c r="J557" s="11"/>
      <c r="K557" s="11"/>
      <c r="L557" s="11"/>
      <c r="M557" s="11"/>
      <c r="N557" s="11"/>
      <c r="O557" s="11"/>
    </row>
    <row r="558">
      <c r="C558" s="15"/>
      <c r="D558" s="12"/>
      <c r="E558" s="12"/>
      <c r="G558" s="11"/>
      <c r="H558" s="11"/>
      <c r="I558" s="11"/>
      <c r="J558" s="11"/>
      <c r="K558" s="11"/>
      <c r="L558" s="11"/>
      <c r="M558" s="11"/>
      <c r="N558" s="11"/>
      <c r="O558" s="11"/>
    </row>
    <row r="559">
      <c r="C559" s="15"/>
      <c r="D559" s="12"/>
      <c r="E559" s="12"/>
      <c r="G559" s="11"/>
      <c r="H559" s="11"/>
      <c r="I559" s="11"/>
      <c r="J559" s="11"/>
      <c r="K559" s="11"/>
      <c r="L559" s="11"/>
      <c r="M559" s="11"/>
      <c r="N559" s="11"/>
      <c r="O559" s="11"/>
    </row>
    <row r="560">
      <c r="C560" s="15"/>
      <c r="D560" s="12"/>
      <c r="E560" s="12"/>
      <c r="G560" s="11"/>
      <c r="H560" s="11"/>
      <c r="I560" s="11"/>
      <c r="J560" s="11"/>
      <c r="K560" s="11"/>
      <c r="L560" s="11"/>
      <c r="M560" s="11"/>
      <c r="N560" s="11"/>
      <c r="O560" s="11"/>
    </row>
    <row r="561">
      <c r="C561" s="15"/>
      <c r="D561" s="12"/>
      <c r="E561" s="12"/>
      <c r="G561" s="11"/>
      <c r="H561" s="11"/>
      <c r="I561" s="11"/>
      <c r="J561" s="11"/>
      <c r="K561" s="11"/>
      <c r="L561" s="11"/>
      <c r="M561" s="11"/>
      <c r="N561" s="11"/>
      <c r="O561" s="11"/>
    </row>
    <row r="562">
      <c r="C562" s="15"/>
      <c r="D562" s="12"/>
      <c r="E562" s="12"/>
      <c r="G562" s="11"/>
      <c r="H562" s="11"/>
      <c r="I562" s="11"/>
      <c r="J562" s="11"/>
      <c r="K562" s="11"/>
      <c r="L562" s="11"/>
      <c r="M562" s="11"/>
      <c r="N562" s="11"/>
      <c r="O562" s="11"/>
    </row>
    <row r="563">
      <c r="C563" s="15"/>
      <c r="D563" s="12"/>
      <c r="E563" s="12"/>
      <c r="G563" s="11"/>
      <c r="H563" s="11"/>
      <c r="I563" s="11"/>
      <c r="J563" s="11"/>
      <c r="K563" s="11"/>
      <c r="L563" s="11"/>
      <c r="M563" s="11"/>
      <c r="N563" s="11"/>
      <c r="O563" s="11"/>
    </row>
    <row r="564">
      <c r="C564" s="15"/>
      <c r="D564" s="12"/>
      <c r="E564" s="12"/>
      <c r="G564" s="11"/>
      <c r="H564" s="11"/>
      <c r="I564" s="11"/>
      <c r="J564" s="11"/>
      <c r="K564" s="11"/>
      <c r="L564" s="11"/>
      <c r="M564" s="11"/>
      <c r="N564" s="11"/>
      <c r="O564" s="11"/>
    </row>
    <row r="565">
      <c r="C565" s="15"/>
      <c r="D565" s="12"/>
      <c r="E565" s="12"/>
      <c r="G565" s="11"/>
      <c r="H565" s="11"/>
      <c r="I565" s="11"/>
      <c r="J565" s="11"/>
      <c r="K565" s="11"/>
      <c r="L565" s="11"/>
      <c r="M565" s="11"/>
      <c r="N565" s="11"/>
      <c r="O565" s="11"/>
    </row>
    <row r="566">
      <c r="C566" s="15"/>
      <c r="D566" s="12"/>
      <c r="E566" s="12"/>
      <c r="G566" s="11"/>
      <c r="H566" s="11"/>
      <c r="I566" s="11"/>
      <c r="J566" s="11"/>
      <c r="K566" s="11"/>
      <c r="L566" s="11"/>
      <c r="M566" s="11"/>
      <c r="N566" s="11"/>
      <c r="O566" s="11"/>
    </row>
    <row r="567">
      <c r="C567" s="15"/>
      <c r="D567" s="12"/>
      <c r="E567" s="12"/>
      <c r="G567" s="11"/>
      <c r="H567" s="11"/>
      <c r="I567" s="11"/>
      <c r="J567" s="11"/>
      <c r="K567" s="11"/>
      <c r="L567" s="11"/>
      <c r="M567" s="11"/>
      <c r="N567" s="11"/>
      <c r="O567" s="11"/>
    </row>
    <row r="568">
      <c r="C568" s="15"/>
      <c r="D568" s="12"/>
      <c r="E568" s="12"/>
      <c r="G568" s="11"/>
      <c r="H568" s="11"/>
      <c r="I568" s="11"/>
      <c r="J568" s="11"/>
      <c r="K568" s="11"/>
      <c r="L568" s="11"/>
      <c r="M568" s="11"/>
      <c r="N568" s="11"/>
      <c r="O568" s="11"/>
    </row>
    <row r="569">
      <c r="C569" s="15"/>
      <c r="D569" s="12"/>
      <c r="E569" s="12"/>
      <c r="G569" s="11"/>
      <c r="H569" s="11"/>
      <c r="I569" s="11"/>
      <c r="J569" s="11"/>
      <c r="K569" s="11"/>
      <c r="L569" s="11"/>
      <c r="M569" s="11"/>
      <c r="N569" s="11"/>
      <c r="O569" s="11"/>
    </row>
    <row r="570">
      <c r="C570" s="15"/>
      <c r="D570" s="12"/>
      <c r="E570" s="12"/>
      <c r="G570" s="11"/>
      <c r="H570" s="11"/>
      <c r="I570" s="11"/>
      <c r="J570" s="11"/>
      <c r="K570" s="11"/>
      <c r="L570" s="11"/>
      <c r="M570" s="11"/>
      <c r="N570" s="11"/>
      <c r="O570" s="11"/>
    </row>
    <row r="571">
      <c r="C571" s="15"/>
      <c r="D571" s="12"/>
      <c r="E571" s="12"/>
      <c r="G571" s="11"/>
      <c r="H571" s="11"/>
      <c r="I571" s="11"/>
      <c r="J571" s="11"/>
      <c r="K571" s="11"/>
      <c r="L571" s="11"/>
      <c r="M571" s="11"/>
      <c r="N571" s="11"/>
      <c r="O571" s="11"/>
    </row>
    <row r="572">
      <c r="C572" s="15"/>
      <c r="D572" s="12"/>
      <c r="E572" s="12"/>
      <c r="G572" s="11"/>
      <c r="H572" s="11"/>
      <c r="I572" s="11"/>
      <c r="J572" s="11"/>
      <c r="K572" s="11"/>
      <c r="L572" s="11"/>
      <c r="M572" s="11"/>
      <c r="N572" s="11"/>
      <c r="O572" s="11"/>
    </row>
    <row r="573">
      <c r="C573" s="15"/>
      <c r="D573" s="12"/>
      <c r="E573" s="12"/>
      <c r="G573" s="11"/>
      <c r="H573" s="11"/>
      <c r="I573" s="11"/>
      <c r="J573" s="11"/>
      <c r="K573" s="11"/>
      <c r="L573" s="11"/>
      <c r="M573" s="11"/>
      <c r="N573" s="11"/>
      <c r="O573" s="11"/>
    </row>
    <row r="574">
      <c r="C574" s="15"/>
      <c r="D574" s="12"/>
      <c r="E574" s="12"/>
      <c r="G574" s="11"/>
      <c r="H574" s="11"/>
      <c r="I574" s="11"/>
      <c r="J574" s="11"/>
      <c r="K574" s="11"/>
      <c r="L574" s="11"/>
      <c r="M574" s="11"/>
      <c r="N574" s="11"/>
      <c r="O574" s="11"/>
    </row>
    <row r="575">
      <c r="C575" s="15"/>
      <c r="D575" s="12"/>
      <c r="E575" s="12"/>
      <c r="G575" s="11"/>
      <c r="H575" s="11"/>
      <c r="I575" s="11"/>
      <c r="J575" s="11"/>
      <c r="K575" s="11"/>
      <c r="L575" s="11"/>
      <c r="M575" s="11"/>
      <c r="N575" s="11"/>
      <c r="O575" s="11"/>
    </row>
    <row r="576">
      <c r="C576" s="15"/>
      <c r="D576" s="12"/>
      <c r="E576" s="12"/>
      <c r="G576" s="11"/>
      <c r="H576" s="11"/>
      <c r="I576" s="11"/>
      <c r="J576" s="11"/>
      <c r="K576" s="11"/>
      <c r="L576" s="11"/>
      <c r="M576" s="11"/>
      <c r="N576" s="11"/>
      <c r="O576" s="11"/>
    </row>
    <row r="577">
      <c r="C577" s="15"/>
      <c r="D577" s="12"/>
      <c r="E577" s="12"/>
      <c r="G577" s="11"/>
      <c r="H577" s="11"/>
      <c r="I577" s="11"/>
      <c r="J577" s="11"/>
      <c r="K577" s="11"/>
      <c r="L577" s="11"/>
      <c r="M577" s="11"/>
      <c r="N577" s="11"/>
      <c r="O577" s="11"/>
    </row>
    <row r="578">
      <c r="C578" s="15"/>
      <c r="D578" s="12"/>
      <c r="E578" s="12"/>
      <c r="G578" s="11"/>
      <c r="H578" s="11"/>
      <c r="I578" s="11"/>
      <c r="J578" s="11"/>
      <c r="K578" s="11"/>
      <c r="L578" s="11"/>
      <c r="M578" s="11"/>
      <c r="N578" s="11"/>
      <c r="O578" s="11"/>
    </row>
    <row r="579">
      <c r="C579" s="15"/>
      <c r="D579" s="12"/>
      <c r="E579" s="12"/>
      <c r="G579" s="11"/>
      <c r="H579" s="11"/>
      <c r="I579" s="11"/>
      <c r="J579" s="11"/>
      <c r="K579" s="11"/>
      <c r="L579" s="11"/>
      <c r="M579" s="11"/>
      <c r="N579" s="11"/>
      <c r="O579" s="11"/>
    </row>
    <row r="580">
      <c r="C580" s="15"/>
      <c r="D580" s="12"/>
      <c r="E580" s="12"/>
      <c r="G580" s="11"/>
      <c r="H580" s="11"/>
      <c r="I580" s="11"/>
      <c r="J580" s="11"/>
      <c r="K580" s="11"/>
      <c r="L580" s="11"/>
      <c r="M580" s="11"/>
      <c r="N580" s="11"/>
      <c r="O580" s="11"/>
    </row>
    <row r="581">
      <c r="C581" s="15"/>
      <c r="D581" s="12"/>
      <c r="E581" s="12"/>
      <c r="G581" s="11"/>
      <c r="H581" s="11"/>
      <c r="I581" s="11"/>
      <c r="J581" s="11"/>
      <c r="K581" s="11"/>
      <c r="L581" s="11"/>
      <c r="M581" s="11"/>
      <c r="N581" s="11"/>
      <c r="O581" s="11"/>
    </row>
    <row r="582">
      <c r="C582" s="15"/>
      <c r="D582" s="12"/>
      <c r="E582" s="12"/>
      <c r="G582" s="11"/>
      <c r="H582" s="11"/>
      <c r="I582" s="11"/>
      <c r="J582" s="11"/>
      <c r="K582" s="11"/>
      <c r="L582" s="11"/>
      <c r="M582" s="11"/>
      <c r="N582" s="11"/>
      <c r="O582" s="11"/>
    </row>
    <row r="583">
      <c r="C583" s="15"/>
      <c r="D583" s="12"/>
      <c r="E583" s="12"/>
      <c r="G583" s="11"/>
      <c r="H583" s="11"/>
      <c r="I583" s="11"/>
      <c r="J583" s="11"/>
      <c r="K583" s="11"/>
      <c r="L583" s="11"/>
      <c r="M583" s="11"/>
      <c r="N583" s="11"/>
      <c r="O583" s="11"/>
    </row>
    <row r="584">
      <c r="C584" s="15"/>
      <c r="D584" s="12"/>
      <c r="E584" s="12"/>
      <c r="G584" s="11"/>
      <c r="H584" s="11"/>
      <c r="I584" s="11"/>
      <c r="J584" s="11"/>
      <c r="K584" s="11"/>
      <c r="L584" s="11"/>
      <c r="M584" s="11"/>
      <c r="N584" s="11"/>
      <c r="O584" s="11"/>
    </row>
    <row r="585">
      <c r="C585" s="15"/>
      <c r="D585" s="12"/>
      <c r="E585" s="12"/>
      <c r="G585" s="11"/>
      <c r="H585" s="11"/>
      <c r="I585" s="11"/>
      <c r="J585" s="11"/>
      <c r="K585" s="11"/>
      <c r="L585" s="11"/>
      <c r="M585" s="11"/>
      <c r="N585" s="11"/>
      <c r="O585" s="11"/>
    </row>
    <row r="586">
      <c r="C586" s="15"/>
      <c r="D586" s="12"/>
      <c r="E586" s="12"/>
      <c r="G586" s="11"/>
      <c r="H586" s="11"/>
      <c r="I586" s="11"/>
      <c r="J586" s="11"/>
      <c r="K586" s="11"/>
      <c r="L586" s="11"/>
      <c r="M586" s="11"/>
      <c r="N586" s="11"/>
      <c r="O586" s="11"/>
    </row>
    <row r="587">
      <c r="C587" s="15"/>
      <c r="D587" s="12"/>
      <c r="E587" s="12"/>
      <c r="G587" s="11"/>
      <c r="H587" s="11"/>
      <c r="I587" s="11"/>
      <c r="J587" s="11"/>
      <c r="K587" s="11"/>
      <c r="L587" s="11"/>
      <c r="M587" s="11"/>
      <c r="N587" s="11"/>
      <c r="O587" s="11"/>
    </row>
    <row r="588">
      <c r="C588" s="15"/>
      <c r="D588" s="12"/>
      <c r="E588" s="12"/>
      <c r="G588" s="11"/>
      <c r="H588" s="11"/>
      <c r="I588" s="11"/>
      <c r="J588" s="11"/>
      <c r="K588" s="11"/>
      <c r="L588" s="11"/>
      <c r="M588" s="11"/>
      <c r="N588" s="11"/>
      <c r="O588" s="11"/>
    </row>
    <row r="589">
      <c r="C589" s="15"/>
      <c r="D589" s="12"/>
      <c r="E589" s="12"/>
      <c r="G589" s="11"/>
      <c r="H589" s="11"/>
      <c r="I589" s="11"/>
      <c r="J589" s="11"/>
      <c r="K589" s="11"/>
      <c r="L589" s="11"/>
      <c r="M589" s="11"/>
      <c r="N589" s="11"/>
      <c r="O589" s="11"/>
    </row>
    <row r="590">
      <c r="C590" s="15"/>
      <c r="D590" s="12"/>
      <c r="E590" s="12"/>
      <c r="G590" s="11"/>
      <c r="H590" s="11"/>
      <c r="I590" s="11"/>
      <c r="J590" s="11"/>
      <c r="K590" s="11"/>
      <c r="L590" s="11"/>
      <c r="M590" s="11"/>
      <c r="N590" s="11"/>
      <c r="O590" s="11"/>
    </row>
    <row r="591">
      <c r="C591" s="15"/>
      <c r="D591" s="12"/>
      <c r="E591" s="12"/>
      <c r="G591" s="11"/>
      <c r="H591" s="11"/>
      <c r="I591" s="11"/>
      <c r="J591" s="11"/>
      <c r="K591" s="11"/>
      <c r="L591" s="11"/>
      <c r="M591" s="11"/>
      <c r="N591" s="11"/>
      <c r="O591" s="11"/>
    </row>
    <row r="592">
      <c r="C592" s="15"/>
      <c r="D592" s="12"/>
      <c r="E592" s="12"/>
      <c r="G592" s="11"/>
      <c r="H592" s="11"/>
      <c r="I592" s="11"/>
      <c r="J592" s="11"/>
      <c r="K592" s="11"/>
      <c r="L592" s="11"/>
      <c r="M592" s="11"/>
      <c r="N592" s="11"/>
      <c r="O592" s="11"/>
    </row>
    <row r="593">
      <c r="C593" s="15"/>
      <c r="D593" s="12"/>
      <c r="E593" s="12"/>
      <c r="G593" s="11"/>
      <c r="H593" s="11"/>
      <c r="I593" s="11"/>
      <c r="J593" s="11"/>
      <c r="K593" s="11"/>
      <c r="L593" s="11"/>
      <c r="M593" s="11"/>
      <c r="N593" s="11"/>
      <c r="O593" s="11"/>
    </row>
    <row r="594">
      <c r="C594" s="15"/>
      <c r="D594" s="12"/>
      <c r="E594" s="12"/>
      <c r="G594" s="11"/>
      <c r="H594" s="11"/>
      <c r="I594" s="11"/>
      <c r="J594" s="11"/>
      <c r="K594" s="11"/>
      <c r="L594" s="11"/>
      <c r="M594" s="11"/>
      <c r="N594" s="11"/>
      <c r="O594" s="11"/>
    </row>
    <row r="595">
      <c r="C595" s="15"/>
      <c r="D595" s="12"/>
      <c r="E595" s="12"/>
      <c r="G595" s="11"/>
      <c r="H595" s="11"/>
      <c r="I595" s="11"/>
      <c r="J595" s="11"/>
      <c r="K595" s="11"/>
      <c r="L595" s="11"/>
      <c r="M595" s="11"/>
      <c r="N595" s="11"/>
      <c r="O595" s="11"/>
    </row>
    <row r="596">
      <c r="C596" s="15"/>
      <c r="D596" s="12"/>
      <c r="E596" s="12"/>
      <c r="G596" s="11"/>
      <c r="H596" s="11"/>
      <c r="I596" s="11"/>
      <c r="J596" s="11"/>
      <c r="K596" s="11"/>
      <c r="L596" s="11"/>
      <c r="M596" s="11"/>
      <c r="N596" s="11"/>
      <c r="O596" s="11"/>
    </row>
    <row r="597">
      <c r="C597" s="15"/>
      <c r="D597" s="12"/>
      <c r="E597" s="12"/>
      <c r="G597" s="11"/>
      <c r="H597" s="11"/>
      <c r="I597" s="11"/>
      <c r="J597" s="11"/>
      <c r="K597" s="11"/>
      <c r="L597" s="11"/>
      <c r="M597" s="11"/>
      <c r="N597" s="11"/>
      <c r="O597" s="11"/>
    </row>
    <row r="598">
      <c r="C598" s="15"/>
      <c r="D598" s="12"/>
      <c r="E598" s="12"/>
      <c r="G598" s="11"/>
      <c r="H598" s="11"/>
      <c r="I598" s="11"/>
      <c r="J598" s="11"/>
      <c r="K598" s="11"/>
      <c r="L598" s="11"/>
      <c r="M598" s="11"/>
      <c r="N598" s="11"/>
      <c r="O598" s="11"/>
    </row>
    <row r="599">
      <c r="C599" s="15"/>
      <c r="D599" s="12"/>
      <c r="E599" s="12"/>
      <c r="G599" s="11"/>
      <c r="H599" s="11"/>
      <c r="I599" s="11"/>
      <c r="J599" s="11"/>
      <c r="K599" s="11"/>
      <c r="L599" s="11"/>
      <c r="M599" s="11"/>
      <c r="N599" s="11"/>
      <c r="O599" s="11"/>
    </row>
    <row r="600">
      <c r="C600" s="15"/>
      <c r="D600" s="12"/>
      <c r="E600" s="12"/>
      <c r="G600" s="11"/>
      <c r="H600" s="11"/>
      <c r="I600" s="11"/>
      <c r="J600" s="11"/>
      <c r="K600" s="11"/>
      <c r="L600" s="11"/>
      <c r="M600" s="11"/>
      <c r="N600" s="11"/>
      <c r="O600" s="11"/>
    </row>
    <row r="601">
      <c r="C601" s="15"/>
      <c r="D601" s="12"/>
      <c r="E601" s="12"/>
      <c r="G601" s="11"/>
      <c r="H601" s="11"/>
      <c r="I601" s="11"/>
      <c r="J601" s="11"/>
      <c r="K601" s="11"/>
      <c r="L601" s="11"/>
      <c r="M601" s="11"/>
      <c r="N601" s="11"/>
      <c r="O601" s="11"/>
    </row>
    <row r="602">
      <c r="C602" s="15"/>
      <c r="D602" s="12"/>
      <c r="E602" s="12"/>
      <c r="G602" s="11"/>
      <c r="H602" s="11"/>
      <c r="I602" s="11"/>
      <c r="J602" s="11"/>
      <c r="K602" s="11"/>
      <c r="L602" s="11"/>
      <c r="M602" s="11"/>
      <c r="N602" s="11"/>
      <c r="O602" s="11"/>
    </row>
    <row r="603">
      <c r="C603" s="15"/>
      <c r="D603" s="12"/>
      <c r="E603" s="12"/>
      <c r="G603" s="11"/>
      <c r="H603" s="11"/>
      <c r="I603" s="11"/>
      <c r="J603" s="11"/>
      <c r="K603" s="11"/>
      <c r="L603" s="11"/>
      <c r="M603" s="11"/>
      <c r="N603" s="11"/>
      <c r="O603" s="11"/>
    </row>
    <row r="604">
      <c r="C604" s="15"/>
      <c r="D604" s="12"/>
      <c r="E604" s="12"/>
      <c r="G604" s="11"/>
      <c r="H604" s="11"/>
      <c r="I604" s="11"/>
      <c r="J604" s="11"/>
      <c r="K604" s="11"/>
      <c r="L604" s="11"/>
      <c r="M604" s="11"/>
      <c r="N604" s="11"/>
      <c r="O604" s="11"/>
    </row>
    <row r="605">
      <c r="C605" s="15"/>
      <c r="D605" s="12"/>
      <c r="E605" s="12"/>
      <c r="G605" s="11"/>
      <c r="H605" s="11"/>
      <c r="I605" s="11"/>
      <c r="J605" s="11"/>
      <c r="K605" s="11"/>
      <c r="L605" s="11"/>
      <c r="M605" s="11"/>
      <c r="N605" s="11"/>
      <c r="O605" s="11"/>
    </row>
    <row r="606">
      <c r="C606" s="15"/>
      <c r="D606" s="12"/>
      <c r="E606" s="12"/>
      <c r="G606" s="11"/>
      <c r="H606" s="11"/>
      <c r="I606" s="11"/>
      <c r="J606" s="11"/>
      <c r="K606" s="11"/>
      <c r="L606" s="11"/>
      <c r="M606" s="11"/>
      <c r="N606" s="11"/>
      <c r="O606" s="11"/>
    </row>
    <row r="607">
      <c r="C607" s="15"/>
      <c r="D607" s="12"/>
      <c r="E607" s="12"/>
      <c r="G607" s="11"/>
      <c r="H607" s="11"/>
      <c r="I607" s="11"/>
      <c r="J607" s="11"/>
      <c r="K607" s="11"/>
      <c r="L607" s="11"/>
      <c r="M607" s="11"/>
      <c r="N607" s="11"/>
      <c r="O607" s="11"/>
    </row>
    <row r="608">
      <c r="C608" s="15"/>
      <c r="D608" s="12"/>
      <c r="E608" s="12"/>
      <c r="G608" s="11"/>
      <c r="H608" s="11"/>
      <c r="I608" s="11"/>
      <c r="J608" s="11"/>
      <c r="K608" s="11"/>
      <c r="L608" s="11"/>
      <c r="M608" s="11"/>
      <c r="N608" s="11"/>
      <c r="O608" s="11"/>
    </row>
    <row r="609">
      <c r="C609" s="15"/>
      <c r="D609" s="12"/>
      <c r="E609" s="12"/>
      <c r="G609" s="11"/>
      <c r="H609" s="11"/>
      <c r="I609" s="11"/>
      <c r="J609" s="11"/>
      <c r="K609" s="11"/>
      <c r="L609" s="11"/>
      <c r="M609" s="11"/>
      <c r="N609" s="11"/>
      <c r="O609" s="11"/>
    </row>
    <row r="610">
      <c r="C610" s="15"/>
      <c r="D610" s="12"/>
      <c r="E610" s="12"/>
      <c r="G610" s="11"/>
      <c r="H610" s="11"/>
      <c r="I610" s="11"/>
      <c r="J610" s="11"/>
      <c r="K610" s="11"/>
      <c r="L610" s="11"/>
      <c r="M610" s="11"/>
      <c r="N610" s="11"/>
      <c r="O610" s="11"/>
    </row>
    <row r="611">
      <c r="C611" s="15"/>
      <c r="D611" s="12"/>
      <c r="E611" s="12"/>
      <c r="G611" s="11"/>
      <c r="H611" s="11"/>
      <c r="I611" s="11"/>
      <c r="J611" s="11"/>
      <c r="K611" s="11"/>
      <c r="L611" s="11"/>
      <c r="M611" s="11"/>
      <c r="N611" s="11"/>
      <c r="O611" s="11"/>
    </row>
    <row r="612">
      <c r="C612" s="15"/>
      <c r="D612" s="12"/>
      <c r="E612" s="12"/>
      <c r="G612" s="11"/>
      <c r="H612" s="11"/>
      <c r="I612" s="11"/>
      <c r="J612" s="11"/>
      <c r="K612" s="11"/>
      <c r="L612" s="11"/>
      <c r="M612" s="11"/>
      <c r="N612" s="11"/>
      <c r="O612" s="11"/>
    </row>
    <row r="613">
      <c r="C613" s="15"/>
      <c r="D613" s="12"/>
      <c r="E613" s="12"/>
      <c r="G613" s="11"/>
      <c r="H613" s="11"/>
      <c r="I613" s="11"/>
      <c r="J613" s="11"/>
      <c r="K613" s="11"/>
      <c r="L613" s="11"/>
      <c r="M613" s="11"/>
      <c r="N613" s="11"/>
      <c r="O613" s="11"/>
    </row>
    <row r="614">
      <c r="C614" s="15"/>
      <c r="D614" s="12"/>
      <c r="E614" s="12"/>
      <c r="G614" s="11"/>
      <c r="H614" s="11"/>
      <c r="I614" s="11"/>
      <c r="J614" s="11"/>
      <c r="K614" s="11"/>
      <c r="L614" s="11"/>
      <c r="M614" s="11"/>
      <c r="N614" s="11"/>
      <c r="O614" s="11"/>
    </row>
    <row r="615">
      <c r="C615" s="15"/>
      <c r="D615" s="12"/>
      <c r="E615" s="12"/>
      <c r="G615" s="11"/>
      <c r="H615" s="11"/>
      <c r="I615" s="11"/>
      <c r="J615" s="11"/>
      <c r="K615" s="11"/>
      <c r="L615" s="11"/>
      <c r="M615" s="11"/>
      <c r="N615" s="11"/>
      <c r="O615" s="11"/>
    </row>
    <row r="616">
      <c r="C616" s="15"/>
      <c r="D616" s="12"/>
      <c r="E616" s="12"/>
      <c r="G616" s="11"/>
      <c r="H616" s="11"/>
      <c r="I616" s="11"/>
      <c r="J616" s="11"/>
      <c r="K616" s="11"/>
      <c r="L616" s="11"/>
      <c r="M616" s="11"/>
      <c r="N616" s="11"/>
      <c r="O616" s="11"/>
    </row>
    <row r="617">
      <c r="C617" s="15"/>
      <c r="D617" s="12"/>
      <c r="E617" s="12"/>
      <c r="G617" s="11"/>
      <c r="H617" s="11"/>
      <c r="I617" s="11"/>
      <c r="J617" s="11"/>
      <c r="K617" s="11"/>
      <c r="L617" s="11"/>
      <c r="M617" s="11"/>
      <c r="N617" s="11"/>
      <c r="O617" s="11"/>
    </row>
    <row r="618">
      <c r="C618" s="15"/>
      <c r="D618" s="12"/>
      <c r="E618" s="12"/>
      <c r="G618" s="11"/>
      <c r="H618" s="11"/>
      <c r="I618" s="11"/>
      <c r="J618" s="11"/>
      <c r="K618" s="11"/>
      <c r="L618" s="11"/>
      <c r="M618" s="11"/>
      <c r="N618" s="11"/>
      <c r="O618" s="11"/>
    </row>
    <row r="619">
      <c r="C619" s="15"/>
      <c r="D619" s="12"/>
      <c r="E619" s="12"/>
      <c r="G619" s="11"/>
      <c r="H619" s="11"/>
      <c r="I619" s="11"/>
      <c r="J619" s="11"/>
      <c r="K619" s="11"/>
      <c r="L619" s="11"/>
      <c r="M619" s="11"/>
      <c r="N619" s="11"/>
      <c r="O619" s="11"/>
    </row>
    <row r="620">
      <c r="C620" s="15"/>
      <c r="D620" s="12"/>
      <c r="E620" s="12"/>
      <c r="G620" s="11"/>
      <c r="H620" s="11"/>
      <c r="I620" s="11"/>
      <c r="J620" s="11"/>
      <c r="K620" s="11"/>
      <c r="L620" s="11"/>
      <c r="M620" s="11"/>
      <c r="N620" s="11"/>
      <c r="O620" s="11"/>
    </row>
    <row r="621">
      <c r="C621" s="15"/>
      <c r="D621" s="12"/>
      <c r="E621" s="12"/>
      <c r="G621" s="11"/>
      <c r="H621" s="11"/>
      <c r="I621" s="11"/>
      <c r="J621" s="11"/>
      <c r="K621" s="11"/>
      <c r="L621" s="11"/>
      <c r="M621" s="11"/>
      <c r="N621" s="11"/>
      <c r="O621" s="11"/>
    </row>
    <row r="622">
      <c r="C622" s="15"/>
      <c r="D622" s="12"/>
      <c r="E622" s="12"/>
      <c r="G622" s="11"/>
      <c r="H622" s="11"/>
      <c r="I622" s="11"/>
      <c r="J622" s="11"/>
      <c r="K622" s="11"/>
      <c r="L622" s="11"/>
      <c r="M622" s="11"/>
      <c r="N622" s="11"/>
      <c r="O622" s="11"/>
    </row>
    <row r="623">
      <c r="C623" s="15"/>
      <c r="D623" s="12"/>
      <c r="E623" s="12"/>
      <c r="G623" s="11"/>
      <c r="H623" s="11"/>
      <c r="I623" s="11"/>
      <c r="J623" s="11"/>
      <c r="K623" s="11"/>
      <c r="L623" s="11"/>
      <c r="M623" s="11"/>
      <c r="N623" s="11"/>
      <c r="O623" s="11"/>
    </row>
    <row r="624">
      <c r="C624" s="15"/>
      <c r="D624" s="12"/>
      <c r="E624" s="12"/>
      <c r="G624" s="11"/>
      <c r="H624" s="11"/>
      <c r="I624" s="11"/>
      <c r="J624" s="11"/>
      <c r="K624" s="11"/>
      <c r="L624" s="11"/>
      <c r="M624" s="11"/>
      <c r="N624" s="11"/>
      <c r="O624" s="11"/>
    </row>
    <row r="625">
      <c r="C625" s="15"/>
      <c r="D625" s="12"/>
      <c r="E625" s="12"/>
      <c r="G625" s="11"/>
      <c r="H625" s="11"/>
      <c r="I625" s="11"/>
      <c r="J625" s="11"/>
      <c r="K625" s="11"/>
      <c r="L625" s="11"/>
      <c r="M625" s="11"/>
      <c r="N625" s="11"/>
      <c r="O625" s="11"/>
    </row>
    <row r="626">
      <c r="C626" s="15"/>
      <c r="D626" s="12"/>
      <c r="E626" s="12"/>
      <c r="G626" s="11"/>
      <c r="H626" s="11"/>
      <c r="I626" s="11"/>
      <c r="J626" s="11"/>
      <c r="K626" s="11"/>
      <c r="L626" s="11"/>
      <c r="M626" s="11"/>
      <c r="N626" s="11"/>
      <c r="O626" s="11"/>
    </row>
    <row r="627">
      <c r="C627" s="15"/>
      <c r="D627" s="12"/>
      <c r="E627" s="12"/>
      <c r="G627" s="11"/>
      <c r="H627" s="11"/>
      <c r="I627" s="11"/>
      <c r="J627" s="11"/>
      <c r="K627" s="11"/>
      <c r="L627" s="11"/>
      <c r="M627" s="11"/>
      <c r="N627" s="11"/>
      <c r="O627" s="11"/>
    </row>
    <row r="628">
      <c r="C628" s="15"/>
      <c r="D628" s="12"/>
      <c r="E628" s="12"/>
      <c r="G628" s="11"/>
      <c r="H628" s="11"/>
      <c r="I628" s="11"/>
      <c r="J628" s="11"/>
      <c r="K628" s="11"/>
      <c r="L628" s="11"/>
      <c r="M628" s="11"/>
      <c r="N628" s="11"/>
      <c r="O628" s="11"/>
    </row>
    <row r="629">
      <c r="C629" s="15"/>
      <c r="D629" s="12"/>
      <c r="E629" s="12"/>
      <c r="G629" s="11"/>
      <c r="H629" s="11"/>
      <c r="I629" s="11"/>
      <c r="J629" s="11"/>
      <c r="K629" s="11"/>
      <c r="L629" s="11"/>
      <c r="M629" s="11"/>
      <c r="N629" s="11"/>
      <c r="O629" s="11"/>
    </row>
    <row r="630">
      <c r="C630" s="15"/>
      <c r="D630" s="12"/>
      <c r="E630" s="12"/>
      <c r="G630" s="11"/>
      <c r="H630" s="11"/>
      <c r="I630" s="11"/>
      <c r="J630" s="11"/>
      <c r="K630" s="11"/>
      <c r="L630" s="11"/>
      <c r="M630" s="11"/>
      <c r="N630" s="11"/>
      <c r="O630" s="11"/>
    </row>
    <row r="631">
      <c r="C631" s="15"/>
      <c r="D631" s="12"/>
      <c r="E631" s="12"/>
      <c r="G631" s="11"/>
      <c r="H631" s="11"/>
      <c r="I631" s="11"/>
      <c r="J631" s="11"/>
      <c r="K631" s="11"/>
      <c r="L631" s="11"/>
      <c r="M631" s="11"/>
      <c r="N631" s="11"/>
      <c r="O631" s="11"/>
    </row>
    <row r="632">
      <c r="C632" s="15"/>
      <c r="D632" s="12"/>
      <c r="E632" s="12"/>
      <c r="G632" s="11"/>
      <c r="H632" s="11"/>
      <c r="I632" s="11"/>
      <c r="J632" s="11"/>
      <c r="K632" s="11"/>
      <c r="L632" s="11"/>
      <c r="M632" s="11"/>
      <c r="N632" s="11"/>
      <c r="O632" s="11"/>
    </row>
    <row r="633">
      <c r="C633" s="15"/>
      <c r="D633" s="12"/>
      <c r="E633" s="12"/>
      <c r="G633" s="11"/>
      <c r="H633" s="11"/>
      <c r="I633" s="11"/>
      <c r="J633" s="11"/>
      <c r="K633" s="11"/>
      <c r="L633" s="11"/>
      <c r="M633" s="11"/>
      <c r="N633" s="11"/>
      <c r="O633" s="11"/>
    </row>
    <row r="634">
      <c r="C634" s="15"/>
      <c r="D634" s="12"/>
      <c r="E634" s="12"/>
      <c r="G634" s="11"/>
      <c r="H634" s="11"/>
      <c r="I634" s="11"/>
      <c r="J634" s="11"/>
      <c r="K634" s="11"/>
      <c r="L634" s="11"/>
      <c r="M634" s="11"/>
      <c r="N634" s="11"/>
      <c r="O634" s="11"/>
    </row>
    <row r="635">
      <c r="C635" s="15"/>
      <c r="D635" s="12"/>
      <c r="E635" s="12"/>
      <c r="G635" s="11"/>
      <c r="H635" s="11"/>
      <c r="I635" s="11"/>
      <c r="J635" s="11"/>
      <c r="K635" s="11"/>
      <c r="L635" s="11"/>
      <c r="M635" s="11"/>
      <c r="N635" s="11"/>
      <c r="O635" s="11"/>
    </row>
    <row r="636">
      <c r="C636" s="15"/>
      <c r="D636" s="12"/>
      <c r="E636" s="12"/>
      <c r="G636" s="11"/>
      <c r="H636" s="11"/>
      <c r="I636" s="11"/>
      <c r="J636" s="11"/>
      <c r="K636" s="11"/>
      <c r="L636" s="11"/>
      <c r="M636" s="11"/>
      <c r="N636" s="11"/>
      <c r="O636" s="11"/>
    </row>
    <row r="637">
      <c r="C637" s="15"/>
      <c r="D637" s="12"/>
      <c r="E637" s="12"/>
      <c r="G637" s="11"/>
      <c r="H637" s="11"/>
      <c r="I637" s="11"/>
      <c r="J637" s="11"/>
      <c r="K637" s="11"/>
      <c r="L637" s="11"/>
      <c r="M637" s="11"/>
      <c r="N637" s="11"/>
      <c r="O637" s="11"/>
    </row>
    <row r="638">
      <c r="C638" s="15"/>
      <c r="D638" s="12"/>
      <c r="E638" s="12"/>
      <c r="G638" s="11"/>
      <c r="H638" s="11"/>
      <c r="I638" s="11"/>
      <c r="J638" s="11"/>
      <c r="K638" s="11"/>
      <c r="L638" s="11"/>
      <c r="M638" s="11"/>
      <c r="N638" s="11"/>
      <c r="O638" s="11"/>
    </row>
    <row r="639">
      <c r="C639" s="15"/>
      <c r="D639" s="12"/>
      <c r="E639" s="12"/>
      <c r="G639" s="11"/>
      <c r="H639" s="11"/>
      <c r="I639" s="11"/>
      <c r="J639" s="11"/>
      <c r="K639" s="11"/>
      <c r="L639" s="11"/>
      <c r="M639" s="11"/>
      <c r="N639" s="11"/>
      <c r="O639" s="11"/>
    </row>
    <row r="640">
      <c r="C640" s="15"/>
      <c r="D640" s="12"/>
      <c r="E640" s="12"/>
      <c r="G640" s="11"/>
      <c r="H640" s="11"/>
      <c r="I640" s="11"/>
      <c r="J640" s="11"/>
      <c r="K640" s="11"/>
      <c r="L640" s="11"/>
      <c r="M640" s="11"/>
      <c r="N640" s="11"/>
      <c r="O640" s="11"/>
    </row>
    <row r="641">
      <c r="C641" s="15"/>
      <c r="D641" s="12"/>
      <c r="E641" s="12"/>
      <c r="G641" s="11"/>
      <c r="H641" s="11"/>
      <c r="I641" s="11"/>
      <c r="J641" s="11"/>
      <c r="K641" s="11"/>
      <c r="L641" s="11"/>
      <c r="M641" s="11"/>
      <c r="N641" s="11"/>
      <c r="O641" s="11"/>
    </row>
    <row r="642">
      <c r="C642" s="15"/>
      <c r="D642" s="12"/>
      <c r="E642" s="12"/>
      <c r="G642" s="11"/>
      <c r="H642" s="11"/>
      <c r="I642" s="11"/>
      <c r="J642" s="11"/>
      <c r="K642" s="11"/>
      <c r="L642" s="11"/>
      <c r="M642" s="11"/>
      <c r="N642" s="11"/>
      <c r="O642" s="11"/>
    </row>
    <row r="643">
      <c r="C643" s="15"/>
      <c r="D643" s="12"/>
      <c r="E643" s="12"/>
      <c r="G643" s="11"/>
      <c r="H643" s="11"/>
      <c r="I643" s="11"/>
      <c r="J643" s="11"/>
      <c r="K643" s="11"/>
      <c r="L643" s="11"/>
      <c r="M643" s="11"/>
      <c r="N643" s="11"/>
      <c r="O643" s="11"/>
    </row>
    <row r="644">
      <c r="C644" s="15"/>
      <c r="D644" s="12"/>
      <c r="E644" s="12"/>
      <c r="G644" s="11"/>
      <c r="H644" s="11"/>
      <c r="I644" s="11"/>
      <c r="J644" s="11"/>
      <c r="K644" s="11"/>
      <c r="L644" s="11"/>
      <c r="M644" s="11"/>
      <c r="N644" s="11"/>
      <c r="O644" s="11"/>
    </row>
    <row r="645">
      <c r="C645" s="15"/>
      <c r="D645" s="12"/>
      <c r="E645" s="12"/>
      <c r="G645" s="11"/>
      <c r="H645" s="11"/>
      <c r="I645" s="11"/>
      <c r="J645" s="11"/>
      <c r="K645" s="11"/>
      <c r="L645" s="11"/>
      <c r="M645" s="11"/>
      <c r="N645" s="11"/>
      <c r="O645" s="11"/>
    </row>
    <row r="646">
      <c r="C646" s="15"/>
      <c r="D646" s="12"/>
      <c r="E646" s="12"/>
      <c r="G646" s="11"/>
      <c r="H646" s="11"/>
      <c r="I646" s="11"/>
      <c r="J646" s="11"/>
      <c r="K646" s="11"/>
      <c r="L646" s="11"/>
      <c r="M646" s="11"/>
      <c r="N646" s="11"/>
      <c r="O646" s="11"/>
    </row>
    <row r="647">
      <c r="C647" s="15"/>
      <c r="D647" s="12"/>
      <c r="E647" s="12"/>
      <c r="G647" s="11"/>
      <c r="H647" s="11"/>
      <c r="I647" s="11"/>
      <c r="J647" s="11"/>
      <c r="K647" s="11"/>
      <c r="L647" s="11"/>
      <c r="M647" s="11"/>
      <c r="N647" s="11"/>
      <c r="O647" s="11"/>
    </row>
    <row r="648">
      <c r="C648" s="15"/>
      <c r="D648" s="12"/>
      <c r="E648" s="12"/>
      <c r="G648" s="11"/>
      <c r="H648" s="11"/>
      <c r="I648" s="11"/>
      <c r="J648" s="11"/>
      <c r="K648" s="11"/>
      <c r="L648" s="11"/>
      <c r="M648" s="11"/>
      <c r="N648" s="11"/>
      <c r="O648" s="11"/>
    </row>
    <row r="649">
      <c r="C649" s="15"/>
      <c r="D649" s="12"/>
      <c r="E649" s="12"/>
      <c r="G649" s="11"/>
      <c r="H649" s="11"/>
      <c r="I649" s="11"/>
      <c r="J649" s="11"/>
      <c r="K649" s="11"/>
      <c r="L649" s="11"/>
      <c r="M649" s="11"/>
      <c r="N649" s="11"/>
      <c r="O649" s="11"/>
    </row>
    <row r="650">
      <c r="C650" s="15"/>
      <c r="D650" s="12"/>
      <c r="E650" s="12"/>
      <c r="G650" s="11"/>
      <c r="H650" s="11"/>
      <c r="I650" s="11"/>
      <c r="J650" s="11"/>
      <c r="K650" s="11"/>
      <c r="L650" s="11"/>
      <c r="M650" s="11"/>
      <c r="N650" s="11"/>
      <c r="O650" s="11"/>
    </row>
    <row r="651">
      <c r="C651" s="15"/>
      <c r="D651" s="12"/>
      <c r="E651" s="12"/>
      <c r="G651" s="11"/>
      <c r="H651" s="11"/>
      <c r="I651" s="11"/>
      <c r="J651" s="11"/>
      <c r="K651" s="11"/>
      <c r="L651" s="11"/>
      <c r="M651" s="11"/>
      <c r="N651" s="11"/>
      <c r="O651" s="11"/>
    </row>
    <row r="652">
      <c r="C652" s="15"/>
      <c r="D652" s="12"/>
      <c r="E652" s="12"/>
      <c r="G652" s="11"/>
      <c r="H652" s="11"/>
      <c r="I652" s="11"/>
      <c r="J652" s="11"/>
      <c r="K652" s="11"/>
      <c r="L652" s="11"/>
      <c r="M652" s="11"/>
      <c r="N652" s="11"/>
      <c r="O652" s="11"/>
    </row>
    <row r="653">
      <c r="C653" s="15"/>
      <c r="D653" s="12"/>
      <c r="E653" s="12"/>
      <c r="G653" s="11"/>
      <c r="H653" s="11"/>
      <c r="I653" s="11"/>
      <c r="J653" s="11"/>
      <c r="K653" s="11"/>
      <c r="L653" s="11"/>
      <c r="M653" s="11"/>
      <c r="N653" s="11"/>
      <c r="O653" s="11"/>
    </row>
    <row r="654">
      <c r="C654" s="15"/>
      <c r="D654" s="12"/>
      <c r="E654" s="12"/>
      <c r="G654" s="11"/>
      <c r="H654" s="11"/>
      <c r="I654" s="11"/>
      <c r="J654" s="11"/>
      <c r="K654" s="11"/>
      <c r="L654" s="11"/>
      <c r="M654" s="11"/>
      <c r="N654" s="11"/>
      <c r="O654" s="11"/>
    </row>
    <row r="655">
      <c r="C655" s="15"/>
      <c r="D655" s="12"/>
      <c r="E655" s="12"/>
      <c r="G655" s="11"/>
      <c r="H655" s="11"/>
      <c r="I655" s="11"/>
      <c r="J655" s="11"/>
      <c r="K655" s="11"/>
      <c r="L655" s="11"/>
      <c r="M655" s="11"/>
      <c r="N655" s="11"/>
      <c r="O655" s="11"/>
    </row>
    <row r="656">
      <c r="C656" s="15"/>
      <c r="D656" s="12"/>
      <c r="E656" s="12"/>
      <c r="G656" s="11"/>
      <c r="H656" s="11"/>
      <c r="I656" s="11"/>
      <c r="J656" s="11"/>
      <c r="K656" s="11"/>
      <c r="L656" s="11"/>
      <c r="M656" s="11"/>
      <c r="N656" s="11"/>
      <c r="O656" s="11"/>
    </row>
    <row r="657">
      <c r="C657" s="15"/>
      <c r="D657" s="12"/>
      <c r="E657" s="12"/>
      <c r="G657" s="11"/>
      <c r="H657" s="11"/>
      <c r="I657" s="11"/>
      <c r="J657" s="11"/>
      <c r="K657" s="11"/>
      <c r="L657" s="11"/>
      <c r="M657" s="11"/>
      <c r="N657" s="11"/>
      <c r="O657" s="11"/>
    </row>
    <row r="658">
      <c r="C658" s="15"/>
      <c r="D658" s="12"/>
      <c r="E658" s="12"/>
      <c r="G658" s="11"/>
      <c r="H658" s="11"/>
      <c r="I658" s="11"/>
      <c r="J658" s="11"/>
      <c r="K658" s="11"/>
      <c r="L658" s="11"/>
      <c r="M658" s="11"/>
      <c r="N658" s="11"/>
      <c r="O658" s="11"/>
    </row>
    <row r="659">
      <c r="C659" s="15"/>
      <c r="D659" s="12"/>
      <c r="E659" s="12"/>
      <c r="G659" s="11"/>
      <c r="H659" s="11"/>
      <c r="I659" s="11"/>
      <c r="J659" s="11"/>
      <c r="K659" s="11"/>
      <c r="L659" s="11"/>
      <c r="M659" s="11"/>
      <c r="N659" s="11"/>
      <c r="O659" s="11"/>
    </row>
    <row r="660">
      <c r="C660" s="15"/>
      <c r="D660" s="12"/>
      <c r="E660" s="12"/>
      <c r="G660" s="11"/>
      <c r="H660" s="11"/>
      <c r="I660" s="11"/>
      <c r="J660" s="11"/>
      <c r="K660" s="11"/>
      <c r="L660" s="11"/>
      <c r="M660" s="11"/>
      <c r="N660" s="11"/>
      <c r="O660" s="11"/>
    </row>
    <row r="661">
      <c r="C661" s="15"/>
      <c r="D661" s="12"/>
      <c r="E661" s="12"/>
      <c r="G661" s="11"/>
      <c r="H661" s="11"/>
      <c r="I661" s="11"/>
      <c r="J661" s="11"/>
      <c r="K661" s="11"/>
      <c r="L661" s="11"/>
      <c r="M661" s="11"/>
      <c r="N661" s="11"/>
      <c r="O661" s="11"/>
    </row>
    <row r="662">
      <c r="C662" s="15"/>
      <c r="D662" s="12"/>
      <c r="E662" s="12"/>
      <c r="G662" s="11"/>
      <c r="H662" s="11"/>
      <c r="I662" s="11"/>
      <c r="J662" s="11"/>
      <c r="K662" s="11"/>
      <c r="L662" s="11"/>
      <c r="M662" s="11"/>
      <c r="N662" s="11"/>
      <c r="O662" s="11"/>
    </row>
    <row r="663">
      <c r="C663" s="15"/>
      <c r="D663" s="12"/>
      <c r="E663" s="12"/>
      <c r="G663" s="11"/>
      <c r="H663" s="11"/>
      <c r="I663" s="11"/>
      <c r="J663" s="11"/>
      <c r="K663" s="11"/>
      <c r="L663" s="11"/>
      <c r="M663" s="11"/>
      <c r="N663" s="11"/>
      <c r="O663" s="11"/>
    </row>
    <row r="664">
      <c r="C664" s="15"/>
      <c r="D664" s="12"/>
      <c r="E664" s="12"/>
      <c r="G664" s="11"/>
      <c r="H664" s="11"/>
      <c r="I664" s="11"/>
      <c r="J664" s="11"/>
      <c r="K664" s="11"/>
      <c r="L664" s="11"/>
      <c r="M664" s="11"/>
      <c r="N664" s="11"/>
      <c r="O664" s="11"/>
    </row>
    <row r="665">
      <c r="C665" s="15"/>
      <c r="D665" s="12"/>
      <c r="E665" s="12"/>
      <c r="G665" s="11"/>
      <c r="H665" s="11"/>
      <c r="I665" s="11"/>
      <c r="J665" s="11"/>
      <c r="K665" s="11"/>
      <c r="L665" s="11"/>
      <c r="M665" s="11"/>
      <c r="N665" s="11"/>
      <c r="O665" s="11"/>
    </row>
    <row r="666">
      <c r="C666" s="15"/>
      <c r="D666" s="12"/>
      <c r="E666" s="12"/>
      <c r="G666" s="11"/>
      <c r="H666" s="11"/>
      <c r="I666" s="11"/>
      <c r="J666" s="11"/>
      <c r="K666" s="11"/>
      <c r="L666" s="11"/>
      <c r="M666" s="11"/>
      <c r="N666" s="11"/>
      <c r="O666" s="11"/>
    </row>
    <row r="667">
      <c r="C667" s="15"/>
      <c r="D667" s="12"/>
      <c r="E667" s="12"/>
      <c r="G667" s="11"/>
      <c r="H667" s="11"/>
      <c r="I667" s="11"/>
      <c r="J667" s="11"/>
      <c r="K667" s="11"/>
      <c r="L667" s="11"/>
      <c r="M667" s="11"/>
      <c r="N667" s="11"/>
      <c r="O667" s="11"/>
    </row>
    <row r="668">
      <c r="C668" s="15"/>
      <c r="D668" s="12"/>
      <c r="E668" s="12"/>
      <c r="G668" s="11"/>
      <c r="H668" s="11"/>
      <c r="I668" s="11"/>
      <c r="J668" s="11"/>
      <c r="K668" s="11"/>
      <c r="L668" s="11"/>
      <c r="M668" s="11"/>
      <c r="N668" s="11"/>
      <c r="O668" s="11"/>
    </row>
    <row r="669">
      <c r="C669" s="15"/>
      <c r="D669" s="12"/>
      <c r="E669" s="12"/>
      <c r="G669" s="11"/>
      <c r="H669" s="11"/>
      <c r="I669" s="11"/>
      <c r="J669" s="11"/>
      <c r="K669" s="11"/>
      <c r="L669" s="11"/>
      <c r="M669" s="11"/>
      <c r="N669" s="11"/>
      <c r="O669" s="11"/>
    </row>
    <row r="670">
      <c r="C670" s="15"/>
      <c r="D670" s="12"/>
      <c r="E670" s="12"/>
      <c r="G670" s="11"/>
      <c r="H670" s="11"/>
      <c r="I670" s="11"/>
      <c r="J670" s="11"/>
      <c r="K670" s="11"/>
      <c r="L670" s="11"/>
      <c r="M670" s="11"/>
      <c r="N670" s="11"/>
      <c r="O670" s="11"/>
    </row>
    <row r="671">
      <c r="C671" s="15"/>
      <c r="D671" s="12"/>
      <c r="E671" s="12"/>
      <c r="G671" s="11"/>
      <c r="H671" s="11"/>
      <c r="I671" s="11"/>
      <c r="J671" s="11"/>
      <c r="K671" s="11"/>
      <c r="L671" s="11"/>
      <c r="M671" s="11"/>
      <c r="N671" s="11"/>
      <c r="O671" s="11"/>
    </row>
    <row r="672">
      <c r="C672" s="15"/>
      <c r="D672" s="12"/>
      <c r="E672" s="12"/>
      <c r="G672" s="11"/>
      <c r="H672" s="11"/>
      <c r="I672" s="11"/>
      <c r="J672" s="11"/>
      <c r="K672" s="11"/>
      <c r="L672" s="11"/>
      <c r="M672" s="11"/>
      <c r="N672" s="11"/>
      <c r="O672" s="11"/>
    </row>
    <row r="673">
      <c r="C673" s="15"/>
      <c r="D673" s="12"/>
      <c r="E673" s="12"/>
      <c r="G673" s="11"/>
      <c r="H673" s="11"/>
      <c r="I673" s="11"/>
      <c r="J673" s="11"/>
      <c r="K673" s="11"/>
      <c r="L673" s="11"/>
      <c r="M673" s="11"/>
      <c r="N673" s="11"/>
      <c r="O673" s="11"/>
    </row>
    <row r="674">
      <c r="C674" s="15"/>
      <c r="D674" s="12"/>
      <c r="E674" s="12"/>
      <c r="G674" s="11"/>
      <c r="H674" s="11"/>
      <c r="I674" s="11"/>
      <c r="J674" s="11"/>
      <c r="K674" s="11"/>
      <c r="L674" s="11"/>
      <c r="M674" s="11"/>
      <c r="N674" s="11"/>
      <c r="O674" s="11"/>
    </row>
    <row r="675">
      <c r="C675" s="15"/>
      <c r="D675" s="12"/>
      <c r="E675" s="12"/>
      <c r="G675" s="11"/>
      <c r="H675" s="11"/>
      <c r="I675" s="11"/>
      <c r="J675" s="11"/>
      <c r="K675" s="11"/>
      <c r="L675" s="11"/>
      <c r="M675" s="11"/>
      <c r="N675" s="11"/>
      <c r="O675" s="11"/>
    </row>
    <row r="676">
      <c r="C676" s="15"/>
      <c r="D676" s="12"/>
      <c r="E676" s="12"/>
      <c r="G676" s="11"/>
      <c r="H676" s="11"/>
      <c r="I676" s="11"/>
      <c r="J676" s="11"/>
      <c r="K676" s="11"/>
      <c r="L676" s="11"/>
      <c r="M676" s="11"/>
      <c r="N676" s="11"/>
      <c r="O676" s="11"/>
    </row>
    <row r="677">
      <c r="C677" s="15"/>
      <c r="D677" s="12"/>
      <c r="E677" s="12"/>
      <c r="G677" s="11"/>
      <c r="H677" s="11"/>
      <c r="I677" s="11"/>
      <c r="J677" s="11"/>
      <c r="K677" s="11"/>
      <c r="L677" s="11"/>
      <c r="M677" s="11"/>
      <c r="N677" s="11"/>
      <c r="O677" s="11"/>
    </row>
    <row r="678">
      <c r="C678" s="15"/>
      <c r="D678" s="12"/>
      <c r="E678" s="12"/>
      <c r="G678" s="11"/>
      <c r="H678" s="11"/>
      <c r="I678" s="11"/>
      <c r="J678" s="11"/>
      <c r="K678" s="11"/>
      <c r="L678" s="11"/>
      <c r="M678" s="11"/>
      <c r="N678" s="11"/>
      <c r="O678" s="11"/>
    </row>
    <row r="679">
      <c r="C679" s="15"/>
      <c r="D679" s="12"/>
      <c r="E679" s="12"/>
      <c r="G679" s="11"/>
      <c r="H679" s="11"/>
      <c r="I679" s="11"/>
      <c r="J679" s="11"/>
      <c r="K679" s="11"/>
      <c r="L679" s="11"/>
      <c r="M679" s="11"/>
      <c r="N679" s="11"/>
      <c r="O679" s="11"/>
    </row>
    <row r="680">
      <c r="C680" s="15"/>
      <c r="D680" s="12"/>
      <c r="E680" s="12"/>
      <c r="G680" s="11"/>
      <c r="H680" s="11"/>
      <c r="I680" s="11"/>
      <c r="J680" s="11"/>
      <c r="K680" s="11"/>
      <c r="L680" s="11"/>
      <c r="M680" s="11"/>
      <c r="N680" s="11"/>
      <c r="O680" s="11"/>
    </row>
    <row r="681">
      <c r="C681" s="15"/>
      <c r="D681" s="12"/>
      <c r="E681" s="12"/>
      <c r="G681" s="11"/>
      <c r="H681" s="11"/>
      <c r="I681" s="11"/>
      <c r="J681" s="11"/>
      <c r="K681" s="11"/>
      <c r="L681" s="11"/>
      <c r="M681" s="11"/>
      <c r="N681" s="11"/>
      <c r="O681" s="11"/>
    </row>
    <row r="682">
      <c r="C682" s="15"/>
      <c r="D682" s="12"/>
      <c r="E682" s="12"/>
      <c r="G682" s="11"/>
      <c r="H682" s="11"/>
      <c r="I682" s="11"/>
      <c r="J682" s="11"/>
      <c r="K682" s="11"/>
      <c r="L682" s="11"/>
      <c r="M682" s="11"/>
      <c r="N682" s="11"/>
      <c r="O682" s="11"/>
    </row>
    <row r="683">
      <c r="C683" s="15"/>
      <c r="D683" s="12"/>
      <c r="E683" s="12"/>
      <c r="G683" s="11"/>
      <c r="H683" s="11"/>
      <c r="I683" s="11"/>
      <c r="J683" s="11"/>
      <c r="K683" s="11"/>
      <c r="L683" s="11"/>
      <c r="M683" s="11"/>
      <c r="N683" s="11"/>
      <c r="O683" s="11"/>
    </row>
    <row r="684">
      <c r="C684" s="15"/>
      <c r="D684" s="12"/>
      <c r="E684" s="12"/>
      <c r="G684" s="11"/>
      <c r="H684" s="11"/>
      <c r="I684" s="11"/>
      <c r="J684" s="11"/>
      <c r="K684" s="11"/>
      <c r="L684" s="11"/>
      <c r="M684" s="11"/>
      <c r="N684" s="11"/>
      <c r="O684" s="11"/>
    </row>
    <row r="685">
      <c r="C685" s="15"/>
      <c r="D685" s="12"/>
      <c r="E685" s="12"/>
      <c r="G685" s="11"/>
      <c r="H685" s="11"/>
      <c r="I685" s="11"/>
      <c r="J685" s="11"/>
      <c r="K685" s="11"/>
      <c r="L685" s="11"/>
      <c r="M685" s="11"/>
      <c r="N685" s="11"/>
      <c r="O685" s="11"/>
    </row>
    <row r="686">
      <c r="C686" s="15"/>
      <c r="D686" s="12"/>
      <c r="E686" s="12"/>
      <c r="G686" s="11"/>
      <c r="H686" s="11"/>
      <c r="I686" s="11"/>
      <c r="J686" s="11"/>
      <c r="K686" s="11"/>
      <c r="L686" s="11"/>
      <c r="M686" s="11"/>
      <c r="N686" s="11"/>
      <c r="O686" s="11"/>
    </row>
    <row r="687">
      <c r="C687" s="15"/>
      <c r="D687" s="12"/>
      <c r="E687" s="12"/>
      <c r="G687" s="11"/>
      <c r="H687" s="11"/>
      <c r="I687" s="11"/>
      <c r="J687" s="11"/>
      <c r="K687" s="11"/>
      <c r="L687" s="11"/>
      <c r="M687" s="11"/>
      <c r="N687" s="11"/>
      <c r="O687" s="11"/>
    </row>
    <row r="688">
      <c r="C688" s="15"/>
      <c r="D688" s="12"/>
      <c r="E688" s="12"/>
      <c r="G688" s="11"/>
      <c r="H688" s="11"/>
      <c r="I688" s="11"/>
      <c r="J688" s="11"/>
      <c r="K688" s="11"/>
      <c r="L688" s="11"/>
      <c r="M688" s="11"/>
      <c r="N688" s="11"/>
      <c r="O688" s="11"/>
    </row>
    <row r="689">
      <c r="C689" s="15"/>
      <c r="D689" s="12"/>
      <c r="E689" s="12"/>
      <c r="G689" s="11"/>
      <c r="H689" s="11"/>
      <c r="I689" s="11"/>
      <c r="J689" s="11"/>
      <c r="K689" s="11"/>
      <c r="L689" s="11"/>
      <c r="M689" s="11"/>
      <c r="N689" s="11"/>
      <c r="O689" s="11"/>
    </row>
    <row r="690">
      <c r="C690" s="15"/>
      <c r="D690" s="12"/>
      <c r="E690" s="12"/>
      <c r="G690" s="11"/>
      <c r="H690" s="11"/>
      <c r="I690" s="11"/>
      <c r="J690" s="11"/>
      <c r="K690" s="11"/>
      <c r="L690" s="11"/>
      <c r="M690" s="11"/>
      <c r="N690" s="11"/>
      <c r="O690" s="11"/>
    </row>
    <row r="691">
      <c r="C691" s="15"/>
      <c r="D691" s="12"/>
      <c r="E691" s="12"/>
      <c r="G691" s="11"/>
      <c r="H691" s="11"/>
      <c r="I691" s="11"/>
      <c r="J691" s="11"/>
      <c r="K691" s="11"/>
      <c r="L691" s="11"/>
      <c r="M691" s="11"/>
      <c r="N691" s="11"/>
      <c r="O691" s="11"/>
    </row>
    <row r="692">
      <c r="C692" s="15"/>
      <c r="D692" s="12"/>
      <c r="E692" s="12"/>
      <c r="G692" s="11"/>
      <c r="H692" s="11"/>
      <c r="I692" s="11"/>
      <c r="J692" s="11"/>
      <c r="K692" s="11"/>
      <c r="L692" s="11"/>
      <c r="M692" s="11"/>
      <c r="N692" s="11"/>
      <c r="O692" s="11"/>
    </row>
    <row r="693">
      <c r="C693" s="15"/>
      <c r="D693" s="12"/>
      <c r="E693" s="12"/>
      <c r="G693" s="11"/>
      <c r="H693" s="11"/>
      <c r="I693" s="11"/>
      <c r="J693" s="11"/>
      <c r="K693" s="11"/>
      <c r="L693" s="11"/>
      <c r="M693" s="11"/>
      <c r="N693" s="11"/>
      <c r="O693" s="11"/>
    </row>
    <row r="694">
      <c r="C694" s="15"/>
      <c r="D694" s="12"/>
      <c r="E694" s="12"/>
      <c r="G694" s="11"/>
      <c r="H694" s="11"/>
      <c r="I694" s="11"/>
      <c r="J694" s="11"/>
      <c r="K694" s="11"/>
      <c r="L694" s="11"/>
      <c r="M694" s="11"/>
      <c r="N694" s="11"/>
      <c r="O694" s="11"/>
    </row>
    <row r="695">
      <c r="C695" s="15"/>
      <c r="D695" s="12"/>
      <c r="E695" s="12"/>
      <c r="G695" s="11"/>
      <c r="H695" s="11"/>
      <c r="I695" s="11"/>
      <c r="J695" s="11"/>
      <c r="K695" s="11"/>
      <c r="L695" s="11"/>
      <c r="M695" s="11"/>
      <c r="N695" s="11"/>
      <c r="O695" s="11"/>
    </row>
    <row r="696">
      <c r="C696" s="15"/>
      <c r="D696" s="12"/>
      <c r="E696" s="12"/>
      <c r="G696" s="11"/>
      <c r="H696" s="11"/>
      <c r="I696" s="11"/>
      <c r="J696" s="11"/>
      <c r="K696" s="11"/>
      <c r="L696" s="11"/>
      <c r="M696" s="11"/>
      <c r="N696" s="11"/>
      <c r="O696" s="11"/>
    </row>
    <row r="697">
      <c r="C697" s="15"/>
      <c r="D697" s="12"/>
      <c r="E697" s="12"/>
      <c r="G697" s="11"/>
      <c r="H697" s="11"/>
      <c r="I697" s="11"/>
      <c r="J697" s="11"/>
      <c r="K697" s="11"/>
      <c r="L697" s="11"/>
      <c r="M697" s="11"/>
      <c r="N697" s="11"/>
      <c r="O697" s="11"/>
    </row>
    <row r="698">
      <c r="C698" s="15"/>
      <c r="D698" s="12"/>
      <c r="E698" s="12"/>
      <c r="G698" s="11"/>
      <c r="H698" s="11"/>
      <c r="I698" s="11"/>
      <c r="J698" s="11"/>
      <c r="K698" s="11"/>
      <c r="L698" s="11"/>
      <c r="M698" s="11"/>
      <c r="N698" s="11"/>
      <c r="O698" s="11"/>
    </row>
    <row r="699">
      <c r="C699" s="15"/>
      <c r="D699" s="12"/>
      <c r="E699" s="12"/>
      <c r="G699" s="11"/>
      <c r="H699" s="11"/>
      <c r="I699" s="11"/>
      <c r="J699" s="11"/>
      <c r="K699" s="11"/>
      <c r="L699" s="11"/>
      <c r="M699" s="11"/>
      <c r="N699" s="11"/>
      <c r="O699" s="11"/>
    </row>
    <row r="700">
      <c r="C700" s="15"/>
      <c r="D700" s="12"/>
      <c r="E700" s="12"/>
      <c r="G700" s="11"/>
      <c r="H700" s="11"/>
      <c r="I700" s="11"/>
      <c r="J700" s="11"/>
      <c r="K700" s="11"/>
      <c r="L700" s="11"/>
      <c r="M700" s="11"/>
      <c r="N700" s="11"/>
      <c r="O700" s="11"/>
    </row>
    <row r="701">
      <c r="C701" s="15"/>
      <c r="D701" s="12"/>
      <c r="E701" s="12"/>
      <c r="G701" s="11"/>
      <c r="H701" s="11"/>
      <c r="I701" s="11"/>
      <c r="J701" s="11"/>
      <c r="K701" s="11"/>
      <c r="L701" s="11"/>
      <c r="M701" s="11"/>
      <c r="N701" s="11"/>
      <c r="O701" s="11"/>
    </row>
    <row r="702">
      <c r="C702" s="15"/>
      <c r="D702" s="12"/>
      <c r="E702" s="12"/>
      <c r="G702" s="11"/>
      <c r="H702" s="11"/>
      <c r="I702" s="11"/>
      <c r="J702" s="11"/>
      <c r="K702" s="11"/>
      <c r="L702" s="11"/>
      <c r="M702" s="11"/>
      <c r="N702" s="11"/>
      <c r="O702" s="11"/>
    </row>
    <row r="703">
      <c r="C703" s="15"/>
      <c r="D703" s="12"/>
      <c r="E703" s="12"/>
      <c r="G703" s="11"/>
      <c r="H703" s="11"/>
      <c r="I703" s="11"/>
      <c r="J703" s="11"/>
      <c r="K703" s="11"/>
      <c r="L703" s="11"/>
      <c r="M703" s="11"/>
      <c r="N703" s="11"/>
      <c r="O703" s="11"/>
    </row>
    <row r="704">
      <c r="C704" s="15"/>
      <c r="D704" s="12"/>
      <c r="E704" s="12"/>
      <c r="G704" s="11"/>
      <c r="H704" s="11"/>
      <c r="I704" s="11"/>
      <c r="J704" s="11"/>
      <c r="K704" s="11"/>
      <c r="L704" s="11"/>
      <c r="M704" s="11"/>
      <c r="N704" s="11"/>
      <c r="O704" s="11"/>
    </row>
    <row r="705">
      <c r="C705" s="15"/>
      <c r="D705" s="12"/>
      <c r="E705" s="12"/>
      <c r="G705" s="11"/>
      <c r="H705" s="11"/>
      <c r="I705" s="11"/>
      <c r="J705" s="11"/>
      <c r="K705" s="11"/>
      <c r="L705" s="11"/>
      <c r="M705" s="11"/>
      <c r="N705" s="11"/>
      <c r="O705" s="11"/>
    </row>
    <row r="706">
      <c r="C706" s="15"/>
      <c r="D706" s="12"/>
      <c r="E706" s="12"/>
      <c r="G706" s="11"/>
      <c r="H706" s="11"/>
      <c r="I706" s="11"/>
      <c r="J706" s="11"/>
      <c r="K706" s="11"/>
      <c r="L706" s="11"/>
      <c r="M706" s="11"/>
      <c r="N706" s="11"/>
      <c r="O706" s="11"/>
    </row>
    <row r="707">
      <c r="C707" s="15"/>
      <c r="D707" s="12"/>
      <c r="E707" s="12"/>
      <c r="G707" s="11"/>
      <c r="H707" s="11"/>
      <c r="I707" s="11"/>
      <c r="J707" s="11"/>
      <c r="K707" s="11"/>
      <c r="L707" s="11"/>
      <c r="M707" s="11"/>
      <c r="N707" s="11"/>
      <c r="O707" s="11"/>
    </row>
    <row r="708">
      <c r="C708" s="15"/>
      <c r="D708" s="12"/>
      <c r="E708" s="12"/>
      <c r="G708" s="11"/>
      <c r="H708" s="11"/>
      <c r="I708" s="11"/>
      <c r="J708" s="11"/>
      <c r="K708" s="11"/>
      <c r="L708" s="11"/>
      <c r="M708" s="11"/>
      <c r="N708" s="11"/>
      <c r="O708" s="11"/>
    </row>
    <row r="709">
      <c r="C709" s="15"/>
      <c r="D709" s="12"/>
      <c r="E709" s="12"/>
      <c r="G709" s="11"/>
      <c r="H709" s="11"/>
      <c r="I709" s="11"/>
      <c r="J709" s="11"/>
      <c r="K709" s="11"/>
      <c r="L709" s="11"/>
      <c r="M709" s="11"/>
      <c r="N709" s="11"/>
      <c r="O709" s="11"/>
    </row>
    <row r="710">
      <c r="C710" s="15"/>
      <c r="D710" s="12"/>
      <c r="E710" s="12"/>
      <c r="G710" s="11"/>
      <c r="H710" s="11"/>
      <c r="I710" s="11"/>
      <c r="J710" s="11"/>
      <c r="K710" s="11"/>
      <c r="L710" s="11"/>
      <c r="M710" s="11"/>
      <c r="N710" s="11"/>
      <c r="O710" s="11"/>
    </row>
    <row r="711">
      <c r="C711" s="15"/>
      <c r="D711" s="12"/>
      <c r="E711" s="12"/>
      <c r="G711" s="11"/>
      <c r="H711" s="11"/>
      <c r="I711" s="11"/>
      <c r="J711" s="11"/>
      <c r="K711" s="11"/>
      <c r="L711" s="11"/>
      <c r="M711" s="11"/>
      <c r="N711" s="11"/>
      <c r="O711" s="11"/>
    </row>
    <row r="712">
      <c r="C712" s="15"/>
      <c r="D712" s="12"/>
      <c r="E712" s="12"/>
      <c r="G712" s="11"/>
      <c r="H712" s="11"/>
      <c r="I712" s="11"/>
      <c r="J712" s="11"/>
      <c r="K712" s="11"/>
      <c r="L712" s="11"/>
      <c r="M712" s="11"/>
      <c r="N712" s="11"/>
      <c r="O712" s="11"/>
    </row>
    <row r="713">
      <c r="C713" s="15"/>
      <c r="D713" s="12"/>
      <c r="E713" s="12"/>
      <c r="G713" s="11"/>
      <c r="H713" s="11"/>
      <c r="I713" s="11"/>
      <c r="J713" s="11"/>
      <c r="K713" s="11"/>
      <c r="L713" s="11"/>
      <c r="M713" s="11"/>
      <c r="N713" s="11"/>
      <c r="O713" s="11"/>
    </row>
    <row r="714">
      <c r="C714" s="15"/>
      <c r="D714" s="12"/>
      <c r="E714" s="12"/>
      <c r="G714" s="11"/>
      <c r="H714" s="11"/>
      <c r="I714" s="11"/>
      <c r="J714" s="11"/>
      <c r="K714" s="11"/>
      <c r="L714" s="11"/>
      <c r="M714" s="11"/>
      <c r="N714" s="11"/>
      <c r="O714" s="11"/>
    </row>
    <row r="715">
      <c r="C715" s="15"/>
      <c r="D715" s="12"/>
      <c r="E715" s="12"/>
      <c r="G715" s="11"/>
      <c r="H715" s="11"/>
      <c r="I715" s="11"/>
      <c r="J715" s="11"/>
      <c r="K715" s="11"/>
      <c r="L715" s="11"/>
      <c r="M715" s="11"/>
      <c r="N715" s="11"/>
      <c r="O715" s="11"/>
    </row>
    <row r="716">
      <c r="C716" s="15"/>
      <c r="D716" s="12"/>
      <c r="E716" s="12"/>
      <c r="G716" s="11"/>
      <c r="H716" s="11"/>
      <c r="I716" s="11"/>
      <c r="J716" s="11"/>
      <c r="K716" s="11"/>
      <c r="L716" s="11"/>
      <c r="M716" s="11"/>
      <c r="N716" s="11"/>
      <c r="O716" s="11"/>
    </row>
    <row r="717">
      <c r="C717" s="15"/>
      <c r="D717" s="12"/>
      <c r="E717" s="12"/>
      <c r="G717" s="11"/>
      <c r="H717" s="11"/>
      <c r="I717" s="11"/>
      <c r="J717" s="11"/>
      <c r="K717" s="11"/>
      <c r="L717" s="11"/>
      <c r="M717" s="11"/>
      <c r="N717" s="11"/>
      <c r="O717" s="11"/>
    </row>
    <row r="718">
      <c r="C718" s="15"/>
      <c r="D718" s="12"/>
      <c r="E718" s="12"/>
      <c r="G718" s="11"/>
      <c r="H718" s="11"/>
      <c r="I718" s="11"/>
      <c r="J718" s="11"/>
      <c r="K718" s="11"/>
      <c r="L718" s="11"/>
      <c r="M718" s="11"/>
      <c r="N718" s="11"/>
      <c r="O718" s="11"/>
    </row>
    <row r="719">
      <c r="C719" s="15"/>
      <c r="D719" s="12"/>
      <c r="E719" s="12"/>
      <c r="G719" s="11"/>
      <c r="H719" s="11"/>
      <c r="I719" s="11"/>
      <c r="J719" s="11"/>
      <c r="K719" s="11"/>
      <c r="L719" s="11"/>
      <c r="M719" s="11"/>
      <c r="N719" s="11"/>
      <c r="O719" s="11"/>
    </row>
    <row r="720">
      <c r="C720" s="15"/>
      <c r="D720" s="12"/>
      <c r="E720" s="12"/>
      <c r="G720" s="11"/>
      <c r="H720" s="11"/>
      <c r="I720" s="11"/>
      <c r="J720" s="11"/>
      <c r="K720" s="11"/>
      <c r="L720" s="11"/>
      <c r="M720" s="11"/>
      <c r="N720" s="11"/>
      <c r="O720" s="11"/>
    </row>
    <row r="721">
      <c r="C721" s="15"/>
      <c r="D721" s="12"/>
      <c r="E721" s="12"/>
      <c r="G721" s="11"/>
      <c r="H721" s="11"/>
      <c r="I721" s="11"/>
      <c r="J721" s="11"/>
      <c r="K721" s="11"/>
      <c r="L721" s="11"/>
      <c r="M721" s="11"/>
      <c r="N721" s="11"/>
      <c r="O721" s="11"/>
    </row>
    <row r="722">
      <c r="C722" s="15"/>
      <c r="D722" s="12"/>
      <c r="E722" s="12"/>
      <c r="G722" s="11"/>
      <c r="H722" s="11"/>
      <c r="I722" s="11"/>
      <c r="J722" s="11"/>
      <c r="K722" s="11"/>
      <c r="L722" s="11"/>
      <c r="M722" s="11"/>
      <c r="N722" s="11"/>
      <c r="O722" s="11"/>
    </row>
    <row r="723">
      <c r="C723" s="15"/>
      <c r="D723" s="12"/>
      <c r="E723" s="12"/>
      <c r="G723" s="11"/>
      <c r="H723" s="11"/>
      <c r="I723" s="11"/>
      <c r="J723" s="11"/>
      <c r="K723" s="11"/>
      <c r="L723" s="11"/>
      <c r="M723" s="11"/>
      <c r="N723" s="11"/>
      <c r="O723" s="11"/>
    </row>
    <row r="724">
      <c r="C724" s="15"/>
      <c r="D724" s="12"/>
      <c r="E724" s="12"/>
      <c r="G724" s="11"/>
      <c r="H724" s="11"/>
      <c r="I724" s="11"/>
      <c r="J724" s="11"/>
      <c r="K724" s="11"/>
      <c r="L724" s="11"/>
      <c r="M724" s="11"/>
      <c r="N724" s="11"/>
      <c r="O724" s="11"/>
    </row>
    <row r="725">
      <c r="C725" s="15"/>
      <c r="D725" s="12"/>
      <c r="E725" s="12"/>
      <c r="G725" s="11"/>
      <c r="H725" s="11"/>
      <c r="I725" s="11"/>
      <c r="J725" s="11"/>
      <c r="K725" s="11"/>
      <c r="L725" s="11"/>
      <c r="M725" s="11"/>
      <c r="N725" s="11"/>
      <c r="O725" s="11"/>
    </row>
    <row r="726">
      <c r="C726" s="15"/>
      <c r="D726" s="12"/>
      <c r="E726" s="12"/>
      <c r="G726" s="11"/>
      <c r="H726" s="11"/>
      <c r="I726" s="11"/>
      <c r="J726" s="11"/>
      <c r="K726" s="11"/>
      <c r="L726" s="11"/>
      <c r="M726" s="11"/>
      <c r="N726" s="11"/>
      <c r="O726" s="11"/>
    </row>
    <row r="727">
      <c r="C727" s="15"/>
      <c r="D727" s="12"/>
      <c r="E727" s="12"/>
      <c r="G727" s="11"/>
      <c r="H727" s="11"/>
      <c r="I727" s="11"/>
      <c r="J727" s="11"/>
      <c r="K727" s="11"/>
      <c r="L727" s="11"/>
      <c r="M727" s="11"/>
      <c r="N727" s="11"/>
      <c r="O727" s="11"/>
    </row>
    <row r="728">
      <c r="C728" s="15"/>
      <c r="D728" s="12"/>
      <c r="E728" s="12"/>
      <c r="G728" s="11"/>
      <c r="H728" s="11"/>
      <c r="I728" s="11"/>
      <c r="J728" s="11"/>
      <c r="K728" s="11"/>
      <c r="L728" s="11"/>
      <c r="M728" s="11"/>
      <c r="N728" s="11"/>
      <c r="O728" s="11"/>
    </row>
    <row r="729">
      <c r="C729" s="15"/>
      <c r="D729" s="12"/>
      <c r="E729" s="12"/>
      <c r="G729" s="11"/>
      <c r="H729" s="11"/>
      <c r="I729" s="11"/>
      <c r="J729" s="11"/>
      <c r="K729" s="11"/>
      <c r="L729" s="11"/>
      <c r="M729" s="11"/>
      <c r="N729" s="11"/>
      <c r="O729" s="11"/>
    </row>
    <row r="730">
      <c r="C730" s="15"/>
      <c r="D730" s="12"/>
      <c r="E730" s="12"/>
      <c r="G730" s="11"/>
      <c r="H730" s="11"/>
      <c r="I730" s="11"/>
      <c r="J730" s="11"/>
      <c r="K730" s="11"/>
      <c r="L730" s="11"/>
      <c r="M730" s="11"/>
      <c r="N730" s="11"/>
      <c r="O730" s="11"/>
    </row>
    <row r="731">
      <c r="C731" s="15"/>
      <c r="D731" s="12"/>
      <c r="E731" s="12"/>
      <c r="G731" s="11"/>
      <c r="H731" s="11"/>
      <c r="I731" s="11"/>
      <c r="J731" s="11"/>
      <c r="K731" s="11"/>
      <c r="L731" s="11"/>
      <c r="M731" s="11"/>
      <c r="N731" s="11"/>
      <c r="O731" s="11"/>
    </row>
    <row r="732">
      <c r="C732" s="15"/>
      <c r="D732" s="12"/>
      <c r="E732" s="12"/>
      <c r="G732" s="11"/>
      <c r="H732" s="11"/>
      <c r="I732" s="11"/>
      <c r="J732" s="11"/>
      <c r="K732" s="11"/>
      <c r="L732" s="11"/>
      <c r="M732" s="11"/>
      <c r="N732" s="11"/>
      <c r="O732" s="11"/>
    </row>
    <row r="733">
      <c r="C733" s="15"/>
      <c r="D733" s="12"/>
      <c r="E733" s="12"/>
      <c r="G733" s="11"/>
      <c r="H733" s="11"/>
      <c r="I733" s="11"/>
      <c r="J733" s="11"/>
      <c r="K733" s="11"/>
      <c r="L733" s="11"/>
      <c r="M733" s="11"/>
      <c r="N733" s="11"/>
      <c r="O733" s="11"/>
    </row>
    <row r="734">
      <c r="C734" s="15"/>
      <c r="D734" s="12"/>
      <c r="E734" s="12"/>
      <c r="G734" s="11"/>
      <c r="H734" s="11"/>
      <c r="I734" s="11"/>
      <c r="J734" s="11"/>
      <c r="K734" s="11"/>
      <c r="L734" s="11"/>
      <c r="M734" s="11"/>
      <c r="N734" s="11"/>
      <c r="O734" s="11"/>
    </row>
    <row r="735">
      <c r="C735" s="15"/>
      <c r="D735" s="12"/>
      <c r="E735" s="12"/>
      <c r="G735" s="11"/>
      <c r="H735" s="11"/>
      <c r="I735" s="11"/>
      <c r="J735" s="11"/>
      <c r="K735" s="11"/>
      <c r="L735" s="11"/>
      <c r="M735" s="11"/>
      <c r="N735" s="11"/>
      <c r="O735" s="11"/>
    </row>
    <row r="736">
      <c r="C736" s="15"/>
      <c r="D736" s="12"/>
      <c r="E736" s="12"/>
      <c r="G736" s="11"/>
      <c r="H736" s="11"/>
      <c r="I736" s="11"/>
      <c r="J736" s="11"/>
      <c r="K736" s="11"/>
      <c r="L736" s="11"/>
      <c r="M736" s="11"/>
      <c r="N736" s="11"/>
      <c r="O736" s="11"/>
    </row>
    <row r="737">
      <c r="C737" s="15"/>
      <c r="D737" s="12"/>
      <c r="E737" s="12"/>
      <c r="G737" s="11"/>
      <c r="H737" s="11"/>
      <c r="I737" s="11"/>
      <c r="J737" s="11"/>
      <c r="K737" s="11"/>
      <c r="L737" s="11"/>
      <c r="M737" s="11"/>
      <c r="N737" s="11"/>
      <c r="O737" s="11"/>
    </row>
    <row r="738">
      <c r="C738" s="15"/>
      <c r="D738" s="12"/>
      <c r="E738" s="12"/>
      <c r="G738" s="11"/>
      <c r="H738" s="11"/>
      <c r="I738" s="11"/>
      <c r="J738" s="11"/>
      <c r="K738" s="11"/>
      <c r="L738" s="11"/>
      <c r="M738" s="11"/>
      <c r="N738" s="11"/>
      <c r="O738" s="11"/>
    </row>
    <row r="739">
      <c r="C739" s="15"/>
      <c r="D739" s="12"/>
      <c r="E739" s="12"/>
      <c r="G739" s="11"/>
      <c r="H739" s="11"/>
      <c r="I739" s="11"/>
      <c r="J739" s="11"/>
      <c r="K739" s="11"/>
      <c r="L739" s="11"/>
      <c r="M739" s="11"/>
      <c r="N739" s="11"/>
      <c r="O739" s="11"/>
    </row>
    <row r="740">
      <c r="C740" s="15"/>
      <c r="D740" s="12"/>
      <c r="E740" s="12"/>
      <c r="G740" s="11"/>
      <c r="H740" s="11"/>
      <c r="I740" s="11"/>
      <c r="J740" s="11"/>
      <c r="K740" s="11"/>
      <c r="L740" s="11"/>
      <c r="M740" s="11"/>
      <c r="N740" s="11"/>
      <c r="O740" s="11"/>
    </row>
    <row r="741">
      <c r="C741" s="15"/>
      <c r="D741" s="12"/>
      <c r="E741" s="12"/>
      <c r="G741" s="11"/>
      <c r="H741" s="11"/>
      <c r="I741" s="11"/>
      <c r="J741" s="11"/>
      <c r="K741" s="11"/>
      <c r="L741" s="11"/>
      <c r="M741" s="11"/>
      <c r="N741" s="11"/>
      <c r="O741" s="11"/>
    </row>
    <row r="742">
      <c r="C742" s="15"/>
      <c r="D742" s="12"/>
      <c r="E742" s="12"/>
      <c r="G742" s="11"/>
      <c r="H742" s="11"/>
      <c r="I742" s="11"/>
      <c r="J742" s="11"/>
      <c r="K742" s="11"/>
      <c r="L742" s="11"/>
      <c r="M742" s="11"/>
      <c r="N742" s="11"/>
      <c r="O742" s="11"/>
    </row>
    <row r="743">
      <c r="C743" s="15"/>
      <c r="D743" s="12"/>
      <c r="E743" s="12"/>
      <c r="G743" s="11"/>
      <c r="H743" s="11"/>
      <c r="I743" s="11"/>
      <c r="J743" s="11"/>
      <c r="K743" s="11"/>
      <c r="L743" s="11"/>
      <c r="M743" s="11"/>
      <c r="N743" s="11"/>
      <c r="O743" s="11"/>
    </row>
    <row r="744">
      <c r="C744" s="15"/>
      <c r="D744" s="12"/>
      <c r="E744" s="12"/>
      <c r="G744" s="11"/>
      <c r="H744" s="11"/>
      <c r="I744" s="11"/>
      <c r="J744" s="11"/>
      <c r="K744" s="11"/>
      <c r="L744" s="11"/>
      <c r="M744" s="11"/>
      <c r="N744" s="11"/>
      <c r="O744" s="11"/>
    </row>
    <row r="745">
      <c r="C745" s="15"/>
      <c r="D745" s="12"/>
      <c r="E745" s="12"/>
      <c r="G745" s="11"/>
      <c r="H745" s="11"/>
      <c r="I745" s="11"/>
      <c r="J745" s="11"/>
      <c r="K745" s="11"/>
      <c r="L745" s="11"/>
      <c r="M745" s="11"/>
      <c r="N745" s="11"/>
      <c r="O745" s="11"/>
    </row>
    <row r="746">
      <c r="C746" s="15"/>
      <c r="D746" s="12"/>
      <c r="E746" s="12"/>
      <c r="G746" s="11"/>
      <c r="H746" s="11"/>
      <c r="I746" s="11"/>
      <c r="J746" s="11"/>
      <c r="K746" s="11"/>
      <c r="L746" s="11"/>
      <c r="M746" s="11"/>
      <c r="N746" s="11"/>
      <c r="O746" s="11"/>
    </row>
    <row r="747">
      <c r="C747" s="15"/>
      <c r="D747" s="12"/>
      <c r="E747" s="12"/>
      <c r="G747" s="11"/>
      <c r="H747" s="11"/>
      <c r="I747" s="11"/>
      <c r="J747" s="11"/>
      <c r="K747" s="11"/>
      <c r="L747" s="11"/>
      <c r="M747" s="11"/>
      <c r="N747" s="11"/>
      <c r="O747" s="11"/>
    </row>
    <row r="748">
      <c r="C748" s="15"/>
      <c r="D748" s="12"/>
      <c r="E748" s="12"/>
      <c r="G748" s="11"/>
      <c r="H748" s="11"/>
      <c r="I748" s="11"/>
      <c r="J748" s="11"/>
      <c r="K748" s="11"/>
      <c r="L748" s="11"/>
      <c r="M748" s="11"/>
      <c r="N748" s="11"/>
      <c r="O748" s="11"/>
    </row>
    <row r="749">
      <c r="C749" s="15"/>
      <c r="D749" s="12"/>
      <c r="E749" s="12"/>
      <c r="G749" s="11"/>
      <c r="H749" s="11"/>
      <c r="I749" s="11"/>
      <c r="J749" s="11"/>
      <c r="K749" s="11"/>
      <c r="L749" s="11"/>
      <c r="M749" s="11"/>
      <c r="N749" s="11"/>
      <c r="O749" s="11"/>
    </row>
    <row r="750">
      <c r="C750" s="15"/>
      <c r="D750" s="12"/>
      <c r="E750" s="12"/>
      <c r="G750" s="11"/>
      <c r="H750" s="11"/>
      <c r="I750" s="11"/>
      <c r="J750" s="11"/>
      <c r="K750" s="11"/>
      <c r="L750" s="11"/>
      <c r="M750" s="11"/>
      <c r="N750" s="11"/>
      <c r="O750" s="11"/>
    </row>
    <row r="751">
      <c r="C751" s="15"/>
      <c r="D751" s="12"/>
      <c r="E751" s="12"/>
      <c r="G751" s="11"/>
      <c r="H751" s="11"/>
      <c r="I751" s="11"/>
      <c r="J751" s="11"/>
      <c r="K751" s="11"/>
      <c r="L751" s="11"/>
      <c r="M751" s="11"/>
      <c r="N751" s="11"/>
      <c r="O751" s="11"/>
    </row>
    <row r="752">
      <c r="C752" s="15"/>
      <c r="D752" s="12"/>
      <c r="E752" s="12"/>
      <c r="G752" s="11"/>
      <c r="H752" s="11"/>
      <c r="I752" s="11"/>
      <c r="J752" s="11"/>
      <c r="K752" s="11"/>
      <c r="L752" s="11"/>
      <c r="M752" s="11"/>
      <c r="N752" s="11"/>
      <c r="O752" s="11"/>
    </row>
    <row r="753">
      <c r="C753" s="15"/>
      <c r="D753" s="12"/>
      <c r="E753" s="12"/>
      <c r="G753" s="11"/>
      <c r="H753" s="11"/>
      <c r="I753" s="11"/>
      <c r="J753" s="11"/>
      <c r="K753" s="11"/>
      <c r="L753" s="11"/>
      <c r="M753" s="11"/>
      <c r="N753" s="11"/>
      <c r="O753" s="11"/>
    </row>
    <row r="754">
      <c r="C754" s="15"/>
      <c r="D754" s="12"/>
      <c r="E754" s="12"/>
      <c r="G754" s="11"/>
      <c r="H754" s="11"/>
      <c r="I754" s="11"/>
      <c r="J754" s="11"/>
      <c r="K754" s="11"/>
      <c r="L754" s="11"/>
      <c r="M754" s="11"/>
      <c r="N754" s="11"/>
      <c r="O754" s="11"/>
    </row>
    <row r="755">
      <c r="C755" s="15"/>
      <c r="D755" s="12"/>
      <c r="E755" s="12"/>
      <c r="G755" s="11"/>
      <c r="H755" s="11"/>
      <c r="I755" s="11"/>
      <c r="J755" s="11"/>
      <c r="K755" s="11"/>
      <c r="L755" s="11"/>
      <c r="M755" s="11"/>
      <c r="N755" s="11"/>
      <c r="O755" s="11"/>
    </row>
    <row r="756">
      <c r="C756" s="15"/>
      <c r="D756" s="12"/>
      <c r="E756" s="12"/>
      <c r="G756" s="11"/>
      <c r="H756" s="11"/>
      <c r="I756" s="11"/>
      <c r="J756" s="11"/>
      <c r="K756" s="11"/>
      <c r="L756" s="11"/>
      <c r="M756" s="11"/>
      <c r="N756" s="11"/>
      <c r="O756" s="11"/>
    </row>
    <row r="757">
      <c r="C757" s="15"/>
      <c r="D757" s="12"/>
      <c r="E757" s="12"/>
      <c r="G757" s="11"/>
      <c r="H757" s="11"/>
      <c r="I757" s="11"/>
      <c r="J757" s="11"/>
      <c r="K757" s="11"/>
      <c r="L757" s="11"/>
      <c r="M757" s="11"/>
      <c r="N757" s="11"/>
      <c r="O757" s="11"/>
    </row>
    <row r="758">
      <c r="C758" s="15"/>
      <c r="D758" s="12"/>
      <c r="E758" s="12"/>
      <c r="G758" s="11"/>
      <c r="H758" s="11"/>
      <c r="I758" s="11"/>
      <c r="J758" s="11"/>
      <c r="K758" s="11"/>
      <c r="L758" s="11"/>
      <c r="M758" s="11"/>
      <c r="N758" s="11"/>
      <c r="O758" s="11"/>
    </row>
    <row r="759">
      <c r="C759" s="15"/>
      <c r="D759" s="12"/>
      <c r="E759" s="12"/>
      <c r="G759" s="11"/>
      <c r="H759" s="11"/>
      <c r="I759" s="11"/>
      <c r="J759" s="11"/>
      <c r="K759" s="11"/>
      <c r="L759" s="11"/>
      <c r="M759" s="11"/>
      <c r="N759" s="11"/>
      <c r="O759" s="11"/>
    </row>
    <row r="760">
      <c r="C760" s="15"/>
      <c r="D760" s="12"/>
      <c r="E760" s="12"/>
      <c r="G760" s="11"/>
      <c r="H760" s="11"/>
      <c r="I760" s="11"/>
      <c r="J760" s="11"/>
      <c r="K760" s="11"/>
      <c r="L760" s="11"/>
      <c r="M760" s="11"/>
      <c r="N760" s="11"/>
      <c r="O760" s="11"/>
    </row>
    <row r="761">
      <c r="C761" s="15"/>
      <c r="D761" s="12"/>
      <c r="E761" s="12"/>
      <c r="G761" s="11"/>
      <c r="H761" s="11"/>
      <c r="I761" s="11"/>
      <c r="J761" s="11"/>
      <c r="K761" s="11"/>
      <c r="L761" s="11"/>
      <c r="M761" s="11"/>
      <c r="N761" s="11"/>
      <c r="O761" s="11"/>
    </row>
    <row r="762">
      <c r="C762" s="15"/>
      <c r="D762" s="12"/>
      <c r="E762" s="12"/>
      <c r="G762" s="11"/>
      <c r="H762" s="11"/>
      <c r="I762" s="11"/>
      <c r="J762" s="11"/>
      <c r="K762" s="11"/>
      <c r="L762" s="11"/>
      <c r="M762" s="11"/>
      <c r="N762" s="11"/>
      <c r="O762" s="11"/>
    </row>
    <row r="763">
      <c r="C763" s="15"/>
      <c r="D763" s="12"/>
      <c r="E763" s="12"/>
      <c r="G763" s="11"/>
      <c r="H763" s="11"/>
      <c r="I763" s="11"/>
      <c r="J763" s="11"/>
      <c r="K763" s="11"/>
      <c r="L763" s="11"/>
      <c r="M763" s="11"/>
      <c r="N763" s="11"/>
      <c r="O763" s="11"/>
    </row>
    <row r="764">
      <c r="C764" s="15"/>
      <c r="D764" s="12"/>
      <c r="E764" s="12"/>
      <c r="G764" s="11"/>
      <c r="H764" s="11"/>
      <c r="I764" s="11"/>
      <c r="J764" s="11"/>
      <c r="K764" s="11"/>
      <c r="L764" s="11"/>
      <c r="M764" s="11"/>
      <c r="N764" s="11"/>
      <c r="O764" s="11"/>
    </row>
    <row r="765">
      <c r="C765" s="15"/>
      <c r="D765" s="12"/>
      <c r="E765" s="12"/>
      <c r="G765" s="11"/>
      <c r="H765" s="11"/>
      <c r="I765" s="11"/>
      <c r="J765" s="11"/>
      <c r="K765" s="11"/>
      <c r="L765" s="11"/>
      <c r="M765" s="11"/>
      <c r="N765" s="11"/>
      <c r="O765" s="11"/>
    </row>
    <row r="766">
      <c r="C766" s="15"/>
      <c r="D766" s="12"/>
      <c r="E766" s="12"/>
      <c r="G766" s="11"/>
      <c r="H766" s="11"/>
      <c r="I766" s="11"/>
      <c r="J766" s="11"/>
      <c r="K766" s="11"/>
      <c r="L766" s="11"/>
      <c r="M766" s="11"/>
      <c r="N766" s="11"/>
      <c r="O766" s="11"/>
    </row>
    <row r="767">
      <c r="C767" s="15"/>
      <c r="D767" s="12"/>
      <c r="E767" s="12"/>
      <c r="G767" s="11"/>
      <c r="H767" s="11"/>
      <c r="I767" s="11"/>
      <c r="J767" s="11"/>
      <c r="K767" s="11"/>
      <c r="L767" s="11"/>
      <c r="M767" s="11"/>
      <c r="N767" s="11"/>
      <c r="O767" s="11"/>
    </row>
    <row r="768">
      <c r="C768" s="15"/>
      <c r="D768" s="12"/>
      <c r="E768" s="12"/>
      <c r="G768" s="11"/>
      <c r="H768" s="11"/>
      <c r="I768" s="11"/>
      <c r="J768" s="11"/>
      <c r="K768" s="11"/>
      <c r="L768" s="11"/>
      <c r="M768" s="11"/>
      <c r="N768" s="11"/>
      <c r="O768" s="11"/>
    </row>
    <row r="769">
      <c r="C769" s="15"/>
      <c r="D769" s="12"/>
      <c r="E769" s="12"/>
      <c r="G769" s="11"/>
      <c r="H769" s="11"/>
      <c r="I769" s="11"/>
      <c r="J769" s="11"/>
      <c r="K769" s="11"/>
      <c r="L769" s="11"/>
      <c r="M769" s="11"/>
      <c r="N769" s="11"/>
      <c r="O769" s="11"/>
    </row>
    <row r="770">
      <c r="C770" s="15"/>
      <c r="D770" s="12"/>
      <c r="E770" s="12"/>
      <c r="G770" s="11"/>
      <c r="H770" s="11"/>
      <c r="I770" s="11"/>
      <c r="J770" s="11"/>
      <c r="K770" s="11"/>
      <c r="L770" s="11"/>
      <c r="M770" s="11"/>
      <c r="N770" s="11"/>
      <c r="O770" s="11"/>
    </row>
    <row r="771">
      <c r="C771" s="15"/>
      <c r="D771" s="12"/>
      <c r="E771" s="12"/>
      <c r="G771" s="11"/>
      <c r="H771" s="11"/>
      <c r="I771" s="11"/>
      <c r="J771" s="11"/>
      <c r="K771" s="11"/>
      <c r="L771" s="11"/>
      <c r="M771" s="11"/>
      <c r="N771" s="11"/>
      <c r="O771" s="11"/>
    </row>
    <row r="772">
      <c r="C772" s="15"/>
      <c r="D772" s="12"/>
      <c r="E772" s="12"/>
      <c r="G772" s="11"/>
      <c r="H772" s="11"/>
      <c r="I772" s="11"/>
      <c r="J772" s="11"/>
      <c r="K772" s="11"/>
      <c r="L772" s="11"/>
      <c r="M772" s="11"/>
      <c r="N772" s="11"/>
      <c r="O772" s="11"/>
    </row>
    <row r="773">
      <c r="C773" s="15"/>
      <c r="D773" s="12"/>
      <c r="E773" s="12"/>
      <c r="G773" s="11"/>
      <c r="H773" s="11"/>
      <c r="I773" s="11"/>
      <c r="J773" s="11"/>
      <c r="K773" s="11"/>
      <c r="L773" s="11"/>
      <c r="M773" s="11"/>
      <c r="N773" s="11"/>
      <c r="O773" s="11"/>
    </row>
    <row r="774">
      <c r="C774" s="15"/>
      <c r="D774" s="12"/>
      <c r="E774" s="12"/>
      <c r="G774" s="11"/>
      <c r="H774" s="11"/>
      <c r="I774" s="11"/>
      <c r="J774" s="11"/>
      <c r="K774" s="11"/>
      <c r="L774" s="11"/>
      <c r="M774" s="11"/>
      <c r="N774" s="11"/>
      <c r="O774" s="11"/>
    </row>
    <row r="775">
      <c r="C775" s="15"/>
      <c r="D775" s="12"/>
      <c r="E775" s="12"/>
      <c r="G775" s="11"/>
      <c r="H775" s="11"/>
      <c r="I775" s="11"/>
      <c r="J775" s="11"/>
      <c r="K775" s="11"/>
      <c r="L775" s="11"/>
      <c r="M775" s="11"/>
      <c r="N775" s="11"/>
      <c r="O775" s="11"/>
    </row>
    <row r="776">
      <c r="C776" s="15"/>
      <c r="D776" s="12"/>
      <c r="E776" s="12"/>
      <c r="G776" s="11"/>
      <c r="H776" s="11"/>
      <c r="I776" s="11"/>
      <c r="J776" s="11"/>
      <c r="K776" s="11"/>
      <c r="L776" s="11"/>
      <c r="M776" s="11"/>
      <c r="N776" s="11"/>
      <c r="O776" s="11"/>
    </row>
    <row r="777">
      <c r="C777" s="15"/>
      <c r="D777" s="12"/>
      <c r="E777" s="12"/>
      <c r="G777" s="11"/>
      <c r="H777" s="11"/>
      <c r="I777" s="11"/>
      <c r="J777" s="11"/>
      <c r="K777" s="11"/>
      <c r="L777" s="11"/>
      <c r="M777" s="11"/>
      <c r="N777" s="11"/>
      <c r="O777" s="11"/>
    </row>
    <row r="778">
      <c r="C778" s="15"/>
      <c r="D778" s="12"/>
      <c r="E778" s="12"/>
      <c r="G778" s="11"/>
      <c r="H778" s="11"/>
      <c r="I778" s="11"/>
      <c r="J778" s="11"/>
      <c r="K778" s="11"/>
      <c r="L778" s="11"/>
      <c r="M778" s="11"/>
      <c r="N778" s="11"/>
      <c r="O778" s="11"/>
    </row>
    <row r="779">
      <c r="C779" s="15"/>
      <c r="D779" s="12"/>
      <c r="E779" s="12"/>
      <c r="G779" s="11"/>
      <c r="H779" s="11"/>
      <c r="I779" s="11"/>
      <c r="J779" s="11"/>
      <c r="K779" s="11"/>
      <c r="L779" s="11"/>
      <c r="M779" s="11"/>
      <c r="N779" s="11"/>
      <c r="O779" s="11"/>
    </row>
    <row r="780">
      <c r="C780" s="15"/>
      <c r="D780" s="12"/>
      <c r="E780" s="12"/>
      <c r="G780" s="11"/>
      <c r="H780" s="11"/>
      <c r="I780" s="11"/>
      <c r="J780" s="11"/>
      <c r="K780" s="11"/>
      <c r="L780" s="11"/>
      <c r="M780" s="11"/>
      <c r="N780" s="11"/>
      <c r="O780" s="11"/>
    </row>
    <row r="781">
      <c r="C781" s="15"/>
      <c r="D781" s="12"/>
      <c r="E781" s="12"/>
      <c r="G781" s="11"/>
      <c r="H781" s="11"/>
      <c r="I781" s="11"/>
      <c r="J781" s="11"/>
      <c r="K781" s="11"/>
      <c r="L781" s="11"/>
      <c r="M781" s="11"/>
      <c r="N781" s="11"/>
      <c r="O781" s="11"/>
    </row>
    <row r="782">
      <c r="C782" s="15"/>
      <c r="D782" s="12"/>
      <c r="E782" s="12"/>
      <c r="G782" s="11"/>
      <c r="H782" s="11"/>
      <c r="I782" s="11"/>
      <c r="J782" s="11"/>
      <c r="K782" s="11"/>
      <c r="L782" s="11"/>
      <c r="M782" s="11"/>
      <c r="N782" s="11"/>
      <c r="O782" s="11"/>
    </row>
    <row r="783">
      <c r="C783" s="15"/>
      <c r="D783" s="12"/>
      <c r="E783" s="12"/>
      <c r="G783" s="11"/>
      <c r="H783" s="11"/>
      <c r="I783" s="11"/>
      <c r="J783" s="11"/>
      <c r="K783" s="11"/>
      <c r="L783" s="11"/>
      <c r="M783" s="11"/>
      <c r="N783" s="11"/>
      <c r="O783" s="11"/>
    </row>
    <row r="784">
      <c r="C784" s="15"/>
      <c r="D784" s="12"/>
      <c r="E784" s="12"/>
      <c r="G784" s="11"/>
      <c r="H784" s="11"/>
      <c r="I784" s="11"/>
      <c r="J784" s="11"/>
      <c r="K784" s="11"/>
      <c r="L784" s="11"/>
      <c r="M784" s="11"/>
      <c r="N784" s="11"/>
      <c r="O784" s="11"/>
    </row>
    <row r="785">
      <c r="C785" s="15"/>
      <c r="D785" s="12"/>
      <c r="E785" s="12"/>
      <c r="G785" s="11"/>
      <c r="H785" s="11"/>
      <c r="I785" s="11"/>
      <c r="J785" s="11"/>
      <c r="K785" s="11"/>
      <c r="L785" s="11"/>
      <c r="M785" s="11"/>
      <c r="N785" s="11"/>
      <c r="O785" s="11"/>
    </row>
    <row r="786">
      <c r="C786" s="15"/>
      <c r="D786" s="12"/>
      <c r="E786" s="12"/>
      <c r="G786" s="11"/>
      <c r="H786" s="11"/>
      <c r="I786" s="11"/>
      <c r="J786" s="11"/>
      <c r="K786" s="11"/>
      <c r="L786" s="11"/>
      <c r="M786" s="11"/>
      <c r="N786" s="11"/>
      <c r="O786" s="11"/>
    </row>
    <row r="787">
      <c r="C787" s="15"/>
      <c r="D787" s="12"/>
      <c r="E787" s="12"/>
      <c r="G787" s="11"/>
      <c r="H787" s="11"/>
      <c r="I787" s="11"/>
      <c r="J787" s="11"/>
      <c r="K787" s="11"/>
      <c r="L787" s="11"/>
      <c r="M787" s="11"/>
      <c r="N787" s="11"/>
      <c r="O787" s="11"/>
    </row>
    <row r="788">
      <c r="C788" s="15"/>
      <c r="D788" s="12"/>
      <c r="E788" s="12"/>
      <c r="G788" s="11"/>
      <c r="H788" s="11"/>
      <c r="I788" s="11"/>
      <c r="J788" s="11"/>
      <c r="K788" s="11"/>
      <c r="L788" s="11"/>
      <c r="M788" s="11"/>
      <c r="N788" s="11"/>
      <c r="O788" s="11"/>
    </row>
    <row r="789">
      <c r="C789" s="15"/>
      <c r="D789" s="12"/>
      <c r="E789" s="12"/>
      <c r="G789" s="11"/>
      <c r="H789" s="11"/>
      <c r="I789" s="11"/>
      <c r="J789" s="11"/>
      <c r="K789" s="11"/>
      <c r="L789" s="11"/>
      <c r="M789" s="11"/>
      <c r="N789" s="11"/>
      <c r="O789" s="11"/>
    </row>
    <row r="790">
      <c r="C790" s="15"/>
      <c r="D790" s="12"/>
      <c r="E790" s="12"/>
      <c r="G790" s="11"/>
      <c r="H790" s="11"/>
      <c r="I790" s="11"/>
      <c r="J790" s="11"/>
      <c r="K790" s="11"/>
      <c r="L790" s="11"/>
      <c r="M790" s="11"/>
      <c r="N790" s="11"/>
      <c r="O790" s="11"/>
    </row>
    <row r="791">
      <c r="C791" s="15"/>
      <c r="D791" s="12"/>
      <c r="E791" s="12"/>
      <c r="G791" s="11"/>
      <c r="H791" s="11"/>
      <c r="I791" s="11"/>
      <c r="J791" s="11"/>
      <c r="K791" s="11"/>
      <c r="L791" s="11"/>
      <c r="M791" s="11"/>
      <c r="N791" s="11"/>
      <c r="O791" s="11"/>
    </row>
    <row r="792">
      <c r="C792" s="15"/>
      <c r="D792" s="12"/>
      <c r="E792" s="12"/>
      <c r="G792" s="11"/>
      <c r="H792" s="11"/>
      <c r="I792" s="11"/>
      <c r="J792" s="11"/>
      <c r="K792" s="11"/>
      <c r="L792" s="11"/>
      <c r="M792" s="11"/>
      <c r="N792" s="11"/>
      <c r="O792" s="11"/>
    </row>
    <row r="793">
      <c r="C793" s="15"/>
      <c r="D793" s="12"/>
      <c r="E793" s="12"/>
      <c r="G793" s="11"/>
      <c r="H793" s="11"/>
      <c r="I793" s="11"/>
      <c r="J793" s="11"/>
      <c r="K793" s="11"/>
      <c r="L793" s="11"/>
      <c r="M793" s="11"/>
      <c r="N793" s="11"/>
      <c r="O793" s="11"/>
    </row>
    <row r="794">
      <c r="C794" s="15"/>
      <c r="D794" s="12"/>
      <c r="E794" s="12"/>
      <c r="G794" s="11"/>
      <c r="H794" s="11"/>
      <c r="I794" s="11"/>
      <c r="J794" s="11"/>
      <c r="K794" s="11"/>
      <c r="L794" s="11"/>
      <c r="M794" s="11"/>
      <c r="N794" s="11"/>
      <c r="O794" s="11"/>
    </row>
    <row r="795">
      <c r="C795" s="15"/>
      <c r="D795" s="12"/>
      <c r="E795" s="12"/>
      <c r="G795" s="11"/>
      <c r="H795" s="11"/>
      <c r="I795" s="11"/>
      <c r="J795" s="11"/>
      <c r="K795" s="11"/>
      <c r="L795" s="11"/>
      <c r="M795" s="11"/>
      <c r="N795" s="11"/>
      <c r="O795" s="11"/>
    </row>
    <row r="796">
      <c r="C796" s="15"/>
      <c r="D796" s="12"/>
      <c r="E796" s="12"/>
      <c r="G796" s="11"/>
      <c r="H796" s="11"/>
      <c r="I796" s="11"/>
      <c r="J796" s="11"/>
      <c r="K796" s="11"/>
      <c r="L796" s="11"/>
      <c r="M796" s="11"/>
      <c r="N796" s="11"/>
      <c r="O796" s="11"/>
    </row>
    <row r="797">
      <c r="C797" s="15"/>
      <c r="D797" s="12"/>
      <c r="E797" s="12"/>
      <c r="G797" s="11"/>
      <c r="H797" s="11"/>
      <c r="I797" s="11"/>
      <c r="J797" s="11"/>
      <c r="K797" s="11"/>
      <c r="L797" s="11"/>
      <c r="M797" s="11"/>
      <c r="N797" s="11"/>
      <c r="O797" s="11"/>
    </row>
    <row r="798">
      <c r="C798" s="15"/>
      <c r="D798" s="12"/>
      <c r="E798" s="12"/>
      <c r="G798" s="11"/>
      <c r="H798" s="11"/>
      <c r="I798" s="11"/>
      <c r="J798" s="11"/>
      <c r="K798" s="11"/>
      <c r="L798" s="11"/>
      <c r="M798" s="11"/>
      <c r="N798" s="11"/>
      <c r="O798" s="11"/>
    </row>
    <row r="799">
      <c r="C799" s="15"/>
      <c r="D799" s="12"/>
      <c r="E799" s="12"/>
      <c r="G799" s="11"/>
      <c r="H799" s="11"/>
      <c r="I799" s="11"/>
      <c r="J799" s="11"/>
      <c r="K799" s="11"/>
      <c r="L799" s="11"/>
      <c r="M799" s="11"/>
      <c r="N799" s="11"/>
      <c r="O799" s="11"/>
    </row>
    <row r="800">
      <c r="C800" s="15"/>
      <c r="D800" s="12"/>
      <c r="E800" s="12"/>
      <c r="G800" s="11"/>
      <c r="H800" s="11"/>
      <c r="I800" s="11"/>
      <c r="J800" s="11"/>
      <c r="K800" s="11"/>
      <c r="L800" s="11"/>
      <c r="M800" s="11"/>
      <c r="N800" s="11"/>
      <c r="O800" s="11"/>
    </row>
    <row r="801">
      <c r="C801" s="15"/>
      <c r="D801" s="12"/>
      <c r="E801" s="12"/>
      <c r="G801" s="11"/>
      <c r="H801" s="11"/>
      <c r="I801" s="11"/>
      <c r="J801" s="11"/>
      <c r="K801" s="11"/>
      <c r="L801" s="11"/>
      <c r="M801" s="11"/>
      <c r="N801" s="11"/>
      <c r="O801" s="11"/>
    </row>
    <row r="802">
      <c r="C802" s="15"/>
      <c r="D802" s="12"/>
      <c r="E802" s="12"/>
      <c r="G802" s="11"/>
      <c r="H802" s="11"/>
      <c r="I802" s="11"/>
      <c r="J802" s="11"/>
      <c r="K802" s="11"/>
      <c r="L802" s="11"/>
      <c r="M802" s="11"/>
      <c r="N802" s="11"/>
      <c r="O802" s="11"/>
    </row>
    <row r="803">
      <c r="C803" s="15"/>
      <c r="D803" s="12"/>
      <c r="E803" s="12"/>
      <c r="G803" s="11"/>
      <c r="H803" s="11"/>
      <c r="I803" s="11"/>
      <c r="J803" s="11"/>
      <c r="K803" s="11"/>
      <c r="L803" s="11"/>
      <c r="M803" s="11"/>
      <c r="N803" s="11"/>
      <c r="O803" s="11"/>
    </row>
    <row r="804">
      <c r="C804" s="15"/>
      <c r="D804" s="12"/>
      <c r="E804" s="12"/>
      <c r="G804" s="11"/>
      <c r="H804" s="11"/>
      <c r="I804" s="11"/>
      <c r="J804" s="11"/>
      <c r="K804" s="11"/>
      <c r="L804" s="11"/>
      <c r="M804" s="11"/>
      <c r="N804" s="11"/>
      <c r="O804" s="11"/>
    </row>
    <row r="805">
      <c r="C805" s="15"/>
      <c r="D805" s="12"/>
      <c r="E805" s="12"/>
      <c r="G805" s="11"/>
      <c r="H805" s="11"/>
      <c r="I805" s="11"/>
      <c r="J805" s="11"/>
      <c r="K805" s="11"/>
      <c r="L805" s="11"/>
      <c r="M805" s="11"/>
      <c r="N805" s="11"/>
      <c r="O805" s="11"/>
    </row>
    <row r="806">
      <c r="C806" s="15"/>
      <c r="D806" s="12"/>
      <c r="E806" s="12"/>
      <c r="G806" s="11"/>
      <c r="H806" s="11"/>
      <c r="I806" s="11"/>
      <c r="J806" s="11"/>
      <c r="K806" s="11"/>
      <c r="L806" s="11"/>
      <c r="M806" s="11"/>
      <c r="N806" s="11"/>
      <c r="O806" s="11"/>
    </row>
    <row r="807">
      <c r="C807" s="15"/>
      <c r="D807" s="12"/>
      <c r="E807" s="12"/>
      <c r="G807" s="11"/>
      <c r="H807" s="11"/>
      <c r="I807" s="11"/>
      <c r="J807" s="11"/>
      <c r="K807" s="11"/>
      <c r="L807" s="11"/>
      <c r="M807" s="11"/>
      <c r="N807" s="11"/>
      <c r="O807" s="11"/>
    </row>
    <row r="808">
      <c r="C808" s="15"/>
      <c r="D808" s="12"/>
      <c r="E808" s="12"/>
      <c r="G808" s="11"/>
      <c r="H808" s="11"/>
      <c r="I808" s="11"/>
      <c r="J808" s="11"/>
      <c r="K808" s="11"/>
      <c r="L808" s="11"/>
      <c r="M808" s="11"/>
      <c r="N808" s="11"/>
      <c r="O808" s="11"/>
    </row>
    <row r="809">
      <c r="C809" s="15"/>
      <c r="D809" s="12"/>
      <c r="E809" s="12"/>
      <c r="G809" s="11"/>
      <c r="H809" s="11"/>
      <c r="I809" s="11"/>
      <c r="J809" s="11"/>
      <c r="K809" s="11"/>
      <c r="L809" s="11"/>
      <c r="M809" s="11"/>
      <c r="N809" s="11"/>
      <c r="O809" s="11"/>
    </row>
    <row r="810">
      <c r="C810" s="15"/>
      <c r="D810" s="12"/>
      <c r="E810" s="12"/>
      <c r="G810" s="11"/>
      <c r="H810" s="11"/>
      <c r="I810" s="11"/>
      <c r="J810" s="11"/>
      <c r="K810" s="11"/>
      <c r="L810" s="11"/>
      <c r="M810" s="11"/>
      <c r="N810" s="11"/>
      <c r="O810" s="11"/>
    </row>
    <row r="811">
      <c r="C811" s="15"/>
      <c r="D811" s="12"/>
      <c r="E811" s="12"/>
      <c r="G811" s="11"/>
      <c r="H811" s="11"/>
      <c r="I811" s="11"/>
      <c r="J811" s="11"/>
      <c r="K811" s="11"/>
      <c r="L811" s="11"/>
      <c r="M811" s="11"/>
      <c r="N811" s="11"/>
      <c r="O811" s="11"/>
    </row>
    <row r="812">
      <c r="C812" s="15"/>
      <c r="D812" s="12"/>
      <c r="E812" s="12"/>
      <c r="G812" s="11"/>
      <c r="H812" s="11"/>
      <c r="I812" s="11"/>
      <c r="J812" s="11"/>
      <c r="K812" s="11"/>
      <c r="L812" s="11"/>
      <c r="M812" s="11"/>
      <c r="N812" s="11"/>
      <c r="O812" s="11"/>
    </row>
    <row r="813">
      <c r="C813" s="15"/>
      <c r="D813" s="12"/>
      <c r="E813" s="12"/>
      <c r="G813" s="11"/>
      <c r="H813" s="11"/>
      <c r="I813" s="11"/>
      <c r="J813" s="11"/>
      <c r="K813" s="11"/>
      <c r="L813" s="11"/>
      <c r="M813" s="11"/>
      <c r="N813" s="11"/>
      <c r="O813" s="11"/>
    </row>
    <row r="814">
      <c r="C814" s="15"/>
      <c r="D814" s="12"/>
      <c r="E814" s="12"/>
      <c r="G814" s="11"/>
      <c r="H814" s="11"/>
      <c r="I814" s="11"/>
      <c r="J814" s="11"/>
      <c r="K814" s="11"/>
      <c r="L814" s="11"/>
      <c r="M814" s="11"/>
      <c r="N814" s="11"/>
      <c r="O814" s="11"/>
    </row>
    <row r="815">
      <c r="C815" s="15"/>
      <c r="D815" s="12"/>
      <c r="E815" s="12"/>
      <c r="G815" s="11"/>
      <c r="H815" s="11"/>
      <c r="I815" s="11"/>
      <c r="J815" s="11"/>
      <c r="K815" s="11"/>
      <c r="L815" s="11"/>
      <c r="M815" s="11"/>
      <c r="N815" s="11"/>
      <c r="O815" s="11"/>
    </row>
    <row r="816">
      <c r="C816" s="15"/>
      <c r="D816" s="12"/>
      <c r="E816" s="12"/>
      <c r="G816" s="11"/>
      <c r="H816" s="11"/>
      <c r="I816" s="11"/>
      <c r="J816" s="11"/>
      <c r="K816" s="11"/>
      <c r="L816" s="11"/>
      <c r="M816" s="11"/>
      <c r="N816" s="11"/>
      <c r="O816" s="11"/>
    </row>
    <row r="817">
      <c r="C817" s="15"/>
      <c r="D817" s="12"/>
      <c r="E817" s="12"/>
      <c r="G817" s="11"/>
      <c r="H817" s="11"/>
      <c r="I817" s="11"/>
      <c r="J817" s="11"/>
      <c r="K817" s="11"/>
      <c r="L817" s="11"/>
      <c r="M817" s="11"/>
      <c r="N817" s="11"/>
      <c r="O817" s="11"/>
    </row>
    <row r="818">
      <c r="C818" s="15"/>
      <c r="D818" s="12"/>
      <c r="E818" s="12"/>
      <c r="G818" s="11"/>
      <c r="H818" s="11"/>
      <c r="I818" s="11"/>
      <c r="J818" s="11"/>
      <c r="K818" s="11"/>
      <c r="L818" s="11"/>
      <c r="M818" s="11"/>
      <c r="N818" s="11"/>
      <c r="O818" s="11"/>
    </row>
    <row r="819">
      <c r="C819" s="15"/>
      <c r="D819" s="12"/>
      <c r="E819" s="12"/>
      <c r="G819" s="11"/>
      <c r="H819" s="11"/>
      <c r="I819" s="11"/>
      <c r="J819" s="11"/>
      <c r="K819" s="11"/>
      <c r="L819" s="11"/>
      <c r="M819" s="11"/>
      <c r="N819" s="11"/>
      <c r="O819" s="11"/>
    </row>
    <row r="820">
      <c r="C820" s="15"/>
      <c r="D820" s="12"/>
      <c r="E820" s="12"/>
      <c r="G820" s="11"/>
      <c r="H820" s="11"/>
      <c r="I820" s="11"/>
      <c r="J820" s="11"/>
      <c r="K820" s="11"/>
      <c r="L820" s="11"/>
      <c r="M820" s="11"/>
      <c r="N820" s="11"/>
      <c r="O820" s="11"/>
    </row>
    <row r="821">
      <c r="C821" s="15"/>
      <c r="D821" s="12"/>
      <c r="E821" s="12"/>
      <c r="G821" s="11"/>
      <c r="H821" s="11"/>
      <c r="I821" s="11"/>
      <c r="J821" s="11"/>
      <c r="K821" s="11"/>
      <c r="L821" s="11"/>
      <c r="M821" s="11"/>
      <c r="N821" s="11"/>
      <c r="O821" s="11"/>
    </row>
    <row r="822">
      <c r="C822" s="15"/>
      <c r="D822" s="12"/>
      <c r="E822" s="12"/>
      <c r="G822" s="11"/>
      <c r="H822" s="11"/>
      <c r="I822" s="11"/>
      <c r="J822" s="11"/>
      <c r="K822" s="11"/>
      <c r="L822" s="11"/>
      <c r="M822" s="11"/>
      <c r="N822" s="11"/>
      <c r="O822" s="11"/>
    </row>
    <row r="823">
      <c r="C823" s="15"/>
      <c r="D823" s="12"/>
      <c r="E823" s="12"/>
      <c r="G823" s="11"/>
      <c r="H823" s="11"/>
      <c r="I823" s="11"/>
      <c r="J823" s="11"/>
      <c r="K823" s="11"/>
      <c r="L823" s="11"/>
      <c r="M823" s="11"/>
      <c r="N823" s="11"/>
      <c r="O823" s="11"/>
    </row>
    <row r="824">
      <c r="C824" s="15"/>
      <c r="D824" s="12"/>
      <c r="E824" s="12"/>
      <c r="G824" s="11"/>
      <c r="H824" s="11"/>
      <c r="I824" s="11"/>
      <c r="J824" s="11"/>
      <c r="K824" s="11"/>
      <c r="L824" s="11"/>
      <c r="M824" s="11"/>
      <c r="N824" s="11"/>
      <c r="O824" s="11"/>
    </row>
    <row r="825">
      <c r="C825" s="15"/>
      <c r="D825" s="12"/>
      <c r="E825" s="12"/>
      <c r="G825" s="11"/>
      <c r="H825" s="11"/>
      <c r="I825" s="11"/>
      <c r="J825" s="11"/>
      <c r="K825" s="11"/>
      <c r="L825" s="11"/>
      <c r="M825" s="11"/>
      <c r="N825" s="11"/>
      <c r="O825" s="11"/>
    </row>
    <row r="826">
      <c r="C826" s="15"/>
      <c r="D826" s="12"/>
      <c r="E826" s="12"/>
      <c r="G826" s="11"/>
      <c r="H826" s="11"/>
      <c r="I826" s="11"/>
      <c r="J826" s="11"/>
      <c r="K826" s="11"/>
      <c r="L826" s="11"/>
      <c r="M826" s="11"/>
      <c r="N826" s="11"/>
      <c r="O826" s="11"/>
    </row>
    <row r="827">
      <c r="C827" s="15"/>
      <c r="D827" s="12"/>
      <c r="E827" s="12"/>
      <c r="G827" s="11"/>
      <c r="H827" s="11"/>
      <c r="I827" s="11"/>
      <c r="J827" s="11"/>
      <c r="K827" s="11"/>
      <c r="L827" s="11"/>
      <c r="M827" s="11"/>
      <c r="N827" s="11"/>
      <c r="O827" s="11"/>
    </row>
    <row r="828">
      <c r="C828" s="15"/>
      <c r="D828" s="12"/>
      <c r="E828" s="12"/>
      <c r="G828" s="11"/>
      <c r="H828" s="11"/>
      <c r="I828" s="11"/>
      <c r="J828" s="11"/>
      <c r="K828" s="11"/>
      <c r="L828" s="11"/>
      <c r="M828" s="11"/>
      <c r="N828" s="11"/>
      <c r="O828" s="11"/>
    </row>
    <row r="829">
      <c r="C829" s="15"/>
      <c r="D829" s="12"/>
      <c r="E829" s="12"/>
      <c r="G829" s="11"/>
      <c r="H829" s="11"/>
      <c r="I829" s="11"/>
      <c r="J829" s="11"/>
      <c r="K829" s="11"/>
      <c r="L829" s="11"/>
      <c r="M829" s="11"/>
      <c r="N829" s="11"/>
      <c r="O829" s="11"/>
    </row>
    <row r="830">
      <c r="C830" s="15"/>
      <c r="D830" s="12"/>
      <c r="E830" s="12"/>
      <c r="G830" s="11"/>
      <c r="H830" s="11"/>
      <c r="I830" s="11"/>
      <c r="J830" s="11"/>
      <c r="K830" s="11"/>
      <c r="L830" s="11"/>
      <c r="M830" s="11"/>
      <c r="N830" s="11"/>
      <c r="O830" s="11"/>
    </row>
    <row r="831">
      <c r="C831" s="15"/>
      <c r="D831" s="12"/>
      <c r="E831" s="12"/>
      <c r="G831" s="11"/>
      <c r="H831" s="11"/>
      <c r="I831" s="11"/>
      <c r="J831" s="11"/>
      <c r="K831" s="11"/>
      <c r="L831" s="11"/>
      <c r="M831" s="11"/>
      <c r="N831" s="11"/>
      <c r="O831" s="11"/>
    </row>
    <row r="832">
      <c r="C832" s="15"/>
      <c r="D832" s="12"/>
      <c r="E832" s="12"/>
      <c r="G832" s="11"/>
      <c r="H832" s="11"/>
      <c r="I832" s="11"/>
      <c r="J832" s="11"/>
      <c r="K832" s="11"/>
      <c r="L832" s="11"/>
      <c r="M832" s="11"/>
      <c r="N832" s="11"/>
      <c r="O832" s="11"/>
    </row>
    <row r="833">
      <c r="C833" s="15"/>
      <c r="D833" s="12"/>
      <c r="E833" s="12"/>
      <c r="G833" s="11"/>
      <c r="H833" s="11"/>
      <c r="I833" s="11"/>
      <c r="J833" s="11"/>
      <c r="K833" s="11"/>
      <c r="L833" s="11"/>
      <c r="M833" s="11"/>
      <c r="N833" s="11"/>
      <c r="O833" s="11"/>
    </row>
    <row r="834">
      <c r="C834" s="15"/>
      <c r="D834" s="12"/>
      <c r="E834" s="12"/>
      <c r="G834" s="11"/>
      <c r="H834" s="11"/>
      <c r="I834" s="11"/>
      <c r="J834" s="11"/>
      <c r="K834" s="11"/>
      <c r="L834" s="11"/>
      <c r="M834" s="11"/>
      <c r="N834" s="11"/>
      <c r="O834" s="11"/>
    </row>
    <row r="835">
      <c r="C835" s="15"/>
      <c r="D835" s="12"/>
      <c r="E835" s="12"/>
      <c r="G835" s="11"/>
      <c r="H835" s="11"/>
      <c r="I835" s="11"/>
      <c r="J835" s="11"/>
      <c r="K835" s="11"/>
      <c r="L835" s="11"/>
      <c r="M835" s="11"/>
      <c r="N835" s="11"/>
      <c r="O835" s="11"/>
    </row>
    <row r="836">
      <c r="C836" s="15"/>
      <c r="D836" s="12"/>
      <c r="E836" s="12"/>
      <c r="G836" s="11"/>
      <c r="H836" s="11"/>
      <c r="I836" s="11"/>
      <c r="J836" s="11"/>
      <c r="K836" s="11"/>
      <c r="L836" s="11"/>
      <c r="M836" s="11"/>
      <c r="N836" s="11"/>
      <c r="O836" s="11"/>
    </row>
    <row r="837">
      <c r="C837" s="15"/>
      <c r="D837" s="12"/>
      <c r="E837" s="12"/>
      <c r="G837" s="11"/>
      <c r="H837" s="11"/>
      <c r="I837" s="11"/>
      <c r="J837" s="11"/>
      <c r="K837" s="11"/>
      <c r="L837" s="11"/>
      <c r="M837" s="11"/>
      <c r="N837" s="11"/>
      <c r="O837" s="11"/>
    </row>
    <row r="838">
      <c r="C838" s="15"/>
      <c r="D838" s="12"/>
      <c r="E838" s="12"/>
      <c r="G838" s="11"/>
      <c r="H838" s="11"/>
      <c r="I838" s="11"/>
      <c r="J838" s="11"/>
      <c r="K838" s="11"/>
      <c r="L838" s="11"/>
      <c r="M838" s="11"/>
      <c r="N838" s="11"/>
      <c r="O838" s="11"/>
    </row>
    <row r="839">
      <c r="C839" s="15"/>
      <c r="D839" s="12"/>
      <c r="E839" s="12"/>
      <c r="G839" s="11"/>
      <c r="H839" s="11"/>
      <c r="I839" s="11"/>
      <c r="J839" s="11"/>
      <c r="K839" s="11"/>
      <c r="L839" s="11"/>
      <c r="M839" s="11"/>
      <c r="N839" s="11"/>
      <c r="O839" s="11"/>
    </row>
    <row r="840">
      <c r="C840" s="15"/>
      <c r="D840" s="12"/>
      <c r="E840" s="12"/>
      <c r="G840" s="11"/>
      <c r="H840" s="11"/>
      <c r="I840" s="11"/>
      <c r="J840" s="11"/>
      <c r="K840" s="11"/>
      <c r="L840" s="11"/>
      <c r="M840" s="11"/>
      <c r="N840" s="11"/>
      <c r="O840" s="11"/>
    </row>
    <row r="841">
      <c r="C841" s="15"/>
      <c r="D841" s="12"/>
      <c r="E841" s="12"/>
      <c r="G841" s="11"/>
      <c r="H841" s="11"/>
      <c r="I841" s="11"/>
      <c r="J841" s="11"/>
      <c r="K841" s="11"/>
      <c r="L841" s="11"/>
      <c r="M841" s="11"/>
      <c r="N841" s="11"/>
      <c r="O841" s="11"/>
    </row>
    <row r="842">
      <c r="C842" s="15"/>
      <c r="D842" s="12"/>
      <c r="E842" s="12"/>
      <c r="G842" s="11"/>
      <c r="H842" s="11"/>
      <c r="I842" s="11"/>
      <c r="J842" s="11"/>
      <c r="K842" s="11"/>
      <c r="L842" s="11"/>
      <c r="M842" s="11"/>
      <c r="N842" s="11"/>
      <c r="O842" s="11"/>
    </row>
    <row r="843">
      <c r="C843" s="15"/>
      <c r="D843" s="12"/>
      <c r="E843" s="12"/>
      <c r="G843" s="11"/>
      <c r="H843" s="11"/>
      <c r="I843" s="11"/>
      <c r="J843" s="11"/>
      <c r="K843" s="11"/>
      <c r="L843" s="11"/>
      <c r="M843" s="11"/>
      <c r="N843" s="11"/>
      <c r="O843" s="11"/>
    </row>
    <row r="844">
      <c r="C844" s="15"/>
      <c r="D844" s="12"/>
      <c r="E844" s="12"/>
      <c r="G844" s="11"/>
      <c r="H844" s="11"/>
      <c r="I844" s="11"/>
      <c r="J844" s="11"/>
      <c r="K844" s="11"/>
      <c r="L844" s="11"/>
      <c r="M844" s="11"/>
      <c r="N844" s="11"/>
      <c r="O844" s="11"/>
    </row>
    <row r="845">
      <c r="C845" s="15"/>
      <c r="D845" s="12"/>
      <c r="E845" s="12"/>
      <c r="G845" s="11"/>
      <c r="H845" s="11"/>
      <c r="I845" s="11"/>
      <c r="J845" s="11"/>
      <c r="K845" s="11"/>
      <c r="L845" s="11"/>
      <c r="M845" s="11"/>
      <c r="N845" s="11"/>
      <c r="O845" s="11"/>
    </row>
    <row r="846">
      <c r="C846" s="15"/>
      <c r="D846" s="12"/>
      <c r="E846" s="12"/>
      <c r="G846" s="11"/>
      <c r="H846" s="11"/>
      <c r="I846" s="11"/>
      <c r="J846" s="11"/>
      <c r="K846" s="11"/>
      <c r="L846" s="11"/>
      <c r="M846" s="11"/>
      <c r="N846" s="11"/>
      <c r="O846" s="11"/>
    </row>
    <row r="847">
      <c r="C847" s="15"/>
      <c r="D847" s="12"/>
      <c r="E847" s="12"/>
      <c r="G847" s="11"/>
      <c r="H847" s="11"/>
      <c r="I847" s="11"/>
      <c r="J847" s="11"/>
      <c r="K847" s="11"/>
      <c r="L847" s="11"/>
      <c r="M847" s="11"/>
      <c r="N847" s="11"/>
      <c r="O847" s="11"/>
    </row>
    <row r="848">
      <c r="C848" s="15"/>
      <c r="D848" s="12"/>
      <c r="E848" s="12"/>
      <c r="G848" s="11"/>
      <c r="H848" s="11"/>
      <c r="I848" s="11"/>
      <c r="J848" s="11"/>
      <c r="K848" s="11"/>
      <c r="L848" s="11"/>
      <c r="M848" s="11"/>
      <c r="N848" s="11"/>
      <c r="O848" s="11"/>
    </row>
    <row r="849">
      <c r="C849" s="15"/>
      <c r="D849" s="12"/>
      <c r="E849" s="12"/>
      <c r="G849" s="11"/>
      <c r="H849" s="11"/>
      <c r="I849" s="11"/>
      <c r="J849" s="11"/>
      <c r="K849" s="11"/>
      <c r="L849" s="11"/>
      <c r="M849" s="11"/>
      <c r="N849" s="11"/>
      <c r="O849" s="11"/>
    </row>
    <row r="850">
      <c r="C850" s="15"/>
      <c r="D850" s="12"/>
      <c r="E850" s="12"/>
      <c r="G850" s="11"/>
      <c r="H850" s="11"/>
      <c r="I850" s="11"/>
      <c r="J850" s="11"/>
      <c r="K850" s="11"/>
      <c r="L850" s="11"/>
      <c r="M850" s="11"/>
      <c r="N850" s="11"/>
      <c r="O850" s="11"/>
    </row>
    <row r="851">
      <c r="C851" s="15"/>
      <c r="D851" s="12"/>
      <c r="E851" s="12"/>
      <c r="G851" s="11"/>
      <c r="H851" s="11"/>
      <c r="I851" s="11"/>
      <c r="J851" s="11"/>
      <c r="K851" s="11"/>
      <c r="L851" s="11"/>
      <c r="M851" s="11"/>
      <c r="N851" s="11"/>
      <c r="O851" s="11"/>
    </row>
    <row r="852">
      <c r="C852" s="15"/>
      <c r="D852" s="12"/>
      <c r="E852" s="12"/>
      <c r="G852" s="11"/>
      <c r="H852" s="11"/>
      <c r="I852" s="11"/>
      <c r="J852" s="11"/>
      <c r="K852" s="11"/>
      <c r="L852" s="11"/>
      <c r="M852" s="11"/>
      <c r="N852" s="11"/>
      <c r="O852" s="11"/>
    </row>
    <row r="853">
      <c r="C853" s="15"/>
      <c r="D853" s="12"/>
      <c r="E853" s="12"/>
      <c r="G853" s="11"/>
      <c r="H853" s="11"/>
      <c r="I853" s="11"/>
      <c r="J853" s="11"/>
      <c r="K853" s="11"/>
      <c r="L853" s="11"/>
      <c r="M853" s="11"/>
      <c r="N853" s="11"/>
      <c r="O853" s="11"/>
    </row>
    <row r="854">
      <c r="C854" s="15"/>
      <c r="D854" s="12"/>
      <c r="E854" s="12"/>
      <c r="G854" s="11"/>
      <c r="H854" s="11"/>
      <c r="I854" s="11"/>
      <c r="J854" s="11"/>
      <c r="K854" s="11"/>
      <c r="L854" s="11"/>
      <c r="M854" s="11"/>
      <c r="N854" s="11"/>
      <c r="O854" s="11"/>
    </row>
    <row r="855">
      <c r="C855" s="15"/>
      <c r="D855" s="12"/>
      <c r="E855" s="12"/>
      <c r="G855" s="11"/>
      <c r="H855" s="11"/>
      <c r="I855" s="11"/>
      <c r="J855" s="11"/>
      <c r="K855" s="11"/>
      <c r="L855" s="11"/>
      <c r="M855" s="11"/>
      <c r="N855" s="11"/>
      <c r="O855" s="11"/>
    </row>
    <row r="856">
      <c r="C856" s="15"/>
      <c r="D856" s="12"/>
      <c r="E856" s="12"/>
      <c r="G856" s="11"/>
      <c r="H856" s="11"/>
      <c r="I856" s="11"/>
      <c r="J856" s="11"/>
      <c r="K856" s="11"/>
      <c r="L856" s="11"/>
      <c r="M856" s="11"/>
      <c r="N856" s="11"/>
      <c r="O856" s="11"/>
    </row>
    <row r="857">
      <c r="C857" s="15"/>
      <c r="D857" s="12"/>
      <c r="E857" s="12"/>
      <c r="G857" s="11"/>
      <c r="H857" s="11"/>
      <c r="I857" s="11"/>
      <c r="J857" s="11"/>
      <c r="K857" s="11"/>
      <c r="L857" s="11"/>
      <c r="M857" s="11"/>
      <c r="N857" s="11"/>
      <c r="O857" s="11"/>
    </row>
    <row r="858">
      <c r="C858" s="15"/>
      <c r="D858" s="12"/>
      <c r="E858" s="12"/>
      <c r="G858" s="11"/>
      <c r="H858" s="11"/>
      <c r="I858" s="11"/>
      <c r="J858" s="11"/>
      <c r="K858" s="11"/>
      <c r="L858" s="11"/>
      <c r="M858" s="11"/>
      <c r="N858" s="11"/>
      <c r="O858" s="11"/>
    </row>
    <row r="859">
      <c r="C859" s="15"/>
      <c r="D859" s="12"/>
      <c r="E859" s="12"/>
      <c r="G859" s="11"/>
      <c r="H859" s="11"/>
      <c r="I859" s="11"/>
      <c r="J859" s="11"/>
      <c r="K859" s="11"/>
      <c r="L859" s="11"/>
      <c r="M859" s="11"/>
      <c r="N859" s="11"/>
      <c r="O859" s="11"/>
    </row>
    <row r="860">
      <c r="C860" s="15"/>
      <c r="D860" s="12"/>
      <c r="E860" s="12"/>
      <c r="G860" s="11"/>
      <c r="H860" s="11"/>
      <c r="I860" s="11"/>
      <c r="J860" s="11"/>
      <c r="K860" s="11"/>
      <c r="L860" s="11"/>
      <c r="M860" s="11"/>
      <c r="N860" s="11"/>
      <c r="O860" s="11"/>
    </row>
    <row r="861">
      <c r="C861" s="15"/>
      <c r="D861" s="12"/>
      <c r="E861" s="12"/>
      <c r="G861" s="11"/>
      <c r="H861" s="11"/>
      <c r="I861" s="11"/>
      <c r="J861" s="11"/>
      <c r="K861" s="11"/>
      <c r="L861" s="11"/>
      <c r="M861" s="11"/>
      <c r="N861" s="11"/>
      <c r="O861" s="11"/>
    </row>
    <row r="862">
      <c r="C862" s="15"/>
      <c r="D862" s="12"/>
      <c r="E862" s="12"/>
      <c r="G862" s="11"/>
      <c r="H862" s="11"/>
      <c r="I862" s="11"/>
      <c r="J862" s="11"/>
      <c r="K862" s="11"/>
      <c r="L862" s="11"/>
      <c r="M862" s="11"/>
      <c r="N862" s="11"/>
      <c r="O862" s="11"/>
    </row>
    <row r="863">
      <c r="C863" s="15"/>
      <c r="D863" s="12"/>
      <c r="E863" s="12"/>
      <c r="G863" s="11"/>
      <c r="H863" s="11"/>
      <c r="I863" s="11"/>
      <c r="J863" s="11"/>
      <c r="K863" s="11"/>
      <c r="L863" s="11"/>
      <c r="M863" s="11"/>
      <c r="N863" s="11"/>
      <c r="O863" s="11"/>
    </row>
    <row r="864">
      <c r="C864" s="15"/>
      <c r="D864" s="12"/>
      <c r="E864" s="12"/>
      <c r="G864" s="11"/>
      <c r="H864" s="11"/>
      <c r="I864" s="11"/>
      <c r="J864" s="11"/>
      <c r="K864" s="11"/>
      <c r="L864" s="11"/>
      <c r="M864" s="11"/>
      <c r="N864" s="11"/>
      <c r="O864" s="11"/>
    </row>
    <row r="865">
      <c r="C865" s="15"/>
      <c r="D865" s="12"/>
      <c r="E865" s="12"/>
      <c r="G865" s="11"/>
      <c r="H865" s="11"/>
      <c r="I865" s="11"/>
      <c r="J865" s="11"/>
      <c r="K865" s="11"/>
      <c r="L865" s="11"/>
      <c r="M865" s="11"/>
      <c r="N865" s="11"/>
      <c r="O865" s="11"/>
    </row>
    <row r="866">
      <c r="C866" s="15"/>
      <c r="D866" s="12"/>
      <c r="E866" s="12"/>
      <c r="G866" s="11"/>
      <c r="H866" s="11"/>
      <c r="I866" s="11"/>
      <c r="J866" s="11"/>
      <c r="K866" s="11"/>
      <c r="L866" s="11"/>
      <c r="M866" s="11"/>
      <c r="N866" s="11"/>
      <c r="O866" s="11"/>
    </row>
    <row r="867">
      <c r="C867" s="15"/>
      <c r="D867" s="12"/>
      <c r="E867" s="12"/>
      <c r="G867" s="11"/>
      <c r="H867" s="11"/>
      <c r="I867" s="11"/>
      <c r="J867" s="11"/>
      <c r="K867" s="11"/>
      <c r="L867" s="11"/>
      <c r="M867" s="11"/>
      <c r="N867" s="11"/>
      <c r="O867" s="11"/>
    </row>
    <row r="868">
      <c r="C868" s="15"/>
      <c r="D868" s="12"/>
      <c r="E868" s="12"/>
      <c r="G868" s="11"/>
      <c r="H868" s="11"/>
      <c r="I868" s="11"/>
      <c r="J868" s="11"/>
      <c r="K868" s="11"/>
      <c r="L868" s="11"/>
      <c r="M868" s="11"/>
      <c r="N868" s="11"/>
      <c r="O868" s="11"/>
    </row>
    <row r="869">
      <c r="C869" s="15"/>
      <c r="D869" s="12"/>
      <c r="E869" s="12"/>
      <c r="G869" s="11"/>
      <c r="H869" s="11"/>
      <c r="I869" s="11"/>
      <c r="J869" s="11"/>
      <c r="K869" s="11"/>
      <c r="L869" s="11"/>
      <c r="M869" s="11"/>
      <c r="N869" s="11"/>
      <c r="O869" s="11"/>
    </row>
    <row r="870">
      <c r="C870" s="15"/>
      <c r="D870" s="12"/>
      <c r="E870" s="12"/>
      <c r="G870" s="11"/>
      <c r="H870" s="11"/>
      <c r="I870" s="11"/>
      <c r="J870" s="11"/>
      <c r="K870" s="11"/>
      <c r="L870" s="11"/>
      <c r="M870" s="11"/>
      <c r="N870" s="11"/>
      <c r="O870" s="11"/>
    </row>
    <row r="871">
      <c r="C871" s="15"/>
      <c r="D871" s="12"/>
      <c r="E871" s="12"/>
      <c r="G871" s="11"/>
      <c r="H871" s="11"/>
      <c r="I871" s="11"/>
      <c r="J871" s="11"/>
      <c r="K871" s="11"/>
      <c r="L871" s="11"/>
      <c r="M871" s="11"/>
      <c r="N871" s="11"/>
      <c r="O871" s="11"/>
    </row>
    <row r="872">
      <c r="C872" s="15"/>
      <c r="D872" s="12"/>
      <c r="E872" s="12"/>
      <c r="G872" s="11"/>
      <c r="H872" s="11"/>
      <c r="I872" s="11"/>
      <c r="J872" s="11"/>
      <c r="K872" s="11"/>
      <c r="L872" s="11"/>
      <c r="M872" s="11"/>
      <c r="N872" s="11"/>
      <c r="O872" s="11"/>
    </row>
    <row r="873">
      <c r="C873" s="15"/>
      <c r="D873" s="12"/>
      <c r="E873" s="12"/>
      <c r="G873" s="11"/>
      <c r="H873" s="11"/>
      <c r="I873" s="11"/>
      <c r="J873" s="11"/>
      <c r="K873" s="11"/>
      <c r="L873" s="11"/>
      <c r="M873" s="11"/>
      <c r="N873" s="11"/>
      <c r="O873" s="11"/>
    </row>
    <row r="874">
      <c r="C874" s="15"/>
      <c r="D874" s="12"/>
      <c r="E874" s="12"/>
      <c r="G874" s="11"/>
      <c r="H874" s="11"/>
      <c r="I874" s="11"/>
      <c r="J874" s="11"/>
      <c r="K874" s="11"/>
      <c r="L874" s="11"/>
      <c r="M874" s="11"/>
      <c r="N874" s="11"/>
      <c r="O874" s="11"/>
    </row>
    <row r="875">
      <c r="C875" s="15"/>
      <c r="D875" s="12"/>
      <c r="E875" s="12"/>
      <c r="G875" s="11"/>
      <c r="H875" s="11"/>
      <c r="I875" s="11"/>
      <c r="J875" s="11"/>
      <c r="K875" s="11"/>
      <c r="L875" s="11"/>
      <c r="M875" s="11"/>
      <c r="N875" s="11"/>
      <c r="O875" s="11"/>
    </row>
    <row r="876">
      <c r="C876" s="15"/>
      <c r="D876" s="12"/>
      <c r="E876" s="12"/>
      <c r="G876" s="11"/>
      <c r="H876" s="11"/>
      <c r="I876" s="11"/>
      <c r="J876" s="11"/>
      <c r="K876" s="11"/>
      <c r="L876" s="11"/>
      <c r="M876" s="11"/>
      <c r="N876" s="11"/>
      <c r="O876" s="11"/>
    </row>
    <row r="877">
      <c r="C877" s="15"/>
      <c r="D877" s="12"/>
      <c r="E877" s="12"/>
      <c r="G877" s="11"/>
      <c r="H877" s="11"/>
      <c r="I877" s="11"/>
      <c r="J877" s="11"/>
      <c r="K877" s="11"/>
      <c r="L877" s="11"/>
      <c r="M877" s="11"/>
      <c r="N877" s="11"/>
      <c r="O877" s="11"/>
    </row>
    <row r="878">
      <c r="C878" s="15"/>
      <c r="D878" s="12"/>
      <c r="E878" s="12"/>
      <c r="G878" s="11"/>
      <c r="H878" s="11"/>
      <c r="I878" s="11"/>
      <c r="J878" s="11"/>
      <c r="K878" s="11"/>
      <c r="L878" s="11"/>
      <c r="M878" s="11"/>
      <c r="N878" s="11"/>
      <c r="O878" s="11"/>
    </row>
    <row r="879">
      <c r="C879" s="15"/>
      <c r="D879" s="12"/>
      <c r="E879" s="12"/>
      <c r="G879" s="11"/>
      <c r="H879" s="11"/>
      <c r="I879" s="11"/>
      <c r="J879" s="11"/>
      <c r="K879" s="11"/>
      <c r="L879" s="11"/>
      <c r="M879" s="11"/>
      <c r="N879" s="11"/>
      <c r="O879" s="11"/>
    </row>
    <row r="880">
      <c r="C880" s="15"/>
      <c r="D880" s="12"/>
      <c r="E880" s="12"/>
      <c r="G880" s="11"/>
      <c r="H880" s="11"/>
      <c r="I880" s="11"/>
      <c r="J880" s="11"/>
      <c r="K880" s="11"/>
      <c r="L880" s="11"/>
      <c r="M880" s="11"/>
      <c r="N880" s="11"/>
      <c r="O880" s="11"/>
    </row>
    <row r="881">
      <c r="C881" s="15"/>
      <c r="D881" s="12"/>
      <c r="E881" s="12"/>
      <c r="G881" s="11"/>
      <c r="H881" s="11"/>
      <c r="I881" s="11"/>
      <c r="J881" s="11"/>
      <c r="K881" s="11"/>
      <c r="L881" s="11"/>
      <c r="M881" s="11"/>
      <c r="N881" s="11"/>
      <c r="O881" s="11"/>
    </row>
    <row r="882">
      <c r="C882" s="15"/>
      <c r="D882" s="12"/>
      <c r="E882" s="12"/>
      <c r="G882" s="11"/>
      <c r="H882" s="11"/>
      <c r="I882" s="11"/>
      <c r="J882" s="11"/>
      <c r="K882" s="11"/>
      <c r="L882" s="11"/>
      <c r="M882" s="11"/>
      <c r="N882" s="11"/>
      <c r="O882" s="11"/>
    </row>
    <row r="883">
      <c r="C883" s="15"/>
      <c r="D883" s="12"/>
      <c r="E883" s="12"/>
      <c r="G883" s="11"/>
      <c r="H883" s="11"/>
      <c r="I883" s="11"/>
      <c r="J883" s="11"/>
      <c r="K883" s="11"/>
      <c r="L883" s="11"/>
      <c r="M883" s="11"/>
      <c r="N883" s="11"/>
      <c r="O883" s="11"/>
    </row>
    <row r="884">
      <c r="C884" s="15"/>
      <c r="D884" s="12"/>
      <c r="E884" s="12"/>
      <c r="G884" s="11"/>
      <c r="H884" s="11"/>
      <c r="I884" s="11"/>
      <c r="J884" s="11"/>
      <c r="K884" s="11"/>
      <c r="L884" s="11"/>
      <c r="M884" s="11"/>
      <c r="N884" s="11"/>
      <c r="O884" s="11"/>
    </row>
    <row r="885">
      <c r="C885" s="15"/>
      <c r="D885" s="12"/>
      <c r="E885" s="12"/>
      <c r="G885" s="11"/>
      <c r="H885" s="11"/>
      <c r="I885" s="11"/>
      <c r="J885" s="11"/>
      <c r="K885" s="11"/>
      <c r="L885" s="11"/>
      <c r="M885" s="11"/>
      <c r="N885" s="11"/>
      <c r="O885" s="11"/>
    </row>
    <row r="886">
      <c r="C886" s="15"/>
      <c r="D886" s="12"/>
      <c r="E886" s="12"/>
      <c r="G886" s="11"/>
      <c r="H886" s="11"/>
      <c r="I886" s="11"/>
      <c r="J886" s="11"/>
      <c r="K886" s="11"/>
      <c r="L886" s="11"/>
      <c r="M886" s="11"/>
      <c r="N886" s="11"/>
      <c r="O886" s="11"/>
    </row>
    <row r="887">
      <c r="C887" s="15"/>
      <c r="D887" s="12"/>
      <c r="E887" s="12"/>
      <c r="G887" s="11"/>
      <c r="H887" s="11"/>
      <c r="I887" s="11"/>
      <c r="J887" s="11"/>
      <c r="K887" s="11"/>
      <c r="L887" s="11"/>
      <c r="M887" s="11"/>
      <c r="N887" s="11"/>
      <c r="O887" s="11"/>
    </row>
    <row r="888">
      <c r="C888" s="15"/>
      <c r="D888" s="12"/>
      <c r="E888" s="12"/>
      <c r="G888" s="11"/>
      <c r="H888" s="11"/>
      <c r="I888" s="11"/>
      <c r="J888" s="11"/>
      <c r="K888" s="11"/>
      <c r="L888" s="11"/>
      <c r="M888" s="11"/>
      <c r="N888" s="11"/>
      <c r="O888" s="11"/>
    </row>
    <row r="889">
      <c r="C889" s="15"/>
      <c r="D889" s="12"/>
      <c r="E889" s="12"/>
      <c r="G889" s="11"/>
      <c r="H889" s="11"/>
      <c r="I889" s="11"/>
      <c r="J889" s="11"/>
      <c r="K889" s="11"/>
      <c r="L889" s="11"/>
      <c r="M889" s="11"/>
      <c r="N889" s="11"/>
      <c r="O889" s="11"/>
    </row>
    <row r="890">
      <c r="C890" s="15"/>
      <c r="D890" s="12"/>
      <c r="E890" s="12"/>
      <c r="G890" s="11"/>
      <c r="H890" s="11"/>
      <c r="I890" s="11"/>
      <c r="J890" s="11"/>
      <c r="K890" s="11"/>
      <c r="L890" s="11"/>
      <c r="M890" s="11"/>
      <c r="N890" s="11"/>
      <c r="O890" s="11"/>
    </row>
    <row r="891">
      <c r="C891" s="15"/>
      <c r="D891" s="12"/>
      <c r="E891" s="12"/>
      <c r="G891" s="11"/>
      <c r="H891" s="11"/>
      <c r="I891" s="11"/>
      <c r="J891" s="11"/>
      <c r="K891" s="11"/>
      <c r="L891" s="11"/>
      <c r="M891" s="11"/>
      <c r="N891" s="11"/>
      <c r="O891" s="11"/>
    </row>
    <row r="892">
      <c r="C892" s="15"/>
      <c r="D892" s="12"/>
      <c r="E892" s="12"/>
      <c r="G892" s="11"/>
      <c r="H892" s="11"/>
      <c r="I892" s="11"/>
      <c r="J892" s="11"/>
      <c r="K892" s="11"/>
      <c r="L892" s="11"/>
      <c r="M892" s="11"/>
      <c r="N892" s="11"/>
      <c r="O892" s="11"/>
    </row>
    <row r="893">
      <c r="C893" s="15"/>
      <c r="D893" s="12"/>
      <c r="E893" s="12"/>
      <c r="G893" s="11"/>
      <c r="H893" s="11"/>
      <c r="I893" s="11"/>
      <c r="J893" s="11"/>
      <c r="K893" s="11"/>
      <c r="L893" s="11"/>
      <c r="M893" s="11"/>
      <c r="N893" s="11"/>
      <c r="O893" s="11"/>
    </row>
    <row r="894">
      <c r="C894" s="15"/>
      <c r="D894" s="12"/>
      <c r="E894" s="12"/>
      <c r="G894" s="11"/>
      <c r="H894" s="11"/>
      <c r="I894" s="11"/>
      <c r="J894" s="11"/>
      <c r="K894" s="11"/>
      <c r="L894" s="11"/>
      <c r="M894" s="11"/>
      <c r="N894" s="11"/>
      <c r="O894" s="11"/>
    </row>
    <row r="895">
      <c r="C895" s="15"/>
      <c r="D895" s="12"/>
      <c r="E895" s="12"/>
      <c r="G895" s="11"/>
      <c r="H895" s="11"/>
      <c r="I895" s="11"/>
      <c r="J895" s="11"/>
      <c r="K895" s="11"/>
      <c r="L895" s="11"/>
      <c r="M895" s="11"/>
      <c r="N895" s="11"/>
      <c r="O895" s="11"/>
    </row>
    <row r="896">
      <c r="C896" s="15"/>
      <c r="D896" s="12"/>
      <c r="E896" s="12"/>
      <c r="G896" s="11"/>
      <c r="H896" s="11"/>
      <c r="I896" s="11"/>
      <c r="J896" s="11"/>
      <c r="K896" s="11"/>
      <c r="L896" s="11"/>
      <c r="M896" s="11"/>
      <c r="N896" s="11"/>
      <c r="O896" s="11"/>
    </row>
    <row r="897">
      <c r="C897" s="15"/>
      <c r="D897" s="12"/>
      <c r="E897" s="12"/>
      <c r="G897" s="11"/>
      <c r="H897" s="11"/>
      <c r="I897" s="11"/>
      <c r="J897" s="11"/>
      <c r="K897" s="11"/>
      <c r="L897" s="11"/>
      <c r="M897" s="11"/>
      <c r="N897" s="11"/>
      <c r="O897" s="11"/>
    </row>
    <row r="898">
      <c r="C898" s="15"/>
      <c r="D898" s="12"/>
      <c r="E898" s="12"/>
      <c r="G898" s="11"/>
      <c r="H898" s="11"/>
      <c r="I898" s="11"/>
      <c r="J898" s="11"/>
      <c r="K898" s="11"/>
      <c r="L898" s="11"/>
      <c r="M898" s="11"/>
      <c r="N898" s="11"/>
      <c r="O898" s="11"/>
    </row>
    <row r="899">
      <c r="C899" s="15"/>
      <c r="D899" s="12"/>
      <c r="E899" s="12"/>
      <c r="G899" s="11"/>
      <c r="H899" s="11"/>
      <c r="I899" s="11"/>
      <c r="J899" s="11"/>
      <c r="K899" s="11"/>
      <c r="L899" s="11"/>
      <c r="M899" s="11"/>
      <c r="N899" s="11"/>
      <c r="O899" s="11"/>
    </row>
    <row r="900">
      <c r="C900" s="15"/>
      <c r="D900" s="12"/>
      <c r="E900" s="12"/>
      <c r="G900" s="11"/>
      <c r="H900" s="11"/>
      <c r="I900" s="11"/>
      <c r="J900" s="11"/>
      <c r="K900" s="11"/>
      <c r="L900" s="11"/>
      <c r="M900" s="11"/>
      <c r="N900" s="11"/>
      <c r="O900" s="11"/>
    </row>
    <row r="901">
      <c r="C901" s="15"/>
      <c r="D901" s="12"/>
      <c r="E901" s="12"/>
      <c r="G901" s="11"/>
      <c r="H901" s="11"/>
      <c r="I901" s="11"/>
      <c r="J901" s="11"/>
      <c r="K901" s="11"/>
      <c r="L901" s="11"/>
      <c r="M901" s="11"/>
      <c r="N901" s="11"/>
      <c r="O901" s="11"/>
    </row>
    <row r="902">
      <c r="C902" s="15"/>
      <c r="D902" s="12"/>
      <c r="E902" s="12"/>
      <c r="G902" s="11"/>
      <c r="H902" s="11"/>
      <c r="I902" s="11"/>
      <c r="J902" s="11"/>
      <c r="K902" s="11"/>
      <c r="L902" s="11"/>
      <c r="M902" s="11"/>
      <c r="N902" s="11"/>
      <c r="O902" s="11"/>
    </row>
    <row r="903">
      <c r="C903" s="15"/>
      <c r="D903" s="12"/>
      <c r="E903" s="12"/>
      <c r="G903" s="11"/>
      <c r="H903" s="11"/>
      <c r="I903" s="11"/>
      <c r="J903" s="11"/>
      <c r="K903" s="11"/>
      <c r="L903" s="11"/>
      <c r="M903" s="11"/>
      <c r="N903" s="11"/>
      <c r="O903" s="11"/>
    </row>
    <row r="904">
      <c r="C904" s="15"/>
      <c r="D904" s="12"/>
      <c r="E904" s="12"/>
      <c r="G904" s="11"/>
      <c r="H904" s="11"/>
      <c r="I904" s="11"/>
      <c r="J904" s="11"/>
      <c r="K904" s="11"/>
      <c r="L904" s="11"/>
      <c r="M904" s="11"/>
      <c r="N904" s="11"/>
      <c r="O904" s="11"/>
    </row>
    <row r="905">
      <c r="C905" s="15"/>
      <c r="D905" s="12"/>
      <c r="E905" s="12"/>
      <c r="G905" s="11"/>
      <c r="H905" s="11"/>
      <c r="I905" s="11"/>
      <c r="J905" s="11"/>
      <c r="K905" s="11"/>
      <c r="L905" s="11"/>
      <c r="M905" s="11"/>
      <c r="N905" s="11"/>
      <c r="O905" s="11"/>
    </row>
    <row r="906">
      <c r="C906" s="15"/>
      <c r="D906" s="12"/>
      <c r="E906" s="12"/>
      <c r="G906" s="11"/>
      <c r="H906" s="11"/>
      <c r="I906" s="11"/>
      <c r="J906" s="11"/>
      <c r="K906" s="11"/>
      <c r="L906" s="11"/>
      <c r="M906" s="11"/>
      <c r="N906" s="11"/>
      <c r="O906" s="11"/>
    </row>
    <row r="907">
      <c r="C907" s="15"/>
      <c r="D907" s="12"/>
      <c r="E907" s="12"/>
      <c r="G907" s="11"/>
      <c r="H907" s="11"/>
      <c r="I907" s="11"/>
      <c r="J907" s="11"/>
      <c r="K907" s="11"/>
      <c r="L907" s="11"/>
      <c r="M907" s="11"/>
      <c r="N907" s="11"/>
      <c r="O907" s="11"/>
    </row>
    <row r="908">
      <c r="C908" s="15"/>
      <c r="D908" s="12"/>
      <c r="E908" s="12"/>
      <c r="G908" s="11"/>
      <c r="H908" s="11"/>
      <c r="I908" s="11"/>
      <c r="J908" s="11"/>
      <c r="K908" s="11"/>
      <c r="L908" s="11"/>
      <c r="M908" s="11"/>
      <c r="N908" s="11"/>
      <c r="O908" s="11"/>
    </row>
    <row r="909">
      <c r="C909" s="15"/>
      <c r="D909" s="12"/>
      <c r="E909" s="12"/>
      <c r="G909" s="11"/>
      <c r="H909" s="11"/>
      <c r="I909" s="11"/>
      <c r="J909" s="11"/>
      <c r="K909" s="11"/>
      <c r="L909" s="11"/>
      <c r="M909" s="11"/>
      <c r="N909" s="11"/>
      <c r="O909" s="11"/>
    </row>
    <row r="910">
      <c r="C910" s="15"/>
      <c r="D910" s="12"/>
      <c r="E910" s="12"/>
      <c r="G910" s="11"/>
      <c r="H910" s="11"/>
      <c r="I910" s="11"/>
      <c r="J910" s="11"/>
      <c r="K910" s="11"/>
      <c r="L910" s="11"/>
      <c r="M910" s="11"/>
      <c r="N910" s="11"/>
      <c r="O910" s="11"/>
    </row>
    <row r="911">
      <c r="C911" s="15"/>
      <c r="D911" s="12"/>
      <c r="E911" s="12"/>
      <c r="G911" s="11"/>
      <c r="H911" s="11"/>
      <c r="I911" s="11"/>
      <c r="J911" s="11"/>
      <c r="K911" s="11"/>
      <c r="L911" s="11"/>
      <c r="M911" s="11"/>
      <c r="N911" s="11"/>
      <c r="O911" s="11"/>
    </row>
    <row r="912">
      <c r="C912" s="15"/>
      <c r="D912" s="12"/>
      <c r="E912" s="12"/>
      <c r="G912" s="11"/>
      <c r="H912" s="11"/>
      <c r="I912" s="11"/>
      <c r="J912" s="11"/>
      <c r="K912" s="11"/>
      <c r="L912" s="11"/>
      <c r="M912" s="11"/>
      <c r="N912" s="11"/>
      <c r="O912" s="11"/>
    </row>
    <row r="913">
      <c r="C913" s="15"/>
      <c r="D913" s="12"/>
      <c r="E913" s="12"/>
      <c r="G913" s="11"/>
      <c r="H913" s="11"/>
      <c r="I913" s="11"/>
      <c r="J913" s="11"/>
      <c r="K913" s="11"/>
      <c r="L913" s="11"/>
      <c r="M913" s="11"/>
      <c r="N913" s="11"/>
      <c r="O913" s="11"/>
    </row>
    <row r="914">
      <c r="C914" s="15"/>
      <c r="D914" s="12"/>
      <c r="E914" s="12"/>
      <c r="G914" s="11"/>
      <c r="H914" s="11"/>
      <c r="I914" s="11"/>
      <c r="J914" s="11"/>
      <c r="K914" s="11"/>
      <c r="L914" s="11"/>
      <c r="M914" s="11"/>
      <c r="N914" s="11"/>
      <c r="O914" s="11"/>
    </row>
    <row r="915">
      <c r="C915" s="15"/>
      <c r="D915" s="12"/>
      <c r="E915" s="12"/>
      <c r="G915" s="11"/>
      <c r="H915" s="11"/>
      <c r="I915" s="11"/>
      <c r="J915" s="11"/>
      <c r="K915" s="11"/>
      <c r="L915" s="11"/>
      <c r="M915" s="11"/>
      <c r="N915" s="11"/>
      <c r="O915" s="11"/>
    </row>
    <row r="916">
      <c r="C916" s="15"/>
      <c r="D916" s="12"/>
      <c r="E916" s="12"/>
      <c r="G916" s="11"/>
      <c r="H916" s="11"/>
      <c r="I916" s="11"/>
      <c r="J916" s="11"/>
      <c r="K916" s="11"/>
      <c r="L916" s="11"/>
      <c r="M916" s="11"/>
      <c r="N916" s="11"/>
      <c r="O916" s="11"/>
    </row>
    <row r="917">
      <c r="C917" s="15"/>
      <c r="D917" s="12"/>
      <c r="E917" s="12"/>
      <c r="G917" s="11"/>
      <c r="H917" s="11"/>
      <c r="I917" s="11"/>
      <c r="J917" s="11"/>
      <c r="K917" s="11"/>
      <c r="L917" s="11"/>
      <c r="M917" s="11"/>
      <c r="N917" s="11"/>
      <c r="O917" s="11"/>
    </row>
    <row r="918">
      <c r="C918" s="15"/>
      <c r="D918" s="12"/>
      <c r="E918" s="12"/>
      <c r="G918" s="11"/>
      <c r="H918" s="11"/>
      <c r="I918" s="11"/>
      <c r="J918" s="11"/>
      <c r="K918" s="11"/>
      <c r="L918" s="11"/>
      <c r="M918" s="11"/>
      <c r="N918" s="11"/>
      <c r="O918" s="11"/>
    </row>
    <row r="919">
      <c r="C919" s="15"/>
      <c r="D919" s="12"/>
      <c r="E919" s="12"/>
      <c r="G919" s="11"/>
      <c r="H919" s="11"/>
      <c r="I919" s="11"/>
      <c r="J919" s="11"/>
      <c r="K919" s="11"/>
      <c r="L919" s="11"/>
      <c r="M919" s="11"/>
      <c r="N919" s="11"/>
      <c r="O919" s="11"/>
    </row>
    <row r="920">
      <c r="C920" s="15"/>
      <c r="D920" s="12"/>
      <c r="E920" s="12"/>
      <c r="G920" s="11"/>
      <c r="H920" s="11"/>
      <c r="I920" s="11"/>
      <c r="J920" s="11"/>
      <c r="K920" s="11"/>
      <c r="L920" s="11"/>
      <c r="M920" s="11"/>
      <c r="N920" s="11"/>
      <c r="O920" s="11"/>
    </row>
    <row r="921">
      <c r="C921" s="15"/>
      <c r="D921" s="12"/>
      <c r="E921" s="12"/>
      <c r="G921" s="11"/>
      <c r="H921" s="11"/>
      <c r="I921" s="11"/>
      <c r="J921" s="11"/>
      <c r="K921" s="11"/>
      <c r="L921" s="11"/>
      <c r="M921" s="11"/>
      <c r="N921" s="11"/>
      <c r="O921" s="11"/>
    </row>
    <row r="922">
      <c r="C922" s="15"/>
      <c r="D922" s="12"/>
      <c r="E922" s="12"/>
      <c r="G922" s="11"/>
      <c r="H922" s="11"/>
      <c r="I922" s="11"/>
      <c r="J922" s="11"/>
      <c r="K922" s="11"/>
      <c r="L922" s="11"/>
      <c r="M922" s="11"/>
      <c r="N922" s="11"/>
      <c r="O922" s="11"/>
    </row>
    <row r="923">
      <c r="C923" s="15"/>
      <c r="D923" s="12"/>
      <c r="E923" s="12"/>
      <c r="G923" s="11"/>
      <c r="H923" s="11"/>
      <c r="I923" s="11"/>
      <c r="J923" s="11"/>
      <c r="K923" s="11"/>
      <c r="L923" s="11"/>
      <c r="M923" s="11"/>
      <c r="N923" s="11"/>
      <c r="O923" s="11"/>
    </row>
    <row r="924">
      <c r="C924" s="15"/>
      <c r="D924" s="12"/>
      <c r="E924" s="12"/>
      <c r="G924" s="11"/>
      <c r="H924" s="11"/>
      <c r="I924" s="11"/>
      <c r="J924" s="11"/>
      <c r="K924" s="11"/>
      <c r="L924" s="11"/>
      <c r="M924" s="11"/>
      <c r="N924" s="11"/>
      <c r="O924" s="11"/>
    </row>
    <row r="925">
      <c r="C925" s="15"/>
      <c r="D925" s="12"/>
      <c r="E925" s="12"/>
      <c r="G925" s="11"/>
      <c r="H925" s="11"/>
      <c r="I925" s="11"/>
      <c r="J925" s="11"/>
      <c r="K925" s="11"/>
      <c r="L925" s="11"/>
      <c r="M925" s="11"/>
      <c r="N925" s="11"/>
      <c r="O925" s="11"/>
    </row>
    <row r="926">
      <c r="C926" s="15"/>
      <c r="D926" s="12"/>
      <c r="E926" s="12"/>
      <c r="G926" s="11"/>
      <c r="H926" s="11"/>
      <c r="I926" s="11"/>
      <c r="J926" s="11"/>
      <c r="K926" s="11"/>
      <c r="L926" s="11"/>
      <c r="M926" s="11"/>
      <c r="N926" s="11"/>
      <c r="O926" s="11"/>
    </row>
    <row r="927">
      <c r="C927" s="15"/>
      <c r="D927" s="12"/>
      <c r="E927" s="12"/>
      <c r="G927" s="11"/>
      <c r="H927" s="11"/>
      <c r="I927" s="11"/>
      <c r="J927" s="11"/>
      <c r="K927" s="11"/>
      <c r="L927" s="11"/>
      <c r="M927" s="11"/>
      <c r="N927" s="11"/>
      <c r="O927" s="11"/>
    </row>
    <row r="928">
      <c r="C928" s="15"/>
      <c r="D928" s="12"/>
      <c r="E928" s="12"/>
      <c r="G928" s="11"/>
      <c r="H928" s="11"/>
      <c r="I928" s="11"/>
      <c r="J928" s="11"/>
      <c r="K928" s="11"/>
      <c r="L928" s="11"/>
      <c r="M928" s="11"/>
      <c r="N928" s="11"/>
      <c r="O928" s="11"/>
    </row>
    <row r="929">
      <c r="C929" s="15"/>
      <c r="D929" s="12"/>
      <c r="E929" s="12"/>
      <c r="G929" s="11"/>
      <c r="H929" s="11"/>
      <c r="I929" s="11"/>
      <c r="J929" s="11"/>
      <c r="K929" s="11"/>
      <c r="L929" s="11"/>
      <c r="M929" s="11"/>
      <c r="N929" s="11"/>
      <c r="O929" s="11"/>
    </row>
    <row r="930">
      <c r="C930" s="15"/>
      <c r="D930" s="12"/>
      <c r="E930" s="12"/>
      <c r="G930" s="11"/>
      <c r="H930" s="11"/>
      <c r="I930" s="11"/>
      <c r="J930" s="11"/>
      <c r="K930" s="11"/>
      <c r="L930" s="11"/>
      <c r="M930" s="11"/>
      <c r="N930" s="11"/>
      <c r="O930" s="11"/>
    </row>
    <row r="931">
      <c r="C931" s="15"/>
      <c r="D931" s="12"/>
      <c r="E931" s="12"/>
      <c r="G931" s="11"/>
      <c r="H931" s="11"/>
      <c r="I931" s="11"/>
      <c r="J931" s="11"/>
      <c r="K931" s="11"/>
      <c r="L931" s="11"/>
      <c r="M931" s="11"/>
      <c r="N931" s="11"/>
      <c r="O931" s="11"/>
    </row>
    <row r="932">
      <c r="C932" s="15"/>
      <c r="D932" s="12"/>
      <c r="E932" s="12"/>
      <c r="G932" s="11"/>
      <c r="H932" s="11"/>
      <c r="I932" s="11"/>
      <c r="J932" s="11"/>
      <c r="K932" s="11"/>
      <c r="L932" s="11"/>
      <c r="M932" s="11"/>
      <c r="N932" s="11"/>
      <c r="O932" s="11"/>
    </row>
    <row r="933">
      <c r="C933" s="15"/>
      <c r="D933" s="12"/>
      <c r="E933" s="12"/>
      <c r="G933" s="11"/>
      <c r="H933" s="11"/>
      <c r="I933" s="11"/>
      <c r="J933" s="11"/>
      <c r="K933" s="11"/>
      <c r="L933" s="11"/>
      <c r="M933" s="11"/>
      <c r="N933" s="11"/>
      <c r="O933" s="11"/>
    </row>
    <row r="934">
      <c r="C934" s="15"/>
      <c r="D934" s="12"/>
      <c r="E934" s="12"/>
      <c r="G934" s="11"/>
      <c r="H934" s="11"/>
      <c r="I934" s="11"/>
      <c r="J934" s="11"/>
      <c r="K934" s="11"/>
      <c r="L934" s="11"/>
      <c r="M934" s="11"/>
      <c r="N934" s="11"/>
      <c r="O934" s="11"/>
    </row>
    <row r="935">
      <c r="C935" s="15"/>
      <c r="D935" s="12"/>
      <c r="E935" s="12"/>
      <c r="G935" s="11"/>
      <c r="H935" s="11"/>
      <c r="I935" s="11"/>
      <c r="J935" s="11"/>
      <c r="K935" s="11"/>
      <c r="L935" s="11"/>
      <c r="M935" s="11"/>
      <c r="N935" s="11"/>
      <c r="O935" s="11"/>
    </row>
    <row r="936">
      <c r="C936" s="15"/>
      <c r="D936" s="12"/>
      <c r="E936" s="12"/>
      <c r="G936" s="11"/>
      <c r="H936" s="11"/>
      <c r="I936" s="11"/>
      <c r="J936" s="11"/>
      <c r="K936" s="11"/>
      <c r="L936" s="11"/>
      <c r="M936" s="11"/>
      <c r="N936" s="11"/>
      <c r="O936" s="11"/>
    </row>
    <row r="937">
      <c r="C937" s="15"/>
      <c r="D937" s="12"/>
      <c r="E937" s="12"/>
      <c r="G937" s="11"/>
      <c r="H937" s="11"/>
      <c r="I937" s="11"/>
      <c r="J937" s="11"/>
      <c r="K937" s="11"/>
      <c r="L937" s="11"/>
      <c r="M937" s="11"/>
      <c r="N937" s="11"/>
      <c r="O937" s="11"/>
    </row>
    <row r="938">
      <c r="C938" s="15"/>
      <c r="D938" s="12"/>
      <c r="E938" s="12"/>
      <c r="G938" s="11"/>
      <c r="H938" s="11"/>
      <c r="I938" s="11"/>
      <c r="J938" s="11"/>
      <c r="K938" s="11"/>
      <c r="L938" s="11"/>
      <c r="M938" s="11"/>
      <c r="N938" s="11"/>
      <c r="O938" s="11"/>
    </row>
    <row r="939">
      <c r="C939" s="15"/>
      <c r="D939" s="12"/>
      <c r="E939" s="12"/>
      <c r="G939" s="11"/>
      <c r="H939" s="11"/>
      <c r="I939" s="11"/>
      <c r="J939" s="11"/>
      <c r="K939" s="11"/>
      <c r="L939" s="11"/>
      <c r="M939" s="11"/>
      <c r="N939" s="11"/>
      <c r="O939" s="11"/>
    </row>
    <row r="940">
      <c r="C940" s="15"/>
      <c r="D940" s="12"/>
      <c r="E940" s="12"/>
      <c r="G940" s="11"/>
      <c r="H940" s="11"/>
      <c r="I940" s="11"/>
      <c r="J940" s="11"/>
      <c r="K940" s="11"/>
      <c r="L940" s="11"/>
      <c r="M940" s="11"/>
      <c r="N940" s="11"/>
      <c r="O940" s="11"/>
    </row>
    <row r="941">
      <c r="C941" s="15"/>
      <c r="D941" s="12"/>
      <c r="E941" s="12"/>
      <c r="G941" s="11"/>
      <c r="H941" s="11"/>
      <c r="I941" s="11"/>
      <c r="J941" s="11"/>
      <c r="K941" s="11"/>
      <c r="L941" s="11"/>
      <c r="M941" s="11"/>
      <c r="N941" s="11"/>
      <c r="O941" s="11"/>
    </row>
    <row r="942">
      <c r="C942" s="15"/>
      <c r="D942" s="12"/>
      <c r="E942" s="12"/>
      <c r="G942" s="11"/>
      <c r="H942" s="11"/>
      <c r="I942" s="11"/>
      <c r="J942" s="11"/>
      <c r="K942" s="11"/>
      <c r="L942" s="11"/>
      <c r="M942" s="11"/>
      <c r="N942" s="11"/>
      <c r="O942" s="11"/>
    </row>
    <row r="943">
      <c r="C943" s="15"/>
      <c r="D943" s="12"/>
      <c r="E943" s="12"/>
      <c r="G943" s="11"/>
      <c r="H943" s="11"/>
      <c r="I943" s="11"/>
      <c r="J943" s="11"/>
      <c r="K943" s="11"/>
      <c r="L943" s="11"/>
      <c r="M943" s="11"/>
      <c r="N943" s="11"/>
      <c r="O943" s="11"/>
    </row>
    <row r="944">
      <c r="C944" s="15"/>
      <c r="D944" s="12"/>
      <c r="E944" s="12"/>
      <c r="G944" s="11"/>
      <c r="H944" s="11"/>
      <c r="I944" s="11"/>
      <c r="J944" s="11"/>
      <c r="K944" s="11"/>
      <c r="L944" s="11"/>
      <c r="M944" s="11"/>
      <c r="N944" s="11"/>
      <c r="O944" s="11"/>
    </row>
    <row r="945">
      <c r="C945" s="15"/>
      <c r="D945" s="12"/>
      <c r="E945" s="12"/>
      <c r="G945" s="11"/>
      <c r="H945" s="11"/>
      <c r="I945" s="11"/>
      <c r="J945" s="11"/>
      <c r="K945" s="11"/>
      <c r="L945" s="11"/>
      <c r="M945" s="11"/>
      <c r="N945" s="11"/>
      <c r="O945" s="11"/>
    </row>
    <row r="946">
      <c r="C946" s="15"/>
      <c r="D946" s="12"/>
      <c r="E946" s="12"/>
      <c r="G946" s="11"/>
      <c r="H946" s="11"/>
      <c r="I946" s="11"/>
      <c r="J946" s="11"/>
      <c r="K946" s="11"/>
      <c r="L946" s="11"/>
      <c r="M946" s="11"/>
      <c r="N946" s="11"/>
      <c r="O946" s="11"/>
    </row>
    <row r="947">
      <c r="C947" s="15"/>
      <c r="D947" s="12"/>
      <c r="E947" s="12"/>
      <c r="G947" s="11"/>
      <c r="H947" s="11"/>
      <c r="I947" s="11"/>
      <c r="J947" s="11"/>
      <c r="K947" s="11"/>
      <c r="L947" s="11"/>
      <c r="M947" s="11"/>
      <c r="N947" s="11"/>
      <c r="O947" s="11"/>
    </row>
    <row r="948">
      <c r="C948" s="15"/>
      <c r="D948" s="12"/>
      <c r="E948" s="12"/>
      <c r="G948" s="11"/>
      <c r="H948" s="11"/>
      <c r="I948" s="11"/>
      <c r="J948" s="11"/>
      <c r="K948" s="11"/>
      <c r="L948" s="11"/>
      <c r="M948" s="11"/>
      <c r="N948" s="11"/>
      <c r="O948" s="11"/>
    </row>
    <row r="949">
      <c r="C949" s="15"/>
      <c r="D949" s="12"/>
      <c r="E949" s="12"/>
      <c r="G949" s="11"/>
      <c r="H949" s="11"/>
      <c r="I949" s="11"/>
      <c r="J949" s="11"/>
      <c r="K949" s="11"/>
      <c r="L949" s="11"/>
      <c r="M949" s="11"/>
      <c r="N949" s="11"/>
      <c r="O949" s="11"/>
    </row>
    <row r="950">
      <c r="C950" s="15"/>
      <c r="D950" s="12"/>
      <c r="E950" s="12"/>
      <c r="G950" s="11"/>
      <c r="H950" s="11"/>
      <c r="I950" s="11"/>
      <c r="J950" s="11"/>
      <c r="K950" s="11"/>
      <c r="L950" s="11"/>
      <c r="M950" s="11"/>
      <c r="N950" s="11"/>
      <c r="O950" s="11"/>
    </row>
    <row r="951">
      <c r="C951" s="15"/>
      <c r="D951" s="12"/>
      <c r="E951" s="12"/>
      <c r="G951" s="11"/>
      <c r="H951" s="11"/>
      <c r="I951" s="11"/>
      <c r="J951" s="11"/>
      <c r="K951" s="11"/>
      <c r="L951" s="11"/>
      <c r="M951" s="11"/>
      <c r="N951" s="11"/>
      <c r="O951" s="11"/>
    </row>
    <row r="952">
      <c r="C952" s="15"/>
      <c r="D952" s="12"/>
      <c r="E952" s="12"/>
      <c r="G952" s="11"/>
      <c r="H952" s="11"/>
      <c r="I952" s="11"/>
      <c r="J952" s="11"/>
      <c r="K952" s="11"/>
      <c r="L952" s="11"/>
      <c r="M952" s="11"/>
      <c r="N952" s="11"/>
      <c r="O952" s="11"/>
    </row>
    <row r="953">
      <c r="C953" s="15"/>
      <c r="D953" s="12"/>
      <c r="E953" s="12"/>
      <c r="G953" s="11"/>
      <c r="H953" s="11"/>
      <c r="I953" s="11"/>
      <c r="J953" s="11"/>
      <c r="K953" s="11"/>
      <c r="L953" s="11"/>
      <c r="M953" s="11"/>
      <c r="N953" s="11"/>
      <c r="O953" s="11"/>
    </row>
    <row r="954">
      <c r="C954" s="15"/>
      <c r="D954" s="12"/>
      <c r="E954" s="12"/>
      <c r="G954" s="11"/>
      <c r="H954" s="11"/>
      <c r="I954" s="11"/>
      <c r="J954" s="11"/>
      <c r="K954" s="11"/>
      <c r="L954" s="11"/>
      <c r="M954" s="11"/>
      <c r="N954" s="11"/>
      <c r="O954" s="11"/>
    </row>
    <row r="955">
      <c r="C955" s="15"/>
      <c r="D955" s="12"/>
      <c r="E955" s="12"/>
      <c r="G955" s="11"/>
      <c r="H955" s="11"/>
      <c r="I955" s="11"/>
      <c r="J955" s="11"/>
      <c r="K955" s="11"/>
      <c r="L955" s="11"/>
      <c r="M955" s="11"/>
      <c r="N955" s="11"/>
      <c r="O955" s="11"/>
    </row>
    <row r="956">
      <c r="C956" s="15"/>
      <c r="D956" s="12"/>
      <c r="E956" s="12"/>
      <c r="G956" s="11"/>
      <c r="H956" s="11"/>
      <c r="I956" s="11"/>
      <c r="J956" s="11"/>
      <c r="K956" s="11"/>
      <c r="L956" s="11"/>
      <c r="M956" s="11"/>
      <c r="N956" s="11"/>
      <c r="O956" s="11"/>
    </row>
    <row r="957">
      <c r="C957" s="15"/>
      <c r="D957" s="12"/>
      <c r="E957" s="12"/>
      <c r="G957" s="11"/>
      <c r="H957" s="11"/>
      <c r="I957" s="11"/>
      <c r="J957" s="11"/>
      <c r="K957" s="11"/>
      <c r="L957" s="11"/>
      <c r="M957" s="11"/>
      <c r="N957" s="11"/>
      <c r="O957" s="11"/>
    </row>
    <row r="958">
      <c r="C958" s="15"/>
      <c r="D958" s="12"/>
      <c r="E958" s="12"/>
      <c r="G958" s="11"/>
      <c r="H958" s="11"/>
      <c r="I958" s="11"/>
      <c r="J958" s="11"/>
      <c r="K958" s="11"/>
      <c r="L958" s="11"/>
      <c r="M958" s="11"/>
      <c r="N958" s="11"/>
      <c r="O958" s="11"/>
    </row>
    <row r="959">
      <c r="C959" s="15"/>
      <c r="D959" s="12"/>
      <c r="E959" s="12"/>
      <c r="G959" s="11"/>
      <c r="H959" s="11"/>
      <c r="I959" s="11"/>
      <c r="J959" s="11"/>
      <c r="K959" s="11"/>
      <c r="L959" s="11"/>
      <c r="M959" s="11"/>
      <c r="N959" s="11"/>
      <c r="O959" s="11"/>
    </row>
    <row r="960">
      <c r="C960" s="15"/>
      <c r="D960" s="12"/>
      <c r="E960" s="12"/>
      <c r="G960" s="11"/>
      <c r="H960" s="11"/>
      <c r="I960" s="11"/>
      <c r="J960" s="11"/>
      <c r="K960" s="11"/>
      <c r="L960" s="11"/>
      <c r="M960" s="11"/>
      <c r="N960" s="11"/>
      <c r="O960" s="11"/>
    </row>
    <row r="961">
      <c r="C961" s="15"/>
      <c r="D961" s="12"/>
      <c r="E961" s="12"/>
      <c r="G961" s="11"/>
      <c r="H961" s="11"/>
      <c r="I961" s="11"/>
      <c r="J961" s="11"/>
      <c r="K961" s="11"/>
      <c r="L961" s="11"/>
      <c r="M961" s="11"/>
      <c r="N961" s="11"/>
      <c r="O961" s="11"/>
    </row>
    <row r="962">
      <c r="C962" s="15"/>
      <c r="D962" s="12"/>
      <c r="E962" s="12"/>
      <c r="G962" s="11"/>
      <c r="H962" s="11"/>
      <c r="I962" s="11"/>
      <c r="J962" s="11"/>
      <c r="K962" s="11"/>
      <c r="L962" s="11"/>
      <c r="M962" s="11"/>
      <c r="N962" s="11"/>
      <c r="O962" s="11"/>
    </row>
    <row r="963">
      <c r="C963" s="15"/>
      <c r="D963" s="12"/>
      <c r="E963" s="12"/>
      <c r="G963" s="11"/>
      <c r="H963" s="11"/>
      <c r="I963" s="11"/>
      <c r="J963" s="11"/>
      <c r="K963" s="11"/>
      <c r="L963" s="11"/>
      <c r="M963" s="11"/>
      <c r="N963" s="11"/>
      <c r="O963" s="11"/>
    </row>
    <row r="964">
      <c r="C964" s="15"/>
      <c r="D964" s="12"/>
      <c r="E964" s="12"/>
      <c r="G964" s="11"/>
      <c r="H964" s="11"/>
      <c r="I964" s="11"/>
      <c r="J964" s="11"/>
      <c r="K964" s="11"/>
      <c r="L964" s="11"/>
      <c r="M964" s="11"/>
      <c r="N964" s="11"/>
      <c r="O964" s="11"/>
    </row>
    <row r="965">
      <c r="C965" s="15"/>
      <c r="D965" s="12"/>
      <c r="E965" s="12"/>
      <c r="G965" s="11"/>
      <c r="H965" s="11"/>
      <c r="I965" s="11"/>
      <c r="J965" s="11"/>
      <c r="K965" s="11"/>
      <c r="L965" s="11"/>
      <c r="M965" s="11"/>
      <c r="N965" s="11"/>
      <c r="O965" s="11"/>
    </row>
    <row r="966">
      <c r="C966" s="15"/>
      <c r="D966" s="12"/>
      <c r="E966" s="12"/>
      <c r="G966" s="11"/>
      <c r="H966" s="11"/>
      <c r="I966" s="11"/>
      <c r="J966" s="11"/>
      <c r="K966" s="11"/>
      <c r="L966" s="11"/>
      <c r="M966" s="11"/>
      <c r="N966" s="11"/>
      <c r="O966" s="11"/>
    </row>
    <row r="967">
      <c r="C967" s="15"/>
      <c r="D967" s="12"/>
      <c r="E967" s="12"/>
      <c r="G967" s="11"/>
      <c r="H967" s="11"/>
      <c r="I967" s="11"/>
      <c r="J967" s="11"/>
      <c r="K967" s="11"/>
      <c r="L967" s="11"/>
      <c r="M967" s="11"/>
      <c r="N967" s="11"/>
      <c r="O967" s="11"/>
    </row>
    <row r="968">
      <c r="C968" s="15"/>
      <c r="D968" s="12"/>
      <c r="E968" s="12"/>
      <c r="G968" s="11"/>
      <c r="H968" s="11"/>
      <c r="I968" s="11"/>
      <c r="J968" s="11"/>
      <c r="K968" s="11"/>
      <c r="L968" s="11"/>
      <c r="M968" s="11"/>
      <c r="N968" s="11"/>
      <c r="O968" s="11"/>
    </row>
    <row r="969">
      <c r="C969" s="15"/>
      <c r="D969" s="12"/>
      <c r="E969" s="12"/>
      <c r="G969" s="11"/>
      <c r="H969" s="11"/>
      <c r="I969" s="11"/>
      <c r="J969" s="11"/>
      <c r="K969" s="11"/>
      <c r="L969" s="11"/>
      <c r="M969" s="11"/>
      <c r="N969" s="11"/>
      <c r="O969" s="11"/>
    </row>
    <row r="970">
      <c r="C970" s="15"/>
      <c r="D970" s="12"/>
      <c r="E970" s="12"/>
      <c r="G970" s="11"/>
      <c r="H970" s="11"/>
      <c r="I970" s="11"/>
      <c r="J970" s="11"/>
      <c r="K970" s="11"/>
      <c r="L970" s="11"/>
      <c r="M970" s="11"/>
      <c r="N970" s="11"/>
      <c r="O970" s="11"/>
    </row>
    <row r="971">
      <c r="C971" s="15"/>
      <c r="D971" s="12"/>
      <c r="E971" s="12"/>
      <c r="G971" s="11"/>
      <c r="H971" s="11"/>
      <c r="I971" s="11"/>
      <c r="J971" s="11"/>
      <c r="K971" s="11"/>
      <c r="L971" s="11"/>
      <c r="M971" s="11"/>
      <c r="N971" s="11"/>
      <c r="O971" s="11"/>
    </row>
    <row r="972">
      <c r="C972" s="15"/>
      <c r="D972" s="12"/>
      <c r="E972" s="12"/>
      <c r="G972" s="11"/>
      <c r="H972" s="11"/>
      <c r="I972" s="11"/>
      <c r="J972" s="11"/>
      <c r="K972" s="11"/>
      <c r="L972" s="11"/>
      <c r="M972" s="11"/>
      <c r="N972" s="11"/>
      <c r="O972" s="11"/>
    </row>
    <row r="973">
      <c r="C973" s="15"/>
      <c r="D973" s="12"/>
      <c r="E973" s="12"/>
      <c r="G973" s="11"/>
      <c r="H973" s="11"/>
      <c r="I973" s="11"/>
      <c r="J973" s="11"/>
      <c r="K973" s="11"/>
      <c r="L973" s="11"/>
      <c r="M973" s="11"/>
      <c r="N973" s="11"/>
      <c r="O973" s="11"/>
    </row>
    <row r="974">
      <c r="C974" s="15"/>
      <c r="D974" s="12"/>
      <c r="E974" s="12"/>
      <c r="G974" s="11"/>
      <c r="H974" s="11"/>
      <c r="I974" s="11"/>
      <c r="J974" s="11"/>
      <c r="K974" s="11"/>
      <c r="L974" s="11"/>
      <c r="M974" s="11"/>
      <c r="N974" s="11"/>
      <c r="O974" s="11"/>
    </row>
    <row r="975">
      <c r="C975" s="15"/>
      <c r="D975" s="12"/>
      <c r="E975" s="12"/>
      <c r="G975" s="11"/>
      <c r="H975" s="11"/>
      <c r="I975" s="11"/>
      <c r="J975" s="11"/>
      <c r="K975" s="11"/>
      <c r="L975" s="11"/>
      <c r="M975" s="11"/>
      <c r="N975" s="11"/>
      <c r="O975" s="11"/>
    </row>
    <row r="976">
      <c r="C976" s="15"/>
      <c r="D976" s="12"/>
      <c r="E976" s="12"/>
      <c r="G976" s="11"/>
      <c r="H976" s="11"/>
      <c r="I976" s="11"/>
      <c r="J976" s="11"/>
      <c r="K976" s="11"/>
      <c r="L976" s="11"/>
      <c r="M976" s="11"/>
      <c r="N976" s="11"/>
      <c r="O976" s="11"/>
    </row>
    <row r="977">
      <c r="C977" s="15"/>
      <c r="D977" s="12"/>
      <c r="E977" s="12"/>
      <c r="G977" s="11"/>
      <c r="H977" s="11"/>
      <c r="I977" s="11"/>
      <c r="J977" s="11"/>
      <c r="K977" s="11"/>
      <c r="L977" s="11"/>
      <c r="M977" s="11"/>
      <c r="N977" s="11"/>
      <c r="O977" s="11"/>
    </row>
    <row r="978">
      <c r="C978" s="15"/>
      <c r="D978" s="12"/>
      <c r="E978" s="12"/>
      <c r="G978" s="11"/>
      <c r="H978" s="11"/>
      <c r="I978" s="11"/>
      <c r="J978" s="11"/>
      <c r="K978" s="11"/>
      <c r="L978" s="11"/>
      <c r="M978" s="11"/>
      <c r="N978" s="11"/>
      <c r="O978" s="11"/>
    </row>
    <row r="979">
      <c r="C979" s="15"/>
      <c r="D979" s="12"/>
      <c r="E979" s="12"/>
      <c r="G979" s="11"/>
      <c r="H979" s="11"/>
      <c r="I979" s="11"/>
      <c r="J979" s="11"/>
      <c r="K979" s="11"/>
      <c r="L979" s="11"/>
      <c r="M979" s="11"/>
      <c r="N979" s="11"/>
      <c r="O979" s="11"/>
    </row>
    <row r="980">
      <c r="C980" s="15"/>
      <c r="D980" s="12"/>
      <c r="E980" s="12"/>
      <c r="G980" s="11"/>
      <c r="H980" s="11"/>
      <c r="I980" s="11"/>
      <c r="J980" s="11"/>
      <c r="K980" s="11"/>
      <c r="L980" s="11"/>
      <c r="M980" s="11"/>
      <c r="N980" s="11"/>
      <c r="O980" s="11"/>
    </row>
    <row r="981">
      <c r="C981" s="15"/>
      <c r="D981" s="12"/>
      <c r="E981" s="12"/>
      <c r="G981" s="11"/>
      <c r="H981" s="11"/>
      <c r="I981" s="11"/>
      <c r="J981" s="11"/>
      <c r="K981" s="11"/>
      <c r="L981" s="11"/>
      <c r="M981" s="11"/>
      <c r="N981" s="11"/>
      <c r="O981" s="11"/>
    </row>
    <row r="982">
      <c r="C982" s="15"/>
      <c r="D982" s="12"/>
      <c r="E982" s="12"/>
      <c r="G982" s="11"/>
      <c r="H982" s="11"/>
      <c r="I982" s="11"/>
      <c r="J982" s="11"/>
      <c r="K982" s="11"/>
      <c r="L982" s="11"/>
      <c r="M982" s="11"/>
      <c r="N982" s="11"/>
      <c r="O982" s="11"/>
    </row>
    <row r="983">
      <c r="C983" s="15"/>
      <c r="D983" s="12"/>
      <c r="E983" s="12"/>
      <c r="G983" s="11"/>
      <c r="H983" s="11"/>
      <c r="I983" s="11"/>
      <c r="J983" s="11"/>
      <c r="K983" s="11"/>
      <c r="L983" s="11"/>
      <c r="M983" s="11"/>
      <c r="N983" s="11"/>
      <c r="O983" s="11"/>
    </row>
    <row r="984">
      <c r="C984" s="15"/>
      <c r="D984" s="12"/>
      <c r="E984" s="12"/>
      <c r="G984" s="11"/>
      <c r="H984" s="11"/>
      <c r="I984" s="11"/>
      <c r="J984" s="11"/>
      <c r="K984" s="11"/>
      <c r="L984" s="11"/>
      <c r="M984" s="11"/>
      <c r="N984" s="11"/>
      <c r="O984" s="11"/>
    </row>
    <row r="985">
      <c r="C985" s="15"/>
      <c r="D985" s="12"/>
      <c r="E985" s="12"/>
      <c r="G985" s="11"/>
      <c r="H985" s="11"/>
      <c r="I985" s="11"/>
      <c r="J985" s="11"/>
      <c r="K985" s="11"/>
      <c r="L985" s="11"/>
      <c r="M985" s="11"/>
      <c r="N985" s="11"/>
      <c r="O985" s="11"/>
    </row>
    <row r="986">
      <c r="C986" s="15"/>
      <c r="D986" s="12"/>
      <c r="E986" s="12"/>
      <c r="G986" s="11"/>
      <c r="H986" s="11"/>
      <c r="I986" s="11"/>
      <c r="J986" s="11"/>
      <c r="K986" s="11"/>
      <c r="L986" s="11"/>
      <c r="M986" s="11"/>
      <c r="N986" s="11"/>
      <c r="O986" s="11"/>
    </row>
    <row r="987">
      <c r="C987" s="15"/>
      <c r="D987" s="12"/>
      <c r="E987" s="12"/>
      <c r="G987" s="11"/>
      <c r="H987" s="11"/>
      <c r="I987" s="11"/>
      <c r="J987" s="11"/>
      <c r="K987" s="11"/>
      <c r="L987" s="11"/>
      <c r="M987" s="11"/>
      <c r="N987" s="11"/>
      <c r="O987" s="11"/>
    </row>
    <row r="988">
      <c r="C988" s="15"/>
      <c r="D988" s="12"/>
      <c r="E988" s="12"/>
      <c r="G988" s="11"/>
      <c r="H988" s="11"/>
      <c r="I988" s="11"/>
      <c r="J988" s="11"/>
      <c r="K988" s="11"/>
      <c r="L988" s="11"/>
      <c r="M988" s="11"/>
      <c r="N988" s="11"/>
      <c r="O988" s="11"/>
    </row>
    <row r="989">
      <c r="C989" s="15"/>
      <c r="D989" s="12"/>
      <c r="E989" s="12"/>
      <c r="G989" s="11"/>
      <c r="H989" s="11"/>
      <c r="I989" s="11"/>
      <c r="J989" s="11"/>
      <c r="K989" s="11"/>
      <c r="L989" s="11"/>
      <c r="M989" s="11"/>
      <c r="N989" s="11"/>
      <c r="O989" s="11"/>
    </row>
    <row r="990">
      <c r="C990" s="15"/>
      <c r="D990" s="12"/>
      <c r="E990" s="12"/>
      <c r="G990" s="11"/>
      <c r="H990" s="11"/>
      <c r="I990" s="11"/>
      <c r="J990" s="11"/>
      <c r="K990" s="11"/>
      <c r="L990" s="11"/>
      <c r="M990" s="11"/>
      <c r="N990" s="11"/>
      <c r="O990" s="11"/>
    </row>
    <row r="991">
      <c r="C991" s="15"/>
      <c r="D991" s="12"/>
      <c r="E991" s="12"/>
      <c r="G991" s="11"/>
      <c r="H991" s="11"/>
      <c r="I991" s="11"/>
      <c r="J991" s="11"/>
      <c r="K991" s="11"/>
      <c r="L991" s="11"/>
      <c r="M991" s="11"/>
      <c r="N991" s="11"/>
      <c r="O991" s="11"/>
    </row>
    <row r="992">
      <c r="C992" s="15"/>
      <c r="D992" s="12"/>
      <c r="E992" s="12"/>
      <c r="G992" s="11"/>
      <c r="H992" s="11"/>
      <c r="I992" s="11"/>
      <c r="J992" s="11"/>
      <c r="K992" s="11"/>
      <c r="L992" s="11"/>
      <c r="M992" s="11"/>
      <c r="N992" s="11"/>
      <c r="O992" s="11"/>
    </row>
    <row r="993">
      <c r="C993" s="15"/>
      <c r="D993" s="12"/>
      <c r="E993" s="12"/>
      <c r="G993" s="11"/>
      <c r="H993" s="11"/>
      <c r="I993" s="11"/>
      <c r="J993" s="11"/>
      <c r="K993" s="11"/>
      <c r="L993" s="11"/>
      <c r="M993" s="11"/>
      <c r="N993" s="11"/>
      <c r="O993" s="11"/>
    </row>
    <row r="994">
      <c r="C994" s="15"/>
      <c r="D994" s="12"/>
      <c r="E994" s="12"/>
      <c r="G994" s="11"/>
      <c r="H994" s="11"/>
      <c r="I994" s="11"/>
      <c r="J994" s="11"/>
      <c r="K994" s="11"/>
      <c r="L994" s="11"/>
      <c r="M994" s="11"/>
      <c r="N994" s="11"/>
      <c r="O994" s="11"/>
    </row>
    <row r="995">
      <c r="C995" s="15"/>
      <c r="D995" s="12"/>
      <c r="E995" s="12"/>
      <c r="G995" s="11"/>
      <c r="H995" s="11"/>
      <c r="I995" s="11"/>
      <c r="J995" s="11"/>
      <c r="K995" s="11"/>
      <c r="L995" s="11"/>
      <c r="M995" s="11"/>
      <c r="N995" s="11"/>
      <c r="O995" s="11"/>
    </row>
    <row r="996">
      <c r="C996" s="15"/>
      <c r="D996" s="12"/>
      <c r="E996" s="12"/>
      <c r="G996" s="11"/>
      <c r="H996" s="11"/>
      <c r="I996" s="11"/>
      <c r="J996" s="11"/>
      <c r="K996" s="11"/>
      <c r="L996" s="11"/>
      <c r="M996" s="11"/>
      <c r="N996" s="11"/>
      <c r="O996" s="11"/>
    </row>
    <row r="997">
      <c r="C997" s="15"/>
      <c r="D997" s="12"/>
      <c r="E997" s="12"/>
      <c r="G997" s="11"/>
      <c r="H997" s="11"/>
      <c r="I997" s="11"/>
      <c r="J997" s="11"/>
      <c r="K997" s="11"/>
      <c r="L997" s="11"/>
      <c r="M997" s="11"/>
      <c r="N997" s="11"/>
      <c r="O997" s="11"/>
    </row>
    <row r="998">
      <c r="C998" s="15"/>
      <c r="D998" s="12"/>
      <c r="E998" s="12"/>
      <c r="G998" s="11"/>
      <c r="H998" s="11"/>
      <c r="I998" s="11"/>
      <c r="J998" s="11"/>
      <c r="K998" s="11"/>
      <c r="L998" s="11"/>
      <c r="M998" s="11"/>
      <c r="N998" s="11"/>
      <c r="O998" s="11"/>
    </row>
    <row r="999">
      <c r="C999" s="15"/>
      <c r="D999" s="12"/>
      <c r="E999" s="12"/>
      <c r="G999" s="11"/>
      <c r="H999" s="11"/>
      <c r="I999" s="11"/>
      <c r="J999" s="11"/>
      <c r="K999" s="11"/>
      <c r="L999" s="11"/>
      <c r="M999" s="11"/>
      <c r="N999" s="11"/>
      <c r="O999" s="11"/>
    </row>
    <row r="1000">
      <c r="C1000" s="15"/>
      <c r="D1000" s="12"/>
      <c r="E1000" s="12"/>
      <c r="G1000" s="11"/>
      <c r="H1000" s="11"/>
      <c r="I1000" s="11"/>
      <c r="J1000" s="11"/>
      <c r="K1000" s="11"/>
      <c r="L1000" s="11"/>
      <c r="M1000" s="11"/>
      <c r="N1000" s="11"/>
      <c r="O1000" s="11"/>
    </row>
    <row r="1001">
      <c r="C1001" s="15"/>
      <c r="D1001" s="12"/>
      <c r="E1001" s="12"/>
      <c r="G1001" s="11"/>
      <c r="H1001" s="11"/>
      <c r="I1001" s="11"/>
      <c r="J1001" s="11"/>
      <c r="K1001" s="11"/>
      <c r="L1001" s="11"/>
      <c r="M1001" s="11"/>
      <c r="N1001" s="11"/>
      <c r="O1001" s="11"/>
    </row>
    <row r="1002">
      <c r="C1002" s="15"/>
      <c r="D1002" s="12"/>
      <c r="E1002" s="12"/>
      <c r="G1002" s="11"/>
      <c r="H1002" s="11"/>
      <c r="I1002" s="11"/>
      <c r="J1002" s="11"/>
      <c r="K1002" s="11"/>
      <c r="L1002" s="11"/>
      <c r="M1002" s="11"/>
      <c r="N1002" s="11"/>
      <c r="O1002" s="11"/>
    </row>
    <row r="1003">
      <c r="C1003" s="15"/>
      <c r="D1003" s="12"/>
      <c r="E1003" s="12"/>
      <c r="G1003" s="11"/>
      <c r="H1003" s="11"/>
      <c r="I1003" s="11"/>
      <c r="J1003" s="11"/>
      <c r="K1003" s="11"/>
      <c r="L1003" s="11"/>
      <c r="M1003" s="11"/>
      <c r="N1003" s="11"/>
      <c r="O1003" s="11"/>
    </row>
    <row r="1004">
      <c r="C1004" s="15"/>
      <c r="D1004" s="12"/>
      <c r="E1004" s="12"/>
      <c r="G1004" s="11"/>
      <c r="H1004" s="11"/>
      <c r="I1004" s="11"/>
      <c r="J1004" s="11"/>
      <c r="K1004" s="11"/>
      <c r="L1004" s="11"/>
      <c r="M1004" s="11"/>
      <c r="N1004" s="11"/>
      <c r="O1004" s="11"/>
    </row>
    <row r="1005">
      <c r="C1005" s="15"/>
      <c r="D1005" s="12"/>
      <c r="E1005" s="12"/>
      <c r="G1005" s="11"/>
      <c r="H1005" s="11"/>
      <c r="I1005" s="11"/>
      <c r="J1005" s="11"/>
      <c r="K1005" s="11"/>
      <c r="L1005" s="11"/>
      <c r="M1005" s="11"/>
      <c r="N1005" s="11"/>
      <c r="O1005" s="11"/>
    </row>
    <row r="1006">
      <c r="C1006" s="15"/>
      <c r="D1006" s="12"/>
      <c r="E1006" s="12"/>
      <c r="G1006" s="11"/>
      <c r="H1006" s="11"/>
      <c r="I1006" s="11"/>
      <c r="J1006" s="11"/>
      <c r="K1006" s="11"/>
      <c r="L1006" s="11"/>
      <c r="M1006" s="11"/>
      <c r="N1006" s="11"/>
      <c r="O1006" s="11"/>
    </row>
    <row r="1007">
      <c r="C1007" s="15"/>
      <c r="D1007" s="12"/>
      <c r="E1007" s="12"/>
      <c r="G1007" s="11"/>
      <c r="H1007" s="11"/>
      <c r="I1007" s="11"/>
      <c r="J1007" s="11"/>
      <c r="K1007" s="11"/>
      <c r="L1007" s="11"/>
      <c r="M1007" s="11"/>
      <c r="N1007" s="11"/>
      <c r="O1007" s="11"/>
    </row>
    <row r="1008">
      <c r="C1008" s="15"/>
      <c r="D1008" s="12"/>
      <c r="E1008" s="12"/>
      <c r="G1008" s="11"/>
      <c r="H1008" s="11"/>
      <c r="I1008" s="11"/>
      <c r="J1008" s="11"/>
      <c r="K1008" s="11"/>
      <c r="L1008" s="11"/>
      <c r="M1008" s="11"/>
      <c r="N1008" s="11"/>
      <c r="O1008" s="11"/>
    </row>
    <row r="1009">
      <c r="C1009" s="15"/>
      <c r="D1009" s="12"/>
      <c r="E1009" s="12"/>
      <c r="G1009" s="11"/>
      <c r="H1009" s="11"/>
      <c r="I1009" s="11"/>
      <c r="J1009" s="11"/>
      <c r="K1009" s="11"/>
      <c r="L1009" s="11"/>
      <c r="M1009" s="11"/>
      <c r="N1009" s="11"/>
      <c r="O1009" s="11"/>
    </row>
    <row r="1010">
      <c r="C1010" s="15"/>
      <c r="D1010" s="12"/>
      <c r="E1010" s="12"/>
      <c r="G1010" s="11"/>
      <c r="H1010" s="11"/>
      <c r="I1010" s="11"/>
      <c r="J1010" s="11"/>
      <c r="K1010" s="11"/>
      <c r="L1010" s="11"/>
      <c r="M1010" s="11"/>
      <c r="N1010" s="11"/>
      <c r="O1010" s="11"/>
    </row>
    <row r="1011">
      <c r="C1011" s="15"/>
      <c r="D1011" s="12"/>
      <c r="E1011" s="12"/>
      <c r="G1011" s="11"/>
      <c r="H1011" s="11"/>
      <c r="I1011" s="11"/>
      <c r="J1011" s="11"/>
      <c r="K1011" s="11"/>
      <c r="L1011" s="11"/>
      <c r="M1011" s="11"/>
      <c r="N1011" s="11"/>
      <c r="O1011" s="11"/>
    </row>
    <row r="1012">
      <c r="C1012" s="15"/>
      <c r="D1012" s="12"/>
      <c r="E1012" s="12"/>
      <c r="G1012" s="11"/>
      <c r="H1012" s="11"/>
      <c r="I1012" s="11"/>
      <c r="J1012" s="11"/>
      <c r="K1012" s="11"/>
      <c r="L1012" s="11"/>
      <c r="M1012" s="11"/>
      <c r="N1012" s="11"/>
      <c r="O1012" s="11"/>
    </row>
    <row r="1013">
      <c r="C1013" s="15"/>
      <c r="D1013" s="12"/>
      <c r="E1013" s="12"/>
      <c r="G1013" s="11"/>
      <c r="H1013" s="11"/>
      <c r="I1013" s="11"/>
      <c r="J1013" s="11"/>
      <c r="K1013" s="11"/>
      <c r="L1013" s="11"/>
      <c r="M1013" s="11"/>
      <c r="N1013" s="11"/>
      <c r="O1013" s="11"/>
    </row>
    <row r="1014">
      <c r="C1014" s="15"/>
      <c r="D1014" s="12"/>
      <c r="E1014" s="12"/>
      <c r="G1014" s="11"/>
      <c r="H1014" s="11"/>
      <c r="I1014" s="11"/>
      <c r="J1014" s="11"/>
      <c r="K1014" s="11"/>
      <c r="L1014" s="11"/>
      <c r="M1014" s="11"/>
      <c r="N1014" s="11"/>
      <c r="O1014" s="11"/>
    </row>
    <row r="1015">
      <c r="C1015" s="15"/>
      <c r="D1015" s="12"/>
      <c r="E1015" s="12"/>
      <c r="G1015" s="11"/>
      <c r="H1015" s="11"/>
      <c r="I1015" s="11"/>
      <c r="J1015" s="11"/>
      <c r="K1015" s="11"/>
      <c r="L1015" s="11"/>
      <c r="M1015" s="11"/>
      <c r="N1015" s="11"/>
      <c r="O1015" s="11"/>
    </row>
    <row r="1016">
      <c r="C1016" s="15"/>
      <c r="D1016" s="12"/>
      <c r="E1016" s="12"/>
      <c r="G1016" s="11"/>
      <c r="H1016" s="11"/>
      <c r="I1016" s="11"/>
      <c r="J1016" s="11"/>
      <c r="K1016" s="11"/>
      <c r="L1016" s="11"/>
      <c r="M1016" s="11"/>
      <c r="N1016" s="11"/>
      <c r="O1016" s="11"/>
    </row>
    <row r="1017">
      <c r="C1017" s="15"/>
      <c r="D1017" s="12"/>
      <c r="E1017" s="12"/>
      <c r="G1017" s="11"/>
      <c r="H1017" s="11"/>
      <c r="I1017" s="11"/>
      <c r="J1017" s="11"/>
      <c r="K1017" s="11"/>
      <c r="L1017" s="11"/>
      <c r="M1017" s="11"/>
      <c r="N1017" s="11"/>
      <c r="O1017" s="11"/>
    </row>
    <row r="1018">
      <c r="C1018" s="15"/>
      <c r="D1018" s="12"/>
      <c r="E1018" s="12"/>
      <c r="G1018" s="11"/>
      <c r="H1018" s="11"/>
      <c r="I1018" s="11"/>
      <c r="J1018" s="11"/>
      <c r="K1018" s="11"/>
      <c r="L1018" s="11"/>
      <c r="M1018" s="11"/>
      <c r="N1018" s="11"/>
      <c r="O1018" s="11"/>
    </row>
    <row r="1019">
      <c r="C1019" s="15"/>
      <c r="D1019" s="12"/>
      <c r="E1019" s="12"/>
      <c r="G1019" s="11"/>
      <c r="H1019" s="11"/>
      <c r="I1019" s="11"/>
      <c r="J1019" s="11"/>
      <c r="K1019" s="11"/>
      <c r="L1019" s="11"/>
      <c r="M1019" s="11"/>
      <c r="N1019" s="11"/>
      <c r="O1019" s="11"/>
    </row>
    <row r="1020">
      <c r="C1020" s="15"/>
      <c r="D1020" s="12"/>
      <c r="E1020" s="12"/>
      <c r="G1020" s="11"/>
      <c r="H1020" s="11"/>
      <c r="I1020" s="11"/>
      <c r="J1020" s="11"/>
      <c r="K1020" s="11"/>
      <c r="L1020" s="11"/>
      <c r="M1020" s="11"/>
      <c r="N1020" s="11"/>
      <c r="O1020" s="11"/>
    </row>
    <row r="1021">
      <c r="C1021" s="15"/>
      <c r="D1021" s="12"/>
      <c r="E1021" s="12"/>
      <c r="G1021" s="11"/>
      <c r="H1021" s="11"/>
      <c r="I1021" s="11"/>
      <c r="J1021" s="11"/>
      <c r="K1021" s="11"/>
      <c r="L1021" s="11"/>
      <c r="M1021" s="11"/>
      <c r="N1021" s="11"/>
      <c r="O1021" s="11"/>
    </row>
    <row r="1022">
      <c r="C1022" s="15"/>
      <c r="D1022" s="12"/>
      <c r="E1022" s="12"/>
      <c r="G1022" s="11"/>
      <c r="H1022" s="11"/>
      <c r="I1022" s="11"/>
      <c r="J1022" s="11"/>
      <c r="K1022" s="11"/>
      <c r="L1022" s="11"/>
      <c r="M1022" s="11"/>
      <c r="N1022" s="11"/>
      <c r="O1022" s="11"/>
    </row>
    <row r="1023">
      <c r="C1023" s="15"/>
      <c r="D1023" s="12"/>
      <c r="E1023" s="12"/>
      <c r="G1023" s="11"/>
      <c r="H1023" s="11"/>
      <c r="I1023" s="11"/>
      <c r="J1023" s="11"/>
      <c r="K1023" s="11"/>
      <c r="L1023" s="11"/>
      <c r="M1023" s="11"/>
      <c r="N1023" s="11"/>
      <c r="O1023" s="11"/>
    </row>
    <row r="1024">
      <c r="C1024" s="15"/>
      <c r="D1024" s="12"/>
      <c r="E1024" s="12"/>
      <c r="G1024" s="11"/>
      <c r="H1024" s="11"/>
      <c r="I1024" s="11"/>
      <c r="J1024" s="11"/>
      <c r="K1024" s="11"/>
      <c r="L1024" s="11"/>
      <c r="M1024" s="11"/>
      <c r="N1024" s="11"/>
      <c r="O1024" s="11"/>
    </row>
    <row r="1025">
      <c r="C1025" s="15"/>
      <c r="D1025" s="12"/>
      <c r="E1025" s="12"/>
      <c r="G1025" s="11"/>
      <c r="H1025" s="11"/>
      <c r="I1025" s="11"/>
      <c r="J1025" s="11"/>
      <c r="K1025" s="11"/>
      <c r="L1025" s="11"/>
      <c r="M1025" s="11"/>
      <c r="N1025" s="11"/>
      <c r="O1025" s="11"/>
    </row>
    <row r="1026">
      <c r="C1026" s="15"/>
      <c r="D1026" s="12"/>
      <c r="E1026" s="12"/>
      <c r="G1026" s="11"/>
      <c r="H1026" s="11"/>
      <c r="I1026" s="11"/>
      <c r="J1026" s="11"/>
      <c r="K1026" s="11"/>
      <c r="L1026" s="11"/>
      <c r="M1026" s="11"/>
      <c r="N1026" s="11"/>
      <c r="O1026" s="11"/>
    </row>
    <row r="1027">
      <c r="C1027" s="15"/>
      <c r="D1027" s="12"/>
      <c r="E1027" s="12"/>
      <c r="G1027" s="11"/>
      <c r="H1027" s="11"/>
      <c r="I1027" s="11"/>
      <c r="J1027" s="11"/>
      <c r="K1027" s="11"/>
      <c r="L1027" s="11"/>
      <c r="M1027" s="11"/>
      <c r="N1027" s="11"/>
      <c r="O1027" s="11"/>
    </row>
    <row r="1028">
      <c r="C1028" s="15"/>
      <c r="D1028" s="12"/>
      <c r="E1028" s="12"/>
      <c r="G1028" s="11"/>
      <c r="H1028" s="11"/>
      <c r="I1028" s="11"/>
      <c r="J1028" s="11"/>
      <c r="K1028" s="11"/>
      <c r="L1028" s="11"/>
      <c r="M1028" s="11"/>
      <c r="N1028" s="11"/>
      <c r="O1028" s="11"/>
    </row>
    <row r="1029">
      <c r="C1029" s="15"/>
      <c r="D1029" s="12"/>
      <c r="E1029" s="12"/>
      <c r="G1029" s="11"/>
      <c r="H1029" s="11"/>
      <c r="I1029" s="11"/>
      <c r="J1029" s="11"/>
      <c r="K1029" s="11"/>
      <c r="L1029" s="11"/>
      <c r="M1029" s="11"/>
      <c r="N1029" s="11"/>
      <c r="O1029" s="11"/>
    </row>
    <row r="1030">
      <c r="C1030" s="15"/>
      <c r="D1030" s="12"/>
      <c r="E1030" s="12"/>
      <c r="G1030" s="11"/>
      <c r="H1030" s="11"/>
      <c r="I1030" s="11"/>
      <c r="J1030" s="11"/>
      <c r="K1030" s="11"/>
      <c r="L1030" s="11"/>
      <c r="M1030" s="11"/>
      <c r="N1030" s="11"/>
      <c r="O1030" s="11"/>
    </row>
    <row r="1031">
      <c r="C1031" s="15"/>
      <c r="D1031" s="12"/>
      <c r="E1031" s="12"/>
      <c r="G1031" s="11"/>
      <c r="H1031" s="11"/>
      <c r="I1031" s="11"/>
      <c r="J1031" s="11"/>
      <c r="K1031" s="11"/>
      <c r="L1031" s="11"/>
      <c r="M1031" s="11"/>
      <c r="N1031" s="11"/>
      <c r="O1031" s="11"/>
    </row>
    <row r="1032">
      <c r="C1032" s="15"/>
      <c r="D1032" s="12"/>
      <c r="E1032" s="12"/>
      <c r="G1032" s="11"/>
      <c r="H1032" s="11"/>
      <c r="I1032" s="11"/>
      <c r="J1032" s="11"/>
      <c r="K1032" s="11"/>
      <c r="L1032" s="11"/>
      <c r="M1032" s="11"/>
      <c r="N1032" s="11"/>
      <c r="O1032" s="11"/>
    </row>
    <row r="1033">
      <c r="C1033" s="15"/>
      <c r="D1033" s="12"/>
      <c r="E1033" s="12"/>
      <c r="G1033" s="11"/>
      <c r="H1033" s="11"/>
      <c r="I1033" s="11"/>
      <c r="J1033" s="11"/>
      <c r="K1033" s="11"/>
      <c r="L1033" s="11"/>
      <c r="M1033" s="11"/>
      <c r="N1033" s="11"/>
      <c r="O1033" s="11"/>
    </row>
    <row r="1034">
      <c r="C1034" s="15"/>
      <c r="D1034" s="12"/>
      <c r="E1034" s="12"/>
      <c r="G1034" s="11"/>
      <c r="H1034" s="11"/>
      <c r="I1034" s="11"/>
      <c r="J1034" s="11"/>
      <c r="K1034" s="11"/>
      <c r="L1034" s="11"/>
      <c r="M1034" s="11"/>
      <c r="N1034" s="11"/>
      <c r="O1034" s="11"/>
    </row>
    <row r="1035">
      <c r="C1035" s="15"/>
      <c r="D1035" s="12"/>
      <c r="E1035" s="12"/>
      <c r="G1035" s="11"/>
      <c r="H1035" s="11"/>
      <c r="I1035" s="11"/>
      <c r="J1035" s="11"/>
      <c r="K1035" s="11"/>
      <c r="L1035" s="11"/>
      <c r="M1035" s="11"/>
      <c r="N1035" s="11"/>
      <c r="O1035" s="11"/>
    </row>
    <row r="1036">
      <c r="C1036" s="15"/>
      <c r="D1036" s="12"/>
      <c r="E1036" s="12"/>
      <c r="G1036" s="11"/>
      <c r="H1036" s="11"/>
      <c r="I1036" s="11"/>
      <c r="J1036" s="11"/>
      <c r="K1036" s="11"/>
      <c r="L1036" s="11"/>
      <c r="M1036" s="11"/>
      <c r="N1036" s="11"/>
      <c r="O1036" s="11"/>
    </row>
    <row r="1037">
      <c r="C1037" s="15"/>
      <c r="D1037" s="12"/>
      <c r="E1037" s="12"/>
      <c r="G1037" s="11"/>
      <c r="H1037" s="11"/>
      <c r="I1037" s="11"/>
      <c r="J1037" s="11"/>
      <c r="K1037" s="11"/>
      <c r="L1037" s="11"/>
      <c r="M1037" s="11"/>
      <c r="N1037" s="11"/>
      <c r="O1037" s="11"/>
    </row>
    <row r="1038">
      <c r="C1038" s="15"/>
      <c r="D1038" s="12"/>
      <c r="E1038" s="12"/>
      <c r="G1038" s="11"/>
      <c r="H1038" s="11"/>
      <c r="I1038" s="11"/>
      <c r="J1038" s="11"/>
      <c r="K1038" s="11"/>
      <c r="L1038" s="11"/>
      <c r="M1038" s="11"/>
      <c r="N1038" s="11"/>
      <c r="O1038" s="11"/>
    </row>
    <row r="1039">
      <c r="C1039" s="15"/>
      <c r="D1039" s="12"/>
      <c r="E1039" s="12"/>
      <c r="G1039" s="11"/>
      <c r="H1039" s="11"/>
      <c r="I1039" s="11"/>
      <c r="J1039" s="11"/>
      <c r="K1039" s="11"/>
      <c r="L1039" s="11"/>
      <c r="M1039" s="11"/>
      <c r="N1039" s="11"/>
      <c r="O1039" s="11"/>
    </row>
    <row r="1040">
      <c r="C1040" s="15"/>
      <c r="D1040" s="12"/>
      <c r="E1040" s="12"/>
      <c r="G1040" s="11"/>
      <c r="H1040" s="11"/>
      <c r="I1040" s="11"/>
      <c r="J1040" s="11"/>
      <c r="K1040" s="11"/>
      <c r="L1040" s="11"/>
      <c r="M1040" s="11"/>
      <c r="N1040" s="11"/>
      <c r="O1040" s="11"/>
    </row>
    <row r="1041">
      <c r="C1041" s="15"/>
      <c r="D1041" s="12"/>
      <c r="E1041" s="12"/>
      <c r="G1041" s="11"/>
      <c r="H1041" s="11"/>
      <c r="I1041" s="11"/>
      <c r="J1041" s="11"/>
      <c r="K1041" s="11"/>
      <c r="L1041" s="11"/>
      <c r="M1041" s="11"/>
      <c r="N1041" s="11"/>
      <c r="O1041" s="11"/>
    </row>
    <row r="1042">
      <c r="C1042" s="15"/>
      <c r="D1042" s="12"/>
      <c r="E1042" s="12"/>
      <c r="G1042" s="11"/>
      <c r="H1042" s="11"/>
      <c r="I1042" s="11"/>
      <c r="J1042" s="11"/>
      <c r="K1042" s="11"/>
      <c r="L1042" s="11"/>
      <c r="M1042" s="11"/>
      <c r="N1042" s="11"/>
      <c r="O1042" s="11"/>
    </row>
    <row r="1043">
      <c r="C1043" s="15"/>
      <c r="D1043" s="12"/>
      <c r="E1043" s="12"/>
      <c r="G1043" s="11"/>
      <c r="H1043" s="11"/>
      <c r="I1043" s="11"/>
      <c r="J1043" s="11"/>
      <c r="K1043" s="11"/>
      <c r="L1043" s="11"/>
      <c r="M1043" s="11"/>
      <c r="N1043" s="11"/>
      <c r="O1043" s="11"/>
    </row>
    <row r="1044">
      <c r="C1044" s="15"/>
      <c r="D1044" s="12"/>
      <c r="E1044" s="12"/>
      <c r="G1044" s="11"/>
      <c r="H1044" s="11"/>
      <c r="I1044" s="11"/>
      <c r="J1044" s="11"/>
      <c r="K1044" s="11"/>
      <c r="L1044" s="11"/>
      <c r="M1044" s="11"/>
      <c r="N1044" s="11"/>
      <c r="O1044" s="11"/>
    </row>
    <row r="1045">
      <c r="C1045" s="15"/>
      <c r="D1045" s="12"/>
      <c r="E1045" s="12"/>
      <c r="G1045" s="11"/>
      <c r="H1045" s="11"/>
      <c r="I1045" s="11"/>
      <c r="J1045" s="11"/>
      <c r="K1045" s="11"/>
      <c r="L1045" s="11"/>
      <c r="M1045" s="11"/>
      <c r="N1045" s="11"/>
      <c r="O1045" s="11"/>
    </row>
    <row r="1046">
      <c r="C1046" s="15"/>
      <c r="D1046" s="12"/>
      <c r="E1046" s="12"/>
      <c r="G1046" s="11"/>
      <c r="H1046" s="11"/>
      <c r="I1046" s="11"/>
      <c r="J1046" s="11"/>
      <c r="K1046" s="11"/>
      <c r="L1046" s="11"/>
      <c r="M1046" s="11"/>
      <c r="N1046" s="11"/>
      <c r="O1046" s="11"/>
    </row>
    <row r="1047">
      <c r="C1047" s="15"/>
      <c r="D1047" s="12"/>
      <c r="E1047" s="12"/>
      <c r="G1047" s="11"/>
      <c r="H1047" s="11"/>
      <c r="I1047" s="11"/>
      <c r="J1047" s="11"/>
      <c r="K1047" s="11"/>
      <c r="L1047" s="11"/>
      <c r="M1047" s="11"/>
      <c r="N1047" s="11"/>
      <c r="O1047" s="11"/>
    </row>
    <row r="1048">
      <c r="C1048" s="15"/>
      <c r="D1048" s="12"/>
      <c r="E1048" s="12"/>
      <c r="G1048" s="11"/>
      <c r="H1048" s="11"/>
      <c r="I1048" s="11"/>
      <c r="J1048" s="11"/>
      <c r="K1048" s="11"/>
      <c r="L1048" s="11"/>
      <c r="M1048" s="11"/>
      <c r="N1048" s="11"/>
      <c r="O1048" s="11"/>
    </row>
    <row r="1049">
      <c r="C1049" s="15"/>
      <c r="D1049" s="12"/>
      <c r="E1049" s="12"/>
      <c r="G1049" s="11"/>
      <c r="H1049" s="11"/>
      <c r="I1049" s="11"/>
      <c r="J1049" s="11"/>
      <c r="K1049" s="11"/>
      <c r="L1049" s="11"/>
      <c r="M1049" s="11"/>
      <c r="N1049" s="11"/>
      <c r="O1049" s="11"/>
    </row>
    <row r="1050">
      <c r="C1050" s="15"/>
      <c r="D1050" s="12"/>
      <c r="E1050" s="12"/>
      <c r="G1050" s="11"/>
      <c r="H1050" s="11"/>
      <c r="I1050" s="11"/>
      <c r="J1050" s="11"/>
      <c r="K1050" s="11"/>
      <c r="L1050" s="11"/>
      <c r="M1050" s="11"/>
      <c r="N1050" s="11"/>
      <c r="O1050" s="11"/>
    </row>
    <row r="1051">
      <c r="C1051" s="15"/>
      <c r="D1051" s="12"/>
      <c r="E1051" s="12"/>
      <c r="G1051" s="11"/>
      <c r="H1051" s="11"/>
      <c r="I1051" s="11"/>
      <c r="J1051" s="11"/>
      <c r="K1051" s="11"/>
      <c r="L1051" s="11"/>
      <c r="M1051" s="11"/>
      <c r="N1051" s="11"/>
      <c r="O1051" s="11"/>
    </row>
    <row r="1052">
      <c r="C1052" s="15"/>
      <c r="D1052" s="12"/>
      <c r="E1052" s="12"/>
      <c r="G1052" s="11"/>
      <c r="H1052" s="11"/>
      <c r="I1052" s="11"/>
      <c r="J1052" s="11"/>
      <c r="K1052" s="11"/>
      <c r="L1052" s="11"/>
      <c r="M1052" s="11"/>
      <c r="N1052" s="11"/>
      <c r="O1052" s="11"/>
    </row>
    <row r="1053">
      <c r="C1053" s="15"/>
      <c r="D1053" s="12"/>
      <c r="E1053" s="12"/>
      <c r="G1053" s="11"/>
      <c r="H1053" s="11"/>
      <c r="I1053" s="11"/>
      <c r="J1053" s="11"/>
      <c r="K1053" s="11"/>
      <c r="L1053" s="11"/>
      <c r="M1053" s="11"/>
      <c r="N1053" s="11"/>
      <c r="O1053" s="11"/>
    </row>
    <row r="1054">
      <c r="C1054" s="15"/>
      <c r="D1054" s="12"/>
      <c r="E1054" s="12"/>
      <c r="G1054" s="11"/>
      <c r="H1054" s="11"/>
      <c r="I1054" s="11"/>
      <c r="J1054" s="11"/>
      <c r="K1054" s="11"/>
      <c r="L1054" s="11"/>
      <c r="M1054" s="11"/>
      <c r="N1054" s="11"/>
      <c r="O1054" s="11"/>
    </row>
    <row r="1055">
      <c r="C1055" s="15"/>
      <c r="D1055" s="12"/>
      <c r="E1055" s="12"/>
      <c r="G1055" s="11"/>
      <c r="H1055" s="11"/>
      <c r="I1055" s="11"/>
      <c r="J1055" s="11"/>
      <c r="K1055" s="11"/>
      <c r="L1055" s="11"/>
      <c r="M1055" s="11"/>
      <c r="N1055" s="11"/>
      <c r="O1055" s="11"/>
    </row>
    <row r="1056">
      <c r="C1056" s="15"/>
      <c r="D1056" s="12"/>
      <c r="E1056" s="12"/>
      <c r="G1056" s="11"/>
      <c r="H1056" s="11"/>
      <c r="I1056" s="11"/>
      <c r="J1056" s="11"/>
      <c r="K1056" s="11"/>
      <c r="L1056" s="11"/>
      <c r="M1056" s="11"/>
      <c r="N1056" s="11"/>
      <c r="O1056" s="11"/>
    </row>
    <row r="1057">
      <c r="C1057" s="15"/>
      <c r="D1057" s="12"/>
      <c r="E1057" s="12"/>
      <c r="G1057" s="11"/>
      <c r="H1057" s="11"/>
      <c r="I1057" s="11"/>
      <c r="J1057" s="11"/>
      <c r="K1057" s="11"/>
      <c r="L1057" s="11"/>
      <c r="M1057" s="11"/>
      <c r="N1057" s="11"/>
      <c r="O1057" s="11"/>
    </row>
    <row r="1058">
      <c r="C1058" s="15"/>
      <c r="D1058" s="12"/>
      <c r="E1058" s="12"/>
      <c r="G1058" s="11"/>
      <c r="H1058" s="11"/>
      <c r="I1058" s="11"/>
      <c r="J1058" s="11"/>
      <c r="K1058" s="11"/>
      <c r="L1058" s="11"/>
      <c r="M1058" s="11"/>
      <c r="N1058" s="11"/>
      <c r="O1058" s="11"/>
    </row>
    <row r="1059">
      <c r="C1059" s="15"/>
      <c r="D1059" s="12"/>
      <c r="E1059" s="12"/>
      <c r="G1059" s="11"/>
      <c r="H1059" s="11"/>
      <c r="I1059" s="11"/>
      <c r="J1059" s="11"/>
      <c r="K1059" s="11"/>
      <c r="L1059" s="11"/>
      <c r="M1059" s="11"/>
      <c r="N1059" s="11"/>
      <c r="O1059" s="11"/>
    </row>
    <row r="1060">
      <c r="C1060" s="15"/>
      <c r="D1060" s="12"/>
      <c r="E1060" s="12"/>
      <c r="G1060" s="11"/>
      <c r="H1060" s="11"/>
      <c r="I1060" s="11"/>
      <c r="J1060" s="11"/>
      <c r="K1060" s="11"/>
      <c r="L1060" s="11"/>
      <c r="M1060" s="11"/>
      <c r="N1060" s="11"/>
      <c r="O1060" s="11"/>
    </row>
    <row r="1061">
      <c r="C1061" s="15"/>
      <c r="D1061" s="12"/>
      <c r="E1061" s="12"/>
      <c r="G1061" s="11"/>
      <c r="H1061" s="11"/>
      <c r="I1061" s="11"/>
      <c r="J1061" s="11"/>
      <c r="K1061" s="11"/>
      <c r="L1061" s="11"/>
      <c r="M1061" s="11"/>
      <c r="N1061" s="11"/>
      <c r="O1061" s="11"/>
    </row>
    <row r="1062">
      <c r="C1062" s="15"/>
      <c r="D1062" s="12"/>
      <c r="E1062" s="12"/>
      <c r="G1062" s="11"/>
      <c r="H1062" s="11"/>
      <c r="I1062" s="11"/>
      <c r="J1062" s="11"/>
      <c r="K1062" s="11"/>
      <c r="L1062" s="11"/>
      <c r="M1062" s="11"/>
      <c r="N1062" s="11"/>
      <c r="O1062" s="11"/>
    </row>
    <row r="1063">
      <c r="C1063" s="15"/>
      <c r="D1063" s="12"/>
      <c r="E1063" s="12"/>
      <c r="G1063" s="11"/>
      <c r="H1063" s="11"/>
      <c r="I1063" s="11"/>
      <c r="J1063" s="11"/>
      <c r="K1063" s="11"/>
      <c r="L1063" s="11"/>
      <c r="M1063" s="11"/>
      <c r="N1063" s="11"/>
      <c r="O1063" s="11"/>
    </row>
    <row r="1064">
      <c r="C1064" s="15"/>
      <c r="D1064" s="12"/>
      <c r="E1064" s="12"/>
      <c r="G1064" s="11"/>
      <c r="H1064" s="11"/>
      <c r="I1064" s="11"/>
      <c r="J1064" s="11"/>
      <c r="K1064" s="11"/>
      <c r="L1064" s="11"/>
      <c r="M1064" s="11"/>
      <c r="N1064" s="11"/>
      <c r="O1064" s="11"/>
    </row>
    <row r="1065">
      <c r="C1065" s="15"/>
      <c r="D1065" s="12"/>
      <c r="E1065" s="12"/>
      <c r="G1065" s="11"/>
      <c r="H1065" s="11"/>
      <c r="I1065" s="11"/>
      <c r="J1065" s="11"/>
      <c r="K1065" s="11"/>
      <c r="L1065" s="11"/>
      <c r="M1065" s="11"/>
      <c r="N1065" s="11"/>
      <c r="O1065" s="11"/>
    </row>
    <row r="1066">
      <c r="C1066" s="15"/>
      <c r="D1066" s="12"/>
      <c r="E1066" s="12"/>
      <c r="G1066" s="11"/>
      <c r="H1066" s="11"/>
      <c r="I1066" s="11"/>
      <c r="J1066" s="11"/>
      <c r="K1066" s="11"/>
      <c r="L1066" s="11"/>
      <c r="M1066" s="11"/>
      <c r="N1066" s="11"/>
      <c r="O1066" s="11"/>
    </row>
    <row r="1067">
      <c r="C1067" s="15"/>
      <c r="D1067" s="12"/>
      <c r="E1067" s="12"/>
      <c r="G1067" s="11"/>
      <c r="H1067" s="11"/>
      <c r="I1067" s="11"/>
      <c r="J1067" s="11"/>
      <c r="K1067" s="11"/>
      <c r="L1067" s="11"/>
      <c r="M1067" s="11"/>
      <c r="N1067" s="11"/>
      <c r="O1067" s="11"/>
    </row>
    <row r="1068">
      <c r="C1068" s="15"/>
      <c r="D1068" s="12"/>
      <c r="E1068" s="12"/>
      <c r="G1068" s="11"/>
      <c r="H1068" s="11"/>
      <c r="I1068" s="11"/>
      <c r="J1068" s="11"/>
      <c r="K1068" s="11"/>
      <c r="L1068" s="11"/>
      <c r="M1068" s="11"/>
      <c r="N1068" s="11"/>
      <c r="O1068" s="11"/>
    </row>
    <row r="1069">
      <c r="C1069" s="15"/>
      <c r="D1069" s="12"/>
      <c r="E1069" s="12"/>
      <c r="G1069" s="11"/>
      <c r="H1069" s="11"/>
      <c r="I1069" s="11"/>
      <c r="J1069" s="11"/>
      <c r="K1069" s="11"/>
      <c r="L1069" s="11"/>
      <c r="M1069" s="11"/>
      <c r="N1069" s="11"/>
      <c r="O1069" s="11"/>
    </row>
    <row r="1070">
      <c r="C1070" s="15"/>
      <c r="D1070" s="12"/>
      <c r="E1070" s="12"/>
      <c r="G1070" s="11"/>
      <c r="H1070" s="11"/>
      <c r="I1070" s="11"/>
      <c r="J1070" s="11"/>
      <c r="K1070" s="11"/>
      <c r="L1070" s="11"/>
      <c r="M1070" s="11"/>
      <c r="N1070" s="11"/>
      <c r="O1070" s="11"/>
    </row>
    <row r="1071">
      <c r="C1071" s="15"/>
      <c r="D1071" s="12"/>
      <c r="E1071" s="12"/>
      <c r="G1071" s="11"/>
      <c r="H1071" s="11"/>
      <c r="I1071" s="11"/>
      <c r="J1071" s="11"/>
      <c r="K1071" s="11"/>
      <c r="L1071" s="11"/>
      <c r="M1071" s="11"/>
      <c r="N1071" s="11"/>
      <c r="O1071" s="11"/>
    </row>
    <row r="1072">
      <c r="C1072" s="15"/>
      <c r="D1072" s="12"/>
      <c r="E1072" s="12"/>
      <c r="G1072" s="11"/>
      <c r="H1072" s="11"/>
      <c r="I1072" s="11"/>
      <c r="J1072" s="11"/>
      <c r="K1072" s="11"/>
      <c r="L1072" s="11"/>
      <c r="M1072" s="11"/>
      <c r="N1072" s="11"/>
      <c r="O1072" s="11"/>
    </row>
    <row r="1073">
      <c r="C1073" s="15"/>
      <c r="D1073" s="12"/>
      <c r="E1073" s="12"/>
      <c r="G1073" s="11"/>
      <c r="H1073" s="11"/>
      <c r="I1073" s="11"/>
      <c r="J1073" s="11"/>
      <c r="K1073" s="11"/>
      <c r="L1073" s="11"/>
      <c r="M1073" s="11"/>
      <c r="N1073" s="11"/>
      <c r="O1073" s="11"/>
    </row>
    <row r="1074">
      <c r="C1074" s="15"/>
      <c r="D1074" s="12"/>
      <c r="E1074" s="12"/>
      <c r="G1074" s="11"/>
      <c r="H1074" s="11"/>
      <c r="I1074" s="11"/>
      <c r="J1074" s="11"/>
      <c r="K1074" s="11"/>
      <c r="L1074" s="11"/>
      <c r="M1074" s="11"/>
      <c r="N1074" s="11"/>
      <c r="O1074" s="11"/>
    </row>
    <row r="1075">
      <c r="C1075" s="15"/>
      <c r="D1075" s="12"/>
      <c r="E1075" s="12"/>
      <c r="G1075" s="11"/>
      <c r="H1075" s="11"/>
      <c r="I1075" s="11"/>
      <c r="J1075" s="11"/>
      <c r="K1075" s="11"/>
      <c r="L1075" s="11"/>
      <c r="M1075" s="11"/>
      <c r="N1075" s="11"/>
      <c r="O1075" s="11"/>
    </row>
    <row r="1076">
      <c r="C1076" s="15"/>
      <c r="D1076" s="12"/>
      <c r="E1076" s="12"/>
      <c r="G1076" s="11"/>
      <c r="H1076" s="11"/>
      <c r="I1076" s="11"/>
      <c r="J1076" s="11"/>
      <c r="K1076" s="11"/>
      <c r="L1076" s="11"/>
      <c r="M1076" s="11"/>
      <c r="N1076" s="11"/>
      <c r="O1076" s="11"/>
    </row>
    <row r="1077">
      <c r="C1077" s="15"/>
      <c r="D1077" s="12"/>
      <c r="E1077" s="12"/>
      <c r="G1077" s="11"/>
      <c r="H1077" s="11"/>
      <c r="I1077" s="11"/>
      <c r="J1077" s="11"/>
      <c r="K1077" s="11"/>
      <c r="L1077" s="11"/>
      <c r="M1077" s="11"/>
      <c r="N1077" s="11"/>
      <c r="O1077" s="11"/>
    </row>
    <row r="1078">
      <c r="C1078" s="15"/>
      <c r="D1078" s="12"/>
      <c r="E1078" s="12"/>
      <c r="G1078" s="11"/>
      <c r="H1078" s="11"/>
      <c r="I1078" s="11"/>
      <c r="J1078" s="11"/>
      <c r="K1078" s="11"/>
      <c r="L1078" s="11"/>
      <c r="M1078" s="11"/>
      <c r="N1078" s="11"/>
      <c r="O1078" s="11"/>
    </row>
    <row r="1079">
      <c r="C1079" s="15"/>
      <c r="D1079" s="12"/>
      <c r="E1079" s="12"/>
      <c r="G1079" s="11"/>
      <c r="H1079" s="11"/>
      <c r="I1079" s="11"/>
      <c r="J1079" s="11"/>
      <c r="K1079" s="11"/>
      <c r="L1079" s="11"/>
      <c r="M1079" s="11"/>
      <c r="N1079" s="11"/>
      <c r="O1079" s="11"/>
    </row>
    <row r="1080">
      <c r="C1080" s="15"/>
      <c r="D1080" s="12"/>
      <c r="E1080" s="12"/>
      <c r="G1080" s="11"/>
      <c r="H1080" s="11"/>
      <c r="I1080" s="11"/>
      <c r="J1080" s="11"/>
      <c r="K1080" s="11"/>
      <c r="L1080" s="11"/>
      <c r="M1080" s="11"/>
      <c r="N1080" s="11"/>
      <c r="O1080" s="11"/>
    </row>
    <row r="1081">
      <c r="C1081" s="15"/>
      <c r="D1081" s="12"/>
      <c r="E1081" s="12"/>
      <c r="G1081" s="11"/>
      <c r="H1081" s="11"/>
      <c r="I1081" s="11"/>
      <c r="J1081" s="11"/>
      <c r="K1081" s="11"/>
      <c r="L1081" s="11"/>
      <c r="M1081" s="11"/>
      <c r="N1081" s="11"/>
      <c r="O1081" s="11"/>
    </row>
    <row r="1082">
      <c r="C1082" s="15"/>
      <c r="D1082" s="12"/>
      <c r="E1082" s="12"/>
      <c r="G1082" s="11"/>
      <c r="H1082" s="11"/>
      <c r="I1082" s="11"/>
      <c r="J1082" s="11"/>
      <c r="K1082" s="11"/>
      <c r="L1082" s="11"/>
      <c r="M1082" s="11"/>
      <c r="N1082" s="11"/>
      <c r="O1082" s="11"/>
    </row>
    <row r="1083">
      <c r="C1083" s="15"/>
      <c r="D1083" s="12"/>
      <c r="E1083" s="12"/>
      <c r="G1083" s="11"/>
      <c r="H1083" s="11"/>
      <c r="I1083" s="11"/>
      <c r="J1083" s="11"/>
      <c r="K1083" s="11"/>
      <c r="L1083" s="11"/>
      <c r="M1083" s="11"/>
      <c r="N1083" s="11"/>
      <c r="O1083" s="11"/>
    </row>
    <row r="1084">
      <c r="C1084" s="15"/>
      <c r="D1084" s="12"/>
      <c r="E1084" s="12"/>
      <c r="G1084" s="11"/>
      <c r="H1084" s="11"/>
      <c r="I1084" s="11"/>
      <c r="J1084" s="11"/>
      <c r="K1084" s="11"/>
      <c r="L1084" s="11"/>
      <c r="M1084" s="11"/>
      <c r="N1084" s="11"/>
      <c r="O1084" s="11"/>
    </row>
    <row r="1085">
      <c r="C1085" s="15"/>
      <c r="D1085" s="12"/>
      <c r="E1085" s="12"/>
      <c r="G1085" s="11"/>
      <c r="H1085" s="11"/>
      <c r="I1085" s="11"/>
      <c r="J1085" s="11"/>
      <c r="K1085" s="11"/>
      <c r="L1085" s="11"/>
      <c r="M1085" s="11"/>
      <c r="N1085" s="11"/>
      <c r="O1085" s="11"/>
    </row>
    <row r="1086">
      <c r="C1086" s="15"/>
      <c r="D1086" s="12"/>
      <c r="E1086" s="12"/>
      <c r="G1086" s="11"/>
      <c r="H1086" s="11"/>
      <c r="I1086" s="11"/>
      <c r="J1086" s="11"/>
      <c r="K1086" s="11"/>
      <c r="L1086" s="11"/>
      <c r="M1086" s="11"/>
      <c r="N1086" s="11"/>
      <c r="O1086" s="11"/>
    </row>
    <row r="1087">
      <c r="C1087" s="15"/>
      <c r="D1087" s="12"/>
      <c r="E1087" s="12"/>
      <c r="G1087" s="11"/>
      <c r="H1087" s="11"/>
      <c r="I1087" s="11"/>
      <c r="J1087" s="11"/>
      <c r="K1087" s="11"/>
      <c r="L1087" s="11"/>
      <c r="M1087" s="11"/>
      <c r="N1087" s="11"/>
      <c r="O1087" s="11"/>
    </row>
    <row r="1088">
      <c r="C1088" s="15"/>
      <c r="D1088" s="12"/>
      <c r="E1088" s="12"/>
      <c r="G1088" s="11"/>
      <c r="H1088" s="11"/>
      <c r="I1088" s="11"/>
      <c r="J1088" s="11"/>
      <c r="K1088" s="11"/>
      <c r="L1088" s="11"/>
      <c r="M1088" s="11"/>
      <c r="N1088" s="11"/>
      <c r="O1088" s="11"/>
    </row>
    <row r="1089">
      <c r="C1089" s="15"/>
      <c r="D1089" s="12"/>
      <c r="E1089" s="12"/>
      <c r="G1089" s="11"/>
      <c r="H1089" s="11"/>
      <c r="I1089" s="11"/>
      <c r="J1089" s="11"/>
      <c r="K1089" s="11"/>
      <c r="L1089" s="11"/>
      <c r="M1089" s="11"/>
      <c r="N1089" s="11"/>
      <c r="O1089" s="11"/>
    </row>
    <row r="1090">
      <c r="C1090" s="15"/>
      <c r="D1090" s="12"/>
      <c r="E1090" s="12"/>
      <c r="G1090" s="11"/>
      <c r="H1090" s="11"/>
      <c r="I1090" s="11"/>
      <c r="J1090" s="11"/>
      <c r="K1090" s="11"/>
      <c r="L1090" s="11"/>
      <c r="M1090" s="11"/>
      <c r="N1090" s="11"/>
      <c r="O1090" s="11"/>
    </row>
    <row r="1091">
      <c r="C1091" s="15"/>
      <c r="D1091" s="12"/>
      <c r="E1091" s="12"/>
      <c r="G1091" s="11"/>
      <c r="H1091" s="11"/>
      <c r="I1091" s="11"/>
      <c r="J1091" s="11"/>
      <c r="K1091" s="11"/>
      <c r="L1091" s="11"/>
      <c r="M1091" s="11"/>
      <c r="N1091" s="11"/>
      <c r="O1091" s="11"/>
    </row>
    <row r="1092">
      <c r="C1092" s="15"/>
      <c r="D1092" s="12"/>
      <c r="E1092" s="12"/>
      <c r="G1092" s="11"/>
      <c r="H1092" s="11"/>
      <c r="I1092" s="11"/>
      <c r="J1092" s="11"/>
      <c r="K1092" s="11"/>
      <c r="L1092" s="11"/>
      <c r="M1092" s="11"/>
      <c r="N1092" s="11"/>
      <c r="O1092" s="11"/>
    </row>
    <row r="1093">
      <c r="C1093" s="15"/>
      <c r="D1093" s="12"/>
      <c r="E1093" s="12"/>
      <c r="G1093" s="11"/>
      <c r="H1093" s="11"/>
      <c r="I1093" s="11"/>
      <c r="J1093" s="11"/>
      <c r="K1093" s="11"/>
      <c r="L1093" s="11"/>
      <c r="M1093" s="11"/>
      <c r="N1093" s="11"/>
      <c r="O1093" s="11"/>
    </row>
    <row r="1094">
      <c r="C1094" s="15"/>
      <c r="D1094" s="12"/>
      <c r="E1094" s="12"/>
      <c r="G1094" s="11"/>
      <c r="H1094" s="11"/>
      <c r="I1094" s="11"/>
      <c r="J1094" s="11"/>
      <c r="K1094" s="11"/>
      <c r="L1094" s="11"/>
      <c r="M1094" s="11"/>
      <c r="N1094" s="11"/>
      <c r="O1094" s="11"/>
    </row>
    <row r="1095">
      <c r="C1095" s="15"/>
      <c r="D1095" s="12"/>
      <c r="E1095" s="12"/>
      <c r="G1095" s="11"/>
      <c r="H1095" s="11"/>
      <c r="I1095" s="11"/>
      <c r="J1095" s="11"/>
      <c r="K1095" s="11"/>
      <c r="L1095" s="11"/>
      <c r="M1095" s="11"/>
      <c r="N1095" s="11"/>
      <c r="O1095" s="11"/>
    </row>
    <row r="1096">
      <c r="C1096" s="15"/>
      <c r="D1096" s="12"/>
      <c r="E1096" s="12"/>
      <c r="G1096" s="11"/>
      <c r="H1096" s="11"/>
      <c r="I1096" s="11"/>
      <c r="J1096" s="11"/>
      <c r="K1096" s="11"/>
      <c r="L1096" s="11"/>
      <c r="M1096" s="11"/>
      <c r="N1096" s="11"/>
      <c r="O1096" s="11"/>
    </row>
    <row r="1097">
      <c r="C1097" s="15"/>
      <c r="D1097" s="12"/>
      <c r="E1097" s="12"/>
      <c r="G1097" s="11"/>
      <c r="H1097" s="11"/>
      <c r="I1097" s="11"/>
      <c r="J1097" s="11"/>
      <c r="K1097" s="11"/>
      <c r="L1097" s="11"/>
      <c r="M1097" s="11"/>
      <c r="N1097" s="11"/>
      <c r="O1097" s="11"/>
    </row>
    <row r="1098">
      <c r="C1098" s="15"/>
      <c r="D1098" s="12"/>
      <c r="E1098" s="12"/>
      <c r="G1098" s="11"/>
      <c r="H1098" s="11"/>
      <c r="I1098" s="11"/>
      <c r="J1098" s="11"/>
      <c r="K1098" s="11"/>
      <c r="L1098" s="11"/>
      <c r="M1098" s="11"/>
      <c r="N1098" s="11"/>
      <c r="O1098" s="11"/>
    </row>
    <row r="1099">
      <c r="C1099" s="15"/>
      <c r="D1099" s="12"/>
      <c r="E1099" s="12"/>
      <c r="G1099" s="11"/>
      <c r="H1099" s="11"/>
      <c r="I1099" s="11"/>
      <c r="J1099" s="11"/>
      <c r="K1099" s="11"/>
      <c r="L1099" s="11"/>
      <c r="M1099" s="11"/>
      <c r="N1099" s="11"/>
      <c r="O1099" s="11"/>
    </row>
    <row r="1100">
      <c r="C1100" s="15"/>
      <c r="D1100" s="12"/>
      <c r="E1100" s="12"/>
      <c r="G1100" s="11"/>
      <c r="H1100" s="11"/>
      <c r="I1100" s="11"/>
      <c r="J1100" s="11"/>
      <c r="K1100" s="11"/>
      <c r="L1100" s="11"/>
      <c r="M1100" s="11"/>
      <c r="N1100" s="11"/>
      <c r="O1100" s="11"/>
    </row>
    <row r="1101">
      <c r="C1101" s="15"/>
      <c r="D1101" s="12"/>
      <c r="E1101" s="12"/>
      <c r="G1101" s="11"/>
      <c r="H1101" s="11"/>
      <c r="I1101" s="11"/>
      <c r="J1101" s="11"/>
      <c r="K1101" s="11"/>
      <c r="L1101" s="11"/>
      <c r="M1101" s="11"/>
      <c r="N1101" s="11"/>
      <c r="O1101" s="11"/>
    </row>
    <row r="1102">
      <c r="C1102" s="15"/>
      <c r="D1102" s="12"/>
      <c r="E1102" s="12"/>
      <c r="G1102" s="11"/>
      <c r="H1102" s="11"/>
      <c r="I1102" s="11"/>
      <c r="J1102" s="11"/>
      <c r="K1102" s="11"/>
      <c r="L1102" s="11"/>
      <c r="M1102" s="11"/>
      <c r="N1102" s="11"/>
      <c r="O1102" s="11"/>
    </row>
    <row r="1103">
      <c r="C1103" s="15"/>
      <c r="D1103" s="12"/>
      <c r="E1103" s="12"/>
      <c r="G1103" s="11"/>
      <c r="H1103" s="11"/>
      <c r="I1103" s="11"/>
      <c r="J1103" s="11"/>
      <c r="K1103" s="11"/>
      <c r="L1103" s="11"/>
      <c r="M1103" s="11"/>
      <c r="N1103" s="11"/>
      <c r="O1103" s="11"/>
    </row>
    <row r="1104">
      <c r="C1104" s="15"/>
      <c r="D1104" s="12"/>
      <c r="E1104" s="12"/>
      <c r="G1104" s="11"/>
      <c r="H1104" s="11"/>
      <c r="I1104" s="11"/>
      <c r="J1104" s="11"/>
      <c r="K1104" s="11"/>
      <c r="L1104" s="11"/>
      <c r="M1104" s="11"/>
      <c r="N1104" s="11"/>
      <c r="O1104" s="11"/>
    </row>
    <row r="1105">
      <c r="C1105" s="15"/>
      <c r="D1105" s="12"/>
      <c r="E1105" s="12"/>
      <c r="G1105" s="11"/>
      <c r="H1105" s="11"/>
      <c r="I1105" s="11"/>
      <c r="J1105" s="11"/>
      <c r="K1105" s="11"/>
      <c r="L1105" s="11"/>
      <c r="M1105" s="11"/>
      <c r="N1105" s="11"/>
      <c r="O1105" s="11"/>
    </row>
    <row r="1106">
      <c r="C1106" s="15"/>
      <c r="D1106" s="12"/>
      <c r="E1106" s="12"/>
      <c r="G1106" s="11"/>
      <c r="H1106" s="11"/>
      <c r="I1106" s="11"/>
      <c r="J1106" s="11"/>
      <c r="K1106" s="11"/>
      <c r="L1106" s="11"/>
      <c r="M1106" s="11"/>
      <c r="N1106" s="11"/>
      <c r="O1106" s="11"/>
    </row>
    <row r="1107">
      <c r="C1107" s="15"/>
      <c r="D1107" s="12"/>
      <c r="E1107" s="12"/>
      <c r="G1107" s="11"/>
      <c r="H1107" s="11"/>
      <c r="I1107" s="11"/>
      <c r="J1107" s="11"/>
      <c r="K1107" s="11"/>
      <c r="L1107" s="11"/>
      <c r="M1107" s="11"/>
      <c r="N1107" s="11"/>
      <c r="O1107" s="11"/>
    </row>
    <row r="1108">
      <c r="C1108" s="15"/>
      <c r="D1108" s="12"/>
      <c r="E1108" s="12"/>
      <c r="G1108" s="11"/>
      <c r="H1108" s="11"/>
      <c r="I1108" s="11"/>
      <c r="J1108" s="11"/>
      <c r="K1108" s="11"/>
      <c r="L1108" s="11"/>
      <c r="M1108" s="11"/>
      <c r="N1108" s="11"/>
      <c r="O1108" s="11"/>
    </row>
    <row r="1109">
      <c r="C1109" s="15"/>
      <c r="D1109" s="12"/>
      <c r="E1109" s="12"/>
      <c r="G1109" s="11"/>
      <c r="H1109" s="11"/>
      <c r="I1109" s="11"/>
      <c r="J1109" s="11"/>
      <c r="K1109" s="11"/>
      <c r="L1109" s="11"/>
      <c r="M1109" s="11"/>
      <c r="N1109" s="11"/>
      <c r="O1109" s="11"/>
    </row>
    <row r="1110">
      <c r="C1110" s="15"/>
      <c r="D1110" s="12"/>
      <c r="E1110" s="12"/>
      <c r="G1110" s="11"/>
      <c r="H1110" s="11"/>
      <c r="I1110" s="11"/>
      <c r="J1110" s="11"/>
      <c r="K1110" s="11"/>
      <c r="L1110" s="11"/>
      <c r="M1110" s="11"/>
      <c r="N1110" s="11"/>
      <c r="O1110" s="11"/>
    </row>
    <row r="1111">
      <c r="C1111" s="15"/>
      <c r="D1111" s="12"/>
      <c r="E1111" s="12"/>
      <c r="G1111" s="11"/>
      <c r="H1111" s="11"/>
      <c r="I1111" s="11"/>
      <c r="J1111" s="11"/>
      <c r="K1111" s="11"/>
      <c r="L1111" s="11"/>
      <c r="M1111" s="11"/>
      <c r="N1111" s="11"/>
      <c r="O1111" s="11"/>
    </row>
    <row r="1112">
      <c r="C1112" s="15"/>
      <c r="D1112" s="12"/>
      <c r="E1112" s="12"/>
      <c r="G1112" s="11"/>
      <c r="H1112" s="11"/>
      <c r="I1112" s="11"/>
      <c r="J1112" s="11"/>
      <c r="K1112" s="11"/>
      <c r="L1112" s="11"/>
      <c r="M1112" s="11"/>
      <c r="N1112" s="11"/>
      <c r="O1112" s="11"/>
    </row>
    <row r="1113">
      <c r="C1113" s="15"/>
      <c r="D1113" s="12"/>
      <c r="E1113" s="12"/>
      <c r="G1113" s="11"/>
      <c r="H1113" s="11"/>
      <c r="I1113" s="11"/>
      <c r="J1113" s="11"/>
      <c r="K1113" s="11"/>
      <c r="L1113" s="11"/>
      <c r="M1113" s="11"/>
      <c r="N1113" s="11"/>
      <c r="O1113" s="11"/>
    </row>
    <row r="1114">
      <c r="C1114" s="15"/>
      <c r="D1114" s="12"/>
      <c r="E1114" s="12"/>
      <c r="G1114" s="11"/>
      <c r="H1114" s="11"/>
      <c r="I1114" s="11"/>
      <c r="J1114" s="11"/>
      <c r="K1114" s="11"/>
      <c r="L1114" s="11"/>
      <c r="M1114" s="11"/>
      <c r="N1114" s="11"/>
      <c r="O1114" s="11"/>
    </row>
    <row r="1115">
      <c r="C1115" s="15"/>
      <c r="D1115" s="12"/>
      <c r="E1115" s="12"/>
      <c r="G1115" s="11"/>
      <c r="H1115" s="11"/>
      <c r="I1115" s="11"/>
      <c r="J1115" s="11"/>
      <c r="K1115" s="11"/>
      <c r="L1115" s="11"/>
      <c r="M1115" s="11"/>
      <c r="N1115" s="11"/>
      <c r="O1115" s="11"/>
    </row>
    <row r="1116">
      <c r="C1116" s="15"/>
      <c r="D1116" s="12"/>
      <c r="E1116" s="12"/>
      <c r="G1116" s="11"/>
      <c r="H1116" s="11"/>
      <c r="I1116" s="11"/>
      <c r="J1116" s="11"/>
      <c r="K1116" s="11"/>
      <c r="L1116" s="11"/>
      <c r="M1116" s="11"/>
      <c r="N1116" s="11"/>
      <c r="O1116" s="11"/>
    </row>
    <row r="1117">
      <c r="C1117" s="15"/>
      <c r="D1117" s="12"/>
      <c r="E1117" s="12"/>
      <c r="G1117" s="11"/>
      <c r="H1117" s="11"/>
      <c r="I1117" s="11"/>
      <c r="J1117" s="11"/>
      <c r="K1117" s="11"/>
      <c r="L1117" s="11"/>
      <c r="M1117" s="11"/>
      <c r="N1117" s="11"/>
      <c r="O1117" s="11"/>
    </row>
    <row r="1118">
      <c r="C1118" s="15"/>
      <c r="D1118" s="12"/>
      <c r="E1118" s="12"/>
      <c r="G1118" s="11"/>
      <c r="H1118" s="11"/>
      <c r="I1118" s="11"/>
      <c r="J1118" s="11"/>
      <c r="K1118" s="11"/>
      <c r="L1118" s="11"/>
      <c r="M1118" s="11"/>
      <c r="N1118" s="11"/>
      <c r="O1118" s="11"/>
    </row>
    <row r="1119">
      <c r="C1119" s="15"/>
      <c r="D1119" s="12"/>
      <c r="E1119" s="12"/>
      <c r="G1119" s="11"/>
      <c r="H1119" s="11"/>
      <c r="I1119" s="11"/>
      <c r="J1119" s="11"/>
      <c r="K1119" s="11"/>
      <c r="L1119" s="11"/>
      <c r="M1119" s="11"/>
      <c r="N1119" s="11"/>
      <c r="O1119" s="11"/>
    </row>
    <row r="1120">
      <c r="C1120" s="15"/>
      <c r="D1120" s="12"/>
      <c r="E1120" s="12"/>
      <c r="G1120" s="11"/>
      <c r="H1120" s="11"/>
      <c r="I1120" s="11"/>
      <c r="J1120" s="11"/>
      <c r="K1120" s="11"/>
      <c r="L1120" s="11"/>
      <c r="M1120" s="11"/>
      <c r="N1120" s="11"/>
      <c r="O1120" s="11"/>
    </row>
    <row r="1121">
      <c r="C1121" s="15"/>
      <c r="D1121" s="12"/>
      <c r="E1121" s="12"/>
      <c r="G1121" s="11"/>
      <c r="H1121" s="11"/>
      <c r="I1121" s="11"/>
      <c r="J1121" s="11"/>
      <c r="K1121" s="11"/>
      <c r="L1121" s="11"/>
      <c r="M1121" s="11"/>
      <c r="N1121" s="11"/>
      <c r="O1121" s="11"/>
    </row>
    <row r="1122">
      <c r="C1122" s="15"/>
      <c r="D1122" s="12"/>
      <c r="E1122" s="12"/>
      <c r="G1122" s="11"/>
      <c r="H1122" s="11"/>
      <c r="I1122" s="11"/>
      <c r="J1122" s="11"/>
      <c r="K1122" s="11"/>
      <c r="L1122" s="11"/>
      <c r="M1122" s="11"/>
      <c r="N1122" s="11"/>
      <c r="O1122" s="11"/>
    </row>
    <row r="1123">
      <c r="C1123" s="15"/>
      <c r="D1123" s="12"/>
      <c r="E1123" s="12"/>
      <c r="G1123" s="11"/>
      <c r="H1123" s="11"/>
      <c r="I1123" s="11"/>
      <c r="J1123" s="11"/>
      <c r="K1123" s="11"/>
      <c r="L1123" s="11"/>
      <c r="M1123" s="11"/>
      <c r="N1123" s="11"/>
      <c r="O1123" s="11"/>
    </row>
    <row r="1124">
      <c r="C1124" s="15"/>
      <c r="D1124" s="12"/>
      <c r="E1124" s="12"/>
      <c r="G1124" s="11"/>
      <c r="H1124" s="11"/>
      <c r="I1124" s="11"/>
      <c r="J1124" s="11"/>
      <c r="K1124" s="11"/>
      <c r="L1124" s="11"/>
      <c r="M1124" s="11"/>
      <c r="N1124" s="11"/>
      <c r="O1124" s="11"/>
    </row>
    <row r="1125">
      <c r="C1125" s="15"/>
      <c r="D1125" s="12"/>
      <c r="E1125" s="12"/>
      <c r="G1125" s="11"/>
      <c r="H1125" s="11"/>
      <c r="I1125" s="11"/>
      <c r="J1125" s="11"/>
      <c r="K1125" s="11"/>
      <c r="L1125" s="11"/>
      <c r="M1125" s="11"/>
      <c r="N1125" s="11"/>
      <c r="O1125" s="11"/>
    </row>
    <row r="1126">
      <c r="C1126" s="15"/>
      <c r="D1126" s="12"/>
      <c r="E1126" s="12"/>
      <c r="G1126" s="11"/>
      <c r="H1126" s="11"/>
      <c r="I1126" s="11"/>
      <c r="J1126" s="11"/>
      <c r="K1126" s="11"/>
      <c r="L1126" s="11"/>
      <c r="M1126" s="11"/>
      <c r="N1126" s="11"/>
      <c r="O1126" s="11"/>
    </row>
    <row r="1127">
      <c r="C1127" s="15"/>
      <c r="D1127" s="12"/>
      <c r="E1127" s="12"/>
      <c r="G1127" s="11"/>
      <c r="H1127" s="11"/>
      <c r="I1127" s="11"/>
      <c r="J1127" s="11"/>
      <c r="K1127" s="11"/>
      <c r="L1127" s="11"/>
      <c r="M1127" s="11"/>
      <c r="N1127" s="11"/>
      <c r="O1127" s="11"/>
    </row>
    <row r="1128">
      <c r="C1128" s="15"/>
      <c r="D1128" s="12"/>
      <c r="E1128" s="12"/>
      <c r="G1128" s="11"/>
      <c r="H1128" s="11"/>
      <c r="I1128" s="11"/>
      <c r="J1128" s="11"/>
      <c r="K1128" s="11"/>
      <c r="L1128" s="11"/>
      <c r="M1128" s="11"/>
      <c r="N1128" s="11"/>
      <c r="O1128" s="11"/>
    </row>
    <row r="1129">
      <c r="C1129" s="15"/>
      <c r="D1129" s="12"/>
      <c r="E1129" s="12"/>
      <c r="G1129" s="11"/>
      <c r="H1129" s="11"/>
      <c r="I1129" s="11"/>
      <c r="J1129" s="11"/>
      <c r="K1129" s="11"/>
      <c r="L1129" s="11"/>
      <c r="M1129" s="11"/>
      <c r="N1129" s="11"/>
      <c r="O1129" s="11"/>
    </row>
    <row r="1130">
      <c r="C1130" s="15"/>
      <c r="D1130" s="12"/>
      <c r="E1130" s="12"/>
      <c r="G1130" s="11"/>
      <c r="H1130" s="11"/>
      <c r="I1130" s="11"/>
      <c r="J1130" s="11"/>
      <c r="K1130" s="11"/>
      <c r="L1130" s="11"/>
      <c r="M1130" s="11"/>
      <c r="N1130" s="11"/>
      <c r="O1130" s="11"/>
    </row>
    <row r="1131">
      <c r="C1131" s="15"/>
      <c r="D1131" s="12"/>
      <c r="E1131" s="12"/>
      <c r="G1131" s="11"/>
      <c r="H1131" s="11"/>
      <c r="I1131" s="11"/>
      <c r="J1131" s="11"/>
      <c r="K1131" s="11"/>
      <c r="L1131" s="11"/>
      <c r="M1131" s="11"/>
      <c r="N1131" s="11"/>
      <c r="O1131" s="11"/>
    </row>
    <row r="1132">
      <c r="C1132" s="15"/>
      <c r="D1132" s="12"/>
      <c r="E1132" s="12"/>
      <c r="G1132" s="11"/>
      <c r="H1132" s="11"/>
      <c r="I1132" s="11"/>
      <c r="J1132" s="11"/>
      <c r="K1132" s="11"/>
      <c r="L1132" s="11"/>
      <c r="M1132" s="11"/>
      <c r="N1132" s="11"/>
      <c r="O1132" s="11"/>
    </row>
    <row r="1133">
      <c r="C1133" s="15"/>
      <c r="D1133" s="12"/>
      <c r="E1133" s="12"/>
      <c r="G1133" s="11"/>
      <c r="H1133" s="11"/>
      <c r="I1133" s="11"/>
      <c r="J1133" s="11"/>
      <c r="K1133" s="11"/>
      <c r="L1133" s="11"/>
      <c r="M1133" s="11"/>
      <c r="N1133" s="11"/>
      <c r="O1133" s="11"/>
    </row>
    <row r="1134">
      <c r="C1134" s="15"/>
      <c r="D1134" s="12"/>
      <c r="E1134" s="12"/>
      <c r="G1134" s="11"/>
      <c r="H1134" s="11"/>
      <c r="I1134" s="11"/>
      <c r="J1134" s="11"/>
      <c r="K1134" s="11"/>
      <c r="L1134" s="11"/>
      <c r="M1134" s="11"/>
      <c r="N1134" s="11"/>
      <c r="O1134" s="11"/>
    </row>
    <row r="1135">
      <c r="C1135" s="15"/>
      <c r="D1135" s="12"/>
      <c r="E1135" s="12"/>
      <c r="G1135" s="11"/>
      <c r="H1135" s="11"/>
      <c r="I1135" s="11"/>
      <c r="J1135" s="11"/>
      <c r="K1135" s="11"/>
      <c r="L1135" s="11"/>
      <c r="M1135" s="11"/>
      <c r="N1135" s="11"/>
      <c r="O1135" s="11"/>
    </row>
    <row r="1136">
      <c r="C1136" s="15"/>
      <c r="D1136" s="12"/>
      <c r="E1136" s="12"/>
      <c r="G1136" s="11"/>
      <c r="H1136" s="11"/>
      <c r="I1136" s="11"/>
      <c r="J1136" s="11"/>
      <c r="K1136" s="11"/>
      <c r="L1136" s="11"/>
      <c r="M1136" s="11"/>
      <c r="N1136" s="11"/>
      <c r="O1136" s="11"/>
    </row>
    <row r="1137">
      <c r="C1137" s="15"/>
      <c r="D1137" s="12"/>
      <c r="E1137" s="12"/>
      <c r="G1137" s="11"/>
      <c r="H1137" s="11"/>
      <c r="I1137" s="11"/>
      <c r="J1137" s="11"/>
      <c r="K1137" s="11"/>
      <c r="L1137" s="11"/>
      <c r="M1137" s="11"/>
      <c r="N1137" s="11"/>
      <c r="O1137" s="11"/>
    </row>
    <row r="1138">
      <c r="C1138" s="15"/>
      <c r="D1138" s="12"/>
      <c r="E1138" s="12"/>
      <c r="G1138" s="11"/>
      <c r="H1138" s="11"/>
      <c r="I1138" s="11"/>
      <c r="J1138" s="11"/>
      <c r="K1138" s="11"/>
      <c r="L1138" s="11"/>
      <c r="M1138" s="11"/>
      <c r="N1138" s="11"/>
      <c r="O1138" s="11"/>
    </row>
    <row r="1139">
      <c r="C1139" s="15"/>
      <c r="D1139" s="12"/>
      <c r="E1139" s="12"/>
      <c r="G1139" s="11"/>
      <c r="H1139" s="11"/>
      <c r="I1139" s="11"/>
      <c r="J1139" s="11"/>
      <c r="K1139" s="11"/>
      <c r="L1139" s="11"/>
      <c r="M1139" s="11"/>
      <c r="N1139" s="11"/>
      <c r="O1139" s="11"/>
    </row>
    <row r="1140">
      <c r="C1140" s="15"/>
      <c r="D1140" s="12"/>
      <c r="E1140" s="12"/>
      <c r="G1140" s="11"/>
      <c r="H1140" s="11"/>
      <c r="I1140" s="11"/>
      <c r="J1140" s="11"/>
      <c r="K1140" s="11"/>
      <c r="L1140" s="11"/>
      <c r="M1140" s="11"/>
      <c r="N1140" s="11"/>
      <c r="O1140" s="11"/>
    </row>
    <row r="1141">
      <c r="C1141" s="15"/>
      <c r="D1141" s="12"/>
      <c r="E1141" s="12"/>
      <c r="G1141" s="11"/>
      <c r="H1141" s="11"/>
      <c r="I1141" s="11"/>
      <c r="J1141" s="11"/>
      <c r="K1141" s="11"/>
      <c r="L1141" s="11"/>
      <c r="M1141" s="11"/>
      <c r="N1141" s="11"/>
      <c r="O1141" s="11"/>
    </row>
    <row r="1142">
      <c r="C1142" s="15"/>
      <c r="D1142" s="12"/>
      <c r="E1142" s="12"/>
      <c r="G1142" s="11"/>
      <c r="H1142" s="11"/>
      <c r="I1142" s="11"/>
      <c r="J1142" s="11"/>
      <c r="K1142" s="11"/>
      <c r="L1142" s="11"/>
      <c r="M1142" s="11"/>
      <c r="N1142" s="11"/>
      <c r="O1142" s="11"/>
    </row>
    <row r="1143">
      <c r="C1143" s="15"/>
      <c r="D1143" s="12"/>
      <c r="E1143" s="12"/>
      <c r="G1143" s="11"/>
      <c r="H1143" s="11"/>
      <c r="I1143" s="11"/>
      <c r="J1143" s="11"/>
      <c r="K1143" s="11"/>
      <c r="L1143" s="11"/>
      <c r="M1143" s="11"/>
      <c r="N1143" s="11"/>
      <c r="O1143" s="11"/>
    </row>
    <row r="1144">
      <c r="C1144" s="15"/>
      <c r="D1144" s="12"/>
      <c r="E1144" s="12"/>
      <c r="G1144" s="11"/>
      <c r="H1144" s="11"/>
      <c r="I1144" s="11"/>
      <c r="J1144" s="11"/>
      <c r="K1144" s="11"/>
      <c r="L1144" s="11"/>
      <c r="M1144" s="11"/>
      <c r="N1144" s="11"/>
      <c r="O1144" s="11"/>
    </row>
    <row r="1145">
      <c r="C1145" s="15"/>
      <c r="D1145" s="12"/>
      <c r="E1145" s="12"/>
      <c r="G1145" s="11"/>
      <c r="H1145" s="11"/>
      <c r="I1145" s="11"/>
      <c r="J1145" s="11"/>
      <c r="K1145" s="11"/>
      <c r="L1145" s="11"/>
      <c r="M1145" s="11"/>
      <c r="N1145" s="11"/>
      <c r="O1145" s="11"/>
    </row>
    <row r="1146">
      <c r="C1146" s="15"/>
      <c r="D1146" s="12"/>
      <c r="E1146" s="12"/>
      <c r="G1146" s="11"/>
      <c r="H1146" s="11"/>
      <c r="I1146" s="11"/>
      <c r="J1146" s="11"/>
      <c r="K1146" s="11"/>
      <c r="L1146" s="11"/>
      <c r="M1146" s="11"/>
      <c r="N1146" s="11"/>
      <c r="O1146" s="11"/>
    </row>
    <row r="1147">
      <c r="C1147" s="15"/>
      <c r="D1147" s="12"/>
      <c r="E1147" s="12"/>
      <c r="G1147" s="11"/>
      <c r="H1147" s="11"/>
      <c r="I1147" s="11"/>
      <c r="J1147" s="11"/>
      <c r="K1147" s="11"/>
      <c r="L1147" s="11"/>
      <c r="M1147" s="11"/>
      <c r="N1147" s="11"/>
      <c r="O1147" s="11"/>
    </row>
    <row r="1148">
      <c r="C1148" s="15"/>
      <c r="D1148" s="12"/>
      <c r="E1148" s="12"/>
      <c r="G1148" s="11"/>
      <c r="H1148" s="11"/>
      <c r="I1148" s="11"/>
      <c r="J1148" s="11"/>
      <c r="K1148" s="11"/>
      <c r="L1148" s="11"/>
      <c r="M1148" s="11"/>
      <c r="N1148" s="11"/>
      <c r="O1148" s="11"/>
    </row>
    <row r="1149">
      <c r="C1149" s="15"/>
      <c r="D1149" s="12"/>
      <c r="E1149" s="12"/>
      <c r="G1149" s="11"/>
      <c r="H1149" s="11"/>
      <c r="I1149" s="11"/>
      <c r="J1149" s="11"/>
      <c r="K1149" s="11"/>
      <c r="L1149" s="11"/>
      <c r="M1149" s="11"/>
      <c r="N1149" s="11"/>
      <c r="O1149" s="11"/>
    </row>
    <row r="1150">
      <c r="C1150" s="15"/>
      <c r="D1150" s="12"/>
      <c r="E1150" s="12"/>
      <c r="G1150" s="11"/>
      <c r="H1150" s="11"/>
      <c r="I1150" s="11"/>
      <c r="J1150" s="11"/>
      <c r="K1150" s="11"/>
      <c r="L1150" s="11"/>
      <c r="M1150" s="11"/>
      <c r="N1150" s="11"/>
      <c r="O1150" s="11"/>
    </row>
    <row r="1151">
      <c r="C1151" s="15"/>
      <c r="D1151" s="12"/>
      <c r="E1151" s="12"/>
      <c r="G1151" s="11"/>
      <c r="H1151" s="11"/>
      <c r="I1151" s="11"/>
      <c r="J1151" s="11"/>
      <c r="K1151" s="11"/>
      <c r="L1151" s="11"/>
      <c r="M1151" s="11"/>
      <c r="N1151" s="11"/>
      <c r="O1151" s="11"/>
    </row>
    <row r="1152">
      <c r="C1152" s="15"/>
      <c r="D1152" s="12"/>
      <c r="E1152" s="12"/>
      <c r="G1152" s="11"/>
      <c r="H1152" s="11"/>
      <c r="I1152" s="11"/>
      <c r="J1152" s="11"/>
      <c r="K1152" s="11"/>
      <c r="L1152" s="11"/>
      <c r="M1152" s="11"/>
      <c r="N1152" s="11"/>
      <c r="O1152" s="11"/>
    </row>
    <row r="1153">
      <c r="C1153" s="15"/>
      <c r="D1153" s="12"/>
      <c r="E1153" s="12"/>
      <c r="G1153" s="11"/>
      <c r="H1153" s="11"/>
      <c r="I1153" s="11"/>
      <c r="J1153" s="11"/>
      <c r="K1153" s="11"/>
      <c r="L1153" s="11"/>
      <c r="M1153" s="11"/>
      <c r="N1153" s="11"/>
      <c r="O1153" s="11"/>
    </row>
    <row r="1154">
      <c r="C1154" s="15"/>
      <c r="D1154" s="12"/>
      <c r="E1154" s="12"/>
      <c r="G1154" s="11"/>
      <c r="H1154" s="11"/>
      <c r="I1154" s="11"/>
      <c r="J1154" s="11"/>
      <c r="K1154" s="11"/>
      <c r="L1154" s="11"/>
      <c r="M1154" s="11"/>
      <c r="N1154" s="11"/>
      <c r="O1154" s="11"/>
    </row>
    <row r="1155">
      <c r="C1155" s="15"/>
      <c r="D1155" s="12"/>
      <c r="E1155" s="12"/>
      <c r="G1155" s="11"/>
      <c r="H1155" s="11"/>
      <c r="I1155" s="11"/>
      <c r="J1155" s="11"/>
      <c r="K1155" s="11"/>
      <c r="L1155" s="11"/>
      <c r="M1155" s="11"/>
      <c r="N1155" s="11"/>
      <c r="O1155" s="11"/>
    </row>
    <row r="1156">
      <c r="C1156" s="15"/>
      <c r="D1156" s="12"/>
      <c r="E1156" s="12"/>
      <c r="G1156" s="11"/>
      <c r="H1156" s="11"/>
      <c r="I1156" s="11"/>
      <c r="J1156" s="11"/>
      <c r="K1156" s="11"/>
      <c r="L1156" s="11"/>
      <c r="M1156" s="11"/>
      <c r="N1156" s="11"/>
      <c r="O1156" s="11"/>
    </row>
    <row r="1157">
      <c r="C1157" s="15"/>
      <c r="D1157" s="12"/>
      <c r="E1157" s="12"/>
      <c r="G1157" s="11"/>
      <c r="H1157" s="11"/>
      <c r="I1157" s="11"/>
      <c r="J1157" s="11"/>
      <c r="K1157" s="11"/>
      <c r="L1157" s="11"/>
      <c r="M1157" s="11"/>
      <c r="N1157" s="11"/>
      <c r="O1157" s="11"/>
    </row>
    <row r="1158">
      <c r="C1158" s="15"/>
      <c r="D1158" s="12"/>
      <c r="E1158" s="12"/>
      <c r="G1158" s="11"/>
      <c r="H1158" s="11"/>
      <c r="I1158" s="11"/>
      <c r="J1158" s="11"/>
      <c r="K1158" s="11"/>
      <c r="L1158" s="11"/>
      <c r="M1158" s="11"/>
      <c r="N1158" s="11"/>
      <c r="O1158" s="11"/>
    </row>
    <row r="1159">
      <c r="C1159" s="15"/>
      <c r="D1159" s="12"/>
      <c r="E1159" s="12"/>
      <c r="G1159" s="11"/>
      <c r="H1159" s="11"/>
      <c r="I1159" s="11"/>
      <c r="J1159" s="11"/>
      <c r="K1159" s="11"/>
      <c r="L1159" s="11"/>
      <c r="M1159" s="11"/>
      <c r="N1159" s="11"/>
      <c r="O1159" s="11"/>
    </row>
    <row r="1160">
      <c r="C1160" s="15"/>
      <c r="D1160" s="12"/>
      <c r="E1160" s="12"/>
      <c r="G1160" s="11"/>
      <c r="H1160" s="11"/>
      <c r="I1160" s="11"/>
      <c r="J1160" s="11"/>
      <c r="K1160" s="11"/>
      <c r="L1160" s="11"/>
      <c r="M1160" s="11"/>
      <c r="N1160" s="11"/>
      <c r="O1160" s="11"/>
    </row>
    <row r="1161">
      <c r="C1161" s="15"/>
      <c r="D1161" s="12"/>
      <c r="E1161" s="12"/>
      <c r="G1161" s="11"/>
      <c r="H1161" s="11"/>
      <c r="I1161" s="11"/>
      <c r="J1161" s="11"/>
      <c r="K1161" s="11"/>
      <c r="L1161" s="11"/>
      <c r="M1161" s="11"/>
      <c r="N1161" s="11"/>
      <c r="O1161" s="11"/>
    </row>
    <row r="1162">
      <c r="C1162" s="15"/>
      <c r="D1162" s="12"/>
      <c r="E1162" s="12"/>
      <c r="G1162" s="11"/>
      <c r="H1162" s="11"/>
      <c r="I1162" s="11"/>
      <c r="J1162" s="11"/>
      <c r="K1162" s="11"/>
      <c r="L1162" s="11"/>
      <c r="M1162" s="11"/>
      <c r="N1162" s="11"/>
      <c r="O1162" s="11"/>
    </row>
    <row r="1163">
      <c r="C1163" s="15"/>
      <c r="D1163" s="12"/>
      <c r="E1163" s="12"/>
      <c r="G1163" s="11"/>
      <c r="H1163" s="11"/>
      <c r="I1163" s="11"/>
      <c r="J1163" s="11"/>
      <c r="K1163" s="11"/>
      <c r="L1163" s="11"/>
      <c r="M1163" s="11"/>
      <c r="N1163" s="11"/>
      <c r="O1163" s="11"/>
    </row>
    <row r="1164">
      <c r="C1164" s="15"/>
      <c r="D1164" s="12"/>
      <c r="E1164" s="12"/>
      <c r="G1164" s="11"/>
      <c r="H1164" s="11"/>
      <c r="I1164" s="11"/>
      <c r="J1164" s="11"/>
      <c r="K1164" s="11"/>
      <c r="L1164" s="11"/>
      <c r="M1164" s="11"/>
      <c r="N1164" s="11"/>
      <c r="O1164" s="11"/>
    </row>
    <row r="1165">
      <c r="C1165" s="15"/>
      <c r="D1165" s="12"/>
      <c r="E1165" s="12"/>
      <c r="G1165" s="11"/>
      <c r="H1165" s="11"/>
      <c r="I1165" s="11"/>
      <c r="J1165" s="11"/>
      <c r="K1165" s="11"/>
      <c r="L1165" s="11"/>
      <c r="M1165" s="11"/>
      <c r="N1165" s="11"/>
      <c r="O1165" s="11"/>
    </row>
    <row r="1166">
      <c r="C1166" s="15"/>
      <c r="D1166" s="12"/>
      <c r="E1166" s="12"/>
      <c r="G1166" s="11"/>
      <c r="H1166" s="11"/>
      <c r="I1166" s="11"/>
      <c r="J1166" s="11"/>
      <c r="K1166" s="11"/>
      <c r="L1166" s="11"/>
      <c r="M1166" s="11"/>
      <c r="N1166" s="11"/>
      <c r="O1166" s="11"/>
    </row>
    <row r="1167">
      <c r="C1167" s="15"/>
      <c r="D1167" s="12"/>
      <c r="E1167" s="12"/>
      <c r="G1167" s="11"/>
      <c r="H1167" s="11"/>
      <c r="I1167" s="11"/>
      <c r="J1167" s="11"/>
      <c r="K1167" s="11"/>
      <c r="L1167" s="11"/>
      <c r="M1167" s="11"/>
      <c r="N1167" s="11"/>
      <c r="O1167" s="11"/>
    </row>
    <row r="1168">
      <c r="C1168" s="15"/>
      <c r="D1168" s="12"/>
      <c r="E1168" s="12"/>
      <c r="G1168" s="11"/>
      <c r="H1168" s="11"/>
      <c r="I1168" s="11"/>
      <c r="J1168" s="11"/>
      <c r="K1168" s="11"/>
      <c r="L1168" s="11"/>
      <c r="M1168" s="11"/>
      <c r="N1168" s="11"/>
      <c r="O1168" s="11"/>
    </row>
    <row r="1169">
      <c r="C1169" s="15"/>
      <c r="D1169" s="12"/>
      <c r="E1169" s="12"/>
      <c r="G1169" s="11"/>
      <c r="H1169" s="11"/>
      <c r="I1169" s="11"/>
      <c r="J1169" s="11"/>
      <c r="K1169" s="11"/>
      <c r="L1169" s="11"/>
      <c r="M1169" s="11"/>
      <c r="N1169" s="11"/>
      <c r="O1169" s="11"/>
    </row>
    <row r="1170">
      <c r="C1170" s="15"/>
      <c r="D1170" s="12"/>
      <c r="E1170" s="12"/>
      <c r="G1170" s="11"/>
      <c r="H1170" s="11"/>
      <c r="I1170" s="11"/>
      <c r="J1170" s="11"/>
      <c r="K1170" s="11"/>
      <c r="L1170" s="11"/>
      <c r="M1170" s="11"/>
      <c r="N1170" s="11"/>
      <c r="O1170" s="11"/>
    </row>
    <row r="1171">
      <c r="C1171" s="15"/>
      <c r="D1171" s="12"/>
      <c r="E1171" s="12"/>
      <c r="G1171" s="11"/>
      <c r="H1171" s="11"/>
      <c r="I1171" s="11"/>
      <c r="J1171" s="11"/>
      <c r="K1171" s="11"/>
      <c r="L1171" s="11"/>
      <c r="M1171" s="11"/>
      <c r="N1171" s="11"/>
      <c r="O1171" s="11"/>
    </row>
    <row r="1172">
      <c r="C1172" s="15"/>
      <c r="D1172" s="12"/>
      <c r="E1172" s="12"/>
      <c r="G1172" s="11"/>
      <c r="H1172" s="11"/>
      <c r="I1172" s="11"/>
      <c r="J1172" s="11"/>
      <c r="K1172" s="11"/>
      <c r="L1172" s="11"/>
      <c r="M1172" s="11"/>
      <c r="N1172" s="11"/>
      <c r="O1172" s="11"/>
    </row>
    <row r="1173">
      <c r="C1173" s="15"/>
      <c r="D1173" s="12"/>
      <c r="E1173" s="12"/>
      <c r="G1173" s="11"/>
      <c r="H1173" s="11"/>
      <c r="I1173" s="11"/>
      <c r="J1173" s="11"/>
      <c r="K1173" s="11"/>
      <c r="L1173" s="11"/>
      <c r="M1173" s="11"/>
      <c r="N1173" s="11"/>
      <c r="O1173" s="11"/>
    </row>
    <row r="1174">
      <c r="C1174" s="15"/>
      <c r="D1174" s="12"/>
      <c r="E1174" s="12"/>
      <c r="G1174" s="11"/>
      <c r="H1174" s="11"/>
      <c r="I1174" s="11"/>
      <c r="J1174" s="11"/>
      <c r="K1174" s="11"/>
      <c r="L1174" s="11"/>
      <c r="M1174" s="11"/>
      <c r="N1174" s="11"/>
      <c r="O1174" s="11"/>
    </row>
    <row r="1175">
      <c r="C1175" s="15"/>
      <c r="D1175" s="12"/>
      <c r="E1175" s="12"/>
      <c r="G1175" s="11"/>
      <c r="H1175" s="11"/>
      <c r="I1175" s="11"/>
      <c r="J1175" s="11"/>
      <c r="K1175" s="11"/>
      <c r="L1175" s="11"/>
      <c r="M1175" s="11"/>
      <c r="N1175" s="11"/>
      <c r="O1175" s="11"/>
    </row>
    <row r="1176">
      <c r="C1176" s="15"/>
      <c r="D1176" s="12"/>
      <c r="E1176" s="12"/>
      <c r="G1176" s="11"/>
      <c r="H1176" s="11"/>
      <c r="I1176" s="11"/>
      <c r="J1176" s="11"/>
      <c r="K1176" s="11"/>
      <c r="L1176" s="11"/>
      <c r="M1176" s="11"/>
      <c r="N1176" s="11"/>
      <c r="O1176" s="11"/>
    </row>
    <row r="1177">
      <c r="C1177" s="15"/>
      <c r="D1177" s="12"/>
      <c r="E1177" s="12"/>
      <c r="G1177" s="11"/>
      <c r="H1177" s="11"/>
      <c r="I1177" s="11"/>
      <c r="J1177" s="11"/>
      <c r="K1177" s="11"/>
      <c r="L1177" s="11"/>
      <c r="M1177" s="11"/>
      <c r="N1177" s="11"/>
      <c r="O1177" s="11"/>
    </row>
    <row r="1178">
      <c r="C1178" s="15"/>
      <c r="D1178" s="12"/>
      <c r="E1178" s="12"/>
      <c r="G1178" s="11"/>
      <c r="H1178" s="11"/>
      <c r="I1178" s="11"/>
      <c r="J1178" s="11"/>
      <c r="K1178" s="11"/>
      <c r="L1178" s="11"/>
      <c r="M1178" s="11"/>
      <c r="N1178" s="11"/>
      <c r="O1178" s="11"/>
    </row>
    <row r="1179">
      <c r="C1179" s="15"/>
      <c r="D1179" s="12"/>
      <c r="E1179" s="12"/>
      <c r="G1179" s="11"/>
      <c r="H1179" s="11"/>
      <c r="I1179" s="11"/>
      <c r="J1179" s="11"/>
      <c r="K1179" s="11"/>
      <c r="L1179" s="11"/>
      <c r="M1179" s="11"/>
      <c r="N1179" s="11"/>
      <c r="O1179" s="11"/>
    </row>
    <row r="1180">
      <c r="C1180" s="15"/>
      <c r="D1180" s="12"/>
      <c r="E1180" s="12"/>
      <c r="G1180" s="11"/>
      <c r="H1180" s="11"/>
      <c r="I1180" s="11"/>
      <c r="J1180" s="11"/>
      <c r="K1180" s="11"/>
      <c r="L1180" s="11"/>
      <c r="M1180" s="11"/>
      <c r="N1180" s="11"/>
      <c r="O1180" s="11"/>
    </row>
    <row r="1181">
      <c r="C1181" s="15"/>
      <c r="D1181" s="12"/>
      <c r="E1181" s="12"/>
      <c r="G1181" s="11"/>
      <c r="H1181" s="11"/>
      <c r="I1181" s="11"/>
      <c r="J1181" s="11"/>
      <c r="K1181" s="11"/>
      <c r="L1181" s="11"/>
      <c r="M1181" s="11"/>
      <c r="N1181" s="11"/>
      <c r="O1181" s="11"/>
    </row>
    <row r="1182">
      <c r="C1182" s="15"/>
      <c r="D1182" s="12"/>
      <c r="E1182" s="12"/>
      <c r="G1182" s="11"/>
      <c r="H1182" s="11"/>
      <c r="I1182" s="11"/>
      <c r="J1182" s="11"/>
      <c r="K1182" s="11"/>
      <c r="L1182" s="11"/>
      <c r="M1182" s="11"/>
      <c r="N1182" s="11"/>
      <c r="O1182" s="11"/>
    </row>
    <row r="1183">
      <c r="C1183" s="15"/>
      <c r="D1183" s="12"/>
      <c r="E1183" s="12"/>
      <c r="G1183" s="11"/>
      <c r="H1183" s="11"/>
      <c r="I1183" s="11"/>
      <c r="J1183" s="11"/>
      <c r="K1183" s="11"/>
      <c r="L1183" s="11"/>
      <c r="M1183" s="11"/>
      <c r="N1183" s="11"/>
      <c r="O1183" s="11"/>
    </row>
    <row r="1184">
      <c r="C1184" s="15"/>
      <c r="D1184" s="12"/>
      <c r="E1184" s="12"/>
      <c r="G1184" s="11"/>
      <c r="H1184" s="11"/>
      <c r="I1184" s="11"/>
      <c r="J1184" s="11"/>
      <c r="K1184" s="11"/>
      <c r="L1184" s="11"/>
      <c r="M1184" s="11"/>
      <c r="N1184" s="11"/>
      <c r="O1184" s="11"/>
    </row>
    <row r="1185">
      <c r="C1185" s="15"/>
      <c r="D1185" s="12"/>
      <c r="E1185" s="12"/>
      <c r="G1185" s="11"/>
      <c r="H1185" s="11"/>
      <c r="I1185" s="11"/>
      <c r="J1185" s="11"/>
      <c r="K1185" s="11"/>
      <c r="L1185" s="11"/>
      <c r="M1185" s="11"/>
      <c r="N1185" s="11"/>
      <c r="O1185" s="11"/>
    </row>
    <row r="1186">
      <c r="C1186" s="15"/>
      <c r="D1186" s="12"/>
      <c r="E1186" s="12"/>
      <c r="G1186" s="11"/>
      <c r="H1186" s="11"/>
      <c r="I1186" s="11"/>
      <c r="J1186" s="11"/>
      <c r="K1186" s="11"/>
      <c r="L1186" s="11"/>
      <c r="M1186" s="11"/>
      <c r="N1186" s="11"/>
      <c r="O1186" s="11"/>
    </row>
    <row r="1187">
      <c r="C1187" s="15"/>
      <c r="D1187" s="12"/>
      <c r="E1187" s="12"/>
      <c r="G1187" s="11"/>
      <c r="H1187" s="11"/>
      <c r="I1187" s="11"/>
      <c r="J1187" s="11"/>
      <c r="K1187" s="11"/>
      <c r="L1187" s="11"/>
      <c r="M1187" s="11"/>
      <c r="N1187" s="11"/>
      <c r="O1187" s="11"/>
    </row>
    <row r="1188">
      <c r="C1188" s="15"/>
      <c r="D1188" s="12"/>
      <c r="E1188" s="12"/>
      <c r="G1188" s="11"/>
      <c r="H1188" s="11"/>
      <c r="I1188" s="11"/>
      <c r="J1188" s="11"/>
      <c r="K1188" s="11"/>
      <c r="L1188" s="11"/>
      <c r="M1188" s="11"/>
      <c r="N1188" s="11"/>
      <c r="O1188" s="11"/>
    </row>
    <row r="1189">
      <c r="C1189" s="15"/>
      <c r="D1189" s="12"/>
      <c r="E1189" s="12"/>
      <c r="G1189" s="11"/>
      <c r="H1189" s="11"/>
      <c r="I1189" s="11"/>
      <c r="J1189" s="11"/>
      <c r="K1189" s="11"/>
      <c r="L1189" s="11"/>
      <c r="M1189" s="11"/>
      <c r="N1189" s="11"/>
      <c r="O1189" s="11"/>
    </row>
    <row r="1190">
      <c r="C1190" s="15"/>
      <c r="D1190" s="12"/>
      <c r="E1190" s="12"/>
      <c r="G1190" s="11"/>
      <c r="H1190" s="11"/>
      <c r="I1190" s="11"/>
      <c r="J1190" s="11"/>
      <c r="K1190" s="11"/>
      <c r="L1190" s="11"/>
      <c r="M1190" s="11"/>
      <c r="N1190" s="11"/>
      <c r="O1190" s="11"/>
    </row>
    <row r="1191">
      <c r="C1191" s="15"/>
      <c r="D1191" s="12"/>
      <c r="E1191" s="12"/>
      <c r="G1191" s="11"/>
      <c r="H1191" s="11"/>
      <c r="I1191" s="11"/>
      <c r="J1191" s="11"/>
      <c r="K1191" s="11"/>
      <c r="L1191" s="11"/>
      <c r="M1191" s="11"/>
      <c r="N1191" s="11"/>
      <c r="O1191" s="11"/>
    </row>
    <row r="1192">
      <c r="C1192" s="15"/>
      <c r="D1192" s="12"/>
      <c r="E1192" s="12"/>
      <c r="G1192" s="11"/>
      <c r="H1192" s="11"/>
      <c r="I1192" s="11"/>
      <c r="J1192" s="11"/>
      <c r="K1192" s="11"/>
      <c r="L1192" s="11"/>
      <c r="M1192" s="11"/>
      <c r="N1192" s="11"/>
      <c r="O1192" s="11"/>
    </row>
    <row r="1193">
      <c r="C1193" s="15"/>
      <c r="D1193" s="12"/>
      <c r="E1193" s="12"/>
      <c r="G1193" s="11"/>
      <c r="H1193" s="11"/>
      <c r="I1193" s="11"/>
      <c r="J1193" s="11"/>
      <c r="K1193" s="11"/>
      <c r="L1193" s="11"/>
      <c r="M1193" s="11"/>
      <c r="N1193" s="11"/>
      <c r="O1193" s="11"/>
    </row>
    <row r="1194">
      <c r="C1194" s="15"/>
      <c r="D1194" s="12"/>
      <c r="E1194" s="12"/>
      <c r="G1194" s="11"/>
      <c r="H1194" s="11"/>
      <c r="I1194" s="11"/>
      <c r="J1194" s="11"/>
      <c r="K1194" s="11"/>
      <c r="L1194" s="11"/>
      <c r="M1194" s="11"/>
      <c r="N1194" s="11"/>
      <c r="O1194" s="11"/>
    </row>
    <row r="1195">
      <c r="C1195" s="15"/>
      <c r="D1195" s="12"/>
      <c r="E1195" s="12"/>
      <c r="G1195" s="11"/>
      <c r="H1195" s="11"/>
      <c r="I1195" s="11"/>
      <c r="J1195" s="11"/>
      <c r="K1195" s="11"/>
      <c r="L1195" s="11"/>
      <c r="M1195" s="11"/>
      <c r="N1195" s="11"/>
      <c r="O1195" s="11"/>
    </row>
    <row r="1196">
      <c r="C1196" s="15"/>
      <c r="D1196" s="12"/>
      <c r="E1196" s="12"/>
      <c r="G1196" s="11"/>
      <c r="H1196" s="11"/>
      <c r="I1196" s="11"/>
      <c r="J1196" s="11"/>
      <c r="K1196" s="11"/>
      <c r="L1196" s="11"/>
      <c r="M1196" s="11"/>
      <c r="N1196" s="11"/>
      <c r="O1196" s="11"/>
    </row>
    <row r="1197">
      <c r="C1197" s="15"/>
      <c r="D1197" s="12"/>
      <c r="E1197" s="12"/>
      <c r="G1197" s="11"/>
      <c r="H1197" s="11"/>
      <c r="I1197" s="11"/>
      <c r="J1197" s="11"/>
      <c r="K1197" s="11"/>
      <c r="L1197" s="11"/>
      <c r="M1197" s="11"/>
      <c r="N1197" s="11"/>
      <c r="O1197" s="11"/>
    </row>
    <row r="1198">
      <c r="C1198" s="15"/>
      <c r="D1198" s="12"/>
      <c r="E1198" s="12"/>
      <c r="G1198" s="11"/>
      <c r="H1198" s="11"/>
      <c r="I1198" s="11"/>
      <c r="J1198" s="11"/>
      <c r="K1198" s="11"/>
      <c r="L1198" s="11"/>
      <c r="M1198" s="11"/>
      <c r="N1198" s="11"/>
      <c r="O1198" s="11"/>
    </row>
    <row r="1199">
      <c r="C1199" s="15"/>
      <c r="D1199" s="12"/>
      <c r="E1199" s="12"/>
      <c r="G1199" s="11"/>
      <c r="H1199" s="11"/>
      <c r="I1199" s="11"/>
      <c r="J1199" s="11"/>
      <c r="K1199" s="11"/>
      <c r="L1199" s="11"/>
      <c r="M1199" s="11"/>
      <c r="N1199" s="11"/>
      <c r="O1199" s="11"/>
    </row>
    <row r="1200">
      <c r="C1200" s="15"/>
      <c r="D1200" s="12"/>
      <c r="E1200" s="12"/>
      <c r="G1200" s="11"/>
      <c r="H1200" s="11"/>
      <c r="I1200" s="11"/>
      <c r="J1200" s="11"/>
      <c r="K1200" s="11"/>
      <c r="L1200" s="11"/>
      <c r="M1200" s="11"/>
      <c r="N1200" s="11"/>
      <c r="O1200" s="11"/>
    </row>
    <row r="1201">
      <c r="C1201" s="15"/>
      <c r="D1201" s="12"/>
      <c r="E1201" s="12"/>
      <c r="G1201" s="11"/>
      <c r="H1201" s="11"/>
      <c r="I1201" s="11"/>
      <c r="J1201" s="11"/>
      <c r="K1201" s="11"/>
      <c r="L1201" s="11"/>
      <c r="M1201" s="11"/>
      <c r="N1201" s="11"/>
      <c r="O1201" s="11"/>
    </row>
    <row r="1202">
      <c r="C1202" s="15"/>
      <c r="D1202" s="12"/>
      <c r="E1202" s="12"/>
      <c r="G1202" s="11"/>
      <c r="H1202" s="11"/>
      <c r="I1202" s="11"/>
      <c r="J1202" s="11"/>
      <c r="K1202" s="11"/>
      <c r="L1202" s="11"/>
      <c r="M1202" s="11"/>
      <c r="N1202" s="11"/>
      <c r="O1202" s="11"/>
    </row>
  </sheetData>
  <conditionalFormatting sqref="C1:C1202">
    <cfRule type="containsText" dxfId="0" priority="1" operator="containsText" text="KAS">
      <formula>NOT(ISERROR(SEARCH(("KAS"),(C1))))</formula>
    </cfRule>
  </conditionalFormatting>
  <conditionalFormatting sqref="C1:C1202">
    <cfRule type="containsText" dxfId="1" priority="2" operator="containsText" text="BIAYA">
      <formula>NOT(ISERROR(SEARCH(("BIAYA"),(C1))))</formula>
    </cfRule>
  </conditionalFormatting>
  <conditionalFormatting sqref="C1:C1202">
    <cfRule type="beginsWith" dxfId="2" priority="3" operator="beginsWith" text="OMZET">
      <formula>LEFT((C1),LEN("OMZET"))=("OMZET")</formula>
    </cfRule>
  </conditionalFormatting>
  <conditionalFormatting sqref="C1:C1202">
    <cfRule type="containsText" dxfId="3" priority="4" operator="containsText" text="INVESTOR">
      <formula>NOT(ISERROR(SEARCH(("INVESTOR"),(C1))))</formula>
    </cfRule>
  </conditionalFormatting>
  <conditionalFormatting sqref="C1:C1202">
    <cfRule type="containsText" dxfId="4" priority="5" operator="containsText" text="LABA">
      <formula>NOT(ISERROR(SEARCH(("LABA"),(C1))))</formula>
    </cfRule>
  </conditionalFormatting>
  <conditionalFormatting sqref="C1:C1202">
    <cfRule type="containsText" dxfId="5" priority="6" operator="containsText" text="SUPPLY">
      <formula>NOT(ISERROR(SEARCH(("SUPPLY"),(C1))))</formula>
    </cfRule>
  </conditionalFormatting>
  <conditionalFormatting sqref="C1:C1202">
    <cfRule type="containsText" dxfId="4" priority="7" operator="containsText" text="KOMISI">
      <formula>NOT(ISERROR(SEARCH(("KOMISI"),(C1))))</formula>
    </cfRule>
  </conditionalFormatting>
  <conditionalFormatting sqref="C1:C1202">
    <cfRule type="containsText" dxfId="0" priority="8" operator="containsText" text="TABUNGAN">
      <formula>NOT(ISERROR(SEARCH(("TABUNGAN"),(C1))))</formula>
    </cfRule>
  </conditionalFormatting>
  <conditionalFormatting sqref="C1:C1202">
    <cfRule type="containsText" dxfId="6" priority="9" operator="containsText" text="HUTANG">
      <formula>NOT(ISERROR(SEARCH(("HUTANG"),(C1))))</formula>
    </cfRule>
  </conditionalFormatting>
  <dataValidations>
    <dataValidation type="list" allowBlank="1" sqref="C2:C1202">
      <formula1>"KAS,BIAYA,OMZET,INVESTOR,SUBSIDI,LUNAS,SUPPLY,LABA,KOMISI,TABUNGAN,HUTANG,PIUTANG,PRIBADI-S"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hidden="1" min="1" max="1" width="12.63"/>
    <col customWidth="1" min="3" max="3" width="19.5"/>
    <col customWidth="1" min="6" max="6" width="48.25"/>
    <col customWidth="1" min="7" max="7" width="13.63"/>
    <col customWidth="1" min="8" max="8" width="18.75"/>
    <col customWidth="1" min="9" max="9" width="16.38"/>
    <col customWidth="1" min="10" max="11" width="13.0"/>
    <col customWidth="1" min="12" max="12" width="14.88"/>
    <col customWidth="1" min="13" max="13" width="12.38"/>
    <col customWidth="1" min="14" max="14" width="17.38"/>
    <col customWidth="1" min="15" max="15" width="14.75"/>
    <col customWidth="1" min="16" max="16" width="15.0"/>
    <col customWidth="1" hidden="1" min="17" max="18" width="15.0"/>
    <col customWidth="1" min="19" max="19" width="4.1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1953</v>
      </c>
      <c r="M1" s="5" t="s">
        <v>11</v>
      </c>
      <c r="N1" s="6" t="s">
        <v>1954</v>
      </c>
      <c r="O1" s="6" t="s">
        <v>12</v>
      </c>
      <c r="P1" s="6" t="s">
        <v>13</v>
      </c>
      <c r="Q1" s="7" t="s">
        <v>14</v>
      </c>
      <c r="R1" s="7" t="s">
        <v>1955</v>
      </c>
    </row>
    <row r="2">
      <c r="A2" s="1" t="s">
        <v>15</v>
      </c>
      <c r="B2" s="8">
        <v>45992.0</v>
      </c>
      <c r="C2" s="1" t="s">
        <v>16</v>
      </c>
      <c r="D2" s="10">
        <v>2.0153075E7</v>
      </c>
      <c r="E2" s="10"/>
      <c r="F2" s="1" t="s">
        <v>1956</v>
      </c>
      <c r="G2" s="11">
        <f t="shared" ref="G2:G258" si="1">IF(OR(NOT(ISERROR(SEARCH("OMZET", C2))), NOT(ISERROR(SEARCH("PIUTANG", C2)))), IF(ROW()=2, D2, G1 + D2), IF(ROW()=2, 0, G1))</f>
        <v>0</v>
      </c>
      <c r="H2" s="9">
        <v>0.0</v>
      </c>
      <c r="I2" s="11">
        <f t="shared" ref="I2:I258" si="2">IF(ROW()=2, 0, IF(OR(C2="SUPPLY", C2="HUTANG"), I1+E2, I1))</f>
        <v>0</v>
      </c>
      <c r="J2" s="10">
        <v>2.0153075E7</v>
      </c>
      <c r="K2" s="11">
        <f t="shared" ref="K2:K258" si="3">G2 - (H2 + I2)</f>
        <v>0</v>
      </c>
      <c r="L2" s="11">
        <f t="shared" ref="L2:L258" si="4">IF(C2="PRIBADI-A", IF(ROW()=2, IF(D2, -D2, E2), IF(D2, L1-D2, L1+E2)), IF(ROW()=2, 0, L1))</f>
        <v>0</v>
      </c>
      <c r="M2" s="11">
        <f t="shared" ref="M2:M258" si="5">IF(C2="PRIBADI-S", IF(ROW()=2, IF(D2, -D2, E2), IF(D2, M1-D2, M1+E2)), IF(ROW()=2, 0, M1))</f>
        <v>0</v>
      </c>
      <c r="N2" s="11">
        <f t="shared" ref="N2:N30" si="6">(K2/3)-L2</f>
        <v>0</v>
      </c>
      <c r="O2" s="11">
        <f t="shared" ref="O2:O30" si="7">(K2/3)-M2</f>
        <v>0</v>
      </c>
      <c r="P2" s="11">
        <f t="shared" ref="P2:P30" si="8"> ((K2 - IF(ROW()=2, 0, K1)) / 3) + IF(ROW()=2, 0, P1) + IF(C2="INVESTOR", D2, 0) - IF(C2="INVESTOR", E2, 0)</f>
        <v>0</v>
      </c>
      <c r="Q2" s="11">
        <f t="shared" ref="Q2:Q258" si="9">IF(AND(NOT(ISERROR(SEARCH("Cahaya", F2))), OR(C2="INVESTOR", C2="BIAYA")), IF(ROW()=2, IF(D2, -D2, E2), IF(D2, Q1-D2, Q1+E2)), IF(ROW()=2, 0, Q1))</f>
        <v>0</v>
      </c>
      <c r="R2" s="11">
        <f t="shared" ref="R2:R30" si="10">IF(AND(NOT(ISERROR(SEARCH("Dinil", F2))), OR(C2="INVESTOR", C2="BIAYA")), IF(ROW()=2, IF(D2, -D2, E2), IF(D2, R1-D2, R1+E2)), IF(ROW()=2, 0, R1))</f>
        <v>0</v>
      </c>
    </row>
    <row r="3">
      <c r="A3" s="1" t="s">
        <v>18</v>
      </c>
      <c r="B3" s="8">
        <v>45992.0</v>
      </c>
      <c r="C3" s="1" t="s">
        <v>19</v>
      </c>
      <c r="D3" s="9">
        <v>1.6110812E7</v>
      </c>
      <c r="E3" s="12"/>
      <c r="F3" s="1" t="s">
        <v>20</v>
      </c>
      <c r="G3" s="11">
        <f t="shared" si="1"/>
        <v>0</v>
      </c>
      <c r="H3" s="9">
        <f t="shared" ref="H3:H5" si="11">IF(ROW()=2, 0, IF(OR(C3="BIAYA", C3="TABUNGAN"), H2+E3, H2))
</f>
        <v>0</v>
      </c>
      <c r="I3" s="11">
        <f t="shared" si="2"/>
        <v>0</v>
      </c>
      <c r="J3" s="10">
        <v>2.0153075E7</v>
      </c>
      <c r="K3" s="11">
        <f t="shared" si="3"/>
        <v>0</v>
      </c>
      <c r="L3" s="11">
        <f t="shared" si="4"/>
        <v>0</v>
      </c>
      <c r="M3" s="11">
        <f t="shared" si="5"/>
        <v>0</v>
      </c>
      <c r="N3" s="11">
        <f t="shared" si="6"/>
        <v>0</v>
      </c>
      <c r="O3" s="11">
        <f t="shared" si="7"/>
        <v>0</v>
      </c>
      <c r="P3" s="11">
        <f t="shared" si="8"/>
        <v>16110812</v>
      </c>
      <c r="Q3" s="11">
        <f t="shared" si="9"/>
        <v>0</v>
      </c>
      <c r="R3" s="11">
        <f t="shared" si="10"/>
        <v>0</v>
      </c>
    </row>
    <row r="4">
      <c r="A4" s="1" t="s">
        <v>21</v>
      </c>
      <c r="B4" s="8">
        <v>45992.0</v>
      </c>
      <c r="C4" s="1" t="s">
        <v>22</v>
      </c>
      <c r="D4" s="10"/>
      <c r="E4" s="9">
        <v>287295.0</v>
      </c>
      <c r="F4" s="1" t="s">
        <v>1957</v>
      </c>
      <c r="G4" s="11">
        <f t="shared" si="1"/>
        <v>0</v>
      </c>
      <c r="H4" s="9">
        <f t="shared" si="11"/>
        <v>0</v>
      </c>
      <c r="I4" s="11">
        <f t="shared" si="2"/>
        <v>0</v>
      </c>
      <c r="J4" s="10">
        <v>2.0153075E7</v>
      </c>
      <c r="K4" s="11">
        <f t="shared" si="3"/>
        <v>0</v>
      </c>
      <c r="L4" s="11">
        <f t="shared" si="4"/>
        <v>0</v>
      </c>
      <c r="M4" s="11">
        <f t="shared" si="5"/>
        <v>287295</v>
      </c>
      <c r="N4" s="11">
        <f t="shared" si="6"/>
        <v>0</v>
      </c>
      <c r="O4" s="11">
        <f t="shared" si="7"/>
        <v>-287295</v>
      </c>
      <c r="P4" s="11">
        <f t="shared" si="8"/>
        <v>16110812</v>
      </c>
      <c r="Q4" s="11">
        <f t="shared" si="9"/>
        <v>0</v>
      </c>
      <c r="R4" s="11">
        <f t="shared" si="10"/>
        <v>0</v>
      </c>
    </row>
    <row r="5">
      <c r="A5" s="1" t="s">
        <v>1958</v>
      </c>
      <c r="B5" s="8">
        <v>45992.0</v>
      </c>
      <c r="C5" s="1" t="s">
        <v>1959</v>
      </c>
      <c r="D5" s="12"/>
      <c r="E5" s="10">
        <v>1113558.0</v>
      </c>
      <c r="F5" s="1" t="s">
        <v>1960</v>
      </c>
      <c r="G5" s="11">
        <f t="shared" si="1"/>
        <v>0</v>
      </c>
      <c r="H5" s="9">
        <f t="shared" si="11"/>
        <v>0</v>
      </c>
      <c r="I5" s="11">
        <f t="shared" si="2"/>
        <v>0</v>
      </c>
      <c r="J5" s="11">
        <f> IF(ROW()=2, D5 - E5, J4 + D5 - E5)</f>
        <v>19039517</v>
      </c>
      <c r="K5" s="11">
        <f t="shared" si="3"/>
        <v>0</v>
      </c>
      <c r="L5" s="11">
        <f t="shared" si="4"/>
        <v>0</v>
      </c>
      <c r="M5" s="11">
        <f t="shared" si="5"/>
        <v>287295</v>
      </c>
      <c r="N5" s="11">
        <f t="shared" si="6"/>
        <v>0</v>
      </c>
      <c r="O5" s="11">
        <f t="shared" si="7"/>
        <v>-287295</v>
      </c>
      <c r="P5" s="11">
        <f t="shared" si="8"/>
        <v>16110812</v>
      </c>
      <c r="Q5" s="11">
        <f t="shared" si="9"/>
        <v>0</v>
      </c>
      <c r="R5" s="11">
        <f t="shared" si="10"/>
        <v>0</v>
      </c>
    </row>
    <row r="6">
      <c r="A6" s="1" t="s">
        <v>24</v>
      </c>
      <c r="B6" s="8">
        <v>45992.0</v>
      </c>
      <c r="C6" s="1" t="s">
        <v>25</v>
      </c>
      <c r="D6" s="12"/>
      <c r="E6" s="10">
        <v>3216000.0</v>
      </c>
      <c r="F6" s="1" t="s">
        <v>26</v>
      </c>
      <c r="G6" s="11">
        <f t="shared" si="1"/>
        <v>0</v>
      </c>
      <c r="H6" s="9">
        <v>0.0</v>
      </c>
      <c r="I6" s="11">
        <f t="shared" si="2"/>
        <v>0</v>
      </c>
      <c r="J6" s="9">
        <v>1.9039517E7</v>
      </c>
      <c r="K6" s="11">
        <f t="shared" si="3"/>
        <v>0</v>
      </c>
      <c r="L6" s="11">
        <f t="shared" si="4"/>
        <v>0</v>
      </c>
      <c r="M6" s="11">
        <f t="shared" si="5"/>
        <v>287295</v>
      </c>
      <c r="N6" s="11">
        <f t="shared" si="6"/>
        <v>0</v>
      </c>
      <c r="O6" s="11">
        <f t="shared" si="7"/>
        <v>-287295</v>
      </c>
      <c r="P6" s="11">
        <f t="shared" si="8"/>
        <v>16110812</v>
      </c>
      <c r="Q6" s="11">
        <f t="shared" si="9"/>
        <v>3216000</v>
      </c>
      <c r="R6" s="11">
        <f t="shared" si="10"/>
        <v>0</v>
      </c>
    </row>
    <row r="7">
      <c r="A7" s="1" t="s">
        <v>1961</v>
      </c>
      <c r="B7" s="8">
        <v>45992.0</v>
      </c>
      <c r="C7" s="1" t="s">
        <v>1962</v>
      </c>
      <c r="D7" s="10">
        <v>3216000.0</v>
      </c>
      <c r="E7" s="12"/>
      <c r="F7" s="1" t="s">
        <v>1963</v>
      </c>
      <c r="G7" s="11">
        <f t="shared" si="1"/>
        <v>3216000</v>
      </c>
      <c r="H7" s="9">
        <f t="shared" ref="H7:H30" si="12">IF(ROW()=2, 0, IF(OR(C7="BIAYA", C7="TABUNGAN"), H6+E7, H6))
</f>
        <v>0</v>
      </c>
      <c r="I7" s="11">
        <f t="shared" si="2"/>
        <v>0</v>
      </c>
      <c r="J7" s="9">
        <v>1.9039517E7</v>
      </c>
      <c r="K7" s="11">
        <f t="shared" si="3"/>
        <v>3216000</v>
      </c>
      <c r="L7" s="11">
        <f t="shared" si="4"/>
        <v>0</v>
      </c>
      <c r="M7" s="11">
        <f t="shared" si="5"/>
        <v>287295</v>
      </c>
      <c r="N7" s="11">
        <f t="shared" si="6"/>
        <v>1072000</v>
      </c>
      <c r="O7" s="11">
        <f t="shared" si="7"/>
        <v>784705</v>
      </c>
      <c r="P7" s="11">
        <f t="shared" si="8"/>
        <v>17182812</v>
      </c>
      <c r="Q7" s="11">
        <f t="shared" si="9"/>
        <v>3216000</v>
      </c>
      <c r="R7" s="11">
        <f t="shared" si="10"/>
        <v>0</v>
      </c>
    </row>
    <row r="8">
      <c r="A8" s="1" t="s">
        <v>1964</v>
      </c>
      <c r="B8" s="8">
        <v>45992.0</v>
      </c>
      <c r="C8" s="1" t="s">
        <v>34</v>
      </c>
      <c r="D8" s="12"/>
      <c r="E8" s="10">
        <v>40000.0</v>
      </c>
      <c r="F8" s="1" t="s">
        <v>1965</v>
      </c>
      <c r="G8" s="11">
        <f t="shared" si="1"/>
        <v>3216000</v>
      </c>
      <c r="H8" s="9">
        <f t="shared" si="12"/>
        <v>0</v>
      </c>
      <c r="I8" s="11">
        <f t="shared" si="2"/>
        <v>40000</v>
      </c>
      <c r="J8" s="11">
        <f t="shared" ref="J8:J258" si="13"> IF(ROW()=2, D8 - E8, J7 + D8 - E8)</f>
        <v>18999517</v>
      </c>
      <c r="K8" s="11">
        <f t="shared" si="3"/>
        <v>3176000</v>
      </c>
      <c r="L8" s="11">
        <f t="shared" si="4"/>
        <v>0</v>
      </c>
      <c r="M8" s="11">
        <f t="shared" si="5"/>
        <v>287295</v>
      </c>
      <c r="N8" s="11">
        <f t="shared" si="6"/>
        <v>1058666.667</v>
      </c>
      <c r="O8" s="11">
        <f t="shared" si="7"/>
        <v>771371.6667</v>
      </c>
      <c r="P8" s="11">
        <f t="shared" si="8"/>
        <v>17169478.67</v>
      </c>
      <c r="Q8" s="11">
        <f t="shared" si="9"/>
        <v>3216000</v>
      </c>
      <c r="R8" s="11">
        <f t="shared" si="10"/>
        <v>0</v>
      </c>
    </row>
    <row r="9">
      <c r="A9" s="1" t="s">
        <v>1966</v>
      </c>
      <c r="B9" s="8">
        <v>45992.0</v>
      </c>
      <c r="C9" s="1" t="s">
        <v>34</v>
      </c>
      <c r="D9" s="12"/>
      <c r="E9" s="10">
        <v>156000.0</v>
      </c>
      <c r="F9" s="1" t="s">
        <v>62</v>
      </c>
      <c r="G9" s="11">
        <f t="shared" si="1"/>
        <v>3216000</v>
      </c>
      <c r="H9" s="9">
        <f t="shared" si="12"/>
        <v>0</v>
      </c>
      <c r="I9" s="11">
        <f t="shared" si="2"/>
        <v>196000</v>
      </c>
      <c r="J9" s="11">
        <f t="shared" si="13"/>
        <v>18843517</v>
      </c>
      <c r="K9" s="11">
        <f t="shared" si="3"/>
        <v>3020000</v>
      </c>
      <c r="L9" s="11">
        <f t="shared" si="4"/>
        <v>0</v>
      </c>
      <c r="M9" s="11">
        <f t="shared" si="5"/>
        <v>287295</v>
      </c>
      <c r="N9" s="11">
        <f t="shared" si="6"/>
        <v>1006666.667</v>
      </c>
      <c r="O9" s="11">
        <f t="shared" si="7"/>
        <v>719371.6667</v>
      </c>
      <c r="P9" s="11">
        <f t="shared" si="8"/>
        <v>17117478.67</v>
      </c>
      <c r="Q9" s="11">
        <f t="shared" si="9"/>
        <v>3216000</v>
      </c>
      <c r="R9" s="11">
        <f t="shared" si="10"/>
        <v>0</v>
      </c>
    </row>
    <row r="10">
      <c r="A10" s="1" t="s">
        <v>1967</v>
      </c>
      <c r="B10" s="8">
        <v>45992.0</v>
      </c>
      <c r="C10" s="1" t="s">
        <v>34</v>
      </c>
      <c r="D10" s="12"/>
      <c r="E10" s="10">
        <v>15000.0</v>
      </c>
      <c r="F10" s="1" t="s">
        <v>39</v>
      </c>
      <c r="G10" s="11">
        <f t="shared" si="1"/>
        <v>3216000</v>
      </c>
      <c r="H10" s="9">
        <f t="shared" si="12"/>
        <v>0</v>
      </c>
      <c r="I10" s="11">
        <f t="shared" si="2"/>
        <v>211000</v>
      </c>
      <c r="J10" s="11">
        <f t="shared" si="13"/>
        <v>18828517</v>
      </c>
      <c r="K10" s="11">
        <f t="shared" si="3"/>
        <v>3005000</v>
      </c>
      <c r="L10" s="11">
        <f t="shared" si="4"/>
        <v>0</v>
      </c>
      <c r="M10" s="11">
        <f t="shared" si="5"/>
        <v>287295</v>
      </c>
      <c r="N10" s="11">
        <f t="shared" si="6"/>
        <v>1001666.667</v>
      </c>
      <c r="O10" s="11">
        <f t="shared" si="7"/>
        <v>714371.6667</v>
      </c>
      <c r="P10" s="11">
        <f t="shared" si="8"/>
        <v>17112478.67</v>
      </c>
      <c r="Q10" s="11">
        <f t="shared" si="9"/>
        <v>3216000</v>
      </c>
      <c r="R10" s="11">
        <f t="shared" si="10"/>
        <v>0</v>
      </c>
    </row>
    <row r="11">
      <c r="A11" s="1" t="s">
        <v>1968</v>
      </c>
      <c r="B11" s="8">
        <v>45992.0</v>
      </c>
      <c r="C11" s="1" t="s">
        <v>1969</v>
      </c>
      <c r="D11" s="10">
        <v>345000.0</v>
      </c>
      <c r="E11" s="12"/>
      <c r="F11" s="1" t="s">
        <v>1970</v>
      </c>
      <c r="G11" s="11">
        <f t="shared" si="1"/>
        <v>3561000</v>
      </c>
      <c r="H11" s="9">
        <f t="shared" si="12"/>
        <v>0</v>
      </c>
      <c r="I11" s="11">
        <f t="shared" si="2"/>
        <v>211000</v>
      </c>
      <c r="J11" s="11">
        <f t="shared" si="13"/>
        <v>19173517</v>
      </c>
      <c r="K11" s="11">
        <f t="shared" si="3"/>
        <v>3350000</v>
      </c>
      <c r="L11" s="11">
        <f t="shared" si="4"/>
        <v>0</v>
      </c>
      <c r="M11" s="11">
        <f t="shared" si="5"/>
        <v>287295</v>
      </c>
      <c r="N11" s="11">
        <f t="shared" si="6"/>
        <v>1116666.667</v>
      </c>
      <c r="O11" s="11">
        <f t="shared" si="7"/>
        <v>829371.6667</v>
      </c>
      <c r="P11" s="11">
        <f t="shared" si="8"/>
        <v>17227478.67</v>
      </c>
      <c r="Q11" s="11">
        <f t="shared" si="9"/>
        <v>3216000</v>
      </c>
      <c r="R11" s="11">
        <f t="shared" si="10"/>
        <v>0</v>
      </c>
    </row>
    <row r="12">
      <c r="A12" s="1" t="s">
        <v>1971</v>
      </c>
      <c r="B12" s="8">
        <v>45992.0</v>
      </c>
      <c r="C12" s="1" t="s">
        <v>1969</v>
      </c>
      <c r="D12" s="10">
        <v>270000.0</v>
      </c>
      <c r="E12" s="12"/>
      <c r="F12" s="1" t="s">
        <v>1972</v>
      </c>
      <c r="G12" s="11">
        <f t="shared" si="1"/>
        <v>3831000</v>
      </c>
      <c r="H12" s="9">
        <f t="shared" si="12"/>
        <v>0</v>
      </c>
      <c r="I12" s="11">
        <f t="shared" si="2"/>
        <v>211000</v>
      </c>
      <c r="J12" s="11">
        <f t="shared" si="13"/>
        <v>19443517</v>
      </c>
      <c r="K12" s="11">
        <f t="shared" si="3"/>
        <v>3620000</v>
      </c>
      <c r="L12" s="11">
        <f t="shared" si="4"/>
        <v>0</v>
      </c>
      <c r="M12" s="11">
        <f t="shared" si="5"/>
        <v>287295</v>
      </c>
      <c r="N12" s="11">
        <f t="shared" si="6"/>
        <v>1206666.667</v>
      </c>
      <c r="O12" s="11">
        <f t="shared" si="7"/>
        <v>919371.6667</v>
      </c>
      <c r="P12" s="11">
        <f t="shared" si="8"/>
        <v>17317478.67</v>
      </c>
      <c r="Q12" s="11">
        <f t="shared" si="9"/>
        <v>3216000</v>
      </c>
      <c r="R12" s="11">
        <f t="shared" si="10"/>
        <v>0</v>
      </c>
    </row>
    <row r="13">
      <c r="A13" s="1" t="s">
        <v>1973</v>
      </c>
      <c r="B13" s="8">
        <v>45992.0</v>
      </c>
      <c r="C13" s="1" t="s">
        <v>1969</v>
      </c>
      <c r="D13" s="10">
        <v>20000.0</v>
      </c>
      <c r="E13" s="12"/>
      <c r="F13" s="1" t="s">
        <v>1974</v>
      </c>
      <c r="G13" s="11">
        <f t="shared" si="1"/>
        <v>3851000</v>
      </c>
      <c r="H13" s="9">
        <f t="shared" si="12"/>
        <v>0</v>
      </c>
      <c r="I13" s="11">
        <f t="shared" si="2"/>
        <v>211000</v>
      </c>
      <c r="J13" s="11">
        <f t="shared" si="13"/>
        <v>19463517</v>
      </c>
      <c r="K13" s="11">
        <f t="shared" si="3"/>
        <v>3640000</v>
      </c>
      <c r="L13" s="11">
        <f t="shared" si="4"/>
        <v>0</v>
      </c>
      <c r="M13" s="11">
        <f t="shared" si="5"/>
        <v>287295</v>
      </c>
      <c r="N13" s="11">
        <f t="shared" si="6"/>
        <v>1213333.333</v>
      </c>
      <c r="O13" s="11">
        <f t="shared" si="7"/>
        <v>926038.3333</v>
      </c>
      <c r="P13" s="11">
        <f t="shared" si="8"/>
        <v>17324145.33</v>
      </c>
      <c r="Q13" s="11">
        <f t="shared" si="9"/>
        <v>3216000</v>
      </c>
      <c r="R13" s="11">
        <f t="shared" si="10"/>
        <v>0</v>
      </c>
    </row>
    <row r="14">
      <c r="A14" s="1" t="s">
        <v>1975</v>
      </c>
      <c r="B14" s="8">
        <v>45992.0</v>
      </c>
      <c r="C14" s="1" t="s">
        <v>1969</v>
      </c>
      <c r="D14" s="10">
        <v>143000.0</v>
      </c>
      <c r="E14" s="12"/>
      <c r="F14" s="1" t="s">
        <v>1976</v>
      </c>
      <c r="G14" s="11">
        <f t="shared" si="1"/>
        <v>3994000</v>
      </c>
      <c r="H14" s="9">
        <f t="shared" si="12"/>
        <v>0</v>
      </c>
      <c r="I14" s="11">
        <f t="shared" si="2"/>
        <v>211000</v>
      </c>
      <c r="J14" s="11">
        <f t="shared" si="13"/>
        <v>19606517</v>
      </c>
      <c r="K14" s="11">
        <f t="shared" si="3"/>
        <v>3783000</v>
      </c>
      <c r="L14" s="11">
        <f t="shared" si="4"/>
        <v>0</v>
      </c>
      <c r="M14" s="11">
        <f t="shared" si="5"/>
        <v>287295</v>
      </c>
      <c r="N14" s="11">
        <f t="shared" si="6"/>
        <v>1261000</v>
      </c>
      <c r="O14" s="11">
        <f t="shared" si="7"/>
        <v>973705</v>
      </c>
      <c r="P14" s="11">
        <f t="shared" si="8"/>
        <v>17371812</v>
      </c>
      <c r="Q14" s="11">
        <f t="shared" si="9"/>
        <v>3216000</v>
      </c>
      <c r="R14" s="11">
        <f t="shared" si="10"/>
        <v>0</v>
      </c>
    </row>
    <row r="15">
      <c r="A15" s="1" t="s">
        <v>1977</v>
      </c>
      <c r="B15" s="8">
        <v>45992.0</v>
      </c>
      <c r="C15" s="1" t="s">
        <v>1969</v>
      </c>
      <c r="D15" s="10">
        <v>100000.0</v>
      </c>
      <c r="E15" s="12"/>
      <c r="F15" s="1" t="s">
        <v>1978</v>
      </c>
      <c r="G15" s="11">
        <f t="shared" si="1"/>
        <v>4094000</v>
      </c>
      <c r="H15" s="9">
        <f t="shared" si="12"/>
        <v>0</v>
      </c>
      <c r="I15" s="11">
        <f t="shared" si="2"/>
        <v>211000</v>
      </c>
      <c r="J15" s="11">
        <f t="shared" si="13"/>
        <v>19706517</v>
      </c>
      <c r="K15" s="11">
        <f t="shared" si="3"/>
        <v>3883000</v>
      </c>
      <c r="L15" s="11">
        <f t="shared" si="4"/>
        <v>0</v>
      </c>
      <c r="M15" s="11">
        <f t="shared" si="5"/>
        <v>287295</v>
      </c>
      <c r="N15" s="11">
        <f t="shared" si="6"/>
        <v>1294333.333</v>
      </c>
      <c r="O15" s="11">
        <f t="shared" si="7"/>
        <v>1007038.333</v>
      </c>
      <c r="P15" s="11">
        <f t="shared" si="8"/>
        <v>17405145.33</v>
      </c>
      <c r="Q15" s="11">
        <f t="shared" si="9"/>
        <v>3216000</v>
      </c>
      <c r="R15" s="11">
        <f t="shared" si="10"/>
        <v>0</v>
      </c>
    </row>
    <row r="16">
      <c r="A16" s="1" t="s">
        <v>1979</v>
      </c>
      <c r="B16" s="8">
        <v>45992.0</v>
      </c>
      <c r="C16" s="1" t="s">
        <v>1969</v>
      </c>
      <c r="D16" s="10">
        <v>1000000.0</v>
      </c>
      <c r="E16" s="12"/>
      <c r="F16" s="1" t="s">
        <v>1980</v>
      </c>
      <c r="G16" s="11">
        <f t="shared" si="1"/>
        <v>5094000</v>
      </c>
      <c r="H16" s="9">
        <f t="shared" si="12"/>
        <v>0</v>
      </c>
      <c r="I16" s="11">
        <f t="shared" si="2"/>
        <v>211000</v>
      </c>
      <c r="J16" s="11">
        <f t="shared" si="13"/>
        <v>20706517</v>
      </c>
      <c r="K16" s="11">
        <f t="shared" si="3"/>
        <v>4883000</v>
      </c>
      <c r="L16" s="11">
        <f t="shared" si="4"/>
        <v>0</v>
      </c>
      <c r="M16" s="11">
        <f t="shared" si="5"/>
        <v>287295</v>
      </c>
      <c r="N16" s="11">
        <f t="shared" si="6"/>
        <v>1627666.667</v>
      </c>
      <c r="O16" s="11">
        <f t="shared" si="7"/>
        <v>1340371.667</v>
      </c>
      <c r="P16" s="11">
        <f t="shared" si="8"/>
        <v>17738478.67</v>
      </c>
      <c r="Q16" s="11">
        <f t="shared" si="9"/>
        <v>3216000</v>
      </c>
      <c r="R16" s="11">
        <f t="shared" si="10"/>
        <v>0</v>
      </c>
    </row>
    <row r="17">
      <c r="A17" s="14" t="s">
        <v>1981</v>
      </c>
      <c r="B17" s="8">
        <v>45992.0</v>
      </c>
      <c r="C17" s="1" t="s">
        <v>1982</v>
      </c>
      <c r="D17" s="12"/>
      <c r="E17" s="10">
        <v>1000000.0</v>
      </c>
      <c r="F17" s="1" t="s">
        <v>1983</v>
      </c>
      <c r="G17" s="11">
        <f t="shared" si="1"/>
        <v>5094000</v>
      </c>
      <c r="H17" s="9">
        <f t="shared" si="12"/>
        <v>0</v>
      </c>
      <c r="I17" s="11">
        <f t="shared" si="2"/>
        <v>211000</v>
      </c>
      <c r="J17" s="11">
        <f t="shared" si="13"/>
        <v>19706517</v>
      </c>
      <c r="K17" s="11">
        <f t="shared" si="3"/>
        <v>4883000</v>
      </c>
      <c r="L17" s="11">
        <f t="shared" si="4"/>
        <v>1000000</v>
      </c>
      <c r="M17" s="11">
        <f t="shared" si="5"/>
        <v>287295</v>
      </c>
      <c r="N17" s="11">
        <f t="shared" si="6"/>
        <v>627666.6667</v>
      </c>
      <c r="O17" s="11">
        <f t="shared" si="7"/>
        <v>1340371.667</v>
      </c>
      <c r="P17" s="11">
        <f t="shared" si="8"/>
        <v>17738478.67</v>
      </c>
      <c r="Q17" s="11">
        <f t="shared" si="9"/>
        <v>3216000</v>
      </c>
      <c r="R17" s="11">
        <f t="shared" si="10"/>
        <v>0</v>
      </c>
    </row>
    <row r="18">
      <c r="A18" s="1" t="s">
        <v>1984</v>
      </c>
      <c r="B18" s="8">
        <v>45993.0</v>
      </c>
      <c r="C18" s="1" t="s">
        <v>25</v>
      </c>
      <c r="D18" s="12"/>
      <c r="E18" s="10">
        <v>100000.0</v>
      </c>
      <c r="F18" s="1" t="s">
        <v>53</v>
      </c>
      <c r="G18" s="11">
        <f t="shared" si="1"/>
        <v>5094000</v>
      </c>
      <c r="H18" s="9">
        <f t="shared" si="12"/>
        <v>100000</v>
      </c>
      <c r="I18" s="11">
        <f t="shared" si="2"/>
        <v>211000</v>
      </c>
      <c r="J18" s="11">
        <f t="shared" si="13"/>
        <v>19606517</v>
      </c>
      <c r="K18" s="11">
        <f t="shared" si="3"/>
        <v>4783000</v>
      </c>
      <c r="L18" s="11">
        <f t="shared" si="4"/>
        <v>1000000</v>
      </c>
      <c r="M18" s="11">
        <f t="shared" si="5"/>
        <v>287295</v>
      </c>
      <c r="N18" s="11">
        <f t="shared" si="6"/>
        <v>594333.3333</v>
      </c>
      <c r="O18" s="11">
        <f t="shared" si="7"/>
        <v>1307038.333</v>
      </c>
      <c r="P18" s="11">
        <f t="shared" si="8"/>
        <v>17705145.33</v>
      </c>
      <c r="Q18" s="11">
        <f t="shared" si="9"/>
        <v>3316000</v>
      </c>
      <c r="R18" s="11">
        <f t="shared" si="10"/>
        <v>0</v>
      </c>
    </row>
    <row r="19">
      <c r="A19" s="1" t="s">
        <v>1985</v>
      </c>
      <c r="B19" s="8">
        <v>45993.0</v>
      </c>
      <c r="C19" s="1" t="s">
        <v>34</v>
      </c>
      <c r="D19" s="12"/>
      <c r="E19" s="10">
        <v>87500.0</v>
      </c>
      <c r="F19" s="1" t="s">
        <v>317</v>
      </c>
      <c r="G19" s="11">
        <f t="shared" si="1"/>
        <v>5094000</v>
      </c>
      <c r="H19" s="9">
        <f t="shared" si="12"/>
        <v>100000</v>
      </c>
      <c r="I19" s="11">
        <f t="shared" si="2"/>
        <v>298500</v>
      </c>
      <c r="J19" s="11">
        <f t="shared" si="13"/>
        <v>19519017</v>
      </c>
      <c r="K19" s="11">
        <f t="shared" si="3"/>
        <v>4695500</v>
      </c>
      <c r="L19" s="11">
        <f t="shared" si="4"/>
        <v>1000000</v>
      </c>
      <c r="M19" s="11">
        <f t="shared" si="5"/>
        <v>287295</v>
      </c>
      <c r="N19" s="11">
        <f t="shared" si="6"/>
        <v>565166.6667</v>
      </c>
      <c r="O19" s="11">
        <f t="shared" si="7"/>
        <v>1277871.667</v>
      </c>
      <c r="P19" s="11">
        <f t="shared" si="8"/>
        <v>17675978.67</v>
      </c>
      <c r="Q19" s="11">
        <f t="shared" si="9"/>
        <v>3316000</v>
      </c>
      <c r="R19" s="11">
        <f t="shared" si="10"/>
        <v>0</v>
      </c>
    </row>
    <row r="20">
      <c r="A20" s="1" t="s">
        <v>1986</v>
      </c>
      <c r="B20" s="8">
        <v>45993.0</v>
      </c>
      <c r="C20" s="1" t="s">
        <v>34</v>
      </c>
      <c r="D20" s="12"/>
      <c r="E20" s="10">
        <v>172500.0</v>
      </c>
      <c r="F20" s="1" t="s">
        <v>37</v>
      </c>
      <c r="G20" s="11">
        <f t="shared" si="1"/>
        <v>5094000</v>
      </c>
      <c r="H20" s="9">
        <f t="shared" si="12"/>
        <v>100000</v>
      </c>
      <c r="I20" s="11">
        <f t="shared" si="2"/>
        <v>471000</v>
      </c>
      <c r="J20" s="11">
        <f t="shared" si="13"/>
        <v>19346517</v>
      </c>
      <c r="K20" s="11">
        <f t="shared" si="3"/>
        <v>4523000</v>
      </c>
      <c r="L20" s="11">
        <f t="shared" si="4"/>
        <v>1000000</v>
      </c>
      <c r="M20" s="11">
        <f t="shared" si="5"/>
        <v>287295</v>
      </c>
      <c r="N20" s="11">
        <f t="shared" si="6"/>
        <v>507666.6667</v>
      </c>
      <c r="O20" s="11">
        <f t="shared" si="7"/>
        <v>1220371.667</v>
      </c>
      <c r="P20" s="11">
        <f t="shared" si="8"/>
        <v>17618478.67</v>
      </c>
      <c r="Q20" s="11">
        <f t="shared" si="9"/>
        <v>3316000</v>
      </c>
      <c r="R20" s="11">
        <f t="shared" si="10"/>
        <v>0</v>
      </c>
    </row>
    <row r="21">
      <c r="A21" s="1" t="s">
        <v>1987</v>
      </c>
      <c r="B21" s="8">
        <v>45993.0</v>
      </c>
      <c r="C21" s="1" t="s">
        <v>1969</v>
      </c>
      <c r="D21" s="10">
        <v>450000.0</v>
      </c>
      <c r="E21" s="12"/>
      <c r="F21" s="1" t="s">
        <v>1988</v>
      </c>
      <c r="G21" s="11">
        <f t="shared" si="1"/>
        <v>5544000</v>
      </c>
      <c r="H21" s="9">
        <f t="shared" si="12"/>
        <v>100000</v>
      </c>
      <c r="I21" s="11">
        <f t="shared" si="2"/>
        <v>471000</v>
      </c>
      <c r="J21" s="11">
        <f t="shared" si="13"/>
        <v>19796517</v>
      </c>
      <c r="K21" s="11">
        <f t="shared" si="3"/>
        <v>4973000</v>
      </c>
      <c r="L21" s="11">
        <f t="shared" si="4"/>
        <v>1000000</v>
      </c>
      <c r="M21" s="11">
        <f t="shared" si="5"/>
        <v>287295</v>
      </c>
      <c r="N21" s="11">
        <f t="shared" si="6"/>
        <v>657666.6667</v>
      </c>
      <c r="O21" s="11">
        <f t="shared" si="7"/>
        <v>1370371.667</v>
      </c>
      <c r="P21" s="11">
        <f t="shared" si="8"/>
        <v>17768478.67</v>
      </c>
      <c r="Q21" s="11">
        <f t="shared" si="9"/>
        <v>3316000</v>
      </c>
      <c r="R21" s="11">
        <f t="shared" si="10"/>
        <v>0</v>
      </c>
    </row>
    <row r="22">
      <c r="A22" s="1" t="s">
        <v>1989</v>
      </c>
      <c r="B22" s="8">
        <v>45993.0</v>
      </c>
      <c r="C22" s="1" t="s">
        <v>1969</v>
      </c>
      <c r="D22" s="10">
        <v>42500.0</v>
      </c>
      <c r="E22" s="12"/>
      <c r="F22" s="1" t="s">
        <v>1990</v>
      </c>
      <c r="G22" s="11">
        <f t="shared" si="1"/>
        <v>5586500</v>
      </c>
      <c r="H22" s="9">
        <f t="shared" si="12"/>
        <v>100000</v>
      </c>
      <c r="I22" s="11">
        <f t="shared" si="2"/>
        <v>471000</v>
      </c>
      <c r="J22" s="11">
        <f t="shared" si="13"/>
        <v>19839017</v>
      </c>
      <c r="K22" s="11">
        <f t="shared" si="3"/>
        <v>5015500</v>
      </c>
      <c r="L22" s="11">
        <f t="shared" si="4"/>
        <v>1000000</v>
      </c>
      <c r="M22" s="11">
        <f t="shared" si="5"/>
        <v>287295</v>
      </c>
      <c r="N22" s="11">
        <f t="shared" si="6"/>
        <v>671833.3333</v>
      </c>
      <c r="O22" s="11">
        <f t="shared" si="7"/>
        <v>1384538.333</v>
      </c>
      <c r="P22" s="11">
        <f t="shared" si="8"/>
        <v>17782645.33</v>
      </c>
      <c r="Q22" s="11">
        <f t="shared" si="9"/>
        <v>3316000</v>
      </c>
      <c r="R22" s="11">
        <f t="shared" si="10"/>
        <v>0</v>
      </c>
    </row>
    <row r="23">
      <c r="A23" s="1" t="s">
        <v>1991</v>
      </c>
      <c r="B23" s="8">
        <v>45993.0</v>
      </c>
      <c r="C23" s="1" t="s">
        <v>1969</v>
      </c>
      <c r="D23" s="10">
        <v>247500.0</v>
      </c>
      <c r="E23" s="12"/>
      <c r="F23" s="1" t="s">
        <v>1992</v>
      </c>
      <c r="G23" s="11">
        <f t="shared" si="1"/>
        <v>5834000</v>
      </c>
      <c r="H23" s="9">
        <f t="shared" si="12"/>
        <v>100000</v>
      </c>
      <c r="I23" s="11">
        <f t="shared" si="2"/>
        <v>471000</v>
      </c>
      <c r="J23" s="11">
        <f t="shared" si="13"/>
        <v>20086517</v>
      </c>
      <c r="K23" s="11">
        <f t="shared" si="3"/>
        <v>5263000</v>
      </c>
      <c r="L23" s="11">
        <f t="shared" si="4"/>
        <v>1000000</v>
      </c>
      <c r="M23" s="11">
        <f t="shared" si="5"/>
        <v>287295</v>
      </c>
      <c r="N23" s="11">
        <f t="shared" si="6"/>
        <v>754333.3333</v>
      </c>
      <c r="O23" s="11">
        <f t="shared" si="7"/>
        <v>1467038.333</v>
      </c>
      <c r="P23" s="11">
        <f t="shared" si="8"/>
        <v>17865145.33</v>
      </c>
      <c r="Q23" s="11">
        <f t="shared" si="9"/>
        <v>3316000</v>
      </c>
      <c r="R23" s="11">
        <f t="shared" si="10"/>
        <v>0</v>
      </c>
    </row>
    <row r="24">
      <c r="A24" s="1" t="s">
        <v>1993</v>
      </c>
      <c r="B24" s="8">
        <v>45993.0</v>
      </c>
      <c r="C24" s="1" t="s">
        <v>1969</v>
      </c>
      <c r="D24" s="10">
        <v>18000.0</v>
      </c>
      <c r="E24" s="12"/>
      <c r="F24" s="1" t="s">
        <v>1994</v>
      </c>
      <c r="G24" s="11">
        <f t="shared" si="1"/>
        <v>5852000</v>
      </c>
      <c r="H24" s="9">
        <f t="shared" si="12"/>
        <v>100000</v>
      </c>
      <c r="I24" s="11">
        <f t="shared" si="2"/>
        <v>471000</v>
      </c>
      <c r="J24" s="11">
        <f t="shared" si="13"/>
        <v>20104517</v>
      </c>
      <c r="K24" s="11">
        <f t="shared" si="3"/>
        <v>5281000</v>
      </c>
      <c r="L24" s="11">
        <f t="shared" si="4"/>
        <v>1000000</v>
      </c>
      <c r="M24" s="11">
        <f t="shared" si="5"/>
        <v>287295</v>
      </c>
      <c r="N24" s="11">
        <f t="shared" si="6"/>
        <v>760333.3333</v>
      </c>
      <c r="O24" s="11">
        <f t="shared" si="7"/>
        <v>1473038.333</v>
      </c>
      <c r="P24" s="11">
        <f t="shared" si="8"/>
        <v>17871145.33</v>
      </c>
      <c r="Q24" s="11">
        <f t="shared" si="9"/>
        <v>3316000</v>
      </c>
      <c r="R24" s="11">
        <f t="shared" si="10"/>
        <v>0</v>
      </c>
    </row>
    <row r="25">
      <c r="A25" s="1" t="s">
        <v>1995</v>
      </c>
      <c r="B25" s="8">
        <v>45993.0</v>
      </c>
      <c r="C25" s="1" t="s">
        <v>1969</v>
      </c>
      <c r="D25" s="10">
        <v>80000.0</v>
      </c>
      <c r="E25" s="12"/>
      <c r="F25" s="1" t="s">
        <v>1996</v>
      </c>
      <c r="G25" s="11">
        <f t="shared" si="1"/>
        <v>5932000</v>
      </c>
      <c r="H25" s="9">
        <f t="shared" si="12"/>
        <v>100000</v>
      </c>
      <c r="I25" s="11">
        <f t="shared" si="2"/>
        <v>471000</v>
      </c>
      <c r="J25" s="11">
        <f t="shared" si="13"/>
        <v>20184517</v>
      </c>
      <c r="K25" s="11">
        <f t="shared" si="3"/>
        <v>5361000</v>
      </c>
      <c r="L25" s="11">
        <f t="shared" si="4"/>
        <v>1000000</v>
      </c>
      <c r="M25" s="11">
        <f t="shared" si="5"/>
        <v>287295</v>
      </c>
      <c r="N25" s="11">
        <f t="shared" si="6"/>
        <v>787000</v>
      </c>
      <c r="O25" s="11">
        <f t="shared" si="7"/>
        <v>1499705</v>
      </c>
      <c r="P25" s="11">
        <f t="shared" si="8"/>
        <v>17897812</v>
      </c>
      <c r="Q25" s="11">
        <f t="shared" si="9"/>
        <v>3316000</v>
      </c>
      <c r="R25" s="11">
        <f t="shared" si="10"/>
        <v>0</v>
      </c>
    </row>
    <row r="26">
      <c r="A26" s="1" t="s">
        <v>1997</v>
      </c>
      <c r="B26" s="8">
        <v>45993.0</v>
      </c>
      <c r="C26" s="1" t="s">
        <v>1969</v>
      </c>
      <c r="D26" s="10">
        <v>153000.0</v>
      </c>
      <c r="E26" s="12"/>
      <c r="F26" s="1" t="s">
        <v>1998</v>
      </c>
      <c r="G26" s="11">
        <f t="shared" si="1"/>
        <v>6085000</v>
      </c>
      <c r="H26" s="9">
        <f t="shared" si="12"/>
        <v>100000</v>
      </c>
      <c r="I26" s="11">
        <f t="shared" si="2"/>
        <v>471000</v>
      </c>
      <c r="J26" s="11">
        <f t="shared" si="13"/>
        <v>20337517</v>
      </c>
      <c r="K26" s="11">
        <f t="shared" si="3"/>
        <v>5514000</v>
      </c>
      <c r="L26" s="11">
        <f t="shared" si="4"/>
        <v>1000000</v>
      </c>
      <c r="M26" s="11">
        <f t="shared" si="5"/>
        <v>287295</v>
      </c>
      <c r="N26" s="11">
        <f t="shared" si="6"/>
        <v>838000</v>
      </c>
      <c r="O26" s="11">
        <f t="shared" si="7"/>
        <v>1550705</v>
      </c>
      <c r="P26" s="11">
        <f t="shared" si="8"/>
        <v>17948812</v>
      </c>
      <c r="Q26" s="11">
        <f t="shared" si="9"/>
        <v>3316000</v>
      </c>
      <c r="R26" s="11">
        <f t="shared" si="10"/>
        <v>0</v>
      </c>
    </row>
    <row r="27">
      <c r="A27" s="1" t="s">
        <v>1999</v>
      </c>
      <c r="B27" s="8">
        <v>45993.0</v>
      </c>
      <c r="C27" s="1" t="s">
        <v>34</v>
      </c>
      <c r="D27" s="12"/>
      <c r="E27" s="10">
        <v>40000.0</v>
      </c>
      <c r="F27" s="1" t="s">
        <v>39</v>
      </c>
      <c r="G27" s="11">
        <f t="shared" si="1"/>
        <v>6085000</v>
      </c>
      <c r="H27" s="9">
        <f t="shared" si="12"/>
        <v>100000</v>
      </c>
      <c r="I27" s="11">
        <f t="shared" si="2"/>
        <v>511000</v>
      </c>
      <c r="J27" s="11">
        <f t="shared" si="13"/>
        <v>20297517</v>
      </c>
      <c r="K27" s="11">
        <f t="shared" si="3"/>
        <v>5474000</v>
      </c>
      <c r="L27" s="11">
        <f t="shared" si="4"/>
        <v>1000000</v>
      </c>
      <c r="M27" s="11">
        <f t="shared" si="5"/>
        <v>287295</v>
      </c>
      <c r="N27" s="11">
        <f t="shared" si="6"/>
        <v>824666.6667</v>
      </c>
      <c r="O27" s="11">
        <f t="shared" si="7"/>
        <v>1537371.667</v>
      </c>
      <c r="P27" s="11">
        <f t="shared" si="8"/>
        <v>17935478.67</v>
      </c>
      <c r="Q27" s="11">
        <f t="shared" si="9"/>
        <v>3316000</v>
      </c>
      <c r="R27" s="11">
        <f t="shared" si="10"/>
        <v>0</v>
      </c>
    </row>
    <row r="28">
      <c r="A28" s="1" t="s">
        <v>2000</v>
      </c>
      <c r="B28" s="8">
        <v>45994.0</v>
      </c>
      <c r="C28" s="1" t="s">
        <v>34</v>
      </c>
      <c r="D28" s="12"/>
      <c r="E28" s="10">
        <v>310000.0</v>
      </c>
      <c r="F28" s="1" t="s">
        <v>2001</v>
      </c>
      <c r="G28" s="11">
        <f t="shared" si="1"/>
        <v>6085000</v>
      </c>
      <c r="H28" s="9">
        <f t="shared" si="12"/>
        <v>100000</v>
      </c>
      <c r="I28" s="11">
        <f t="shared" si="2"/>
        <v>821000</v>
      </c>
      <c r="J28" s="11">
        <f t="shared" si="13"/>
        <v>19987517</v>
      </c>
      <c r="K28" s="11">
        <f t="shared" si="3"/>
        <v>5164000</v>
      </c>
      <c r="L28" s="11">
        <f t="shared" si="4"/>
        <v>1000000</v>
      </c>
      <c r="M28" s="11">
        <f t="shared" si="5"/>
        <v>287295</v>
      </c>
      <c r="N28" s="11">
        <f t="shared" si="6"/>
        <v>721333.3333</v>
      </c>
      <c r="O28" s="11">
        <f t="shared" si="7"/>
        <v>1434038.333</v>
      </c>
      <c r="P28" s="11">
        <f t="shared" si="8"/>
        <v>17832145.33</v>
      </c>
      <c r="Q28" s="11">
        <f t="shared" si="9"/>
        <v>3316000</v>
      </c>
      <c r="R28" s="11">
        <f t="shared" si="10"/>
        <v>0</v>
      </c>
    </row>
    <row r="29">
      <c r="A29" s="1" t="s">
        <v>2002</v>
      </c>
      <c r="B29" s="8">
        <v>45994.0</v>
      </c>
      <c r="C29" s="1" t="s">
        <v>34</v>
      </c>
      <c r="D29" s="12"/>
      <c r="E29" s="10">
        <v>108000.0</v>
      </c>
      <c r="F29" s="1" t="s">
        <v>62</v>
      </c>
      <c r="G29" s="11">
        <f t="shared" si="1"/>
        <v>6085000</v>
      </c>
      <c r="H29" s="9">
        <f t="shared" si="12"/>
        <v>100000</v>
      </c>
      <c r="I29" s="11">
        <f t="shared" si="2"/>
        <v>929000</v>
      </c>
      <c r="J29" s="11">
        <f t="shared" si="13"/>
        <v>19879517</v>
      </c>
      <c r="K29" s="11">
        <f t="shared" si="3"/>
        <v>5056000</v>
      </c>
      <c r="L29" s="11">
        <f t="shared" si="4"/>
        <v>1000000</v>
      </c>
      <c r="M29" s="11">
        <f t="shared" si="5"/>
        <v>287295</v>
      </c>
      <c r="N29" s="11">
        <f t="shared" si="6"/>
        <v>685333.3333</v>
      </c>
      <c r="O29" s="11">
        <f t="shared" si="7"/>
        <v>1398038.333</v>
      </c>
      <c r="P29" s="11">
        <f t="shared" si="8"/>
        <v>17796145.33</v>
      </c>
      <c r="Q29" s="11">
        <f t="shared" si="9"/>
        <v>3316000</v>
      </c>
      <c r="R29" s="11">
        <f t="shared" si="10"/>
        <v>0</v>
      </c>
    </row>
    <row r="30">
      <c r="A30" s="1" t="s">
        <v>2003</v>
      </c>
      <c r="B30" s="8">
        <v>45994.0</v>
      </c>
      <c r="C30" s="1" t="s">
        <v>34</v>
      </c>
      <c r="D30" s="12"/>
      <c r="E30" s="10">
        <v>22500.0</v>
      </c>
      <c r="F30" s="1" t="s">
        <v>279</v>
      </c>
      <c r="G30" s="11">
        <f t="shared" si="1"/>
        <v>6085000</v>
      </c>
      <c r="H30" s="9">
        <f t="shared" si="12"/>
        <v>100000</v>
      </c>
      <c r="I30" s="11">
        <f t="shared" si="2"/>
        <v>951500</v>
      </c>
      <c r="J30" s="11">
        <f t="shared" si="13"/>
        <v>19857017</v>
      </c>
      <c r="K30" s="11">
        <f t="shared" si="3"/>
        <v>5033500</v>
      </c>
      <c r="L30" s="11">
        <f t="shared" si="4"/>
        <v>1000000</v>
      </c>
      <c r="M30" s="11">
        <f t="shared" si="5"/>
        <v>287295</v>
      </c>
      <c r="N30" s="11">
        <f t="shared" si="6"/>
        <v>677833.3333</v>
      </c>
      <c r="O30" s="11">
        <f t="shared" si="7"/>
        <v>1390538.333</v>
      </c>
      <c r="P30" s="11">
        <f t="shared" si="8"/>
        <v>17788645.33</v>
      </c>
      <c r="Q30" s="11">
        <f t="shared" si="9"/>
        <v>3316000</v>
      </c>
      <c r="R30" s="11">
        <f t="shared" si="10"/>
        <v>0</v>
      </c>
    </row>
    <row r="31">
      <c r="A31" s="1" t="s">
        <v>2004</v>
      </c>
      <c r="B31" s="8">
        <v>45995.0</v>
      </c>
      <c r="C31" s="1" t="s">
        <v>34</v>
      </c>
      <c r="D31" s="12"/>
      <c r="E31" s="10">
        <v>192000.0</v>
      </c>
      <c r="F31" s="1" t="s">
        <v>37</v>
      </c>
      <c r="G31" s="11">
        <f t="shared" si="1"/>
        <v>6085000</v>
      </c>
      <c r="H31" s="11">
        <f t="shared" ref="H31:H258" si="14">IF(ROW()=2, 0, IF(OR(C31="BIAYA", C31="TABUNGAN"), H30 + E31, H30))</f>
        <v>100000</v>
      </c>
      <c r="I31" s="11">
        <f t="shared" si="2"/>
        <v>1143500</v>
      </c>
      <c r="J31" s="11">
        <f t="shared" si="13"/>
        <v>19665017</v>
      </c>
      <c r="K31" s="11">
        <f t="shared" si="3"/>
        <v>4841500</v>
      </c>
      <c r="L31" s="11">
        <f t="shared" si="4"/>
        <v>1000000</v>
      </c>
      <c r="M31" s="11">
        <f t="shared" si="5"/>
        <v>287295</v>
      </c>
      <c r="N31" s="11">
        <f t="shared" ref="N31:N258" si="15">(K31/3)-L31</f>
        <v>613833.3333</v>
      </c>
      <c r="O31" s="11">
        <f t="shared" ref="O31:O258" si="16">(K31/3)-M31</f>
        <v>1326538.333</v>
      </c>
      <c r="P31" s="11">
        <f t="shared" ref="P31:P258" si="17">((K31 - IF(ROW()=2, 0, K30)) / 3) + IF(ROW()=2, 0, P30) + IF(C31="INVESTOR", D31, 0) - IF(C31="INVESTOR", E31, 0)</f>
        <v>17724645.33</v>
      </c>
      <c r="Q31" s="11">
        <f t="shared" si="9"/>
        <v>3316000</v>
      </c>
      <c r="R31" s="11">
        <f t="shared" ref="R31:R258" si="18">IF(AND(NOT(ISERROR(SEARCH("Dinil", F31))), OR(C31="INVESTOR", C31="BIAYA")), IF(ROW()=2, IF(D31, -D31, E31), IF(D31, R30-D31, R30+E31)), IF(ROW()=2, 0, R30))</f>
        <v>0</v>
      </c>
    </row>
    <row r="32">
      <c r="A32" s="1" t="s">
        <v>2005</v>
      </c>
      <c r="B32" s="8">
        <v>45994.0</v>
      </c>
      <c r="C32" s="1" t="s">
        <v>34</v>
      </c>
      <c r="D32" s="12"/>
      <c r="E32" s="10">
        <v>75000.0</v>
      </c>
      <c r="F32" s="1" t="s">
        <v>39</v>
      </c>
      <c r="G32" s="11">
        <f t="shared" si="1"/>
        <v>6085000</v>
      </c>
      <c r="H32" s="11">
        <f t="shared" si="14"/>
        <v>100000</v>
      </c>
      <c r="I32" s="11">
        <f t="shared" si="2"/>
        <v>1218500</v>
      </c>
      <c r="J32" s="11">
        <f t="shared" si="13"/>
        <v>19590017</v>
      </c>
      <c r="K32" s="11">
        <f t="shared" si="3"/>
        <v>4766500</v>
      </c>
      <c r="L32" s="11">
        <f t="shared" si="4"/>
        <v>1000000</v>
      </c>
      <c r="M32" s="11">
        <f t="shared" si="5"/>
        <v>287295</v>
      </c>
      <c r="N32" s="11">
        <f t="shared" si="15"/>
        <v>588833.3333</v>
      </c>
      <c r="O32" s="11">
        <f t="shared" si="16"/>
        <v>1301538.333</v>
      </c>
      <c r="P32" s="11">
        <f t="shared" si="17"/>
        <v>17699645.33</v>
      </c>
      <c r="Q32" s="11">
        <f t="shared" si="9"/>
        <v>3316000</v>
      </c>
      <c r="R32" s="11">
        <f t="shared" si="18"/>
        <v>0</v>
      </c>
    </row>
    <row r="33">
      <c r="A33" s="1" t="s">
        <v>2006</v>
      </c>
      <c r="B33" s="8">
        <v>45995.0</v>
      </c>
      <c r="C33" s="1" t="s">
        <v>34</v>
      </c>
      <c r="D33" s="12"/>
      <c r="E33" s="10">
        <v>30000.0</v>
      </c>
      <c r="F33" s="1" t="s">
        <v>2007</v>
      </c>
      <c r="G33" s="11">
        <f t="shared" si="1"/>
        <v>6085000</v>
      </c>
      <c r="H33" s="11">
        <f t="shared" si="14"/>
        <v>100000</v>
      </c>
      <c r="I33" s="11">
        <f t="shared" si="2"/>
        <v>1248500</v>
      </c>
      <c r="J33" s="11">
        <f t="shared" si="13"/>
        <v>19560017</v>
      </c>
      <c r="K33" s="11">
        <f t="shared" si="3"/>
        <v>4736500</v>
      </c>
      <c r="L33" s="11">
        <f t="shared" si="4"/>
        <v>1000000</v>
      </c>
      <c r="M33" s="11">
        <f t="shared" si="5"/>
        <v>287295</v>
      </c>
      <c r="N33" s="11">
        <f t="shared" si="15"/>
        <v>578833.3333</v>
      </c>
      <c r="O33" s="11">
        <f t="shared" si="16"/>
        <v>1291538.333</v>
      </c>
      <c r="P33" s="11">
        <f t="shared" si="17"/>
        <v>17689645.33</v>
      </c>
      <c r="Q33" s="11">
        <f t="shared" si="9"/>
        <v>3316000</v>
      </c>
      <c r="R33" s="11">
        <f t="shared" si="18"/>
        <v>0</v>
      </c>
    </row>
    <row r="34">
      <c r="A34" s="1" t="s">
        <v>2008</v>
      </c>
      <c r="B34" s="8">
        <v>45995.0</v>
      </c>
      <c r="C34" s="1" t="s">
        <v>34</v>
      </c>
      <c r="D34" s="12"/>
      <c r="E34" s="10">
        <v>58000.0</v>
      </c>
      <c r="F34" s="1" t="s">
        <v>62</v>
      </c>
      <c r="G34" s="11">
        <f t="shared" si="1"/>
        <v>6085000</v>
      </c>
      <c r="H34" s="11">
        <f t="shared" si="14"/>
        <v>100000</v>
      </c>
      <c r="I34" s="11">
        <f t="shared" si="2"/>
        <v>1306500</v>
      </c>
      <c r="J34" s="11">
        <f t="shared" si="13"/>
        <v>19502017</v>
      </c>
      <c r="K34" s="11">
        <f t="shared" si="3"/>
        <v>4678500</v>
      </c>
      <c r="L34" s="11">
        <f t="shared" si="4"/>
        <v>1000000</v>
      </c>
      <c r="M34" s="11">
        <f t="shared" si="5"/>
        <v>287295</v>
      </c>
      <c r="N34" s="11">
        <f t="shared" si="15"/>
        <v>559500</v>
      </c>
      <c r="O34" s="11">
        <f t="shared" si="16"/>
        <v>1272205</v>
      </c>
      <c r="P34" s="11">
        <f t="shared" si="17"/>
        <v>17670312</v>
      </c>
      <c r="Q34" s="11">
        <f t="shared" si="9"/>
        <v>3316000</v>
      </c>
      <c r="R34" s="11">
        <f t="shared" si="18"/>
        <v>0</v>
      </c>
    </row>
    <row r="35">
      <c r="A35" s="1" t="s">
        <v>2009</v>
      </c>
      <c r="B35" s="8">
        <v>45995.0</v>
      </c>
      <c r="C35" s="1" t="s">
        <v>25</v>
      </c>
      <c r="D35" s="12"/>
      <c r="E35" s="10">
        <v>150000.0</v>
      </c>
      <c r="F35" s="1" t="s">
        <v>53</v>
      </c>
      <c r="G35" s="11">
        <f t="shared" si="1"/>
        <v>6085000</v>
      </c>
      <c r="H35" s="11">
        <f t="shared" si="14"/>
        <v>250000</v>
      </c>
      <c r="I35" s="11">
        <f t="shared" si="2"/>
        <v>1306500</v>
      </c>
      <c r="J35" s="11">
        <f t="shared" si="13"/>
        <v>19352017</v>
      </c>
      <c r="K35" s="11">
        <f t="shared" si="3"/>
        <v>4528500</v>
      </c>
      <c r="L35" s="11">
        <f t="shared" si="4"/>
        <v>1000000</v>
      </c>
      <c r="M35" s="11">
        <f t="shared" si="5"/>
        <v>287295</v>
      </c>
      <c r="N35" s="11">
        <f t="shared" si="15"/>
        <v>509500</v>
      </c>
      <c r="O35" s="11">
        <f t="shared" si="16"/>
        <v>1222205</v>
      </c>
      <c r="P35" s="11">
        <f t="shared" si="17"/>
        <v>17620312</v>
      </c>
      <c r="Q35" s="11">
        <f t="shared" si="9"/>
        <v>3466000</v>
      </c>
      <c r="R35" s="11">
        <f t="shared" si="18"/>
        <v>0</v>
      </c>
    </row>
    <row r="36">
      <c r="A36" s="1" t="s">
        <v>2010</v>
      </c>
      <c r="B36" s="8">
        <v>45996.0</v>
      </c>
      <c r="C36" s="1" t="s">
        <v>34</v>
      </c>
      <c r="D36" s="12"/>
      <c r="E36" s="10">
        <v>364500.0</v>
      </c>
      <c r="F36" s="1" t="s">
        <v>37</v>
      </c>
      <c r="G36" s="11">
        <f t="shared" si="1"/>
        <v>6085000</v>
      </c>
      <c r="H36" s="11">
        <f t="shared" si="14"/>
        <v>250000</v>
      </c>
      <c r="I36" s="11">
        <f t="shared" si="2"/>
        <v>1671000</v>
      </c>
      <c r="J36" s="11">
        <f t="shared" si="13"/>
        <v>18987517</v>
      </c>
      <c r="K36" s="11">
        <f t="shared" si="3"/>
        <v>4164000</v>
      </c>
      <c r="L36" s="11">
        <f t="shared" si="4"/>
        <v>1000000</v>
      </c>
      <c r="M36" s="11">
        <f t="shared" si="5"/>
        <v>287295</v>
      </c>
      <c r="N36" s="11">
        <f t="shared" si="15"/>
        <v>388000</v>
      </c>
      <c r="O36" s="11">
        <f t="shared" si="16"/>
        <v>1100705</v>
      </c>
      <c r="P36" s="11">
        <f t="shared" si="17"/>
        <v>17498812</v>
      </c>
      <c r="Q36" s="11">
        <f t="shared" si="9"/>
        <v>3466000</v>
      </c>
      <c r="R36" s="11">
        <f t="shared" si="18"/>
        <v>0</v>
      </c>
    </row>
    <row r="37">
      <c r="A37" s="1" t="s">
        <v>2011</v>
      </c>
      <c r="B37" s="8">
        <v>45996.0</v>
      </c>
      <c r="C37" s="1" t="s">
        <v>1969</v>
      </c>
      <c r="D37" s="10">
        <v>850000.0</v>
      </c>
      <c r="E37" s="12"/>
      <c r="F37" s="1" t="s">
        <v>2012</v>
      </c>
      <c r="G37" s="11">
        <f t="shared" si="1"/>
        <v>6935000</v>
      </c>
      <c r="H37" s="11">
        <f t="shared" si="14"/>
        <v>250000</v>
      </c>
      <c r="I37" s="11">
        <f t="shared" si="2"/>
        <v>1671000</v>
      </c>
      <c r="J37" s="11">
        <f t="shared" si="13"/>
        <v>19837517</v>
      </c>
      <c r="K37" s="11">
        <f t="shared" si="3"/>
        <v>5014000</v>
      </c>
      <c r="L37" s="11">
        <f t="shared" si="4"/>
        <v>1000000</v>
      </c>
      <c r="M37" s="11">
        <f t="shared" si="5"/>
        <v>287295</v>
      </c>
      <c r="N37" s="11">
        <f t="shared" si="15"/>
        <v>671333.3333</v>
      </c>
      <c r="O37" s="11">
        <f t="shared" si="16"/>
        <v>1384038.333</v>
      </c>
      <c r="P37" s="11">
        <f t="shared" si="17"/>
        <v>17782145.33</v>
      </c>
      <c r="Q37" s="11">
        <f t="shared" si="9"/>
        <v>3466000</v>
      </c>
      <c r="R37" s="11">
        <f t="shared" si="18"/>
        <v>0</v>
      </c>
    </row>
    <row r="38">
      <c r="A38" s="1" t="s">
        <v>2013</v>
      </c>
      <c r="B38" s="8">
        <v>45996.0</v>
      </c>
      <c r="C38" s="1" t="s">
        <v>1969</v>
      </c>
      <c r="D38" s="10">
        <v>550000.0</v>
      </c>
      <c r="E38" s="12"/>
      <c r="F38" s="1" t="s">
        <v>2014</v>
      </c>
      <c r="G38" s="11">
        <f t="shared" si="1"/>
        <v>7485000</v>
      </c>
      <c r="H38" s="11">
        <f t="shared" si="14"/>
        <v>250000</v>
      </c>
      <c r="I38" s="11">
        <f t="shared" si="2"/>
        <v>1671000</v>
      </c>
      <c r="J38" s="11">
        <f t="shared" si="13"/>
        <v>20387517</v>
      </c>
      <c r="K38" s="11">
        <f t="shared" si="3"/>
        <v>5564000</v>
      </c>
      <c r="L38" s="11">
        <f t="shared" si="4"/>
        <v>1000000</v>
      </c>
      <c r="M38" s="11">
        <f t="shared" si="5"/>
        <v>287295</v>
      </c>
      <c r="N38" s="11">
        <f t="shared" si="15"/>
        <v>854666.6667</v>
      </c>
      <c r="O38" s="11">
        <f t="shared" si="16"/>
        <v>1567371.667</v>
      </c>
      <c r="P38" s="11">
        <f t="shared" si="17"/>
        <v>17965478.67</v>
      </c>
      <c r="Q38" s="11">
        <f t="shared" si="9"/>
        <v>3466000</v>
      </c>
      <c r="R38" s="11">
        <f t="shared" si="18"/>
        <v>0</v>
      </c>
    </row>
    <row r="39">
      <c r="A39" s="1" t="s">
        <v>2015</v>
      </c>
      <c r="B39" s="8">
        <v>45997.0</v>
      </c>
      <c r="C39" s="1" t="s">
        <v>25</v>
      </c>
      <c r="D39" s="12"/>
      <c r="E39" s="10">
        <v>35000.0</v>
      </c>
      <c r="F39" s="1" t="s">
        <v>2016</v>
      </c>
      <c r="G39" s="11">
        <f t="shared" si="1"/>
        <v>7485000</v>
      </c>
      <c r="H39" s="11">
        <f t="shared" si="14"/>
        <v>285000</v>
      </c>
      <c r="I39" s="11">
        <f t="shared" si="2"/>
        <v>1671000</v>
      </c>
      <c r="J39" s="11">
        <f t="shared" si="13"/>
        <v>20352517</v>
      </c>
      <c r="K39" s="11">
        <f t="shared" si="3"/>
        <v>5529000</v>
      </c>
      <c r="L39" s="11">
        <f t="shared" si="4"/>
        <v>1000000</v>
      </c>
      <c r="M39" s="11">
        <f t="shared" si="5"/>
        <v>287295</v>
      </c>
      <c r="N39" s="11">
        <f t="shared" si="15"/>
        <v>843000</v>
      </c>
      <c r="O39" s="11">
        <f t="shared" si="16"/>
        <v>1555705</v>
      </c>
      <c r="P39" s="11">
        <f t="shared" si="17"/>
        <v>17953812</v>
      </c>
      <c r="Q39" s="11">
        <f t="shared" si="9"/>
        <v>3466000</v>
      </c>
      <c r="R39" s="11">
        <f t="shared" si="18"/>
        <v>0</v>
      </c>
    </row>
    <row r="40">
      <c r="A40" s="1" t="s">
        <v>2017</v>
      </c>
      <c r="B40" s="8">
        <v>45997.0</v>
      </c>
      <c r="C40" s="1" t="s">
        <v>34</v>
      </c>
      <c r="D40" s="12"/>
      <c r="E40" s="10">
        <v>125000.0</v>
      </c>
      <c r="F40" s="1" t="s">
        <v>2018</v>
      </c>
      <c r="G40" s="11">
        <f t="shared" si="1"/>
        <v>7485000</v>
      </c>
      <c r="H40" s="11">
        <f t="shared" si="14"/>
        <v>285000</v>
      </c>
      <c r="I40" s="11">
        <f t="shared" si="2"/>
        <v>1796000</v>
      </c>
      <c r="J40" s="11">
        <f t="shared" si="13"/>
        <v>20227517</v>
      </c>
      <c r="K40" s="11">
        <f t="shared" si="3"/>
        <v>5404000</v>
      </c>
      <c r="L40" s="11">
        <f t="shared" si="4"/>
        <v>1000000</v>
      </c>
      <c r="M40" s="11">
        <f t="shared" si="5"/>
        <v>287295</v>
      </c>
      <c r="N40" s="11">
        <f t="shared" si="15"/>
        <v>801333.3333</v>
      </c>
      <c r="O40" s="11">
        <f t="shared" si="16"/>
        <v>1514038.333</v>
      </c>
      <c r="P40" s="11">
        <f t="shared" si="17"/>
        <v>17912145.33</v>
      </c>
      <c r="Q40" s="11">
        <f t="shared" si="9"/>
        <v>3466000</v>
      </c>
      <c r="R40" s="11">
        <f t="shared" si="18"/>
        <v>0</v>
      </c>
    </row>
    <row r="41">
      <c r="A41" s="1" t="s">
        <v>2019</v>
      </c>
      <c r="B41" s="8">
        <v>45997.0</v>
      </c>
      <c r="C41" s="1" t="s">
        <v>34</v>
      </c>
      <c r="D41" s="12"/>
      <c r="E41" s="10">
        <v>128000.0</v>
      </c>
      <c r="F41" s="1" t="s">
        <v>1762</v>
      </c>
      <c r="G41" s="11">
        <f t="shared" si="1"/>
        <v>7485000</v>
      </c>
      <c r="H41" s="11">
        <f t="shared" si="14"/>
        <v>285000</v>
      </c>
      <c r="I41" s="11">
        <f t="shared" si="2"/>
        <v>1924000</v>
      </c>
      <c r="J41" s="11">
        <f t="shared" si="13"/>
        <v>20099517</v>
      </c>
      <c r="K41" s="11">
        <f t="shared" si="3"/>
        <v>5276000</v>
      </c>
      <c r="L41" s="11">
        <f t="shared" si="4"/>
        <v>1000000</v>
      </c>
      <c r="M41" s="11">
        <f t="shared" si="5"/>
        <v>287295</v>
      </c>
      <c r="N41" s="11">
        <f t="shared" si="15"/>
        <v>758666.6667</v>
      </c>
      <c r="O41" s="11">
        <f t="shared" si="16"/>
        <v>1471371.667</v>
      </c>
      <c r="P41" s="11">
        <f t="shared" si="17"/>
        <v>17869478.67</v>
      </c>
      <c r="Q41" s="11">
        <f t="shared" si="9"/>
        <v>3466000</v>
      </c>
      <c r="R41" s="11">
        <f t="shared" si="18"/>
        <v>0</v>
      </c>
    </row>
    <row r="42">
      <c r="A42" s="1" t="s">
        <v>2020</v>
      </c>
      <c r="B42" s="8">
        <v>45997.0</v>
      </c>
      <c r="C42" s="1" t="s">
        <v>34</v>
      </c>
      <c r="D42" s="12"/>
      <c r="E42" s="10">
        <v>430000.0</v>
      </c>
      <c r="F42" s="1" t="s">
        <v>2021</v>
      </c>
      <c r="G42" s="11">
        <f t="shared" si="1"/>
        <v>7485000</v>
      </c>
      <c r="H42" s="11">
        <f t="shared" si="14"/>
        <v>285000</v>
      </c>
      <c r="I42" s="11">
        <f t="shared" si="2"/>
        <v>2354000</v>
      </c>
      <c r="J42" s="11">
        <f t="shared" si="13"/>
        <v>19669517</v>
      </c>
      <c r="K42" s="11">
        <f t="shared" si="3"/>
        <v>4846000</v>
      </c>
      <c r="L42" s="11">
        <f t="shared" si="4"/>
        <v>1000000</v>
      </c>
      <c r="M42" s="11">
        <f t="shared" si="5"/>
        <v>287295</v>
      </c>
      <c r="N42" s="11">
        <f t="shared" si="15"/>
        <v>615333.3333</v>
      </c>
      <c r="O42" s="11">
        <f t="shared" si="16"/>
        <v>1328038.333</v>
      </c>
      <c r="P42" s="11">
        <f t="shared" si="17"/>
        <v>17726145.33</v>
      </c>
      <c r="Q42" s="11">
        <f t="shared" si="9"/>
        <v>3466000</v>
      </c>
      <c r="R42" s="11">
        <f t="shared" si="18"/>
        <v>0</v>
      </c>
    </row>
    <row r="43">
      <c r="A43" s="1" t="s">
        <v>2022</v>
      </c>
      <c r="B43" s="8">
        <v>45997.0</v>
      </c>
      <c r="C43" s="1" t="s">
        <v>1969</v>
      </c>
      <c r="D43" s="10">
        <v>125000.0</v>
      </c>
      <c r="E43" s="12"/>
      <c r="F43" s="1" t="s">
        <v>2023</v>
      </c>
      <c r="G43" s="11">
        <f t="shared" si="1"/>
        <v>7610000</v>
      </c>
      <c r="H43" s="11">
        <f t="shared" si="14"/>
        <v>285000</v>
      </c>
      <c r="I43" s="11">
        <f t="shared" si="2"/>
        <v>2354000</v>
      </c>
      <c r="J43" s="11">
        <f t="shared" si="13"/>
        <v>19794517</v>
      </c>
      <c r="K43" s="11">
        <f t="shared" si="3"/>
        <v>4971000</v>
      </c>
      <c r="L43" s="11">
        <f t="shared" si="4"/>
        <v>1000000</v>
      </c>
      <c r="M43" s="11">
        <f t="shared" si="5"/>
        <v>287295</v>
      </c>
      <c r="N43" s="11">
        <f t="shared" si="15"/>
        <v>657000</v>
      </c>
      <c r="O43" s="11">
        <f t="shared" si="16"/>
        <v>1369705</v>
      </c>
      <c r="P43" s="11">
        <f t="shared" si="17"/>
        <v>17767812</v>
      </c>
      <c r="Q43" s="11">
        <f t="shared" si="9"/>
        <v>3466000</v>
      </c>
      <c r="R43" s="11">
        <f t="shared" si="18"/>
        <v>0</v>
      </c>
    </row>
    <row r="44">
      <c r="A44" s="1" t="s">
        <v>2024</v>
      </c>
      <c r="B44" s="8">
        <v>45998.0</v>
      </c>
      <c r="C44" s="1" t="s">
        <v>25</v>
      </c>
      <c r="D44" s="12"/>
      <c r="E44" s="10">
        <v>400000.0</v>
      </c>
      <c r="F44" s="1" t="s">
        <v>53</v>
      </c>
      <c r="G44" s="11">
        <f t="shared" si="1"/>
        <v>7610000</v>
      </c>
      <c r="H44" s="11">
        <f t="shared" si="14"/>
        <v>685000</v>
      </c>
      <c r="I44" s="11">
        <f t="shared" si="2"/>
        <v>2354000</v>
      </c>
      <c r="J44" s="11">
        <f t="shared" si="13"/>
        <v>19394517</v>
      </c>
      <c r="K44" s="11">
        <f t="shared" si="3"/>
        <v>4571000</v>
      </c>
      <c r="L44" s="11">
        <f t="shared" si="4"/>
        <v>1000000</v>
      </c>
      <c r="M44" s="11">
        <f t="shared" si="5"/>
        <v>287295</v>
      </c>
      <c r="N44" s="11">
        <f t="shared" si="15"/>
        <v>523666.6667</v>
      </c>
      <c r="O44" s="11">
        <f t="shared" si="16"/>
        <v>1236371.667</v>
      </c>
      <c r="P44" s="11">
        <f t="shared" si="17"/>
        <v>17634478.67</v>
      </c>
      <c r="Q44" s="11">
        <f t="shared" si="9"/>
        <v>3866000</v>
      </c>
      <c r="R44" s="11">
        <f t="shared" si="18"/>
        <v>0</v>
      </c>
    </row>
    <row r="45">
      <c r="A45" s="1" t="s">
        <v>2025</v>
      </c>
      <c r="B45" s="8">
        <v>45998.0</v>
      </c>
      <c r="C45" s="1" t="s">
        <v>34</v>
      </c>
      <c r="D45" s="12"/>
      <c r="E45" s="10">
        <v>580000.0</v>
      </c>
      <c r="F45" s="1" t="s">
        <v>2026</v>
      </c>
      <c r="G45" s="11">
        <f t="shared" si="1"/>
        <v>7610000</v>
      </c>
      <c r="H45" s="11">
        <f t="shared" si="14"/>
        <v>685000</v>
      </c>
      <c r="I45" s="11">
        <f t="shared" si="2"/>
        <v>2934000</v>
      </c>
      <c r="J45" s="11">
        <f t="shared" si="13"/>
        <v>18814517</v>
      </c>
      <c r="K45" s="11">
        <f t="shared" si="3"/>
        <v>3991000</v>
      </c>
      <c r="L45" s="11">
        <f t="shared" si="4"/>
        <v>1000000</v>
      </c>
      <c r="M45" s="11">
        <f t="shared" si="5"/>
        <v>287295</v>
      </c>
      <c r="N45" s="11">
        <f t="shared" si="15"/>
        <v>330333.3333</v>
      </c>
      <c r="O45" s="11">
        <f t="shared" si="16"/>
        <v>1043038.333</v>
      </c>
      <c r="P45" s="11">
        <f t="shared" si="17"/>
        <v>17441145.33</v>
      </c>
      <c r="Q45" s="11">
        <f t="shared" si="9"/>
        <v>3866000</v>
      </c>
      <c r="R45" s="11">
        <f t="shared" si="18"/>
        <v>0</v>
      </c>
    </row>
    <row r="46">
      <c r="A46" s="1" t="s">
        <v>2027</v>
      </c>
      <c r="B46" s="8">
        <v>45998.0</v>
      </c>
      <c r="C46" s="1" t="s">
        <v>34</v>
      </c>
      <c r="D46" s="12"/>
      <c r="E46" s="10">
        <v>300000.0</v>
      </c>
      <c r="F46" s="1" t="s">
        <v>2028</v>
      </c>
      <c r="G46" s="11">
        <f t="shared" si="1"/>
        <v>7610000</v>
      </c>
      <c r="H46" s="11">
        <f t="shared" si="14"/>
        <v>685000</v>
      </c>
      <c r="I46" s="11">
        <f t="shared" si="2"/>
        <v>3234000</v>
      </c>
      <c r="J46" s="11">
        <f t="shared" si="13"/>
        <v>18514517</v>
      </c>
      <c r="K46" s="11">
        <f t="shared" si="3"/>
        <v>3691000</v>
      </c>
      <c r="L46" s="11">
        <f t="shared" si="4"/>
        <v>1000000</v>
      </c>
      <c r="M46" s="11">
        <f t="shared" si="5"/>
        <v>287295</v>
      </c>
      <c r="N46" s="11">
        <f t="shared" si="15"/>
        <v>230333.3333</v>
      </c>
      <c r="O46" s="11">
        <f t="shared" si="16"/>
        <v>943038.3333</v>
      </c>
      <c r="P46" s="11">
        <f t="shared" si="17"/>
        <v>17341145.33</v>
      </c>
      <c r="Q46" s="11">
        <f t="shared" si="9"/>
        <v>3866000</v>
      </c>
      <c r="R46" s="11">
        <f t="shared" si="18"/>
        <v>0</v>
      </c>
    </row>
    <row r="47">
      <c r="A47" s="1" t="s">
        <v>2029</v>
      </c>
      <c r="B47" s="8">
        <v>45994.0</v>
      </c>
      <c r="C47" s="1" t="s">
        <v>1969</v>
      </c>
      <c r="D47" s="10">
        <v>30000.0</v>
      </c>
      <c r="E47" s="12"/>
      <c r="F47" s="1" t="s">
        <v>2030</v>
      </c>
      <c r="G47" s="11">
        <f t="shared" si="1"/>
        <v>7640000</v>
      </c>
      <c r="H47" s="11">
        <f t="shared" si="14"/>
        <v>685000</v>
      </c>
      <c r="I47" s="11">
        <f t="shared" si="2"/>
        <v>3234000</v>
      </c>
      <c r="J47" s="11">
        <f t="shared" si="13"/>
        <v>18544517</v>
      </c>
      <c r="K47" s="11">
        <f t="shared" si="3"/>
        <v>3721000</v>
      </c>
      <c r="L47" s="11">
        <f t="shared" si="4"/>
        <v>1000000</v>
      </c>
      <c r="M47" s="11">
        <f t="shared" si="5"/>
        <v>287295</v>
      </c>
      <c r="N47" s="11">
        <f t="shared" si="15"/>
        <v>240333.3333</v>
      </c>
      <c r="O47" s="11">
        <f t="shared" si="16"/>
        <v>953038.3333</v>
      </c>
      <c r="P47" s="11">
        <f t="shared" si="17"/>
        <v>17351145.33</v>
      </c>
      <c r="Q47" s="11">
        <f t="shared" si="9"/>
        <v>3866000</v>
      </c>
      <c r="R47" s="11">
        <f t="shared" si="18"/>
        <v>0</v>
      </c>
    </row>
    <row r="48">
      <c r="A48" s="1" t="s">
        <v>2031</v>
      </c>
      <c r="B48" s="8">
        <v>45994.0</v>
      </c>
      <c r="C48" s="1" t="s">
        <v>1969</v>
      </c>
      <c r="D48" s="10">
        <v>221000.0</v>
      </c>
      <c r="E48" s="12"/>
      <c r="F48" s="1" t="s">
        <v>2032</v>
      </c>
      <c r="G48" s="11">
        <f t="shared" si="1"/>
        <v>7861000</v>
      </c>
      <c r="H48" s="11">
        <f t="shared" si="14"/>
        <v>685000</v>
      </c>
      <c r="I48" s="11">
        <f t="shared" si="2"/>
        <v>3234000</v>
      </c>
      <c r="J48" s="11">
        <f t="shared" si="13"/>
        <v>18765517</v>
      </c>
      <c r="K48" s="11">
        <f t="shared" si="3"/>
        <v>3942000</v>
      </c>
      <c r="L48" s="11">
        <f t="shared" si="4"/>
        <v>1000000</v>
      </c>
      <c r="M48" s="11">
        <f t="shared" si="5"/>
        <v>287295</v>
      </c>
      <c r="N48" s="11">
        <f t="shared" si="15"/>
        <v>314000</v>
      </c>
      <c r="O48" s="11">
        <f t="shared" si="16"/>
        <v>1026705</v>
      </c>
      <c r="P48" s="11">
        <f t="shared" si="17"/>
        <v>17424812</v>
      </c>
      <c r="Q48" s="11">
        <f t="shared" si="9"/>
        <v>3866000</v>
      </c>
      <c r="R48" s="11">
        <f t="shared" si="18"/>
        <v>0</v>
      </c>
    </row>
    <row r="49">
      <c r="A49" s="1" t="s">
        <v>2033</v>
      </c>
      <c r="B49" s="8">
        <v>45994.0</v>
      </c>
      <c r="C49" s="1" t="s">
        <v>1969</v>
      </c>
      <c r="D49" s="10">
        <v>100000.0</v>
      </c>
      <c r="E49" s="12"/>
      <c r="F49" s="1" t="s">
        <v>2034</v>
      </c>
      <c r="G49" s="11">
        <f t="shared" si="1"/>
        <v>7961000</v>
      </c>
      <c r="H49" s="11">
        <f t="shared" si="14"/>
        <v>685000</v>
      </c>
      <c r="I49" s="11">
        <f t="shared" si="2"/>
        <v>3234000</v>
      </c>
      <c r="J49" s="11">
        <f t="shared" si="13"/>
        <v>18865517</v>
      </c>
      <c r="K49" s="11">
        <f t="shared" si="3"/>
        <v>4042000</v>
      </c>
      <c r="L49" s="11">
        <f t="shared" si="4"/>
        <v>1000000</v>
      </c>
      <c r="M49" s="11">
        <f t="shared" si="5"/>
        <v>287295</v>
      </c>
      <c r="N49" s="11">
        <f t="shared" si="15"/>
        <v>347333.3333</v>
      </c>
      <c r="O49" s="11">
        <f t="shared" si="16"/>
        <v>1060038.333</v>
      </c>
      <c r="P49" s="11">
        <f t="shared" si="17"/>
        <v>17458145.33</v>
      </c>
      <c r="Q49" s="11">
        <f t="shared" si="9"/>
        <v>3866000</v>
      </c>
      <c r="R49" s="11">
        <f t="shared" si="18"/>
        <v>0</v>
      </c>
    </row>
    <row r="50">
      <c r="A50" s="1" t="s">
        <v>2035</v>
      </c>
      <c r="B50" s="8">
        <v>45995.0</v>
      </c>
      <c r="C50" s="1" t="s">
        <v>1969</v>
      </c>
      <c r="D50" s="10">
        <v>82000.0</v>
      </c>
      <c r="E50" s="12"/>
      <c r="F50" s="1" t="s">
        <v>2036</v>
      </c>
      <c r="G50" s="11">
        <f t="shared" si="1"/>
        <v>8043000</v>
      </c>
      <c r="H50" s="11">
        <f t="shared" si="14"/>
        <v>685000</v>
      </c>
      <c r="I50" s="11">
        <f t="shared" si="2"/>
        <v>3234000</v>
      </c>
      <c r="J50" s="11">
        <f t="shared" si="13"/>
        <v>18947517</v>
      </c>
      <c r="K50" s="11">
        <f t="shared" si="3"/>
        <v>4124000</v>
      </c>
      <c r="L50" s="11">
        <f t="shared" si="4"/>
        <v>1000000</v>
      </c>
      <c r="M50" s="11">
        <f t="shared" si="5"/>
        <v>287295</v>
      </c>
      <c r="N50" s="11">
        <f t="shared" si="15"/>
        <v>374666.6667</v>
      </c>
      <c r="O50" s="11">
        <f t="shared" si="16"/>
        <v>1087371.667</v>
      </c>
      <c r="P50" s="11">
        <f t="shared" si="17"/>
        <v>17485478.67</v>
      </c>
      <c r="Q50" s="11">
        <f t="shared" si="9"/>
        <v>3866000</v>
      </c>
      <c r="R50" s="11">
        <f t="shared" si="18"/>
        <v>0</v>
      </c>
    </row>
    <row r="51">
      <c r="A51" s="1" t="s">
        <v>2037</v>
      </c>
      <c r="B51" s="8">
        <v>45995.0</v>
      </c>
      <c r="C51" s="1" t="s">
        <v>1969</v>
      </c>
      <c r="D51" s="10">
        <v>195000.0</v>
      </c>
      <c r="E51" s="12"/>
      <c r="F51" s="1" t="s">
        <v>2038</v>
      </c>
      <c r="G51" s="11">
        <f t="shared" si="1"/>
        <v>8238000</v>
      </c>
      <c r="H51" s="11">
        <f t="shared" si="14"/>
        <v>685000</v>
      </c>
      <c r="I51" s="11">
        <f t="shared" si="2"/>
        <v>3234000</v>
      </c>
      <c r="J51" s="11">
        <f t="shared" si="13"/>
        <v>19142517</v>
      </c>
      <c r="K51" s="11">
        <f t="shared" si="3"/>
        <v>4319000</v>
      </c>
      <c r="L51" s="11">
        <f t="shared" si="4"/>
        <v>1000000</v>
      </c>
      <c r="M51" s="11">
        <f t="shared" si="5"/>
        <v>287295</v>
      </c>
      <c r="N51" s="11">
        <f t="shared" si="15"/>
        <v>439666.6667</v>
      </c>
      <c r="O51" s="11">
        <f t="shared" si="16"/>
        <v>1152371.667</v>
      </c>
      <c r="P51" s="11">
        <f t="shared" si="17"/>
        <v>17550478.67</v>
      </c>
      <c r="Q51" s="11">
        <f t="shared" si="9"/>
        <v>3866000</v>
      </c>
      <c r="R51" s="11">
        <f t="shared" si="18"/>
        <v>0</v>
      </c>
    </row>
    <row r="52">
      <c r="A52" s="1" t="s">
        <v>2039</v>
      </c>
      <c r="B52" s="8">
        <v>45995.0</v>
      </c>
      <c r="C52" s="1" t="s">
        <v>1969</v>
      </c>
      <c r="D52" s="10">
        <v>136000.0</v>
      </c>
      <c r="E52" s="12"/>
      <c r="F52" s="1" t="s">
        <v>2040</v>
      </c>
      <c r="G52" s="11">
        <f t="shared" si="1"/>
        <v>8374000</v>
      </c>
      <c r="H52" s="11">
        <f t="shared" si="14"/>
        <v>685000</v>
      </c>
      <c r="I52" s="11">
        <f t="shared" si="2"/>
        <v>3234000</v>
      </c>
      <c r="J52" s="11">
        <f t="shared" si="13"/>
        <v>19278517</v>
      </c>
      <c r="K52" s="11">
        <f t="shared" si="3"/>
        <v>4455000</v>
      </c>
      <c r="L52" s="11">
        <f t="shared" si="4"/>
        <v>1000000</v>
      </c>
      <c r="M52" s="11">
        <f t="shared" si="5"/>
        <v>287295</v>
      </c>
      <c r="N52" s="11">
        <f t="shared" si="15"/>
        <v>485000</v>
      </c>
      <c r="O52" s="11">
        <f t="shared" si="16"/>
        <v>1197705</v>
      </c>
      <c r="P52" s="11">
        <f t="shared" si="17"/>
        <v>17595812</v>
      </c>
      <c r="Q52" s="11">
        <f t="shared" si="9"/>
        <v>3866000</v>
      </c>
      <c r="R52" s="11">
        <f t="shared" si="18"/>
        <v>0</v>
      </c>
    </row>
    <row r="53">
      <c r="A53" s="1" t="s">
        <v>2041</v>
      </c>
      <c r="B53" s="8">
        <v>45995.0</v>
      </c>
      <c r="C53" s="1" t="s">
        <v>1969</v>
      </c>
      <c r="D53" s="10">
        <v>54000.0</v>
      </c>
      <c r="E53" s="12"/>
      <c r="F53" s="1" t="s">
        <v>1994</v>
      </c>
      <c r="G53" s="11">
        <f t="shared" si="1"/>
        <v>8428000</v>
      </c>
      <c r="H53" s="11">
        <f t="shared" si="14"/>
        <v>685000</v>
      </c>
      <c r="I53" s="11">
        <f t="shared" si="2"/>
        <v>3234000</v>
      </c>
      <c r="J53" s="11">
        <f t="shared" si="13"/>
        <v>19332517</v>
      </c>
      <c r="K53" s="11">
        <f t="shared" si="3"/>
        <v>4509000</v>
      </c>
      <c r="L53" s="11">
        <f t="shared" si="4"/>
        <v>1000000</v>
      </c>
      <c r="M53" s="11">
        <f t="shared" si="5"/>
        <v>287295</v>
      </c>
      <c r="N53" s="11">
        <f t="shared" si="15"/>
        <v>503000</v>
      </c>
      <c r="O53" s="11">
        <f t="shared" si="16"/>
        <v>1215705</v>
      </c>
      <c r="P53" s="11">
        <f t="shared" si="17"/>
        <v>17613812</v>
      </c>
      <c r="Q53" s="11">
        <f t="shared" si="9"/>
        <v>3866000</v>
      </c>
      <c r="R53" s="11">
        <f t="shared" si="18"/>
        <v>0</v>
      </c>
    </row>
    <row r="54">
      <c r="A54" s="1" t="s">
        <v>2042</v>
      </c>
      <c r="B54" s="8">
        <v>45995.0</v>
      </c>
      <c r="C54" s="1" t="s">
        <v>1969</v>
      </c>
      <c r="D54" s="10">
        <v>121500.0</v>
      </c>
      <c r="E54" s="12"/>
      <c r="F54" s="1" t="s">
        <v>2043</v>
      </c>
      <c r="G54" s="11">
        <f t="shared" si="1"/>
        <v>8549500</v>
      </c>
      <c r="H54" s="11">
        <f t="shared" si="14"/>
        <v>685000</v>
      </c>
      <c r="I54" s="11">
        <f t="shared" si="2"/>
        <v>3234000</v>
      </c>
      <c r="J54" s="11">
        <f t="shared" si="13"/>
        <v>19454017</v>
      </c>
      <c r="K54" s="11">
        <f t="shared" si="3"/>
        <v>4630500</v>
      </c>
      <c r="L54" s="11">
        <f t="shared" si="4"/>
        <v>1000000</v>
      </c>
      <c r="M54" s="11">
        <f t="shared" si="5"/>
        <v>287295</v>
      </c>
      <c r="N54" s="11">
        <f t="shared" si="15"/>
        <v>543500</v>
      </c>
      <c r="O54" s="11">
        <f t="shared" si="16"/>
        <v>1256205</v>
      </c>
      <c r="P54" s="11">
        <f t="shared" si="17"/>
        <v>17654312</v>
      </c>
      <c r="Q54" s="11">
        <f t="shared" si="9"/>
        <v>3866000</v>
      </c>
      <c r="R54" s="11">
        <f t="shared" si="18"/>
        <v>0</v>
      </c>
    </row>
    <row r="55">
      <c r="A55" s="1" t="s">
        <v>2044</v>
      </c>
      <c r="B55" s="8">
        <v>45995.0</v>
      </c>
      <c r="C55" s="1" t="s">
        <v>1969</v>
      </c>
      <c r="D55" s="10">
        <v>48000.0</v>
      </c>
      <c r="E55" s="12"/>
      <c r="F55" s="1" t="s">
        <v>2045</v>
      </c>
      <c r="G55" s="11">
        <f t="shared" si="1"/>
        <v>8597500</v>
      </c>
      <c r="H55" s="11">
        <f t="shared" si="14"/>
        <v>685000</v>
      </c>
      <c r="I55" s="11">
        <f t="shared" si="2"/>
        <v>3234000</v>
      </c>
      <c r="J55" s="11">
        <f t="shared" si="13"/>
        <v>19502017</v>
      </c>
      <c r="K55" s="11">
        <f t="shared" si="3"/>
        <v>4678500</v>
      </c>
      <c r="L55" s="11">
        <f t="shared" si="4"/>
        <v>1000000</v>
      </c>
      <c r="M55" s="11">
        <f t="shared" si="5"/>
        <v>287295</v>
      </c>
      <c r="N55" s="11">
        <f t="shared" si="15"/>
        <v>559500</v>
      </c>
      <c r="O55" s="11">
        <f t="shared" si="16"/>
        <v>1272205</v>
      </c>
      <c r="P55" s="11">
        <f t="shared" si="17"/>
        <v>17670312</v>
      </c>
      <c r="Q55" s="11">
        <f t="shared" si="9"/>
        <v>3866000</v>
      </c>
      <c r="R55" s="11">
        <f t="shared" si="18"/>
        <v>0</v>
      </c>
    </row>
    <row r="56">
      <c r="A56" s="1" t="s">
        <v>2046</v>
      </c>
      <c r="B56" s="8">
        <v>45995.0</v>
      </c>
      <c r="C56" s="1" t="s">
        <v>1969</v>
      </c>
      <c r="D56" s="10">
        <v>28000.0</v>
      </c>
      <c r="E56" s="12"/>
      <c r="F56" s="1" t="s">
        <v>2045</v>
      </c>
      <c r="G56" s="11">
        <f t="shared" si="1"/>
        <v>8625500</v>
      </c>
      <c r="H56" s="11">
        <f t="shared" si="14"/>
        <v>685000</v>
      </c>
      <c r="I56" s="11">
        <f t="shared" si="2"/>
        <v>3234000</v>
      </c>
      <c r="J56" s="11">
        <f t="shared" si="13"/>
        <v>19530017</v>
      </c>
      <c r="K56" s="11">
        <f t="shared" si="3"/>
        <v>4706500</v>
      </c>
      <c r="L56" s="11">
        <f t="shared" si="4"/>
        <v>1000000</v>
      </c>
      <c r="M56" s="11">
        <f t="shared" si="5"/>
        <v>287295</v>
      </c>
      <c r="N56" s="11">
        <f t="shared" si="15"/>
        <v>568833.3333</v>
      </c>
      <c r="O56" s="11">
        <f t="shared" si="16"/>
        <v>1281538.333</v>
      </c>
      <c r="P56" s="11">
        <f t="shared" si="17"/>
        <v>17679645.33</v>
      </c>
      <c r="Q56" s="11">
        <f t="shared" si="9"/>
        <v>3866000</v>
      </c>
      <c r="R56" s="11">
        <f t="shared" si="18"/>
        <v>0</v>
      </c>
    </row>
    <row r="57">
      <c r="A57" s="1" t="s">
        <v>2047</v>
      </c>
      <c r="B57" s="8">
        <v>45995.0</v>
      </c>
      <c r="C57" s="1" t="s">
        <v>1969</v>
      </c>
      <c r="D57" s="10">
        <v>465000.0</v>
      </c>
      <c r="E57" s="12"/>
      <c r="F57" s="1" t="s">
        <v>2048</v>
      </c>
      <c r="G57" s="11">
        <f t="shared" si="1"/>
        <v>9090500</v>
      </c>
      <c r="H57" s="11">
        <f t="shared" si="14"/>
        <v>685000</v>
      </c>
      <c r="I57" s="11">
        <f t="shared" si="2"/>
        <v>3234000</v>
      </c>
      <c r="J57" s="11">
        <f t="shared" si="13"/>
        <v>19995017</v>
      </c>
      <c r="K57" s="11">
        <f t="shared" si="3"/>
        <v>5171500</v>
      </c>
      <c r="L57" s="11">
        <f t="shared" si="4"/>
        <v>1000000</v>
      </c>
      <c r="M57" s="11">
        <f t="shared" si="5"/>
        <v>287295</v>
      </c>
      <c r="N57" s="11">
        <f t="shared" si="15"/>
        <v>723833.3333</v>
      </c>
      <c r="O57" s="11">
        <f t="shared" si="16"/>
        <v>1436538.333</v>
      </c>
      <c r="P57" s="11">
        <f t="shared" si="17"/>
        <v>17834645.33</v>
      </c>
      <c r="Q57" s="11">
        <f t="shared" si="9"/>
        <v>3866000</v>
      </c>
      <c r="R57" s="11">
        <f t="shared" si="18"/>
        <v>0</v>
      </c>
    </row>
    <row r="58">
      <c r="A58" s="1" t="s">
        <v>2049</v>
      </c>
      <c r="B58" s="8">
        <v>45995.0</v>
      </c>
      <c r="C58" s="1" t="s">
        <v>1969</v>
      </c>
      <c r="D58" s="10">
        <v>50000.0</v>
      </c>
      <c r="E58" s="12"/>
      <c r="F58" s="1" t="s">
        <v>2050</v>
      </c>
      <c r="G58" s="11">
        <f t="shared" si="1"/>
        <v>9140500</v>
      </c>
      <c r="H58" s="11">
        <f t="shared" si="14"/>
        <v>685000</v>
      </c>
      <c r="I58" s="11">
        <f t="shared" si="2"/>
        <v>3234000</v>
      </c>
      <c r="J58" s="11">
        <f t="shared" si="13"/>
        <v>20045017</v>
      </c>
      <c r="K58" s="11">
        <f t="shared" si="3"/>
        <v>5221500</v>
      </c>
      <c r="L58" s="11">
        <f t="shared" si="4"/>
        <v>1000000</v>
      </c>
      <c r="M58" s="11">
        <f t="shared" si="5"/>
        <v>287295</v>
      </c>
      <c r="N58" s="11">
        <f t="shared" si="15"/>
        <v>740500</v>
      </c>
      <c r="O58" s="11">
        <f t="shared" si="16"/>
        <v>1453205</v>
      </c>
      <c r="P58" s="11">
        <f t="shared" si="17"/>
        <v>17851312</v>
      </c>
      <c r="Q58" s="11">
        <f t="shared" si="9"/>
        <v>3866000</v>
      </c>
      <c r="R58" s="11">
        <f t="shared" si="18"/>
        <v>0</v>
      </c>
    </row>
    <row r="59">
      <c r="A59" s="1" t="s">
        <v>2051</v>
      </c>
      <c r="B59" s="8">
        <v>45996.0</v>
      </c>
      <c r="C59" s="1" t="s">
        <v>1969</v>
      </c>
      <c r="D59" s="10">
        <v>23000.0</v>
      </c>
      <c r="E59" s="12"/>
      <c r="F59" s="1" t="s">
        <v>2052</v>
      </c>
      <c r="G59" s="11">
        <f t="shared" si="1"/>
        <v>9163500</v>
      </c>
      <c r="H59" s="11">
        <f t="shared" si="14"/>
        <v>685000</v>
      </c>
      <c r="I59" s="11">
        <f t="shared" si="2"/>
        <v>3234000</v>
      </c>
      <c r="J59" s="11">
        <f t="shared" si="13"/>
        <v>20068017</v>
      </c>
      <c r="K59" s="11">
        <f t="shared" si="3"/>
        <v>5244500</v>
      </c>
      <c r="L59" s="11">
        <f t="shared" si="4"/>
        <v>1000000</v>
      </c>
      <c r="M59" s="11">
        <f t="shared" si="5"/>
        <v>287295</v>
      </c>
      <c r="N59" s="11">
        <f t="shared" si="15"/>
        <v>748166.6667</v>
      </c>
      <c r="O59" s="11">
        <f t="shared" si="16"/>
        <v>1460871.667</v>
      </c>
      <c r="P59" s="11">
        <f t="shared" si="17"/>
        <v>17858978.67</v>
      </c>
      <c r="Q59" s="11">
        <f t="shared" si="9"/>
        <v>3866000</v>
      </c>
      <c r="R59" s="11">
        <f t="shared" si="18"/>
        <v>0</v>
      </c>
    </row>
    <row r="60">
      <c r="A60" s="1" t="s">
        <v>2053</v>
      </c>
      <c r="B60" s="8">
        <v>45996.0</v>
      </c>
      <c r="C60" s="1" t="s">
        <v>1969</v>
      </c>
      <c r="D60" s="10">
        <v>45000.0</v>
      </c>
      <c r="E60" s="12"/>
      <c r="F60" s="1" t="s">
        <v>2054</v>
      </c>
      <c r="G60" s="11">
        <f t="shared" si="1"/>
        <v>9208500</v>
      </c>
      <c r="H60" s="11">
        <f t="shared" si="14"/>
        <v>685000</v>
      </c>
      <c r="I60" s="11">
        <f t="shared" si="2"/>
        <v>3234000</v>
      </c>
      <c r="J60" s="11">
        <f t="shared" si="13"/>
        <v>20113017</v>
      </c>
      <c r="K60" s="11">
        <f t="shared" si="3"/>
        <v>5289500</v>
      </c>
      <c r="L60" s="11">
        <f t="shared" si="4"/>
        <v>1000000</v>
      </c>
      <c r="M60" s="11">
        <f t="shared" si="5"/>
        <v>287295</v>
      </c>
      <c r="N60" s="11">
        <f t="shared" si="15"/>
        <v>763166.6667</v>
      </c>
      <c r="O60" s="11">
        <f t="shared" si="16"/>
        <v>1475871.667</v>
      </c>
      <c r="P60" s="11">
        <f t="shared" si="17"/>
        <v>17873978.67</v>
      </c>
      <c r="Q60" s="11">
        <f t="shared" si="9"/>
        <v>3866000</v>
      </c>
      <c r="R60" s="11">
        <f t="shared" si="18"/>
        <v>0</v>
      </c>
    </row>
    <row r="61">
      <c r="A61" s="1" t="s">
        <v>2055</v>
      </c>
      <c r="B61" s="8">
        <v>45996.0</v>
      </c>
      <c r="C61" s="1" t="s">
        <v>1969</v>
      </c>
      <c r="D61" s="10">
        <v>90000.0</v>
      </c>
      <c r="E61" s="12"/>
      <c r="F61" s="1" t="s">
        <v>2056</v>
      </c>
      <c r="G61" s="11">
        <f t="shared" si="1"/>
        <v>9298500</v>
      </c>
      <c r="H61" s="11">
        <f t="shared" si="14"/>
        <v>685000</v>
      </c>
      <c r="I61" s="11">
        <f t="shared" si="2"/>
        <v>3234000</v>
      </c>
      <c r="J61" s="11">
        <f t="shared" si="13"/>
        <v>20203017</v>
      </c>
      <c r="K61" s="11">
        <f t="shared" si="3"/>
        <v>5379500</v>
      </c>
      <c r="L61" s="11">
        <f t="shared" si="4"/>
        <v>1000000</v>
      </c>
      <c r="M61" s="11">
        <f t="shared" si="5"/>
        <v>287295</v>
      </c>
      <c r="N61" s="11">
        <f t="shared" si="15"/>
        <v>793166.6667</v>
      </c>
      <c r="O61" s="11">
        <f t="shared" si="16"/>
        <v>1505871.667</v>
      </c>
      <c r="P61" s="11">
        <f t="shared" si="17"/>
        <v>17903978.67</v>
      </c>
      <c r="Q61" s="11">
        <f t="shared" si="9"/>
        <v>3866000</v>
      </c>
      <c r="R61" s="11">
        <f t="shared" si="18"/>
        <v>0</v>
      </c>
    </row>
    <row r="62">
      <c r="A62" s="1" t="s">
        <v>2057</v>
      </c>
      <c r="B62" s="8">
        <v>45996.0</v>
      </c>
      <c r="C62" s="1" t="s">
        <v>1969</v>
      </c>
      <c r="D62" s="10">
        <v>31000.0</v>
      </c>
      <c r="E62" s="12"/>
      <c r="F62" s="1" t="s">
        <v>2032</v>
      </c>
      <c r="G62" s="11">
        <f t="shared" si="1"/>
        <v>9329500</v>
      </c>
      <c r="H62" s="11">
        <f t="shared" si="14"/>
        <v>685000</v>
      </c>
      <c r="I62" s="11">
        <f t="shared" si="2"/>
        <v>3234000</v>
      </c>
      <c r="J62" s="11">
        <f t="shared" si="13"/>
        <v>20234017</v>
      </c>
      <c r="K62" s="11">
        <f t="shared" si="3"/>
        <v>5410500</v>
      </c>
      <c r="L62" s="11">
        <f t="shared" si="4"/>
        <v>1000000</v>
      </c>
      <c r="M62" s="11">
        <f t="shared" si="5"/>
        <v>287295</v>
      </c>
      <c r="N62" s="11">
        <f t="shared" si="15"/>
        <v>803500</v>
      </c>
      <c r="O62" s="11">
        <f t="shared" si="16"/>
        <v>1516205</v>
      </c>
      <c r="P62" s="11">
        <f t="shared" si="17"/>
        <v>17914312</v>
      </c>
      <c r="Q62" s="11">
        <f t="shared" si="9"/>
        <v>3866000</v>
      </c>
      <c r="R62" s="11">
        <f t="shared" si="18"/>
        <v>0</v>
      </c>
    </row>
    <row r="63">
      <c r="A63" s="1" t="s">
        <v>2058</v>
      </c>
      <c r="B63" s="8">
        <v>45996.0</v>
      </c>
      <c r="C63" s="1" t="s">
        <v>1969</v>
      </c>
      <c r="D63" s="10">
        <v>375000.0</v>
      </c>
      <c r="E63" s="12"/>
      <c r="F63" s="1" t="s">
        <v>2059</v>
      </c>
      <c r="G63" s="11">
        <f t="shared" si="1"/>
        <v>9704500</v>
      </c>
      <c r="H63" s="11">
        <f t="shared" si="14"/>
        <v>685000</v>
      </c>
      <c r="I63" s="11">
        <f t="shared" si="2"/>
        <v>3234000</v>
      </c>
      <c r="J63" s="11">
        <f t="shared" si="13"/>
        <v>20609017</v>
      </c>
      <c r="K63" s="11">
        <f t="shared" si="3"/>
        <v>5785500</v>
      </c>
      <c r="L63" s="11">
        <f t="shared" si="4"/>
        <v>1000000</v>
      </c>
      <c r="M63" s="11">
        <f t="shared" si="5"/>
        <v>287295</v>
      </c>
      <c r="N63" s="11">
        <f t="shared" si="15"/>
        <v>928500</v>
      </c>
      <c r="O63" s="11">
        <f t="shared" si="16"/>
        <v>1641205</v>
      </c>
      <c r="P63" s="11">
        <f t="shared" si="17"/>
        <v>18039312</v>
      </c>
      <c r="Q63" s="11">
        <f t="shared" si="9"/>
        <v>3866000</v>
      </c>
      <c r="R63" s="11">
        <f t="shared" si="18"/>
        <v>0</v>
      </c>
    </row>
    <row r="64">
      <c r="A64" s="1" t="s">
        <v>2060</v>
      </c>
      <c r="B64" s="8">
        <v>45997.0</v>
      </c>
      <c r="C64" s="1" t="s">
        <v>1969</v>
      </c>
      <c r="D64" s="10">
        <v>375000.0</v>
      </c>
      <c r="E64" s="12"/>
      <c r="F64" s="1" t="s">
        <v>2061</v>
      </c>
      <c r="G64" s="11">
        <f t="shared" si="1"/>
        <v>10079500</v>
      </c>
      <c r="H64" s="11">
        <f t="shared" si="14"/>
        <v>685000</v>
      </c>
      <c r="I64" s="11">
        <f t="shared" si="2"/>
        <v>3234000</v>
      </c>
      <c r="J64" s="11">
        <f t="shared" si="13"/>
        <v>20984017</v>
      </c>
      <c r="K64" s="11">
        <f t="shared" si="3"/>
        <v>6160500</v>
      </c>
      <c r="L64" s="11">
        <f t="shared" si="4"/>
        <v>1000000</v>
      </c>
      <c r="M64" s="11">
        <f t="shared" si="5"/>
        <v>287295</v>
      </c>
      <c r="N64" s="11">
        <f t="shared" si="15"/>
        <v>1053500</v>
      </c>
      <c r="O64" s="11">
        <f t="shared" si="16"/>
        <v>1766205</v>
      </c>
      <c r="P64" s="11">
        <f t="shared" si="17"/>
        <v>18164312</v>
      </c>
      <c r="Q64" s="11">
        <f t="shared" si="9"/>
        <v>3866000</v>
      </c>
      <c r="R64" s="11">
        <f t="shared" si="18"/>
        <v>0</v>
      </c>
    </row>
    <row r="65">
      <c r="A65" s="1" t="s">
        <v>2062</v>
      </c>
      <c r="B65" s="8">
        <v>45997.0</v>
      </c>
      <c r="C65" s="1" t="s">
        <v>25</v>
      </c>
      <c r="D65" s="12"/>
      <c r="E65" s="10">
        <v>375000.0</v>
      </c>
      <c r="F65" s="1" t="s">
        <v>2063</v>
      </c>
      <c r="G65" s="11">
        <f t="shared" si="1"/>
        <v>10079500</v>
      </c>
      <c r="H65" s="11">
        <f t="shared" si="14"/>
        <v>1060000</v>
      </c>
      <c r="I65" s="11">
        <f t="shared" si="2"/>
        <v>3234000</v>
      </c>
      <c r="J65" s="11">
        <f t="shared" si="13"/>
        <v>20609017</v>
      </c>
      <c r="K65" s="11">
        <f t="shared" si="3"/>
        <v>5785500</v>
      </c>
      <c r="L65" s="11">
        <f t="shared" si="4"/>
        <v>1000000</v>
      </c>
      <c r="M65" s="11">
        <f t="shared" si="5"/>
        <v>287295</v>
      </c>
      <c r="N65" s="11">
        <f t="shared" si="15"/>
        <v>928500</v>
      </c>
      <c r="O65" s="11">
        <f t="shared" si="16"/>
        <v>1641205</v>
      </c>
      <c r="P65" s="11">
        <f t="shared" si="17"/>
        <v>18039312</v>
      </c>
      <c r="Q65" s="11">
        <f t="shared" si="9"/>
        <v>3866000</v>
      </c>
      <c r="R65" s="11">
        <f t="shared" si="18"/>
        <v>0</v>
      </c>
    </row>
    <row r="66">
      <c r="A66" s="1" t="s">
        <v>2064</v>
      </c>
      <c r="B66" s="8">
        <v>45997.0</v>
      </c>
      <c r="C66" s="1" t="s">
        <v>1969</v>
      </c>
      <c r="D66" s="10">
        <v>68000.0</v>
      </c>
      <c r="E66" s="12"/>
      <c r="F66" s="1" t="s">
        <v>2065</v>
      </c>
      <c r="G66" s="11">
        <f t="shared" si="1"/>
        <v>10147500</v>
      </c>
      <c r="H66" s="11">
        <f t="shared" si="14"/>
        <v>1060000</v>
      </c>
      <c r="I66" s="11">
        <f t="shared" si="2"/>
        <v>3234000</v>
      </c>
      <c r="J66" s="11">
        <f t="shared" si="13"/>
        <v>20677017</v>
      </c>
      <c r="K66" s="11">
        <f t="shared" si="3"/>
        <v>5853500</v>
      </c>
      <c r="L66" s="11">
        <f t="shared" si="4"/>
        <v>1000000</v>
      </c>
      <c r="M66" s="11">
        <f t="shared" si="5"/>
        <v>287295</v>
      </c>
      <c r="N66" s="11">
        <f t="shared" si="15"/>
        <v>951166.6667</v>
      </c>
      <c r="O66" s="11">
        <f t="shared" si="16"/>
        <v>1663871.667</v>
      </c>
      <c r="P66" s="11">
        <f t="shared" si="17"/>
        <v>18061978.67</v>
      </c>
      <c r="Q66" s="11">
        <f t="shared" si="9"/>
        <v>3866000</v>
      </c>
      <c r="R66" s="11">
        <f t="shared" si="18"/>
        <v>0</v>
      </c>
    </row>
    <row r="67">
      <c r="A67" s="1" t="s">
        <v>2066</v>
      </c>
      <c r="B67" s="8">
        <v>45997.0</v>
      </c>
      <c r="C67" s="1" t="s">
        <v>1969</v>
      </c>
      <c r="D67" s="10">
        <v>41000.0</v>
      </c>
      <c r="E67" s="12"/>
      <c r="F67" s="1" t="s">
        <v>2067</v>
      </c>
      <c r="G67" s="11">
        <f t="shared" si="1"/>
        <v>10188500</v>
      </c>
      <c r="H67" s="11">
        <f t="shared" si="14"/>
        <v>1060000</v>
      </c>
      <c r="I67" s="11">
        <f t="shared" si="2"/>
        <v>3234000</v>
      </c>
      <c r="J67" s="11">
        <f t="shared" si="13"/>
        <v>20718017</v>
      </c>
      <c r="K67" s="11">
        <f t="shared" si="3"/>
        <v>5894500</v>
      </c>
      <c r="L67" s="11">
        <f t="shared" si="4"/>
        <v>1000000</v>
      </c>
      <c r="M67" s="11">
        <f t="shared" si="5"/>
        <v>287295</v>
      </c>
      <c r="N67" s="11">
        <f t="shared" si="15"/>
        <v>964833.3333</v>
      </c>
      <c r="O67" s="11">
        <f t="shared" si="16"/>
        <v>1677538.333</v>
      </c>
      <c r="P67" s="11">
        <f t="shared" si="17"/>
        <v>18075645.33</v>
      </c>
      <c r="Q67" s="11">
        <f t="shared" si="9"/>
        <v>3866000</v>
      </c>
      <c r="R67" s="11">
        <f t="shared" si="18"/>
        <v>0</v>
      </c>
    </row>
    <row r="68">
      <c r="A68" s="1" t="s">
        <v>2068</v>
      </c>
      <c r="B68" s="8">
        <v>45997.0</v>
      </c>
      <c r="C68" s="1" t="s">
        <v>1969</v>
      </c>
      <c r="D68" s="10">
        <v>133000.0</v>
      </c>
      <c r="E68" s="12"/>
      <c r="F68" s="1" t="s">
        <v>1990</v>
      </c>
      <c r="G68" s="11">
        <f t="shared" si="1"/>
        <v>10321500</v>
      </c>
      <c r="H68" s="11">
        <f t="shared" si="14"/>
        <v>1060000</v>
      </c>
      <c r="I68" s="11">
        <f t="shared" si="2"/>
        <v>3234000</v>
      </c>
      <c r="J68" s="11">
        <f t="shared" si="13"/>
        <v>20851017</v>
      </c>
      <c r="K68" s="11">
        <f t="shared" si="3"/>
        <v>6027500</v>
      </c>
      <c r="L68" s="11">
        <f t="shared" si="4"/>
        <v>1000000</v>
      </c>
      <c r="M68" s="11">
        <f t="shared" si="5"/>
        <v>287295</v>
      </c>
      <c r="N68" s="11">
        <f t="shared" si="15"/>
        <v>1009166.667</v>
      </c>
      <c r="O68" s="11">
        <f t="shared" si="16"/>
        <v>1721871.667</v>
      </c>
      <c r="P68" s="11">
        <f t="shared" si="17"/>
        <v>18119978.67</v>
      </c>
      <c r="Q68" s="11">
        <f t="shared" si="9"/>
        <v>3866000</v>
      </c>
      <c r="R68" s="11">
        <f t="shared" si="18"/>
        <v>0</v>
      </c>
    </row>
    <row r="69">
      <c r="A69" s="1" t="s">
        <v>2069</v>
      </c>
      <c r="B69" s="8">
        <v>45997.0</v>
      </c>
      <c r="C69" s="1" t="s">
        <v>1969</v>
      </c>
      <c r="D69" s="10">
        <v>87500.0</v>
      </c>
      <c r="E69" s="12"/>
      <c r="F69" s="1" t="s">
        <v>2070</v>
      </c>
      <c r="G69" s="11">
        <f t="shared" si="1"/>
        <v>10409000</v>
      </c>
      <c r="H69" s="11">
        <f t="shared" si="14"/>
        <v>1060000</v>
      </c>
      <c r="I69" s="11">
        <f t="shared" si="2"/>
        <v>3234000</v>
      </c>
      <c r="J69" s="11">
        <f t="shared" si="13"/>
        <v>20938517</v>
      </c>
      <c r="K69" s="11">
        <f t="shared" si="3"/>
        <v>6115000</v>
      </c>
      <c r="L69" s="11">
        <f t="shared" si="4"/>
        <v>1000000</v>
      </c>
      <c r="M69" s="11">
        <f t="shared" si="5"/>
        <v>287295</v>
      </c>
      <c r="N69" s="11">
        <f t="shared" si="15"/>
        <v>1038333.333</v>
      </c>
      <c r="O69" s="11">
        <f t="shared" si="16"/>
        <v>1751038.333</v>
      </c>
      <c r="P69" s="11">
        <f t="shared" si="17"/>
        <v>18149145.33</v>
      </c>
      <c r="Q69" s="11">
        <f t="shared" si="9"/>
        <v>3866000</v>
      </c>
      <c r="R69" s="11">
        <f t="shared" si="18"/>
        <v>0</v>
      </c>
    </row>
    <row r="70">
      <c r="A70" s="1" t="s">
        <v>2071</v>
      </c>
      <c r="B70" s="8">
        <v>45997.0</v>
      </c>
      <c r="C70" s="1" t="s">
        <v>1969</v>
      </c>
      <c r="D70" s="10">
        <v>55000.0</v>
      </c>
      <c r="E70" s="12"/>
      <c r="F70" s="1" t="s">
        <v>2072</v>
      </c>
      <c r="G70" s="11">
        <f t="shared" si="1"/>
        <v>10464000</v>
      </c>
      <c r="H70" s="11">
        <f t="shared" si="14"/>
        <v>1060000</v>
      </c>
      <c r="I70" s="11">
        <f t="shared" si="2"/>
        <v>3234000</v>
      </c>
      <c r="J70" s="11">
        <f t="shared" si="13"/>
        <v>20993517</v>
      </c>
      <c r="K70" s="11">
        <f t="shared" si="3"/>
        <v>6170000</v>
      </c>
      <c r="L70" s="11">
        <f t="shared" si="4"/>
        <v>1000000</v>
      </c>
      <c r="M70" s="11">
        <f t="shared" si="5"/>
        <v>287295</v>
      </c>
      <c r="N70" s="11">
        <f t="shared" si="15"/>
        <v>1056666.667</v>
      </c>
      <c r="O70" s="11">
        <f t="shared" si="16"/>
        <v>1769371.667</v>
      </c>
      <c r="P70" s="11">
        <f t="shared" si="17"/>
        <v>18167478.67</v>
      </c>
      <c r="Q70" s="11">
        <f t="shared" si="9"/>
        <v>3866000</v>
      </c>
      <c r="R70" s="11">
        <f t="shared" si="18"/>
        <v>0</v>
      </c>
    </row>
    <row r="71">
      <c r="A71" s="1" t="s">
        <v>2073</v>
      </c>
      <c r="B71" s="8">
        <v>45998.0</v>
      </c>
      <c r="C71" s="1" t="s">
        <v>1969</v>
      </c>
      <c r="D71" s="10">
        <v>34000.0</v>
      </c>
      <c r="E71" s="12"/>
      <c r="F71" s="1" t="s">
        <v>2074</v>
      </c>
      <c r="G71" s="11">
        <f t="shared" si="1"/>
        <v>10498000</v>
      </c>
      <c r="H71" s="11">
        <f t="shared" si="14"/>
        <v>1060000</v>
      </c>
      <c r="I71" s="11">
        <f t="shared" si="2"/>
        <v>3234000</v>
      </c>
      <c r="J71" s="11">
        <f t="shared" si="13"/>
        <v>21027517</v>
      </c>
      <c r="K71" s="11">
        <f t="shared" si="3"/>
        <v>6204000</v>
      </c>
      <c r="L71" s="11">
        <f t="shared" si="4"/>
        <v>1000000</v>
      </c>
      <c r="M71" s="11">
        <f t="shared" si="5"/>
        <v>287295</v>
      </c>
      <c r="N71" s="11">
        <f t="shared" si="15"/>
        <v>1068000</v>
      </c>
      <c r="O71" s="11">
        <f t="shared" si="16"/>
        <v>1780705</v>
      </c>
      <c r="P71" s="11">
        <f t="shared" si="17"/>
        <v>18178812</v>
      </c>
      <c r="Q71" s="11">
        <f t="shared" si="9"/>
        <v>3866000</v>
      </c>
      <c r="R71" s="11">
        <f t="shared" si="18"/>
        <v>0</v>
      </c>
    </row>
    <row r="72">
      <c r="A72" s="1" t="s">
        <v>2075</v>
      </c>
      <c r="B72" s="8">
        <v>45999.0</v>
      </c>
      <c r="C72" s="1" t="s">
        <v>34</v>
      </c>
      <c r="D72" s="12"/>
      <c r="E72" s="10">
        <v>117000.0</v>
      </c>
      <c r="F72" s="1" t="s">
        <v>39</v>
      </c>
      <c r="G72" s="11">
        <f t="shared" si="1"/>
        <v>10498000</v>
      </c>
      <c r="H72" s="11">
        <f t="shared" si="14"/>
        <v>1060000</v>
      </c>
      <c r="I72" s="11">
        <f t="shared" si="2"/>
        <v>3351000</v>
      </c>
      <c r="J72" s="11">
        <f t="shared" si="13"/>
        <v>20910517</v>
      </c>
      <c r="K72" s="11">
        <f t="shared" si="3"/>
        <v>6087000</v>
      </c>
      <c r="L72" s="11">
        <f t="shared" si="4"/>
        <v>1000000</v>
      </c>
      <c r="M72" s="11">
        <f t="shared" si="5"/>
        <v>287295</v>
      </c>
      <c r="N72" s="11">
        <f t="shared" si="15"/>
        <v>1029000</v>
      </c>
      <c r="O72" s="11">
        <f t="shared" si="16"/>
        <v>1741705</v>
      </c>
      <c r="P72" s="11">
        <f t="shared" si="17"/>
        <v>18139812</v>
      </c>
      <c r="Q72" s="11">
        <f t="shared" si="9"/>
        <v>3866000</v>
      </c>
      <c r="R72" s="11">
        <f t="shared" si="18"/>
        <v>0</v>
      </c>
    </row>
    <row r="73">
      <c r="A73" s="1" t="s">
        <v>2076</v>
      </c>
      <c r="B73" s="8">
        <v>45999.0</v>
      </c>
      <c r="C73" s="1" t="s">
        <v>34</v>
      </c>
      <c r="D73" s="12"/>
      <c r="E73" s="10">
        <v>280000.0</v>
      </c>
      <c r="F73" s="1" t="s">
        <v>2026</v>
      </c>
      <c r="G73" s="11">
        <f t="shared" si="1"/>
        <v>10498000</v>
      </c>
      <c r="H73" s="11">
        <f t="shared" si="14"/>
        <v>1060000</v>
      </c>
      <c r="I73" s="11">
        <f t="shared" si="2"/>
        <v>3631000</v>
      </c>
      <c r="J73" s="11">
        <f t="shared" si="13"/>
        <v>20630517</v>
      </c>
      <c r="K73" s="11">
        <f t="shared" si="3"/>
        <v>5807000</v>
      </c>
      <c r="L73" s="11">
        <f t="shared" si="4"/>
        <v>1000000</v>
      </c>
      <c r="M73" s="11">
        <f t="shared" si="5"/>
        <v>287295</v>
      </c>
      <c r="N73" s="11">
        <f t="shared" si="15"/>
        <v>935666.6667</v>
      </c>
      <c r="O73" s="11">
        <f t="shared" si="16"/>
        <v>1648371.667</v>
      </c>
      <c r="P73" s="11">
        <f t="shared" si="17"/>
        <v>18046478.67</v>
      </c>
      <c r="Q73" s="11">
        <f t="shared" si="9"/>
        <v>3866000</v>
      </c>
      <c r="R73" s="11">
        <f t="shared" si="18"/>
        <v>0</v>
      </c>
    </row>
    <row r="74">
      <c r="A74" s="1" t="s">
        <v>2077</v>
      </c>
      <c r="B74" s="8">
        <v>45999.0</v>
      </c>
      <c r="C74" s="1" t="s">
        <v>1969</v>
      </c>
      <c r="D74" s="10">
        <v>95000.0</v>
      </c>
      <c r="E74" s="12"/>
      <c r="F74" s="1" t="s">
        <v>2034</v>
      </c>
      <c r="G74" s="11">
        <f t="shared" si="1"/>
        <v>10593000</v>
      </c>
      <c r="H74" s="11">
        <f t="shared" si="14"/>
        <v>1060000</v>
      </c>
      <c r="I74" s="11">
        <f t="shared" si="2"/>
        <v>3631000</v>
      </c>
      <c r="J74" s="11">
        <f t="shared" si="13"/>
        <v>20725517</v>
      </c>
      <c r="K74" s="11">
        <f t="shared" si="3"/>
        <v>5902000</v>
      </c>
      <c r="L74" s="11">
        <f t="shared" si="4"/>
        <v>1000000</v>
      </c>
      <c r="M74" s="11">
        <f t="shared" si="5"/>
        <v>287295</v>
      </c>
      <c r="N74" s="11">
        <f t="shared" si="15"/>
        <v>967333.3333</v>
      </c>
      <c r="O74" s="11">
        <f t="shared" si="16"/>
        <v>1680038.333</v>
      </c>
      <c r="P74" s="11">
        <f t="shared" si="17"/>
        <v>18078145.33</v>
      </c>
      <c r="Q74" s="11">
        <f t="shared" si="9"/>
        <v>3866000</v>
      </c>
      <c r="R74" s="11">
        <f t="shared" si="18"/>
        <v>0</v>
      </c>
    </row>
    <row r="75">
      <c r="A75" s="1" t="s">
        <v>2078</v>
      </c>
      <c r="B75" s="8">
        <v>45999.0</v>
      </c>
      <c r="C75" s="1" t="s">
        <v>1969</v>
      </c>
      <c r="D75" s="10">
        <v>386500.0</v>
      </c>
      <c r="E75" s="12"/>
      <c r="F75" s="1" t="s">
        <v>2079</v>
      </c>
      <c r="G75" s="11">
        <f t="shared" si="1"/>
        <v>10979500</v>
      </c>
      <c r="H75" s="11">
        <f t="shared" si="14"/>
        <v>1060000</v>
      </c>
      <c r="I75" s="11">
        <f t="shared" si="2"/>
        <v>3631000</v>
      </c>
      <c r="J75" s="11">
        <f t="shared" si="13"/>
        <v>21112017</v>
      </c>
      <c r="K75" s="11">
        <f t="shared" si="3"/>
        <v>6288500</v>
      </c>
      <c r="L75" s="11">
        <f t="shared" si="4"/>
        <v>1000000</v>
      </c>
      <c r="M75" s="11">
        <f t="shared" si="5"/>
        <v>287295</v>
      </c>
      <c r="N75" s="11">
        <f t="shared" si="15"/>
        <v>1096166.667</v>
      </c>
      <c r="O75" s="11">
        <f t="shared" si="16"/>
        <v>1808871.667</v>
      </c>
      <c r="P75" s="11">
        <f t="shared" si="17"/>
        <v>18206978.67</v>
      </c>
      <c r="Q75" s="11">
        <f t="shared" si="9"/>
        <v>3866000</v>
      </c>
      <c r="R75" s="11">
        <f t="shared" si="18"/>
        <v>0</v>
      </c>
    </row>
    <row r="76">
      <c r="A76" s="1" t="s">
        <v>2080</v>
      </c>
      <c r="B76" s="8">
        <v>45999.0</v>
      </c>
      <c r="C76" s="1" t="s">
        <v>1969</v>
      </c>
      <c r="D76" s="10">
        <v>20000.0</v>
      </c>
      <c r="E76" s="12"/>
      <c r="F76" s="1" t="s">
        <v>2032</v>
      </c>
      <c r="G76" s="11">
        <f t="shared" si="1"/>
        <v>10999500</v>
      </c>
      <c r="H76" s="11">
        <f t="shared" si="14"/>
        <v>1060000</v>
      </c>
      <c r="I76" s="11">
        <f t="shared" si="2"/>
        <v>3631000</v>
      </c>
      <c r="J76" s="11">
        <f t="shared" si="13"/>
        <v>21132017</v>
      </c>
      <c r="K76" s="11">
        <f t="shared" si="3"/>
        <v>6308500</v>
      </c>
      <c r="L76" s="11">
        <f t="shared" si="4"/>
        <v>1000000</v>
      </c>
      <c r="M76" s="11">
        <f t="shared" si="5"/>
        <v>287295</v>
      </c>
      <c r="N76" s="11">
        <f t="shared" si="15"/>
        <v>1102833.333</v>
      </c>
      <c r="O76" s="11">
        <f t="shared" si="16"/>
        <v>1815538.333</v>
      </c>
      <c r="P76" s="11">
        <f t="shared" si="17"/>
        <v>18213645.33</v>
      </c>
      <c r="Q76" s="11">
        <f t="shared" si="9"/>
        <v>3866000</v>
      </c>
      <c r="R76" s="11">
        <f t="shared" si="18"/>
        <v>0</v>
      </c>
    </row>
    <row r="77">
      <c r="A77" s="1" t="s">
        <v>2081</v>
      </c>
      <c r="B77" s="8">
        <v>45999.0</v>
      </c>
      <c r="C77" s="1" t="s">
        <v>1969</v>
      </c>
      <c r="D77" s="10">
        <v>40000.0</v>
      </c>
      <c r="E77" s="12"/>
      <c r="F77" s="1" t="s">
        <v>2082</v>
      </c>
      <c r="G77" s="11">
        <f t="shared" si="1"/>
        <v>11039500</v>
      </c>
      <c r="H77" s="11">
        <f t="shared" si="14"/>
        <v>1060000</v>
      </c>
      <c r="I77" s="11">
        <f t="shared" si="2"/>
        <v>3631000</v>
      </c>
      <c r="J77" s="11">
        <f t="shared" si="13"/>
        <v>21172017</v>
      </c>
      <c r="K77" s="11">
        <f t="shared" si="3"/>
        <v>6348500</v>
      </c>
      <c r="L77" s="11">
        <f t="shared" si="4"/>
        <v>1000000</v>
      </c>
      <c r="M77" s="11">
        <f t="shared" si="5"/>
        <v>287295</v>
      </c>
      <c r="N77" s="11">
        <f t="shared" si="15"/>
        <v>1116166.667</v>
      </c>
      <c r="O77" s="11">
        <f t="shared" si="16"/>
        <v>1828871.667</v>
      </c>
      <c r="P77" s="11">
        <f t="shared" si="17"/>
        <v>18226978.67</v>
      </c>
      <c r="Q77" s="11">
        <f t="shared" si="9"/>
        <v>3866000</v>
      </c>
      <c r="R77" s="11">
        <f t="shared" si="18"/>
        <v>0</v>
      </c>
    </row>
    <row r="78">
      <c r="A78" s="1" t="s">
        <v>2083</v>
      </c>
      <c r="B78" s="8">
        <v>45999.0</v>
      </c>
      <c r="C78" s="1" t="s">
        <v>1969</v>
      </c>
      <c r="D78" s="10">
        <v>264000.0</v>
      </c>
      <c r="E78" s="12"/>
      <c r="F78" s="1" t="s">
        <v>2084</v>
      </c>
      <c r="G78" s="11">
        <f t="shared" si="1"/>
        <v>11303500</v>
      </c>
      <c r="H78" s="11">
        <f t="shared" si="14"/>
        <v>1060000</v>
      </c>
      <c r="I78" s="11">
        <f t="shared" si="2"/>
        <v>3631000</v>
      </c>
      <c r="J78" s="11">
        <f t="shared" si="13"/>
        <v>21436017</v>
      </c>
      <c r="K78" s="11">
        <f t="shared" si="3"/>
        <v>6612500</v>
      </c>
      <c r="L78" s="11">
        <f t="shared" si="4"/>
        <v>1000000</v>
      </c>
      <c r="M78" s="11">
        <f t="shared" si="5"/>
        <v>287295</v>
      </c>
      <c r="N78" s="11">
        <f t="shared" si="15"/>
        <v>1204166.667</v>
      </c>
      <c r="O78" s="11">
        <f t="shared" si="16"/>
        <v>1916871.667</v>
      </c>
      <c r="P78" s="11">
        <f t="shared" si="17"/>
        <v>18314978.67</v>
      </c>
      <c r="Q78" s="11">
        <f t="shared" si="9"/>
        <v>3866000</v>
      </c>
      <c r="R78" s="11">
        <f t="shared" si="18"/>
        <v>0</v>
      </c>
    </row>
    <row r="79">
      <c r="A79" s="1" t="s">
        <v>2085</v>
      </c>
      <c r="B79" s="8">
        <v>45999.0</v>
      </c>
      <c r="C79" s="1" t="s">
        <v>1969</v>
      </c>
      <c r="D79" s="10">
        <v>715000.0</v>
      </c>
      <c r="E79" s="12"/>
      <c r="F79" s="1" t="s">
        <v>2086</v>
      </c>
      <c r="G79" s="11">
        <f t="shared" si="1"/>
        <v>12018500</v>
      </c>
      <c r="H79" s="11">
        <f t="shared" si="14"/>
        <v>1060000</v>
      </c>
      <c r="I79" s="11">
        <f t="shared" si="2"/>
        <v>3631000</v>
      </c>
      <c r="J79" s="11">
        <f t="shared" si="13"/>
        <v>22151017</v>
      </c>
      <c r="K79" s="11">
        <f t="shared" si="3"/>
        <v>7327500</v>
      </c>
      <c r="L79" s="11">
        <f t="shared" si="4"/>
        <v>1000000</v>
      </c>
      <c r="M79" s="11">
        <f t="shared" si="5"/>
        <v>287295</v>
      </c>
      <c r="N79" s="11">
        <f t="shared" si="15"/>
        <v>1442500</v>
      </c>
      <c r="O79" s="11">
        <f t="shared" si="16"/>
        <v>2155205</v>
      </c>
      <c r="P79" s="11">
        <f t="shared" si="17"/>
        <v>18553312</v>
      </c>
      <c r="Q79" s="11">
        <f t="shared" si="9"/>
        <v>3866000</v>
      </c>
      <c r="R79" s="11">
        <f t="shared" si="18"/>
        <v>0</v>
      </c>
    </row>
    <row r="80">
      <c r="A80" s="1" t="s">
        <v>2087</v>
      </c>
      <c r="B80" s="8">
        <v>45999.0</v>
      </c>
      <c r="C80" s="1" t="s">
        <v>34</v>
      </c>
      <c r="D80" s="12"/>
      <c r="E80" s="10">
        <v>1800000.0</v>
      </c>
      <c r="F80" s="1" t="s">
        <v>2088</v>
      </c>
      <c r="G80" s="11">
        <f t="shared" si="1"/>
        <v>12018500</v>
      </c>
      <c r="H80" s="11">
        <f t="shared" si="14"/>
        <v>1060000</v>
      </c>
      <c r="I80" s="11">
        <f t="shared" si="2"/>
        <v>5431000</v>
      </c>
      <c r="J80" s="11">
        <f t="shared" si="13"/>
        <v>20351017</v>
      </c>
      <c r="K80" s="11">
        <f t="shared" si="3"/>
        <v>5527500</v>
      </c>
      <c r="L80" s="11">
        <f t="shared" si="4"/>
        <v>1000000</v>
      </c>
      <c r="M80" s="11">
        <f t="shared" si="5"/>
        <v>287295</v>
      </c>
      <c r="N80" s="11">
        <f t="shared" si="15"/>
        <v>842500</v>
      </c>
      <c r="O80" s="11">
        <f t="shared" si="16"/>
        <v>1555205</v>
      </c>
      <c r="P80" s="11">
        <f t="shared" si="17"/>
        <v>17953312</v>
      </c>
      <c r="Q80" s="11">
        <f t="shared" si="9"/>
        <v>3866000</v>
      </c>
      <c r="R80" s="11">
        <f t="shared" si="18"/>
        <v>0</v>
      </c>
    </row>
    <row r="81">
      <c r="A81" s="1" t="s">
        <v>2089</v>
      </c>
      <c r="B81" s="8">
        <v>46000.0</v>
      </c>
      <c r="C81" s="1" t="s">
        <v>34</v>
      </c>
      <c r="D81" s="12"/>
      <c r="E81" s="10">
        <v>230000.0</v>
      </c>
      <c r="F81" s="1" t="s">
        <v>2090</v>
      </c>
      <c r="G81" s="11">
        <f t="shared" si="1"/>
        <v>12018500</v>
      </c>
      <c r="H81" s="11">
        <f t="shared" si="14"/>
        <v>1060000</v>
      </c>
      <c r="I81" s="11">
        <f t="shared" si="2"/>
        <v>5661000</v>
      </c>
      <c r="J81" s="11">
        <f t="shared" si="13"/>
        <v>20121017</v>
      </c>
      <c r="K81" s="11">
        <f t="shared" si="3"/>
        <v>5297500</v>
      </c>
      <c r="L81" s="11">
        <f t="shared" si="4"/>
        <v>1000000</v>
      </c>
      <c r="M81" s="11">
        <f t="shared" si="5"/>
        <v>287295</v>
      </c>
      <c r="N81" s="11">
        <f t="shared" si="15"/>
        <v>765833.3333</v>
      </c>
      <c r="O81" s="11">
        <f t="shared" si="16"/>
        <v>1478538.333</v>
      </c>
      <c r="P81" s="11">
        <f t="shared" si="17"/>
        <v>17876645.33</v>
      </c>
      <c r="Q81" s="11">
        <f t="shared" si="9"/>
        <v>3866000</v>
      </c>
      <c r="R81" s="11">
        <f t="shared" si="18"/>
        <v>0</v>
      </c>
    </row>
    <row r="82">
      <c r="A82" s="1" t="s">
        <v>2091</v>
      </c>
      <c r="B82" s="8">
        <v>45999.0</v>
      </c>
      <c r="C82" s="1" t="s">
        <v>25</v>
      </c>
      <c r="D82" s="12"/>
      <c r="E82" s="10">
        <v>210500.0</v>
      </c>
      <c r="F82" s="1" t="s">
        <v>311</v>
      </c>
      <c r="G82" s="11">
        <f t="shared" si="1"/>
        <v>12018500</v>
      </c>
      <c r="H82" s="11">
        <f t="shared" si="14"/>
        <v>1270500</v>
      </c>
      <c r="I82" s="11">
        <f t="shared" si="2"/>
        <v>5661000</v>
      </c>
      <c r="J82" s="11">
        <f t="shared" si="13"/>
        <v>19910517</v>
      </c>
      <c r="K82" s="11">
        <f t="shared" si="3"/>
        <v>5087000</v>
      </c>
      <c r="L82" s="11">
        <f t="shared" si="4"/>
        <v>1000000</v>
      </c>
      <c r="M82" s="11">
        <f t="shared" si="5"/>
        <v>287295</v>
      </c>
      <c r="N82" s="11">
        <f t="shared" si="15"/>
        <v>695666.6667</v>
      </c>
      <c r="O82" s="11">
        <f t="shared" si="16"/>
        <v>1408371.667</v>
      </c>
      <c r="P82" s="11">
        <f t="shared" si="17"/>
        <v>17806478.67</v>
      </c>
      <c r="Q82" s="11">
        <f t="shared" si="9"/>
        <v>3866000</v>
      </c>
      <c r="R82" s="11">
        <f t="shared" si="18"/>
        <v>0</v>
      </c>
    </row>
    <row r="83">
      <c r="A83" s="1" t="s">
        <v>2092</v>
      </c>
      <c r="B83" s="8">
        <v>45999.0</v>
      </c>
      <c r="C83" s="1" t="s">
        <v>25</v>
      </c>
      <c r="D83" s="12"/>
      <c r="E83" s="10">
        <v>272000.0</v>
      </c>
      <c r="F83" s="1" t="s">
        <v>313</v>
      </c>
      <c r="G83" s="11">
        <f t="shared" si="1"/>
        <v>12018500</v>
      </c>
      <c r="H83" s="11">
        <f t="shared" si="14"/>
        <v>1542500</v>
      </c>
      <c r="I83" s="11">
        <f t="shared" si="2"/>
        <v>5661000</v>
      </c>
      <c r="J83" s="11">
        <f t="shared" si="13"/>
        <v>19638517</v>
      </c>
      <c r="K83" s="11">
        <f t="shared" si="3"/>
        <v>4815000</v>
      </c>
      <c r="L83" s="11">
        <f t="shared" si="4"/>
        <v>1000000</v>
      </c>
      <c r="M83" s="11">
        <f t="shared" si="5"/>
        <v>287295</v>
      </c>
      <c r="N83" s="11">
        <f t="shared" si="15"/>
        <v>605000</v>
      </c>
      <c r="O83" s="11">
        <f t="shared" si="16"/>
        <v>1317705</v>
      </c>
      <c r="P83" s="11">
        <f t="shared" si="17"/>
        <v>17715812</v>
      </c>
      <c r="Q83" s="11">
        <f t="shared" si="9"/>
        <v>3866000</v>
      </c>
      <c r="R83" s="11">
        <f t="shared" si="18"/>
        <v>0</v>
      </c>
    </row>
    <row r="84">
      <c r="A84" s="1" t="s">
        <v>2093</v>
      </c>
      <c r="B84" s="8">
        <v>46000.0</v>
      </c>
      <c r="C84" s="1" t="s">
        <v>25</v>
      </c>
      <c r="D84" s="12"/>
      <c r="E84" s="10">
        <v>300000.0</v>
      </c>
      <c r="F84" s="1" t="s">
        <v>53</v>
      </c>
      <c r="G84" s="11">
        <f t="shared" si="1"/>
        <v>12018500</v>
      </c>
      <c r="H84" s="11">
        <f t="shared" si="14"/>
        <v>1842500</v>
      </c>
      <c r="I84" s="11">
        <f t="shared" si="2"/>
        <v>5661000</v>
      </c>
      <c r="J84" s="11">
        <f t="shared" si="13"/>
        <v>19338517</v>
      </c>
      <c r="K84" s="11">
        <f t="shared" si="3"/>
        <v>4515000</v>
      </c>
      <c r="L84" s="11">
        <f t="shared" si="4"/>
        <v>1000000</v>
      </c>
      <c r="M84" s="11">
        <f t="shared" si="5"/>
        <v>287295</v>
      </c>
      <c r="N84" s="11">
        <f t="shared" si="15"/>
        <v>505000</v>
      </c>
      <c r="O84" s="11">
        <f t="shared" si="16"/>
        <v>1217705</v>
      </c>
      <c r="P84" s="11">
        <f t="shared" si="17"/>
        <v>17615812</v>
      </c>
      <c r="Q84" s="11">
        <f t="shared" si="9"/>
        <v>4166000</v>
      </c>
      <c r="R84" s="11">
        <f t="shared" si="18"/>
        <v>0</v>
      </c>
    </row>
    <row r="85">
      <c r="A85" s="1" t="s">
        <v>2094</v>
      </c>
      <c r="B85" s="8">
        <v>46000.0</v>
      </c>
      <c r="C85" s="1" t="s">
        <v>34</v>
      </c>
      <c r="D85" s="12"/>
      <c r="E85" s="10">
        <v>120000.0</v>
      </c>
      <c r="F85" s="1" t="s">
        <v>39</v>
      </c>
      <c r="G85" s="11">
        <f t="shared" si="1"/>
        <v>12018500</v>
      </c>
      <c r="H85" s="11">
        <f t="shared" si="14"/>
        <v>1842500</v>
      </c>
      <c r="I85" s="11">
        <f t="shared" si="2"/>
        <v>5781000</v>
      </c>
      <c r="J85" s="11">
        <f t="shared" si="13"/>
        <v>19218517</v>
      </c>
      <c r="K85" s="11">
        <f t="shared" si="3"/>
        <v>4395000</v>
      </c>
      <c r="L85" s="11">
        <f t="shared" si="4"/>
        <v>1000000</v>
      </c>
      <c r="M85" s="11">
        <f t="shared" si="5"/>
        <v>287295</v>
      </c>
      <c r="N85" s="11">
        <f t="shared" si="15"/>
        <v>465000</v>
      </c>
      <c r="O85" s="11">
        <f t="shared" si="16"/>
        <v>1177705</v>
      </c>
      <c r="P85" s="11">
        <f t="shared" si="17"/>
        <v>17575812</v>
      </c>
      <c r="Q85" s="11">
        <f t="shared" si="9"/>
        <v>4166000</v>
      </c>
      <c r="R85" s="11">
        <f t="shared" si="18"/>
        <v>0</v>
      </c>
    </row>
    <row r="86">
      <c r="A86" s="1" t="s">
        <v>2095</v>
      </c>
      <c r="B86" s="8">
        <v>46000.0</v>
      </c>
      <c r="C86" s="1" t="s">
        <v>34</v>
      </c>
      <c r="D86" s="12"/>
      <c r="E86" s="10">
        <v>956000.0</v>
      </c>
      <c r="F86" s="1" t="s">
        <v>2096</v>
      </c>
      <c r="G86" s="11">
        <f t="shared" si="1"/>
        <v>12018500</v>
      </c>
      <c r="H86" s="11">
        <f t="shared" si="14"/>
        <v>1842500</v>
      </c>
      <c r="I86" s="11">
        <f t="shared" si="2"/>
        <v>6737000</v>
      </c>
      <c r="J86" s="11">
        <f t="shared" si="13"/>
        <v>18262517</v>
      </c>
      <c r="K86" s="11">
        <f t="shared" si="3"/>
        <v>3439000</v>
      </c>
      <c r="L86" s="11">
        <f t="shared" si="4"/>
        <v>1000000</v>
      </c>
      <c r="M86" s="11">
        <f t="shared" si="5"/>
        <v>287295</v>
      </c>
      <c r="N86" s="11">
        <f t="shared" si="15"/>
        <v>146333.3333</v>
      </c>
      <c r="O86" s="11">
        <f t="shared" si="16"/>
        <v>859038.3333</v>
      </c>
      <c r="P86" s="11">
        <f t="shared" si="17"/>
        <v>17257145.33</v>
      </c>
      <c r="Q86" s="11">
        <f t="shared" si="9"/>
        <v>4166000</v>
      </c>
      <c r="R86" s="11">
        <f t="shared" si="18"/>
        <v>0</v>
      </c>
    </row>
    <row r="87">
      <c r="A87" s="1" t="s">
        <v>2097</v>
      </c>
      <c r="B87" s="8">
        <v>46000.0</v>
      </c>
      <c r="C87" s="1" t="s">
        <v>34</v>
      </c>
      <c r="D87" s="12"/>
      <c r="E87" s="10">
        <v>874400.0</v>
      </c>
      <c r="F87" s="1" t="s">
        <v>2098</v>
      </c>
      <c r="G87" s="11">
        <f t="shared" si="1"/>
        <v>12018500</v>
      </c>
      <c r="H87" s="11">
        <f t="shared" si="14"/>
        <v>1842500</v>
      </c>
      <c r="I87" s="11">
        <f t="shared" si="2"/>
        <v>7611400</v>
      </c>
      <c r="J87" s="11">
        <f t="shared" si="13"/>
        <v>17388117</v>
      </c>
      <c r="K87" s="11">
        <f t="shared" si="3"/>
        <v>2564600</v>
      </c>
      <c r="L87" s="11">
        <f t="shared" si="4"/>
        <v>1000000</v>
      </c>
      <c r="M87" s="11">
        <f t="shared" si="5"/>
        <v>287295</v>
      </c>
      <c r="N87" s="11">
        <f t="shared" si="15"/>
        <v>-145133.3333</v>
      </c>
      <c r="O87" s="11">
        <f t="shared" si="16"/>
        <v>567571.6667</v>
      </c>
      <c r="P87" s="11">
        <f t="shared" si="17"/>
        <v>16965678.67</v>
      </c>
      <c r="Q87" s="11">
        <f t="shared" si="9"/>
        <v>4166000</v>
      </c>
      <c r="R87" s="11">
        <f t="shared" si="18"/>
        <v>0</v>
      </c>
    </row>
    <row r="88">
      <c r="A88" s="1" t="s">
        <v>2099</v>
      </c>
      <c r="B88" s="8">
        <v>46000.0</v>
      </c>
      <c r="C88" s="1" t="s">
        <v>34</v>
      </c>
      <c r="D88" s="12"/>
      <c r="E88" s="10">
        <v>10000.0</v>
      </c>
      <c r="F88" s="1" t="s">
        <v>39</v>
      </c>
      <c r="G88" s="11">
        <f t="shared" si="1"/>
        <v>12018500</v>
      </c>
      <c r="H88" s="11">
        <f t="shared" si="14"/>
        <v>1842500</v>
      </c>
      <c r="I88" s="11">
        <f t="shared" si="2"/>
        <v>7621400</v>
      </c>
      <c r="J88" s="11">
        <f t="shared" si="13"/>
        <v>17378117</v>
      </c>
      <c r="K88" s="11">
        <f t="shared" si="3"/>
        <v>2554600</v>
      </c>
      <c r="L88" s="11">
        <f t="shared" si="4"/>
        <v>1000000</v>
      </c>
      <c r="M88" s="11">
        <f t="shared" si="5"/>
        <v>287295</v>
      </c>
      <c r="N88" s="11">
        <f t="shared" si="15"/>
        <v>-148466.6667</v>
      </c>
      <c r="O88" s="11">
        <f t="shared" si="16"/>
        <v>564238.3333</v>
      </c>
      <c r="P88" s="11">
        <f t="shared" si="17"/>
        <v>16962345.33</v>
      </c>
      <c r="Q88" s="11">
        <f t="shared" si="9"/>
        <v>4166000</v>
      </c>
      <c r="R88" s="11">
        <f t="shared" si="18"/>
        <v>0</v>
      </c>
    </row>
    <row r="89">
      <c r="A89" s="1" t="s">
        <v>2100</v>
      </c>
      <c r="B89" s="8">
        <v>46000.0</v>
      </c>
      <c r="C89" s="1" t="s">
        <v>25</v>
      </c>
      <c r="D89" s="12"/>
      <c r="E89" s="10">
        <v>15000.0</v>
      </c>
      <c r="F89" s="1" t="s">
        <v>2101</v>
      </c>
      <c r="G89" s="11">
        <f t="shared" si="1"/>
        <v>12018500</v>
      </c>
      <c r="H89" s="11">
        <f t="shared" si="14"/>
        <v>1857500</v>
      </c>
      <c r="I89" s="11">
        <f t="shared" si="2"/>
        <v>7621400</v>
      </c>
      <c r="J89" s="11">
        <f t="shared" si="13"/>
        <v>17363117</v>
      </c>
      <c r="K89" s="11">
        <f t="shared" si="3"/>
        <v>2539600</v>
      </c>
      <c r="L89" s="11">
        <f t="shared" si="4"/>
        <v>1000000</v>
      </c>
      <c r="M89" s="11">
        <f t="shared" si="5"/>
        <v>287295</v>
      </c>
      <c r="N89" s="11">
        <f t="shared" si="15"/>
        <v>-153466.6667</v>
      </c>
      <c r="O89" s="11">
        <f t="shared" si="16"/>
        <v>559238.3333</v>
      </c>
      <c r="P89" s="11">
        <f t="shared" si="17"/>
        <v>16957345.33</v>
      </c>
      <c r="Q89" s="11">
        <f t="shared" si="9"/>
        <v>4166000</v>
      </c>
      <c r="R89" s="11">
        <f t="shared" si="18"/>
        <v>0</v>
      </c>
    </row>
    <row r="90">
      <c r="A90" s="1" t="s">
        <v>2102</v>
      </c>
      <c r="B90" s="8">
        <v>46000.0</v>
      </c>
      <c r="C90" s="1" t="s">
        <v>1969</v>
      </c>
      <c r="D90" s="10">
        <v>385000.0</v>
      </c>
      <c r="E90" s="12"/>
      <c r="F90" s="1" t="s">
        <v>2103</v>
      </c>
      <c r="G90" s="11">
        <f t="shared" si="1"/>
        <v>12403500</v>
      </c>
      <c r="H90" s="11">
        <f t="shared" si="14"/>
        <v>1857500</v>
      </c>
      <c r="I90" s="11">
        <f t="shared" si="2"/>
        <v>7621400</v>
      </c>
      <c r="J90" s="11">
        <f t="shared" si="13"/>
        <v>17748117</v>
      </c>
      <c r="K90" s="11">
        <f t="shared" si="3"/>
        <v>2924600</v>
      </c>
      <c r="L90" s="11">
        <f t="shared" si="4"/>
        <v>1000000</v>
      </c>
      <c r="M90" s="11">
        <f t="shared" si="5"/>
        <v>287295</v>
      </c>
      <c r="N90" s="11">
        <f t="shared" si="15"/>
        <v>-25133.33333</v>
      </c>
      <c r="O90" s="11">
        <f t="shared" si="16"/>
        <v>687571.6667</v>
      </c>
      <c r="P90" s="11">
        <f t="shared" si="17"/>
        <v>17085678.67</v>
      </c>
      <c r="Q90" s="11">
        <f t="shared" si="9"/>
        <v>4166000</v>
      </c>
      <c r="R90" s="11">
        <f t="shared" si="18"/>
        <v>0</v>
      </c>
    </row>
    <row r="91">
      <c r="A91" s="1" t="s">
        <v>2104</v>
      </c>
      <c r="B91" s="8">
        <v>46001.0</v>
      </c>
      <c r="C91" s="1" t="s">
        <v>34</v>
      </c>
      <c r="D91" s="12"/>
      <c r="E91" s="10">
        <v>144000.0</v>
      </c>
      <c r="F91" s="1" t="s">
        <v>62</v>
      </c>
      <c r="G91" s="11">
        <f t="shared" si="1"/>
        <v>12403500</v>
      </c>
      <c r="H91" s="11">
        <f t="shared" si="14"/>
        <v>1857500</v>
      </c>
      <c r="I91" s="11">
        <f t="shared" si="2"/>
        <v>7765400</v>
      </c>
      <c r="J91" s="11">
        <f t="shared" si="13"/>
        <v>17604117</v>
      </c>
      <c r="K91" s="11">
        <f t="shared" si="3"/>
        <v>2780600</v>
      </c>
      <c r="L91" s="11">
        <f t="shared" si="4"/>
        <v>1000000</v>
      </c>
      <c r="M91" s="11">
        <f t="shared" si="5"/>
        <v>287295</v>
      </c>
      <c r="N91" s="11">
        <f t="shared" si="15"/>
        <v>-73133.33333</v>
      </c>
      <c r="O91" s="11">
        <f t="shared" si="16"/>
        <v>639571.6667</v>
      </c>
      <c r="P91" s="11">
        <f t="shared" si="17"/>
        <v>17037678.67</v>
      </c>
      <c r="Q91" s="11">
        <f t="shared" si="9"/>
        <v>4166000</v>
      </c>
      <c r="R91" s="11">
        <f t="shared" si="18"/>
        <v>0</v>
      </c>
    </row>
    <row r="92">
      <c r="A92" s="1" t="s">
        <v>2105</v>
      </c>
      <c r="B92" s="8">
        <v>46001.0</v>
      </c>
      <c r="C92" s="1" t="s">
        <v>34</v>
      </c>
      <c r="D92" s="12"/>
      <c r="E92" s="10">
        <v>77000.0</v>
      </c>
      <c r="F92" s="1" t="s">
        <v>2106</v>
      </c>
      <c r="G92" s="11">
        <f t="shared" si="1"/>
        <v>12403500</v>
      </c>
      <c r="H92" s="11">
        <f t="shared" si="14"/>
        <v>1857500</v>
      </c>
      <c r="I92" s="11">
        <f t="shared" si="2"/>
        <v>7842400</v>
      </c>
      <c r="J92" s="11">
        <f t="shared" si="13"/>
        <v>17527117</v>
      </c>
      <c r="K92" s="11">
        <f t="shared" si="3"/>
        <v>2703600</v>
      </c>
      <c r="L92" s="11">
        <f t="shared" si="4"/>
        <v>1000000</v>
      </c>
      <c r="M92" s="11">
        <f t="shared" si="5"/>
        <v>287295</v>
      </c>
      <c r="N92" s="11">
        <f t="shared" si="15"/>
        <v>-98800</v>
      </c>
      <c r="O92" s="11">
        <f t="shared" si="16"/>
        <v>613905</v>
      </c>
      <c r="P92" s="11">
        <f t="shared" si="17"/>
        <v>17012012</v>
      </c>
      <c r="Q92" s="11">
        <f t="shared" si="9"/>
        <v>4166000</v>
      </c>
      <c r="R92" s="11">
        <f t="shared" si="18"/>
        <v>0</v>
      </c>
    </row>
    <row r="93">
      <c r="A93" s="1" t="s">
        <v>2107</v>
      </c>
      <c r="B93" s="8">
        <v>46001.0</v>
      </c>
      <c r="C93" s="1" t="s">
        <v>1982</v>
      </c>
      <c r="D93" s="12"/>
      <c r="E93" s="10">
        <v>300000.0</v>
      </c>
      <c r="F93" s="1" t="s">
        <v>1983</v>
      </c>
      <c r="G93" s="11">
        <f t="shared" si="1"/>
        <v>12403500</v>
      </c>
      <c r="H93" s="11">
        <f t="shared" si="14"/>
        <v>1857500</v>
      </c>
      <c r="I93" s="11">
        <f t="shared" si="2"/>
        <v>7842400</v>
      </c>
      <c r="J93" s="11">
        <f t="shared" si="13"/>
        <v>17227117</v>
      </c>
      <c r="K93" s="11">
        <f t="shared" si="3"/>
        <v>2703600</v>
      </c>
      <c r="L93" s="11">
        <f t="shared" si="4"/>
        <v>1300000</v>
      </c>
      <c r="M93" s="11">
        <f t="shared" si="5"/>
        <v>287295</v>
      </c>
      <c r="N93" s="11">
        <f t="shared" si="15"/>
        <v>-398800</v>
      </c>
      <c r="O93" s="11">
        <f t="shared" si="16"/>
        <v>613905</v>
      </c>
      <c r="P93" s="11">
        <f t="shared" si="17"/>
        <v>17012012</v>
      </c>
      <c r="Q93" s="11">
        <f t="shared" si="9"/>
        <v>4166000</v>
      </c>
      <c r="R93" s="11">
        <f t="shared" si="18"/>
        <v>0</v>
      </c>
    </row>
    <row r="94">
      <c r="A94" s="1" t="s">
        <v>2108</v>
      </c>
      <c r="B94" s="8">
        <v>46001.0</v>
      </c>
      <c r="C94" s="1" t="s">
        <v>34</v>
      </c>
      <c r="D94" s="12"/>
      <c r="E94" s="10">
        <v>55500.0</v>
      </c>
      <c r="F94" s="1" t="s">
        <v>545</v>
      </c>
      <c r="G94" s="11">
        <f t="shared" si="1"/>
        <v>12403500</v>
      </c>
      <c r="H94" s="11">
        <f t="shared" si="14"/>
        <v>1857500</v>
      </c>
      <c r="I94" s="11">
        <f t="shared" si="2"/>
        <v>7897900</v>
      </c>
      <c r="J94" s="11">
        <f t="shared" si="13"/>
        <v>17171617</v>
      </c>
      <c r="K94" s="11">
        <f t="shared" si="3"/>
        <v>2648100</v>
      </c>
      <c r="L94" s="11">
        <f t="shared" si="4"/>
        <v>1300000</v>
      </c>
      <c r="M94" s="11">
        <f t="shared" si="5"/>
        <v>287295</v>
      </c>
      <c r="N94" s="11">
        <f t="shared" si="15"/>
        <v>-417300</v>
      </c>
      <c r="O94" s="11">
        <f t="shared" si="16"/>
        <v>595405</v>
      </c>
      <c r="P94" s="11">
        <f t="shared" si="17"/>
        <v>16993512</v>
      </c>
      <c r="Q94" s="11">
        <f t="shared" si="9"/>
        <v>4166000</v>
      </c>
      <c r="R94" s="11">
        <f t="shared" si="18"/>
        <v>0</v>
      </c>
    </row>
    <row r="95">
      <c r="A95" s="1" t="s">
        <v>2109</v>
      </c>
      <c r="B95" s="8">
        <v>46001.0</v>
      </c>
      <c r="C95" s="1" t="s">
        <v>34</v>
      </c>
      <c r="D95" s="12"/>
      <c r="E95" s="10">
        <v>15000.0</v>
      </c>
      <c r="F95" s="1" t="s">
        <v>39</v>
      </c>
      <c r="G95" s="11">
        <f t="shared" si="1"/>
        <v>12403500</v>
      </c>
      <c r="H95" s="11">
        <f t="shared" si="14"/>
        <v>1857500</v>
      </c>
      <c r="I95" s="11">
        <f t="shared" si="2"/>
        <v>7912900</v>
      </c>
      <c r="J95" s="11">
        <f t="shared" si="13"/>
        <v>17156617</v>
      </c>
      <c r="K95" s="11">
        <f t="shared" si="3"/>
        <v>2633100</v>
      </c>
      <c r="L95" s="11">
        <f t="shared" si="4"/>
        <v>1300000</v>
      </c>
      <c r="M95" s="11">
        <f t="shared" si="5"/>
        <v>287295</v>
      </c>
      <c r="N95" s="11">
        <f t="shared" si="15"/>
        <v>-422300</v>
      </c>
      <c r="O95" s="11">
        <f t="shared" si="16"/>
        <v>590405</v>
      </c>
      <c r="P95" s="11">
        <f t="shared" si="17"/>
        <v>16988512</v>
      </c>
      <c r="Q95" s="11">
        <f t="shared" si="9"/>
        <v>4166000</v>
      </c>
      <c r="R95" s="11">
        <f t="shared" si="18"/>
        <v>0</v>
      </c>
    </row>
    <row r="96">
      <c r="A96" s="1" t="s">
        <v>2110</v>
      </c>
      <c r="B96" s="8">
        <v>46001.0</v>
      </c>
      <c r="C96" s="1" t="s">
        <v>34</v>
      </c>
      <c r="D96" s="12"/>
      <c r="E96" s="10">
        <v>160000.0</v>
      </c>
      <c r="F96" s="1" t="s">
        <v>1965</v>
      </c>
      <c r="G96" s="11">
        <f t="shared" si="1"/>
        <v>12403500</v>
      </c>
      <c r="H96" s="11">
        <f t="shared" si="14"/>
        <v>1857500</v>
      </c>
      <c r="I96" s="11">
        <f t="shared" si="2"/>
        <v>8072900</v>
      </c>
      <c r="J96" s="11">
        <f t="shared" si="13"/>
        <v>16996617</v>
      </c>
      <c r="K96" s="11">
        <f t="shared" si="3"/>
        <v>2473100</v>
      </c>
      <c r="L96" s="11">
        <f t="shared" si="4"/>
        <v>1300000</v>
      </c>
      <c r="M96" s="11">
        <f t="shared" si="5"/>
        <v>287295</v>
      </c>
      <c r="N96" s="11">
        <f t="shared" si="15"/>
        <v>-475633.3333</v>
      </c>
      <c r="O96" s="11">
        <f t="shared" si="16"/>
        <v>537071.6667</v>
      </c>
      <c r="P96" s="11">
        <f t="shared" si="17"/>
        <v>16935178.67</v>
      </c>
      <c r="Q96" s="11">
        <f t="shared" si="9"/>
        <v>4166000</v>
      </c>
      <c r="R96" s="11">
        <f t="shared" si="18"/>
        <v>0</v>
      </c>
    </row>
    <row r="97">
      <c r="A97" s="1" t="s">
        <v>2111</v>
      </c>
      <c r="B97" s="8">
        <v>46001.0</v>
      </c>
      <c r="C97" s="1" t="s">
        <v>34</v>
      </c>
      <c r="D97" s="12"/>
      <c r="E97" s="10">
        <v>490000.0</v>
      </c>
      <c r="F97" s="1" t="s">
        <v>2112</v>
      </c>
      <c r="G97" s="11">
        <f t="shared" si="1"/>
        <v>12403500</v>
      </c>
      <c r="H97" s="11">
        <f t="shared" si="14"/>
        <v>1857500</v>
      </c>
      <c r="I97" s="11">
        <f t="shared" si="2"/>
        <v>8562900</v>
      </c>
      <c r="J97" s="11">
        <f t="shared" si="13"/>
        <v>16506617</v>
      </c>
      <c r="K97" s="11">
        <f t="shared" si="3"/>
        <v>1983100</v>
      </c>
      <c r="L97" s="11">
        <f t="shared" si="4"/>
        <v>1300000</v>
      </c>
      <c r="M97" s="11">
        <f t="shared" si="5"/>
        <v>287295</v>
      </c>
      <c r="N97" s="11">
        <f t="shared" si="15"/>
        <v>-638966.6667</v>
      </c>
      <c r="O97" s="11">
        <f t="shared" si="16"/>
        <v>373738.3333</v>
      </c>
      <c r="P97" s="11">
        <f t="shared" si="17"/>
        <v>16771845.33</v>
      </c>
      <c r="Q97" s="11">
        <f t="shared" si="9"/>
        <v>4166000</v>
      </c>
      <c r="R97" s="11">
        <f t="shared" si="18"/>
        <v>0</v>
      </c>
    </row>
    <row r="98">
      <c r="A98" s="1" t="s">
        <v>2113</v>
      </c>
      <c r="B98" s="8">
        <v>46001.0</v>
      </c>
      <c r="C98" s="1" t="s">
        <v>25</v>
      </c>
      <c r="D98" s="12"/>
      <c r="E98" s="10">
        <v>25000.0</v>
      </c>
      <c r="F98" s="1" t="s">
        <v>2114</v>
      </c>
      <c r="G98" s="11">
        <f t="shared" si="1"/>
        <v>12403500</v>
      </c>
      <c r="H98" s="11">
        <f t="shared" si="14"/>
        <v>1882500</v>
      </c>
      <c r="I98" s="11">
        <f t="shared" si="2"/>
        <v>8562900</v>
      </c>
      <c r="J98" s="11">
        <f t="shared" si="13"/>
        <v>16481617</v>
      </c>
      <c r="K98" s="11">
        <f t="shared" si="3"/>
        <v>1958100</v>
      </c>
      <c r="L98" s="11">
        <f t="shared" si="4"/>
        <v>1300000</v>
      </c>
      <c r="M98" s="11">
        <f t="shared" si="5"/>
        <v>287295</v>
      </c>
      <c r="N98" s="11">
        <f t="shared" si="15"/>
        <v>-647300</v>
      </c>
      <c r="O98" s="11">
        <f t="shared" si="16"/>
        <v>365405</v>
      </c>
      <c r="P98" s="11">
        <f t="shared" si="17"/>
        <v>16763512</v>
      </c>
      <c r="Q98" s="11">
        <f t="shared" si="9"/>
        <v>4166000</v>
      </c>
      <c r="R98" s="11">
        <f t="shared" si="18"/>
        <v>0</v>
      </c>
    </row>
    <row r="99">
      <c r="A99" s="1" t="s">
        <v>2115</v>
      </c>
      <c r="B99" s="8">
        <v>46001.0</v>
      </c>
      <c r="C99" s="1" t="s">
        <v>19</v>
      </c>
      <c r="D99" s="10">
        <v>5000000.0</v>
      </c>
      <c r="E99" s="12"/>
      <c r="F99" s="1" t="s">
        <v>2116</v>
      </c>
      <c r="G99" s="11">
        <f t="shared" si="1"/>
        <v>12403500</v>
      </c>
      <c r="H99" s="11">
        <f t="shared" si="14"/>
        <v>1882500</v>
      </c>
      <c r="I99" s="11">
        <f t="shared" si="2"/>
        <v>8562900</v>
      </c>
      <c r="J99" s="11">
        <f t="shared" si="13"/>
        <v>21481617</v>
      </c>
      <c r="K99" s="11">
        <f t="shared" si="3"/>
        <v>1958100</v>
      </c>
      <c r="L99" s="11">
        <f t="shared" si="4"/>
        <v>1300000</v>
      </c>
      <c r="M99" s="11">
        <f t="shared" si="5"/>
        <v>287295</v>
      </c>
      <c r="N99" s="11">
        <f t="shared" si="15"/>
        <v>-647300</v>
      </c>
      <c r="O99" s="11">
        <f t="shared" si="16"/>
        <v>365405</v>
      </c>
      <c r="P99" s="11">
        <f t="shared" si="17"/>
        <v>21763512</v>
      </c>
      <c r="Q99" s="11">
        <f t="shared" si="9"/>
        <v>4166000</v>
      </c>
      <c r="R99" s="11">
        <f t="shared" si="18"/>
        <v>0</v>
      </c>
    </row>
    <row r="100">
      <c r="A100" s="1" t="s">
        <v>2117</v>
      </c>
      <c r="B100" s="8">
        <v>46001.0</v>
      </c>
      <c r="C100" s="1" t="s">
        <v>34</v>
      </c>
      <c r="D100" s="12"/>
      <c r="E100" s="10">
        <v>1.18125E7</v>
      </c>
      <c r="F100" s="1" t="s">
        <v>2118</v>
      </c>
      <c r="G100" s="11">
        <f t="shared" si="1"/>
        <v>12403500</v>
      </c>
      <c r="H100" s="11">
        <f t="shared" si="14"/>
        <v>1882500</v>
      </c>
      <c r="I100" s="11">
        <f t="shared" si="2"/>
        <v>20375400</v>
      </c>
      <c r="J100" s="11">
        <f t="shared" si="13"/>
        <v>9669117</v>
      </c>
      <c r="K100" s="11">
        <f t="shared" si="3"/>
        <v>-9854400</v>
      </c>
      <c r="L100" s="11">
        <f t="shared" si="4"/>
        <v>1300000</v>
      </c>
      <c r="M100" s="11">
        <f t="shared" si="5"/>
        <v>287295</v>
      </c>
      <c r="N100" s="11">
        <f t="shared" si="15"/>
        <v>-4584800</v>
      </c>
      <c r="O100" s="11">
        <f t="shared" si="16"/>
        <v>-3572095</v>
      </c>
      <c r="P100" s="11">
        <f t="shared" si="17"/>
        <v>17826012</v>
      </c>
      <c r="Q100" s="11">
        <f t="shared" si="9"/>
        <v>4166000</v>
      </c>
      <c r="R100" s="11">
        <f t="shared" si="18"/>
        <v>0</v>
      </c>
    </row>
    <row r="101">
      <c r="A101" s="1" t="s">
        <v>2119</v>
      </c>
      <c r="B101" s="8">
        <v>46002.0</v>
      </c>
      <c r="C101" s="1" t="s">
        <v>1969</v>
      </c>
      <c r="D101" s="10">
        <v>500000.0</v>
      </c>
      <c r="E101" s="12"/>
      <c r="F101" s="1" t="s">
        <v>2120</v>
      </c>
      <c r="G101" s="11">
        <f t="shared" si="1"/>
        <v>12903500</v>
      </c>
      <c r="H101" s="11">
        <f t="shared" si="14"/>
        <v>1882500</v>
      </c>
      <c r="I101" s="11">
        <f t="shared" si="2"/>
        <v>20375400</v>
      </c>
      <c r="J101" s="11">
        <f t="shared" si="13"/>
        <v>10169117</v>
      </c>
      <c r="K101" s="11">
        <f t="shared" si="3"/>
        <v>-9354400</v>
      </c>
      <c r="L101" s="11">
        <f t="shared" si="4"/>
        <v>1300000</v>
      </c>
      <c r="M101" s="11">
        <f t="shared" si="5"/>
        <v>287295</v>
      </c>
      <c r="N101" s="11">
        <f t="shared" si="15"/>
        <v>-4418133.333</v>
      </c>
      <c r="O101" s="11">
        <f t="shared" si="16"/>
        <v>-3405428.333</v>
      </c>
      <c r="P101" s="11">
        <f t="shared" si="17"/>
        <v>17992678.67</v>
      </c>
      <c r="Q101" s="11">
        <f t="shared" si="9"/>
        <v>4166000</v>
      </c>
      <c r="R101" s="11">
        <f t="shared" si="18"/>
        <v>0</v>
      </c>
    </row>
    <row r="102">
      <c r="A102" s="1" t="s">
        <v>2121</v>
      </c>
      <c r="B102" s="8">
        <v>46002.0</v>
      </c>
      <c r="C102" s="1" t="s">
        <v>1969</v>
      </c>
      <c r="D102" s="10">
        <v>1220000.0</v>
      </c>
      <c r="E102" s="12"/>
      <c r="F102" s="1" t="s">
        <v>2122</v>
      </c>
      <c r="G102" s="11">
        <f t="shared" si="1"/>
        <v>14123500</v>
      </c>
      <c r="H102" s="11">
        <f t="shared" si="14"/>
        <v>1882500</v>
      </c>
      <c r="I102" s="11">
        <f t="shared" si="2"/>
        <v>20375400</v>
      </c>
      <c r="J102" s="11">
        <f t="shared" si="13"/>
        <v>11389117</v>
      </c>
      <c r="K102" s="11">
        <f t="shared" si="3"/>
        <v>-8134400</v>
      </c>
      <c r="L102" s="11">
        <f t="shared" si="4"/>
        <v>1300000</v>
      </c>
      <c r="M102" s="11">
        <f t="shared" si="5"/>
        <v>287295</v>
      </c>
      <c r="N102" s="11">
        <f t="shared" si="15"/>
        <v>-4011466.667</v>
      </c>
      <c r="O102" s="11">
        <f t="shared" si="16"/>
        <v>-2998761.667</v>
      </c>
      <c r="P102" s="11">
        <f t="shared" si="17"/>
        <v>18399345.33</v>
      </c>
      <c r="Q102" s="11">
        <f t="shared" si="9"/>
        <v>4166000</v>
      </c>
      <c r="R102" s="11">
        <f t="shared" si="18"/>
        <v>0</v>
      </c>
    </row>
    <row r="103">
      <c r="A103" s="1" t="s">
        <v>2123</v>
      </c>
      <c r="B103" s="8">
        <v>46002.0</v>
      </c>
      <c r="C103" s="1" t="s">
        <v>25</v>
      </c>
      <c r="D103" s="12"/>
      <c r="E103" s="10">
        <v>300000.0</v>
      </c>
      <c r="F103" s="1" t="s">
        <v>53</v>
      </c>
      <c r="G103" s="11">
        <f t="shared" si="1"/>
        <v>14123500</v>
      </c>
      <c r="H103" s="11">
        <f t="shared" si="14"/>
        <v>2182500</v>
      </c>
      <c r="I103" s="11">
        <f t="shared" si="2"/>
        <v>20375400</v>
      </c>
      <c r="J103" s="11">
        <f t="shared" si="13"/>
        <v>11089117</v>
      </c>
      <c r="K103" s="11">
        <f t="shared" si="3"/>
        <v>-8434400</v>
      </c>
      <c r="L103" s="11">
        <f t="shared" si="4"/>
        <v>1300000</v>
      </c>
      <c r="M103" s="11">
        <f t="shared" si="5"/>
        <v>287295</v>
      </c>
      <c r="N103" s="11">
        <f t="shared" si="15"/>
        <v>-4111466.667</v>
      </c>
      <c r="O103" s="11">
        <f t="shared" si="16"/>
        <v>-3098761.667</v>
      </c>
      <c r="P103" s="11">
        <f t="shared" si="17"/>
        <v>18299345.33</v>
      </c>
      <c r="Q103" s="11">
        <f t="shared" si="9"/>
        <v>4466000</v>
      </c>
      <c r="R103" s="11">
        <f t="shared" si="18"/>
        <v>0</v>
      </c>
    </row>
    <row r="104">
      <c r="A104" s="1" t="s">
        <v>2124</v>
      </c>
      <c r="B104" s="8">
        <v>46002.0</v>
      </c>
      <c r="C104" s="1" t="s">
        <v>1969</v>
      </c>
      <c r="D104" s="10">
        <v>127000.0</v>
      </c>
      <c r="E104" s="12"/>
      <c r="F104" s="1" t="s">
        <v>2125</v>
      </c>
      <c r="G104" s="11">
        <f t="shared" si="1"/>
        <v>14250500</v>
      </c>
      <c r="H104" s="11">
        <f t="shared" si="14"/>
        <v>2182500</v>
      </c>
      <c r="I104" s="11">
        <f t="shared" si="2"/>
        <v>20375400</v>
      </c>
      <c r="J104" s="11">
        <f t="shared" si="13"/>
        <v>11216117</v>
      </c>
      <c r="K104" s="11">
        <f t="shared" si="3"/>
        <v>-8307400</v>
      </c>
      <c r="L104" s="11">
        <f t="shared" si="4"/>
        <v>1300000</v>
      </c>
      <c r="M104" s="11">
        <f t="shared" si="5"/>
        <v>287295</v>
      </c>
      <c r="N104" s="11">
        <f t="shared" si="15"/>
        <v>-4069133.333</v>
      </c>
      <c r="O104" s="11">
        <f t="shared" si="16"/>
        <v>-3056428.333</v>
      </c>
      <c r="P104" s="11">
        <f t="shared" si="17"/>
        <v>18341678.67</v>
      </c>
      <c r="Q104" s="11">
        <f t="shared" si="9"/>
        <v>4466000</v>
      </c>
      <c r="R104" s="11">
        <f t="shared" si="18"/>
        <v>0</v>
      </c>
    </row>
    <row r="105">
      <c r="A105" s="1" t="s">
        <v>2126</v>
      </c>
      <c r="B105" s="8">
        <v>46002.0</v>
      </c>
      <c r="C105" s="1" t="s">
        <v>22</v>
      </c>
      <c r="D105" s="12"/>
      <c r="E105" s="10">
        <v>1000000.0</v>
      </c>
      <c r="F105" s="1" t="s">
        <v>30</v>
      </c>
      <c r="G105" s="11">
        <f t="shared" si="1"/>
        <v>14250500</v>
      </c>
      <c r="H105" s="11">
        <f t="shared" si="14"/>
        <v>2182500</v>
      </c>
      <c r="I105" s="11">
        <f t="shared" si="2"/>
        <v>20375400</v>
      </c>
      <c r="J105" s="11">
        <f t="shared" si="13"/>
        <v>10216117</v>
      </c>
      <c r="K105" s="11">
        <f t="shared" si="3"/>
        <v>-8307400</v>
      </c>
      <c r="L105" s="11">
        <f t="shared" si="4"/>
        <v>1300000</v>
      </c>
      <c r="M105" s="11">
        <f t="shared" si="5"/>
        <v>1287295</v>
      </c>
      <c r="N105" s="11">
        <f t="shared" si="15"/>
        <v>-4069133.333</v>
      </c>
      <c r="O105" s="11">
        <f t="shared" si="16"/>
        <v>-4056428.333</v>
      </c>
      <c r="P105" s="11">
        <f t="shared" si="17"/>
        <v>18341678.67</v>
      </c>
      <c r="Q105" s="11">
        <f t="shared" si="9"/>
        <v>4466000</v>
      </c>
      <c r="R105" s="11">
        <f t="shared" si="18"/>
        <v>0</v>
      </c>
    </row>
    <row r="106">
      <c r="A106" s="1" t="s">
        <v>2127</v>
      </c>
      <c r="B106" s="8">
        <v>46000.0</v>
      </c>
      <c r="C106" s="1" t="s">
        <v>1969</v>
      </c>
      <c r="D106" s="10">
        <v>452000.0</v>
      </c>
      <c r="E106" s="12"/>
      <c r="F106" s="1" t="s">
        <v>2052</v>
      </c>
      <c r="G106" s="11">
        <f t="shared" si="1"/>
        <v>14702500</v>
      </c>
      <c r="H106" s="11">
        <f t="shared" si="14"/>
        <v>2182500</v>
      </c>
      <c r="I106" s="11">
        <f t="shared" si="2"/>
        <v>20375400</v>
      </c>
      <c r="J106" s="11">
        <f t="shared" si="13"/>
        <v>10668117</v>
      </c>
      <c r="K106" s="11">
        <f t="shared" si="3"/>
        <v>-7855400</v>
      </c>
      <c r="L106" s="11">
        <f t="shared" si="4"/>
        <v>1300000</v>
      </c>
      <c r="M106" s="11">
        <f t="shared" si="5"/>
        <v>1287295</v>
      </c>
      <c r="N106" s="11">
        <f t="shared" si="15"/>
        <v>-3918466.667</v>
      </c>
      <c r="O106" s="11">
        <f t="shared" si="16"/>
        <v>-3905761.667</v>
      </c>
      <c r="P106" s="11">
        <f t="shared" si="17"/>
        <v>18492345.33</v>
      </c>
      <c r="Q106" s="11">
        <f t="shared" si="9"/>
        <v>4466000</v>
      </c>
      <c r="R106" s="11">
        <f t="shared" si="18"/>
        <v>0</v>
      </c>
    </row>
    <row r="107">
      <c r="A107" s="1" t="s">
        <v>2128</v>
      </c>
      <c r="B107" s="8">
        <v>46000.0</v>
      </c>
      <c r="C107" s="1" t="s">
        <v>1969</v>
      </c>
      <c r="D107" s="10">
        <v>21000.0</v>
      </c>
      <c r="E107" s="12"/>
      <c r="F107" s="1" t="s">
        <v>2032</v>
      </c>
      <c r="G107" s="11">
        <f t="shared" si="1"/>
        <v>14723500</v>
      </c>
      <c r="H107" s="11">
        <f t="shared" si="14"/>
        <v>2182500</v>
      </c>
      <c r="I107" s="11">
        <f t="shared" si="2"/>
        <v>20375400</v>
      </c>
      <c r="J107" s="11">
        <f t="shared" si="13"/>
        <v>10689117</v>
      </c>
      <c r="K107" s="11">
        <f t="shared" si="3"/>
        <v>-7834400</v>
      </c>
      <c r="L107" s="11">
        <f t="shared" si="4"/>
        <v>1300000</v>
      </c>
      <c r="M107" s="11">
        <f t="shared" si="5"/>
        <v>1287295</v>
      </c>
      <c r="N107" s="11">
        <f t="shared" si="15"/>
        <v>-3911466.667</v>
      </c>
      <c r="O107" s="11">
        <f t="shared" si="16"/>
        <v>-3898761.667</v>
      </c>
      <c r="P107" s="11">
        <f t="shared" si="17"/>
        <v>18499345.33</v>
      </c>
      <c r="Q107" s="11">
        <f t="shared" si="9"/>
        <v>4466000</v>
      </c>
      <c r="R107" s="11">
        <f t="shared" si="18"/>
        <v>0</v>
      </c>
    </row>
    <row r="108">
      <c r="A108" s="1" t="s">
        <v>2129</v>
      </c>
      <c r="B108" s="8">
        <v>46000.0</v>
      </c>
      <c r="C108" s="1" t="s">
        <v>1969</v>
      </c>
      <c r="D108" s="10">
        <v>54000.0</v>
      </c>
      <c r="E108" s="12"/>
      <c r="F108" s="1" t="s">
        <v>2130</v>
      </c>
      <c r="G108" s="11">
        <f t="shared" si="1"/>
        <v>14777500</v>
      </c>
      <c r="H108" s="11">
        <f t="shared" si="14"/>
        <v>2182500</v>
      </c>
      <c r="I108" s="11">
        <f t="shared" si="2"/>
        <v>20375400</v>
      </c>
      <c r="J108" s="11">
        <f t="shared" si="13"/>
        <v>10743117</v>
      </c>
      <c r="K108" s="11">
        <f t="shared" si="3"/>
        <v>-7780400</v>
      </c>
      <c r="L108" s="11">
        <f t="shared" si="4"/>
        <v>1300000</v>
      </c>
      <c r="M108" s="11">
        <f t="shared" si="5"/>
        <v>1287295</v>
      </c>
      <c r="N108" s="11">
        <f t="shared" si="15"/>
        <v>-3893466.667</v>
      </c>
      <c r="O108" s="11">
        <f t="shared" si="16"/>
        <v>-3880761.667</v>
      </c>
      <c r="P108" s="11">
        <f t="shared" si="17"/>
        <v>18517345.33</v>
      </c>
      <c r="Q108" s="11">
        <f t="shared" si="9"/>
        <v>4466000</v>
      </c>
      <c r="R108" s="11">
        <f t="shared" si="18"/>
        <v>0</v>
      </c>
    </row>
    <row r="109">
      <c r="A109" s="1" t="s">
        <v>2131</v>
      </c>
      <c r="B109" s="8">
        <v>46000.0</v>
      </c>
      <c r="C109" s="1" t="s">
        <v>1969</v>
      </c>
      <c r="D109" s="10">
        <v>102000.0</v>
      </c>
      <c r="E109" s="12"/>
      <c r="F109" s="1" t="s">
        <v>2036</v>
      </c>
      <c r="G109" s="11">
        <f t="shared" si="1"/>
        <v>14879500</v>
      </c>
      <c r="H109" s="11">
        <f t="shared" si="14"/>
        <v>2182500</v>
      </c>
      <c r="I109" s="11">
        <f t="shared" si="2"/>
        <v>20375400</v>
      </c>
      <c r="J109" s="11">
        <f t="shared" si="13"/>
        <v>10845117</v>
      </c>
      <c r="K109" s="11">
        <f t="shared" si="3"/>
        <v>-7678400</v>
      </c>
      <c r="L109" s="11">
        <f t="shared" si="4"/>
        <v>1300000</v>
      </c>
      <c r="M109" s="11">
        <f t="shared" si="5"/>
        <v>1287295</v>
      </c>
      <c r="N109" s="11">
        <f t="shared" si="15"/>
        <v>-3859466.667</v>
      </c>
      <c r="O109" s="11">
        <f t="shared" si="16"/>
        <v>-3846761.667</v>
      </c>
      <c r="P109" s="11">
        <f t="shared" si="17"/>
        <v>18551345.33</v>
      </c>
      <c r="Q109" s="11">
        <f t="shared" si="9"/>
        <v>4466000</v>
      </c>
      <c r="R109" s="11">
        <f t="shared" si="18"/>
        <v>0</v>
      </c>
    </row>
    <row r="110">
      <c r="A110" s="1" t="s">
        <v>2132</v>
      </c>
      <c r="B110" s="8">
        <v>46000.0</v>
      </c>
      <c r="C110" s="1" t="s">
        <v>1969</v>
      </c>
      <c r="D110" s="10">
        <v>175000.0</v>
      </c>
      <c r="E110" s="12"/>
      <c r="F110" s="1" t="s">
        <v>2133</v>
      </c>
      <c r="G110" s="11">
        <f t="shared" si="1"/>
        <v>15054500</v>
      </c>
      <c r="H110" s="11">
        <f t="shared" si="14"/>
        <v>2182500</v>
      </c>
      <c r="I110" s="11">
        <f t="shared" si="2"/>
        <v>20375400</v>
      </c>
      <c r="J110" s="11">
        <f t="shared" si="13"/>
        <v>11020117</v>
      </c>
      <c r="K110" s="11">
        <f t="shared" si="3"/>
        <v>-7503400</v>
      </c>
      <c r="L110" s="11">
        <f t="shared" si="4"/>
        <v>1300000</v>
      </c>
      <c r="M110" s="11">
        <f t="shared" si="5"/>
        <v>1287295</v>
      </c>
      <c r="N110" s="11">
        <f t="shared" si="15"/>
        <v>-3801133.333</v>
      </c>
      <c r="O110" s="11">
        <f t="shared" si="16"/>
        <v>-3788428.333</v>
      </c>
      <c r="P110" s="11">
        <f t="shared" si="17"/>
        <v>18609678.67</v>
      </c>
      <c r="Q110" s="11">
        <f t="shared" si="9"/>
        <v>4466000</v>
      </c>
      <c r="R110" s="11">
        <f t="shared" si="18"/>
        <v>0</v>
      </c>
    </row>
    <row r="111">
      <c r="A111" s="1" t="s">
        <v>2134</v>
      </c>
      <c r="B111" s="8">
        <v>46000.0</v>
      </c>
      <c r="C111" s="1" t="s">
        <v>1969</v>
      </c>
      <c r="D111" s="10">
        <v>75000.0</v>
      </c>
      <c r="E111" s="12"/>
      <c r="F111" s="1" t="s">
        <v>2135</v>
      </c>
      <c r="G111" s="11">
        <f t="shared" si="1"/>
        <v>15129500</v>
      </c>
      <c r="H111" s="11">
        <f t="shared" si="14"/>
        <v>2182500</v>
      </c>
      <c r="I111" s="11">
        <f t="shared" si="2"/>
        <v>20375400</v>
      </c>
      <c r="J111" s="11">
        <f t="shared" si="13"/>
        <v>11095117</v>
      </c>
      <c r="K111" s="11">
        <f t="shared" si="3"/>
        <v>-7428400</v>
      </c>
      <c r="L111" s="11">
        <f t="shared" si="4"/>
        <v>1300000</v>
      </c>
      <c r="M111" s="11">
        <f t="shared" si="5"/>
        <v>1287295</v>
      </c>
      <c r="N111" s="11">
        <f t="shared" si="15"/>
        <v>-3776133.333</v>
      </c>
      <c r="O111" s="11">
        <f t="shared" si="16"/>
        <v>-3763428.333</v>
      </c>
      <c r="P111" s="11">
        <f t="shared" si="17"/>
        <v>18634678.67</v>
      </c>
      <c r="Q111" s="11">
        <f t="shared" si="9"/>
        <v>4466000</v>
      </c>
      <c r="R111" s="11">
        <f t="shared" si="18"/>
        <v>0</v>
      </c>
    </row>
    <row r="112">
      <c r="A112" s="1" t="s">
        <v>2136</v>
      </c>
      <c r="B112" s="8">
        <v>46000.0</v>
      </c>
      <c r="C112" s="1" t="s">
        <v>1969</v>
      </c>
      <c r="D112" s="10">
        <v>80000.0</v>
      </c>
      <c r="E112" s="12"/>
      <c r="F112" s="1" t="s">
        <v>2137</v>
      </c>
      <c r="G112" s="11">
        <f t="shared" si="1"/>
        <v>15209500</v>
      </c>
      <c r="H112" s="11">
        <f t="shared" si="14"/>
        <v>2182500</v>
      </c>
      <c r="I112" s="11">
        <f t="shared" si="2"/>
        <v>20375400</v>
      </c>
      <c r="J112" s="11">
        <f t="shared" si="13"/>
        <v>11175117</v>
      </c>
      <c r="K112" s="11">
        <f t="shared" si="3"/>
        <v>-7348400</v>
      </c>
      <c r="L112" s="11">
        <f t="shared" si="4"/>
        <v>1300000</v>
      </c>
      <c r="M112" s="11">
        <f t="shared" si="5"/>
        <v>1287295</v>
      </c>
      <c r="N112" s="11">
        <f t="shared" si="15"/>
        <v>-3749466.667</v>
      </c>
      <c r="O112" s="11">
        <f t="shared" si="16"/>
        <v>-3736761.667</v>
      </c>
      <c r="P112" s="11">
        <f t="shared" si="17"/>
        <v>18661345.33</v>
      </c>
      <c r="Q112" s="11">
        <f t="shared" si="9"/>
        <v>4466000</v>
      </c>
      <c r="R112" s="11">
        <f t="shared" si="18"/>
        <v>0</v>
      </c>
    </row>
    <row r="113">
      <c r="A113" s="1" t="s">
        <v>2138</v>
      </c>
      <c r="B113" s="8">
        <v>46001.0</v>
      </c>
      <c r="C113" s="1" t="s">
        <v>1969</v>
      </c>
      <c r="D113" s="10">
        <v>570000.0</v>
      </c>
      <c r="E113" s="12"/>
      <c r="F113" s="1" t="s">
        <v>2139</v>
      </c>
      <c r="G113" s="11">
        <f t="shared" si="1"/>
        <v>15779500</v>
      </c>
      <c r="H113" s="11">
        <f t="shared" si="14"/>
        <v>2182500</v>
      </c>
      <c r="I113" s="11">
        <f t="shared" si="2"/>
        <v>20375400</v>
      </c>
      <c r="J113" s="11">
        <f t="shared" si="13"/>
        <v>11745117</v>
      </c>
      <c r="K113" s="11">
        <f t="shared" si="3"/>
        <v>-6778400</v>
      </c>
      <c r="L113" s="11">
        <f t="shared" si="4"/>
        <v>1300000</v>
      </c>
      <c r="M113" s="11">
        <f t="shared" si="5"/>
        <v>1287295</v>
      </c>
      <c r="N113" s="11">
        <f t="shared" si="15"/>
        <v>-3559466.667</v>
      </c>
      <c r="O113" s="11">
        <f t="shared" si="16"/>
        <v>-3546761.667</v>
      </c>
      <c r="P113" s="11">
        <f t="shared" si="17"/>
        <v>18851345.33</v>
      </c>
      <c r="Q113" s="11">
        <f t="shared" si="9"/>
        <v>4466000</v>
      </c>
      <c r="R113" s="11">
        <f t="shared" si="18"/>
        <v>0</v>
      </c>
    </row>
    <row r="114">
      <c r="A114" s="1" t="s">
        <v>2140</v>
      </c>
      <c r="B114" s="8">
        <v>46001.0</v>
      </c>
      <c r="C114" s="1" t="s">
        <v>1969</v>
      </c>
      <c r="D114" s="10">
        <v>80000.0</v>
      </c>
      <c r="E114" s="12"/>
      <c r="F114" s="1" t="s">
        <v>2141</v>
      </c>
      <c r="G114" s="11">
        <f t="shared" si="1"/>
        <v>15859500</v>
      </c>
      <c r="H114" s="11">
        <f t="shared" si="14"/>
        <v>2182500</v>
      </c>
      <c r="I114" s="11">
        <f t="shared" si="2"/>
        <v>20375400</v>
      </c>
      <c r="J114" s="11">
        <f t="shared" si="13"/>
        <v>11825117</v>
      </c>
      <c r="K114" s="11">
        <f t="shared" si="3"/>
        <v>-6698400</v>
      </c>
      <c r="L114" s="11">
        <f t="shared" si="4"/>
        <v>1300000</v>
      </c>
      <c r="M114" s="11">
        <f t="shared" si="5"/>
        <v>1287295</v>
      </c>
      <c r="N114" s="11">
        <f t="shared" si="15"/>
        <v>-3532800</v>
      </c>
      <c r="O114" s="11">
        <f t="shared" si="16"/>
        <v>-3520095</v>
      </c>
      <c r="P114" s="11">
        <f t="shared" si="17"/>
        <v>18878012</v>
      </c>
      <c r="Q114" s="11">
        <f t="shared" si="9"/>
        <v>4466000</v>
      </c>
      <c r="R114" s="11">
        <f t="shared" si="18"/>
        <v>0</v>
      </c>
    </row>
    <row r="115">
      <c r="A115" s="1" t="s">
        <v>2142</v>
      </c>
      <c r="B115" s="8">
        <v>46001.0</v>
      </c>
      <c r="C115" s="1" t="s">
        <v>1969</v>
      </c>
      <c r="D115" s="10">
        <v>69000.0</v>
      </c>
      <c r="E115" s="12"/>
      <c r="F115" s="1" t="s">
        <v>2079</v>
      </c>
      <c r="G115" s="11">
        <f t="shared" si="1"/>
        <v>15928500</v>
      </c>
      <c r="H115" s="11">
        <f t="shared" si="14"/>
        <v>2182500</v>
      </c>
      <c r="I115" s="11">
        <f t="shared" si="2"/>
        <v>20375400</v>
      </c>
      <c r="J115" s="11">
        <f t="shared" si="13"/>
        <v>11894117</v>
      </c>
      <c r="K115" s="11">
        <f t="shared" si="3"/>
        <v>-6629400</v>
      </c>
      <c r="L115" s="11">
        <f t="shared" si="4"/>
        <v>1300000</v>
      </c>
      <c r="M115" s="11">
        <f t="shared" si="5"/>
        <v>1287295</v>
      </c>
      <c r="N115" s="11">
        <f t="shared" si="15"/>
        <v>-3509800</v>
      </c>
      <c r="O115" s="11">
        <f t="shared" si="16"/>
        <v>-3497095</v>
      </c>
      <c r="P115" s="11">
        <f t="shared" si="17"/>
        <v>18901012</v>
      </c>
      <c r="Q115" s="11">
        <f t="shared" si="9"/>
        <v>4466000</v>
      </c>
      <c r="R115" s="11">
        <f t="shared" si="18"/>
        <v>0</v>
      </c>
    </row>
    <row r="116">
      <c r="A116" s="1" t="s">
        <v>2143</v>
      </c>
      <c r="B116" s="8">
        <v>46001.0</v>
      </c>
      <c r="C116" s="1" t="s">
        <v>1969</v>
      </c>
      <c r="D116" s="10">
        <v>153000.0</v>
      </c>
      <c r="E116" s="12"/>
      <c r="F116" s="1" t="s">
        <v>2144</v>
      </c>
      <c r="G116" s="11">
        <f t="shared" si="1"/>
        <v>16081500</v>
      </c>
      <c r="H116" s="11">
        <f t="shared" si="14"/>
        <v>2182500</v>
      </c>
      <c r="I116" s="11">
        <f t="shared" si="2"/>
        <v>20375400</v>
      </c>
      <c r="J116" s="11">
        <f t="shared" si="13"/>
        <v>12047117</v>
      </c>
      <c r="K116" s="11">
        <f t="shared" si="3"/>
        <v>-6476400</v>
      </c>
      <c r="L116" s="11">
        <f t="shared" si="4"/>
        <v>1300000</v>
      </c>
      <c r="M116" s="11">
        <f t="shared" si="5"/>
        <v>1287295</v>
      </c>
      <c r="N116" s="11">
        <f t="shared" si="15"/>
        <v>-3458800</v>
      </c>
      <c r="O116" s="11">
        <f t="shared" si="16"/>
        <v>-3446095</v>
      </c>
      <c r="P116" s="11">
        <f t="shared" si="17"/>
        <v>18952012</v>
      </c>
      <c r="Q116" s="11">
        <f t="shared" si="9"/>
        <v>4466000</v>
      </c>
      <c r="R116" s="11">
        <f t="shared" si="18"/>
        <v>0</v>
      </c>
    </row>
    <row r="117">
      <c r="A117" s="1" t="s">
        <v>2145</v>
      </c>
      <c r="B117" s="8">
        <v>46001.0</v>
      </c>
      <c r="C117" s="1" t="s">
        <v>1969</v>
      </c>
      <c r="D117" s="10">
        <v>126000.0</v>
      </c>
      <c r="E117" s="12"/>
      <c r="F117" s="1" t="s">
        <v>2141</v>
      </c>
      <c r="G117" s="11">
        <f t="shared" si="1"/>
        <v>16207500</v>
      </c>
      <c r="H117" s="11">
        <f t="shared" si="14"/>
        <v>2182500</v>
      </c>
      <c r="I117" s="11">
        <f t="shared" si="2"/>
        <v>20375400</v>
      </c>
      <c r="J117" s="11">
        <f t="shared" si="13"/>
        <v>12173117</v>
      </c>
      <c r="K117" s="11">
        <f t="shared" si="3"/>
        <v>-6350400</v>
      </c>
      <c r="L117" s="11">
        <f t="shared" si="4"/>
        <v>1300000</v>
      </c>
      <c r="M117" s="11">
        <f t="shared" si="5"/>
        <v>1287295</v>
      </c>
      <c r="N117" s="11">
        <f t="shared" si="15"/>
        <v>-3416800</v>
      </c>
      <c r="O117" s="11">
        <f t="shared" si="16"/>
        <v>-3404095</v>
      </c>
      <c r="P117" s="11">
        <f t="shared" si="17"/>
        <v>18994012</v>
      </c>
      <c r="Q117" s="11">
        <f t="shared" si="9"/>
        <v>4466000</v>
      </c>
      <c r="R117" s="11">
        <f t="shared" si="18"/>
        <v>0</v>
      </c>
    </row>
    <row r="118">
      <c r="A118" s="1" t="s">
        <v>2146</v>
      </c>
      <c r="B118" s="8">
        <v>46002.0</v>
      </c>
      <c r="C118" s="1" t="s">
        <v>1969</v>
      </c>
      <c r="D118" s="10">
        <v>40000.0</v>
      </c>
      <c r="E118" s="12"/>
      <c r="F118" s="1" t="s">
        <v>2141</v>
      </c>
      <c r="G118" s="11">
        <f t="shared" si="1"/>
        <v>16247500</v>
      </c>
      <c r="H118" s="11">
        <f t="shared" si="14"/>
        <v>2182500</v>
      </c>
      <c r="I118" s="11">
        <f t="shared" si="2"/>
        <v>20375400</v>
      </c>
      <c r="J118" s="11">
        <f t="shared" si="13"/>
        <v>12213117</v>
      </c>
      <c r="K118" s="11">
        <f t="shared" si="3"/>
        <v>-6310400</v>
      </c>
      <c r="L118" s="11">
        <f t="shared" si="4"/>
        <v>1300000</v>
      </c>
      <c r="M118" s="11">
        <f t="shared" si="5"/>
        <v>1287295</v>
      </c>
      <c r="N118" s="11">
        <f t="shared" si="15"/>
        <v>-3403466.667</v>
      </c>
      <c r="O118" s="11">
        <f t="shared" si="16"/>
        <v>-3390761.667</v>
      </c>
      <c r="P118" s="11">
        <f t="shared" si="17"/>
        <v>19007345.33</v>
      </c>
      <c r="Q118" s="11">
        <f t="shared" si="9"/>
        <v>4466000</v>
      </c>
      <c r="R118" s="11">
        <f t="shared" si="18"/>
        <v>0</v>
      </c>
    </row>
    <row r="119">
      <c r="A119" s="1" t="s">
        <v>2147</v>
      </c>
      <c r="B119" s="8">
        <v>46002.0</v>
      </c>
      <c r="C119" s="1" t="s">
        <v>1969</v>
      </c>
      <c r="D119" s="10">
        <v>255000.0</v>
      </c>
      <c r="E119" s="12"/>
      <c r="F119" s="1" t="s">
        <v>2148</v>
      </c>
      <c r="G119" s="11">
        <f t="shared" si="1"/>
        <v>16502500</v>
      </c>
      <c r="H119" s="11">
        <f t="shared" si="14"/>
        <v>2182500</v>
      </c>
      <c r="I119" s="11">
        <f t="shared" si="2"/>
        <v>20375400</v>
      </c>
      <c r="J119" s="11">
        <f t="shared" si="13"/>
        <v>12468117</v>
      </c>
      <c r="K119" s="11">
        <f t="shared" si="3"/>
        <v>-6055400</v>
      </c>
      <c r="L119" s="11">
        <f t="shared" si="4"/>
        <v>1300000</v>
      </c>
      <c r="M119" s="11">
        <f t="shared" si="5"/>
        <v>1287295</v>
      </c>
      <c r="N119" s="11">
        <f t="shared" si="15"/>
        <v>-3318466.667</v>
      </c>
      <c r="O119" s="11">
        <f t="shared" si="16"/>
        <v>-3305761.667</v>
      </c>
      <c r="P119" s="11">
        <f t="shared" si="17"/>
        <v>19092345.33</v>
      </c>
      <c r="Q119" s="11">
        <f t="shared" si="9"/>
        <v>4466000</v>
      </c>
      <c r="R119" s="11">
        <f t="shared" si="18"/>
        <v>0</v>
      </c>
    </row>
    <row r="120">
      <c r="A120" s="1" t="s">
        <v>2149</v>
      </c>
      <c r="B120" s="8">
        <v>46002.0</v>
      </c>
      <c r="C120" s="1" t="s">
        <v>1969</v>
      </c>
      <c r="D120" s="10">
        <v>165000.0</v>
      </c>
      <c r="E120" s="12"/>
      <c r="F120" s="1" t="s">
        <v>2150</v>
      </c>
      <c r="G120" s="11">
        <f t="shared" si="1"/>
        <v>16667500</v>
      </c>
      <c r="H120" s="11">
        <f t="shared" si="14"/>
        <v>2182500</v>
      </c>
      <c r="I120" s="11">
        <f t="shared" si="2"/>
        <v>20375400</v>
      </c>
      <c r="J120" s="11">
        <f t="shared" si="13"/>
        <v>12633117</v>
      </c>
      <c r="K120" s="11">
        <f t="shared" si="3"/>
        <v>-5890400</v>
      </c>
      <c r="L120" s="11">
        <f t="shared" si="4"/>
        <v>1300000</v>
      </c>
      <c r="M120" s="11">
        <f t="shared" si="5"/>
        <v>1287295</v>
      </c>
      <c r="N120" s="11">
        <f t="shared" si="15"/>
        <v>-3263466.667</v>
      </c>
      <c r="O120" s="11">
        <f t="shared" si="16"/>
        <v>-3250761.667</v>
      </c>
      <c r="P120" s="11">
        <f t="shared" si="17"/>
        <v>19147345.33</v>
      </c>
      <c r="Q120" s="11">
        <f t="shared" si="9"/>
        <v>4466000</v>
      </c>
      <c r="R120" s="11">
        <f t="shared" si="18"/>
        <v>0</v>
      </c>
    </row>
    <row r="121">
      <c r="A121" s="1" t="s">
        <v>2151</v>
      </c>
      <c r="B121" s="8">
        <v>46003.0</v>
      </c>
      <c r="C121" s="1" t="s">
        <v>1969</v>
      </c>
      <c r="D121" s="10">
        <v>170000.0</v>
      </c>
      <c r="E121" s="12"/>
      <c r="F121" s="1" t="s">
        <v>2152</v>
      </c>
      <c r="G121" s="11">
        <f t="shared" si="1"/>
        <v>16837500</v>
      </c>
      <c r="H121" s="11">
        <f t="shared" si="14"/>
        <v>2182500</v>
      </c>
      <c r="I121" s="11">
        <f t="shared" si="2"/>
        <v>20375400</v>
      </c>
      <c r="J121" s="11">
        <f t="shared" si="13"/>
        <v>12803117</v>
      </c>
      <c r="K121" s="11">
        <f t="shared" si="3"/>
        <v>-5720400</v>
      </c>
      <c r="L121" s="11">
        <f t="shared" si="4"/>
        <v>1300000</v>
      </c>
      <c r="M121" s="11">
        <f t="shared" si="5"/>
        <v>1287295</v>
      </c>
      <c r="N121" s="11">
        <f t="shared" si="15"/>
        <v>-3206800</v>
      </c>
      <c r="O121" s="11">
        <f t="shared" si="16"/>
        <v>-3194095</v>
      </c>
      <c r="P121" s="11">
        <f t="shared" si="17"/>
        <v>19204012</v>
      </c>
      <c r="Q121" s="11">
        <f t="shared" si="9"/>
        <v>4466000</v>
      </c>
      <c r="R121" s="11">
        <f t="shared" si="18"/>
        <v>0</v>
      </c>
    </row>
    <row r="122">
      <c r="A122" s="1" t="s">
        <v>2153</v>
      </c>
      <c r="B122" s="8">
        <v>46003.0</v>
      </c>
      <c r="C122" s="1" t="s">
        <v>1969</v>
      </c>
      <c r="D122" s="10">
        <v>149500.0</v>
      </c>
      <c r="E122" s="12"/>
      <c r="F122" s="1" t="s">
        <v>2154</v>
      </c>
      <c r="G122" s="11">
        <f t="shared" si="1"/>
        <v>16987000</v>
      </c>
      <c r="H122" s="11">
        <f t="shared" si="14"/>
        <v>2182500</v>
      </c>
      <c r="I122" s="11">
        <f t="shared" si="2"/>
        <v>20375400</v>
      </c>
      <c r="J122" s="11">
        <f t="shared" si="13"/>
        <v>12952617</v>
      </c>
      <c r="K122" s="11">
        <f t="shared" si="3"/>
        <v>-5570900</v>
      </c>
      <c r="L122" s="11">
        <f t="shared" si="4"/>
        <v>1300000</v>
      </c>
      <c r="M122" s="11">
        <f t="shared" si="5"/>
        <v>1287295</v>
      </c>
      <c r="N122" s="11">
        <f t="shared" si="15"/>
        <v>-3156966.667</v>
      </c>
      <c r="O122" s="11">
        <f t="shared" si="16"/>
        <v>-3144261.667</v>
      </c>
      <c r="P122" s="11">
        <f t="shared" si="17"/>
        <v>19253845.33</v>
      </c>
      <c r="Q122" s="11">
        <f t="shared" si="9"/>
        <v>4466000</v>
      </c>
      <c r="R122" s="11">
        <f t="shared" si="18"/>
        <v>0</v>
      </c>
    </row>
    <row r="123">
      <c r="A123" s="1" t="s">
        <v>2155</v>
      </c>
      <c r="B123" s="8">
        <v>46003.0</v>
      </c>
      <c r="C123" s="1" t="s">
        <v>2156</v>
      </c>
      <c r="D123" s="10">
        <v>187500.0</v>
      </c>
      <c r="E123" s="12"/>
      <c r="F123" s="1" t="s">
        <v>2157</v>
      </c>
      <c r="G123" s="11">
        <f t="shared" si="1"/>
        <v>17174500</v>
      </c>
      <c r="H123" s="11">
        <f t="shared" si="14"/>
        <v>2182500</v>
      </c>
      <c r="I123" s="11">
        <f t="shared" si="2"/>
        <v>20375400</v>
      </c>
      <c r="J123" s="11">
        <f t="shared" si="13"/>
        <v>13140117</v>
      </c>
      <c r="K123" s="11">
        <f t="shared" si="3"/>
        <v>-5383400</v>
      </c>
      <c r="L123" s="11">
        <f t="shared" si="4"/>
        <v>1300000</v>
      </c>
      <c r="M123" s="11">
        <f t="shared" si="5"/>
        <v>1287295</v>
      </c>
      <c r="N123" s="11">
        <f t="shared" si="15"/>
        <v>-3094466.667</v>
      </c>
      <c r="O123" s="11">
        <f t="shared" si="16"/>
        <v>-3081761.667</v>
      </c>
      <c r="P123" s="11">
        <f t="shared" si="17"/>
        <v>19316345.33</v>
      </c>
      <c r="Q123" s="11">
        <f t="shared" si="9"/>
        <v>4466000</v>
      </c>
      <c r="R123" s="11">
        <f t="shared" si="18"/>
        <v>0</v>
      </c>
    </row>
    <row r="124">
      <c r="A124" s="1" t="s">
        <v>2158</v>
      </c>
      <c r="B124" s="8">
        <v>46003.0</v>
      </c>
      <c r="C124" s="1" t="s">
        <v>1969</v>
      </c>
      <c r="D124" s="10">
        <v>348000.0</v>
      </c>
      <c r="E124" s="12"/>
      <c r="F124" s="1" t="s">
        <v>2159</v>
      </c>
      <c r="G124" s="11">
        <f t="shared" si="1"/>
        <v>17522500</v>
      </c>
      <c r="H124" s="11">
        <f t="shared" si="14"/>
        <v>2182500</v>
      </c>
      <c r="I124" s="11">
        <f t="shared" si="2"/>
        <v>20375400</v>
      </c>
      <c r="J124" s="11">
        <f t="shared" si="13"/>
        <v>13488117</v>
      </c>
      <c r="K124" s="11">
        <f t="shared" si="3"/>
        <v>-5035400</v>
      </c>
      <c r="L124" s="11">
        <f t="shared" si="4"/>
        <v>1300000</v>
      </c>
      <c r="M124" s="11">
        <f t="shared" si="5"/>
        <v>1287295</v>
      </c>
      <c r="N124" s="11">
        <f t="shared" si="15"/>
        <v>-2978466.667</v>
      </c>
      <c r="O124" s="11">
        <f t="shared" si="16"/>
        <v>-2965761.667</v>
      </c>
      <c r="P124" s="11">
        <f t="shared" si="17"/>
        <v>19432345.33</v>
      </c>
      <c r="Q124" s="11">
        <f t="shared" si="9"/>
        <v>4466000</v>
      </c>
      <c r="R124" s="11">
        <f t="shared" si="18"/>
        <v>0</v>
      </c>
    </row>
    <row r="125">
      <c r="A125" s="1" t="s">
        <v>2160</v>
      </c>
      <c r="B125" s="8">
        <v>46003.0</v>
      </c>
      <c r="C125" s="1" t="s">
        <v>1969</v>
      </c>
      <c r="D125" s="10">
        <v>126000.0</v>
      </c>
      <c r="E125" s="12"/>
      <c r="F125" s="1" t="s">
        <v>2161</v>
      </c>
      <c r="G125" s="11">
        <f t="shared" si="1"/>
        <v>17648500</v>
      </c>
      <c r="H125" s="11">
        <f t="shared" si="14"/>
        <v>2182500</v>
      </c>
      <c r="I125" s="11">
        <f t="shared" si="2"/>
        <v>20375400</v>
      </c>
      <c r="J125" s="11">
        <f t="shared" si="13"/>
        <v>13614117</v>
      </c>
      <c r="K125" s="11">
        <f t="shared" si="3"/>
        <v>-4909400</v>
      </c>
      <c r="L125" s="11">
        <f t="shared" si="4"/>
        <v>1300000</v>
      </c>
      <c r="M125" s="11">
        <f t="shared" si="5"/>
        <v>1287295</v>
      </c>
      <c r="N125" s="11">
        <f t="shared" si="15"/>
        <v>-2936466.667</v>
      </c>
      <c r="O125" s="11">
        <f t="shared" si="16"/>
        <v>-2923761.667</v>
      </c>
      <c r="P125" s="11">
        <f t="shared" si="17"/>
        <v>19474345.33</v>
      </c>
      <c r="Q125" s="11">
        <f t="shared" si="9"/>
        <v>4466000</v>
      </c>
      <c r="R125" s="11">
        <f t="shared" si="18"/>
        <v>0</v>
      </c>
    </row>
    <row r="126">
      <c r="A126" s="1" t="s">
        <v>2162</v>
      </c>
      <c r="B126" s="8">
        <v>46003.0</v>
      </c>
      <c r="C126" s="1" t="s">
        <v>34</v>
      </c>
      <c r="D126" s="12"/>
      <c r="E126" s="10">
        <v>60000.0</v>
      </c>
      <c r="F126" s="1" t="s">
        <v>39</v>
      </c>
      <c r="G126" s="11">
        <f t="shared" si="1"/>
        <v>17648500</v>
      </c>
      <c r="H126" s="11">
        <f t="shared" si="14"/>
        <v>2182500</v>
      </c>
      <c r="I126" s="11">
        <f t="shared" si="2"/>
        <v>20435400</v>
      </c>
      <c r="J126" s="11">
        <f t="shared" si="13"/>
        <v>13554117</v>
      </c>
      <c r="K126" s="11">
        <f t="shared" si="3"/>
        <v>-4969400</v>
      </c>
      <c r="L126" s="11">
        <f t="shared" si="4"/>
        <v>1300000</v>
      </c>
      <c r="M126" s="11">
        <f t="shared" si="5"/>
        <v>1287295</v>
      </c>
      <c r="N126" s="11">
        <f t="shared" si="15"/>
        <v>-2956466.667</v>
      </c>
      <c r="O126" s="11">
        <f t="shared" si="16"/>
        <v>-2943761.667</v>
      </c>
      <c r="P126" s="11">
        <f t="shared" si="17"/>
        <v>19454345.33</v>
      </c>
      <c r="Q126" s="11">
        <f t="shared" si="9"/>
        <v>4466000</v>
      </c>
      <c r="R126" s="11">
        <f t="shared" si="18"/>
        <v>0</v>
      </c>
    </row>
    <row r="127">
      <c r="A127" s="1" t="s">
        <v>2163</v>
      </c>
      <c r="B127" s="8">
        <v>46003.0</v>
      </c>
      <c r="C127" s="1" t="s">
        <v>34</v>
      </c>
      <c r="D127" s="12"/>
      <c r="E127" s="10">
        <v>40000.0</v>
      </c>
      <c r="F127" s="1" t="s">
        <v>1965</v>
      </c>
      <c r="G127" s="11">
        <f t="shared" si="1"/>
        <v>17648500</v>
      </c>
      <c r="H127" s="11">
        <f t="shared" si="14"/>
        <v>2182500</v>
      </c>
      <c r="I127" s="11">
        <f t="shared" si="2"/>
        <v>20475400</v>
      </c>
      <c r="J127" s="11">
        <f t="shared" si="13"/>
        <v>13514117</v>
      </c>
      <c r="K127" s="11">
        <f t="shared" si="3"/>
        <v>-5009400</v>
      </c>
      <c r="L127" s="11">
        <f t="shared" si="4"/>
        <v>1300000</v>
      </c>
      <c r="M127" s="11">
        <f t="shared" si="5"/>
        <v>1287295</v>
      </c>
      <c r="N127" s="11">
        <f t="shared" si="15"/>
        <v>-2969800</v>
      </c>
      <c r="O127" s="11">
        <f t="shared" si="16"/>
        <v>-2957095</v>
      </c>
      <c r="P127" s="11">
        <f t="shared" si="17"/>
        <v>19441012</v>
      </c>
      <c r="Q127" s="11">
        <f t="shared" si="9"/>
        <v>4466000</v>
      </c>
      <c r="R127" s="11">
        <f t="shared" si="18"/>
        <v>0</v>
      </c>
    </row>
    <row r="128">
      <c r="A128" s="1" t="s">
        <v>2164</v>
      </c>
      <c r="B128" s="8">
        <v>46003.0</v>
      </c>
      <c r="C128" s="1" t="s">
        <v>1969</v>
      </c>
      <c r="D128" s="10">
        <v>397000.0</v>
      </c>
      <c r="E128" s="12"/>
      <c r="F128" s="1" t="s">
        <v>2165</v>
      </c>
      <c r="G128" s="11">
        <f t="shared" si="1"/>
        <v>18045500</v>
      </c>
      <c r="H128" s="11">
        <f t="shared" si="14"/>
        <v>2182500</v>
      </c>
      <c r="I128" s="11">
        <f t="shared" si="2"/>
        <v>20475400</v>
      </c>
      <c r="J128" s="11">
        <f t="shared" si="13"/>
        <v>13911117</v>
      </c>
      <c r="K128" s="11">
        <f t="shared" si="3"/>
        <v>-4612400</v>
      </c>
      <c r="L128" s="11">
        <f t="shared" si="4"/>
        <v>1300000</v>
      </c>
      <c r="M128" s="11">
        <f t="shared" si="5"/>
        <v>1287295</v>
      </c>
      <c r="N128" s="11">
        <f t="shared" si="15"/>
        <v>-2837466.667</v>
      </c>
      <c r="O128" s="11">
        <f t="shared" si="16"/>
        <v>-2824761.667</v>
      </c>
      <c r="P128" s="11">
        <f t="shared" si="17"/>
        <v>19573345.33</v>
      </c>
      <c r="Q128" s="11">
        <f t="shared" si="9"/>
        <v>4466000</v>
      </c>
      <c r="R128" s="11">
        <f t="shared" si="18"/>
        <v>0</v>
      </c>
    </row>
    <row r="129">
      <c r="A129" s="1" t="s">
        <v>2166</v>
      </c>
      <c r="B129" s="8">
        <v>46003.0</v>
      </c>
      <c r="C129" s="1" t="s">
        <v>2156</v>
      </c>
      <c r="D129" s="10">
        <v>146000.0</v>
      </c>
      <c r="E129" s="12"/>
      <c r="F129" s="1" t="s">
        <v>2167</v>
      </c>
      <c r="G129" s="11">
        <f t="shared" si="1"/>
        <v>18191500</v>
      </c>
      <c r="H129" s="11">
        <f t="shared" si="14"/>
        <v>2182500</v>
      </c>
      <c r="I129" s="11">
        <f t="shared" si="2"/>
        <v>20475400</v>
      </c>
      <c r="J129" s="11">
        <f t="shared" si="13"/>
        <v>14057117</v>
      </c>
      <c r="K129" s="11">
        <f t="shared" si="3"/>
        <v>-4466400</v>
      </c>
      <c r="L129" s="11">
        <f t="shared" si="4"/>
        <v>1300000</v>
      </c>
      <c r="M129" s="11">
        <f t="shared" si="5"/>
        <v>1287295</v>
      </c>
      <c r="N129" s="11">
        <f t="shared" si="15"/>
        <v>-2788800</v>
      </c>
      <c r="O129" s="11">
        <f t="shared" si="16"/>
        <v>-2776095</v>
      </c>
      <c r="P129" s="11">
        <f t="shared" si="17"/>
        <v>19622012</v>
      </c>
      <c r="Q129" s="11">
        <f t="shared" si="9"/>
        <v>4466000</v>
      </c>
      <c r="R129" s="11">
        <f t="shared" si="18"/>
        <v>0</v>
      </c>
    </row>
    <row r="130">
      <c r="A130" s="1" t="s">
        <v>2168</v>
      </c>
      <c r="B130" s="8">
        <v>46004.0</v>
      </c>
      <c r="C130" s="1" t="s">
        <v>25</v>
      </c>
      <c r="D130" s="12"/>
      <c r="E130" s="10">
        <v>100000.0</v>
      </c>
      <c r="F130" s="1" t="s">
        <v>53</v>
      </c>
      <c r="G130" s="11">
        <f t="shared" si="1"/>
        <v>18191500</v>
      </c>
      <c r="H130" s="11">
        <f t="shared" si="14"/>
        <v>2282500</v>
      </c>
      <c r="I130" s="11">
        <f t="shared" si="2"/>
        <v>20475400</v>
      </c>
      <c r="J130" s="11">
        <f t="shared" si="13"/>
        <v>13957117</v>
      </c>
      <c r="K130" s="11">
        <f t="shared" si="3"/>
        <v>-4566400</v>
      </c>
      <c r="L130" s="11">
        <f t="shared" si="4"/>
        <v>1300000</v>
      </c>
      <c r="M130" s="11">
        <f t="shared" si="5"/>
        <v>1287295</v>
      </c>
      <c r="N130" s="11">
        <f t="shared" si="15"/>
        <v>-2822133.333</v>
      </c>
      <c r="O130" s="11">
        <f t="shared" si="16"/>
        <v>-2809428.333</v>
      </c>
      <c r="P130" s="11">
        <f t="shared" si="17"/>
        <v>19588678.67</v>
      </c>
      <c r="Q130" s="11">
        <f t="shared" si="9"/>
        <v>4566000</v>
      </c>
      <c r="R130" s="11">
        <f t="shared" si="18"/>
        <v>0</v>
      </c>
    </row>
    <row r="131">
      <c r="A131" s="1" t="s">
        <v>2169</v>
      </c>
      <c r="B131" s="8">
        <v>46004.0</v>
      </c>
      <c r="C131" s="1" t="s">
        <v>34</v>
      </c>
      <c r="D131" s="12"/>
      <c r="E131" s="10">
        <v>428000.0</v>
      </c>
      <c r="F131" s="1" t="s">
        <v>2170</v>
      </c>
      <c r="G131" s="11">
        <f t="shared" si="1"/>
        <v>18191500</v>
      </c>
      <c r="H131" s="11">
        <f t="shared" si="14"/>
        <v>2282500</v>
      </c>
      <c r="I131" s="11">
        <f t="shared" si="2"/>
        <v>20903400</v>
      </c>
      <c r="J131" s="11">
        <f t="shared" si="13"/>
        <v>13529117</v>
      </c>
      <c r="K131" s="11">
        <f t="shared" si="3"/>
        <v>-4994400</v>
      </c>
      <c r="L131" s="11">
        <f t="shared" si="4"/>
        <v>1300000</v>
      </c>
      <c r="M131" s="11">
        <f t="shared" si="5"/>
        <v>1287295</v>
      </c>
      <c r="N131" s="11">
        <f t="shared" si="15"/>
        <v>-2964800</v>
      </c>
      <c r="O131" s="11">
        <f t="shared" si="16"/>
        <v>-2952095</v>
      </c>
      <c r="P131" s="11">
        <f t="shared" si="17"/>
        <v>19446012</v>
      </c>
      <c r="Q131" s="11">
        <f t="shared" si="9"/>
        <v>4566000</v>
      </c>
      <c r="R131" s="11">
        <f t="shared" si="18"/>
        <v>0</v>
      </c>
    </row>
    <row r="132">
      <c r="A132" s="1" t="s">
        <v>2171</v>
      </c>
      <c r="B132" s="8">
        <v>46004.0</v>
      </c>
      <c r="C132" s="1" t="s">
        <v>1969</v>
      </c>
      <c r="D132" s="10">
        <v>102000.0</v>
      </c>
      <c r="E132" s="12"/>
      <c r="F132" s="1" t="s">
        <v>2172</v>
      </c>
      <c r="G132" s="11">
        <f t="shared" si="1"/>
        <v>18293500</v>
      </c>
      <c r="H132" s="11">
        <f t="shared" si="14"/>
        <v>2282500</v>
      </c>
      <c r="I132" s="11">
        <f t="shared" si="2"/>
        <v>20903400</v>
      </c>
      <c r="J132" s="11">
        <f t="shared" si="13"/>
        <v>13631117</v>
      </c>
      <c r="K132" s="11">
        <f t="shared" si="3"/>
        <v>-4892400</v>
      </c>
      <c r="L132" s="11">
        <f t="shared" si="4"/>
        <v>1300000</v>
      </c>
      <c r="M132" s="11">
        <f t="shared" si="5"/>
        <v>1287295</v>
      </c>
      <c r="N132" s="11">
        <f t="shared" si="15"/>
        <v>-2930800</v>
      </c>
      <c r="O132" s="11">
        <f t="shared" si="16"/>
        <v>-2918095</v>
      </c>
      <c r="P132" s="11">
        <f t="shared" si="17"/>
        <v>19480012</v>
      </c>
      <c r="Q132" s="11">
        <f t="shared" si="9"/>
        <v>4566000</v>
      </c>
      <c r="R132" s="11">
        <f t="shared" si="18"/>
        <v>0</v>
      </c>
    </row>
    <row r="133">
      <c r="A133" s="1" t="s">
        <v>2173</v>
      </c>
      <c r="B133" s="8">
        <v>46004.0</v>
      </c>
      <c r="C133" s="1" t="s">
        <v>25</v>
      </c>
      <c r="D133" s="12"/>
      <c r="E133" s="10">
        <v>200000.0</v>
      </c>
      <c r="F133" s="1" t="s">
        <v>53</v>
      </c>
      <c r="G133" s="11">
        <f t="shared" si="1"/>
        <v>18293500</v>
      </c>
      <c r="H133" s="11">
        <f t="shared" si="14"/>
        <v>2482500</v>
      </c>
      <c r="I133" s="11">
        <f t="shared" si="2"/>
        <v>20903400</v>
      </c>
      <c r="J133" s="11">
        <f t="shared" si="13"/>
        <v>13431117</v>
      </c>
      <c r="K133" s="11">
        <f t="shared" si="3"/>
        <v>-5092400</v>
      </c>
      <c r="L133" s="11">
        <f t="shared" si="4"/>
        <v>1300000</v>
      </c>
      <c r="M133" s="11">
        <f t="shared" si="5"/>
        <v>1287295</v>
      </c>
      <c r="N133" s="11">
        <f t="shared" si="15"/>
        <v>-2997466.667</v>
      </c>
      <c r="O133" s="11">
        <f t="shared" si="16"/>
        <v>-2984761.667</v>
      </c>
      <c r="P133" s="11">
        <f t="shared" si="17"/>
        <v>19413345.33</v>
      </c>
      <c r="Q133" s="11">
        <f t="shared" si="9"/>
        <v>4766000</v>
      </c>
      <c r="R133" s="11">
        <f t="shared" si="18"/>
        <v>0</v>
      </c>
    </row>
    <row r="134">
      <c r="A134" s="1" t="s">
        <v>2174</v>
      </c>
      <c r="B134" s="8">
        <v>46005.0</v>
      </c>
      <c r="C134" s="1" t="s">
        <v>25</v>
      </c>
      <c r="D134" s="12"/>
      <c r="E134" s="10">
        <v>150000.0</v>
      </c>
      <c r="F134" s="1" t="s">
        <v>53</v>
      </c>
      <c r="G134" s="11">
        <f t="shared" si="1"/>
        <v>18293500</v>
      </c>
      <c r="H134" s="11">
        <f t="shared" si="14"/>
        <v>2632500</v>
      </c>
      <c r="I134" s="11">
        <f t="shared" si="2"/>
        <v>20903400</v>
      </c>
      <c r="J134" s="11">
        <f t="shared" si="13"/>
        <v>13281117</v>
      </c>
      <c r="K134" s="11">
        <f t="shared" si="3"/>
        <v>-5242400</v>
      </c>
      <c r="L134" s="11">
        <f t="shared" si="4"/>
        <v>1300000</v>
      </c>
      <c r="M134" s="11">
        <f t="shared" si="5"/>
        <v>1287295</v>
      </c>
      <c r="N134" s="11">
        <f t="shared" si="15"/>
        <v>-3047466.667</v>
      </c>
      <c r="O134" s="11">
        <f t="shared" si="16"/>
        <v>-3034761.667</v>
      </c>
      <c r="P134" s="11">
        <f t="shared" si="17"/>
        <v>19363345.33</v>
      </c>
      <c r="Q134" s="11">
        <f t="shared" si="9"/>
        <v>4916000</v>
      </c>
      <c r="R134" s="11">
        <f t="shared" si="18"/>
        <v>0</v>
      </c>
    </row>
    <row r="135">
      <c r="A135" s="1" t="s">
        <v>2175</v>
      </c>
      <c r="B135" s="8">
        <v>46005.0</v>
      </c>
      <c r="C135" s="1" t="s">
        <v>19</v>
      </c>
      <c r="D135" s="10">
        <v>8000000.0</v>
      </c>
      <c r="E135" s="12"/>
      <c r="F135" s="1" t="s">
        <v>2176</v>
      </c>
      <c r="G135" s="11">
        <f t="shared" si="1"/>
        <v>18293500</v>
      </c>
      <c r="H135" s="11">
        <f t="shared" si="14"/>
        <v>2632500</v>
      </c>
      <c r="I135" s="11">
        <f t="shared" si="2"/>
        <v>20903400</v>
      </c>
      <c r="J135" s="11">
        <f t="shared" si="13"/>
        <v>21281117</v>
      </c>
      <c r="K135" s="11">
        <f t="shared" si="3"/>
        <v>-5242400</v>
      </c>
      <c r="L135" s="11">
        <f t="shared" si="4"/>
        <v>1300000</v>
      </c>
      <c r="M135" s="11">
        <f t="shared" si="5"/>
        <v>1287295</v>
      </c>
      <c r="N135" s="11">
        <f t="shared" si="15"/>
        <v>-3047466.667</v>
      </c>
      <c r="O135" s="11">
        <f t="shared" si="16"/>
        <v>-3034761.667</v>
      </c>
      <c r="P135" s="11">
        <f t="shared" si="17"/>
        <v>27363345.33</v>
      </c>
      <c r="Q135" s="11">
        <f t="shared" si="9"/>
        <v>4916000</v>
      </c>
      <c r="R135" s="11">
        <f t="shared" si="18"/>
        <v>0</v>
      </c>
    </row>
    <row r="136">
      <c r="A136" s="1" t="s">
        <v>2177</v>
      </c>
      <c r="B136" s="8">
        <v>46006.0</v>
      </c>
      <c r="C136" s="1" t="s">
        <v>34</v>
      </c>
      <c r="D136" s="12"/>
      <c r="E136" s="10">
        <v>1355000.0</v>
      </c>
      <c r="F136" s="1" t="s">
        <v>37</v>
      </c>
      <c r="G136" s="11">
        <f t="shared" si="1"/>
        <v>18293500</v>
      </c>
      <c r="H136" s="11">
        <f t="shared" si="14"/>
        <v>2632500</v>
      </c>
      <c r="I136" s="11">
        <f t="shared" si="2"/>
        <v>22258400</v>
      </c>
      <c r="J136" s="11">
        <f t="shared" si="13"/>
        <v>19926117</v>
      </c>
      <c r="K136" s="11">
        <f t="shared" si="3"/>
        <v>-6597400</v>
      </c>
      <c r="L136" s="11">
        <f t="shared" si="4"/>
        <v>1300000</v>
      </c>
      <c r="M136" s="11">
        <f t="shared" si="5"/>
        <v>1287295</v>
      </c>
      <c r="N136" s="11">
        <f t="shared" si="15"/>
        <v>-3499133.333</v>
      </c>
      <c r="O136" s="11">
        <f t="shared" si="16"/>
        <v>-3486428.333</v>
      </c>
      <c r="P136" s="11">
        <f t="shared" si="17"/>
        <v>26911678.67</v>
      </c>
      <c r="Q136" s="11">
        <f t="shared" si="9"/>
        <v>4916000</v>
      </c>
      <c r="R136" s="11">
        <f t="shared" si="18"/>
        <v>0</v>
      </c>
    </row>
    <row r="137">
      <c r="A137" s="1" t="s">
        <v>2178</v>
      </c>
      <c r="B137" s="8">
        <v>46006.0</v>
      </c>
      <c r="C137" s="1" t="s">
        <v>1969</v>
      </c>
      <c r="D137" s="10">
        <v>600000.0</v>
      </c>
      <c r="E137" s="12"/>
      <c r="F137" s="1" t="s">
        <v>2179</v>
      </c>
      <c r="G137" s="11">
        <f t="shared" si="1"/>
        <v>18893500</v>
      </c>
      <c r="H137" s="11">
        <f t="shared" si="14"/>
        <v>2632500</v>
      </c>
      <c r="I137" s="11">
        <f t="shared" si="2"/>
        <v>22258400</v>
      </c>
      <c r="J137" s="11">
        <f t="shared" si="13"/>
        <v>20526117</v>
      </c>
      <c r="K137" s="11">
        <f t="shared" si="3"/>
        <v>-5997400</v>
      </c>
      <c r="L137" s="11">
        <f t="shared" si="4"/>
        <v>1300000</v>
      </c>
      <c r="M137" s="11">
        <f t="shared" si="5"/>
        <v>1287295</v>
      </c>
      <c r="N137" s="11">
        <f t="shared" si="15"/>
        <v>-3299133.333</v>
      </c>
      <c r="O137" s="11">
        <f t="shared" si="16"/>
        <v>-3286428.333</v>
      </c>
      <c r="P137" s="11">
        <f t="shared" si="17"/>
        <v>27111678.67</v>
      </c>
      <c r="Q137" s="11">
        <f t="shared" si="9"/>
        <v>4916000</v>
      </c>
      <c r="R137" s="11">
        <f t="shared" si="18"/>
        <v>0</v>
      </c>
    </row>
    <row r="138">
      <c r="A138" s="1" t="s">
        <v>2180</v>
      </c>
      <c r="B138" s="8">
        <v>46006.0</v>
      </c>
      <c r="C138" s="1" t="s">
        <v>1969</v>
      </c>
      <c r="D138" s="10">
        <v>50000.0</v>
      </c>
      <c r="E138" s="12"/>
      <c r="F138" s="1" t="s">
        <v>2181</v>
      </c>
      <c r="G138" s="11">
        <f t="shared" si="1"/>
        <v>18943500</v>
      </c>
      <c r="H138" s="11">
        <f t="shared" si="14"/>
        <v>2632500</v>
      </c>
      <c r="I138" s="11">
        <f t="shared" si="2"/>
        <v>22258400</v>
      </c>
      <c r="J138" s="11">
        <f t="shared" si="13"/>
        <v>20576117</v>
      </c>
      <c r="K138" s="11">
        <f t="shared" si="3"/>
        <v>-5947400</v>
      </c>
      <c r="L138" s="11">
        <f t="shared" si="4"/>
        <v>1300000</v>
      </c>
      <c r="M138" s="11">
        <f t="shared" si="5"/>
        <v>1287295</v>
      </c>
      <c r="N138" s="11">
        <f t="shared" si="15"/>
        <v>-3282466.667</v>
      </c>
      <c r="O138" s="11">
        <f t="shared" si="16"/>
        <v>-3269761.667</v>
      </c>
      <c r="P138" s="11">
        <f t="shared" si="17"/>
        <v>27128345.33</v>
      </c>
      <c r="Q138" s="11">
        <f t="shared" si="9"/>
        <v>4916000</v>
      </c>
      <c r="R138" s="11">
        <f t="shared" si="18"/>
        <v>0</v>
      </c>
    </row>
    <row r="139">
      <c r="A139" s="1" t="s">
        <v>2182</v>
      </c>
      <c r="B139" s="8">
        <v>46006.0</v>
      </c>
      <c r="C139" s="1" t="s">
        <v>1969</v>
      </c>
      <c r="D139" s="10">
        <v>400000.0</v>
      </c>
      <c r="E139" s="12"/>
      <c r="F139" s="1" t="s">
        <v>2183</v>
      </c>
      <c r="G139" s="11">
        <f t="shared" si="1"/>
        <v>19343500</v>
      </c>
      <c r="H139" s="11">
        <f t="shared" si="14"/>
        <v>2632500</v>
      </c>
      <c r="I139" s="11">
        <f t="shared" si="2"/>
        <v>22258400</v>
      </c>
      <c r="J139" s="11">
        <f t="shared" si="13"/>
        <v>20976117</v>
      </c>
      <c r="K139" s="11">
        <f t="shared" si="3"/>
        <v>-5547400</v>
      </c>
      <c r="L139" s="11">
        <f t="shared" si="4"/>
        <v>1300000</v>
      </c>
      <c r="M139" s="11">
        <f t="shared" si="5"/>
        <v>1287295</v>
      </c>
      <c r="N139" s="11">
        <f t="shared" si="15"/>
        <v>-3149133.333</v>
      </c>
      <c r="O139" s="11">
        <f t="shared" si="16"/>
        <v>-3136428.333</v>
      </c>
      <c r="P139" s="11">
        <f t="shared" si="17"/>
        <v>27261678.67</v>
      </c>
      <c r="Q139" s="11">
        <f t="shared" si="9"/>
        <v>4916000</v>
      </c>
      <c r="R139" s="11">
        <f t="shared" si="18"/>
        <v>0</v>
      </c>
    </row>
    <row r="140">
      <c r="A140" s="1" t="s">
        <v>2184</v>
      </c>
      <c r="B140" s="8">
        <v>46006.0</v>
      </c>
      <c r="C140" s="1" t="s">
        <v>1969</v>
      </c>
      <c r="D140" s="10">
        <v>500000.0</v>
      </c>
      <c r="E140" s="12"/>
      <c r="F140" s="1" t="s">
        <v>2185</v>
      </c>
      <c r="G140" s="11">
        <f t="shared" si="1"/>
        <v>19843500</v>
      </c>
      <c r="H140" s="11">
        <f t="shared" si="14"/>
        <v>2632500</v>
      </c>
      <c r="I140" s="11">
        <f t="shared" si="2"/>
        <v>22258400</v>
      </c>
      <c r="J140" s="11">
        <f t="shared" si="13"/>
        <v>21476117</v>
      </c>
      <c r="K140" s="11">
        <f t="shared" si="3"/>
        <v>-5047400</v>
      </c>
      <c r="L140" s="11">
        <f t="shared" si="4"/>
        <v>1300000</v>
      </c>
      <c r="M140" s="11">
        <f t="shared" si="5"/>
        <v>1287295</v>
      </c>
      <c r="N140" s="11">
        <f t="shared" si="15"/>
        <v>-2982466.667</v>
      </c>
      <c r="O140" s="11">
        <f t="shared" si="16"/>
        <v>-2969761.667</v>
      </c>
      <c r="P140" s="11">
        <f t="shared" si="17"/>
        <v>27428345.33</v>
      </c>
      <c r="Q140" s="11">
        <f t="shared" si="9"/>
        <v>4916000</v>
      </c>
      <c r="R140" s="11">
        <f t="shared" si="18"/>
        <v>0</v>
      </c>
    </row>
    <row r="141">
      <c r="A141" s="1" t="s">
        <v>2186</v>
      </c>
      <c r="B141" s="8">
        <v>46007.0</v>
      </c>
      <c r="C141" s="1" t="s">
        <v>34</v>
      </c>
      <c r="D141" s="12"/>
      <c r="E141" s="10">
        <v>128000.0</v>
      </c>
      <c r="F141" s="1" t="s">
        <v>37</v>
      </c>
      <c r="G141" s="11">
        <f t="shared" si="1"/>
        <v>19843500</v>
      </c>
      <c r="H141" s="11">
        <f t="shared" si="14"/>
        <v>2632500</v>
      </c>
      <c r="I141" s="11">
        <f t="shared" si="2"/>
        <v>22386400</v>
      </c>
      <c r="J141" s="11">
        <f t="shared" si="13"/>
        <v>21348117</v>
      </c>
      <c r="K141" s="11">
        <f t="shared" si="3"/>
        <v>-5175400</v>
      </c>
      <c r="L141" s="11">
        <f t="shared" si="4"/>
        <v>1300000</v>
      </c>
      <c r="M141" s="11">
        <f t="shared" si="5"/>
        <v>1287295</v>
      </c>
      <c r="N141" s="11">
        <f t="shared" si="15"/>
        <v>-3025133.333</v>
      </c>
      <c r="O141" s="11">
        <f t="shared" si="16"/>
        <v>-3012428.333</v>
      </c>
      <c r="P141" s="11">
        <f t="shared" si="17"/>
        <v>27385678.67</v>
      </c>
      <c r="Q141" s="11">
        <f t="shared" si="9"/>
        <v>4916000</v>
      </c>
      <c r="R141" s="11">
        <f t="shared" si="18"/>
        <v>0</v>
      </c>
    </row>
    <row r="142">
      <c r="A142" s="1" t="s">
        <v>2187</v>
      </c>
      <c r="B142" s="8">
        <v>46007.0</v>
      </c>
      <c r="C142" s="1" t="s">
        <v>34</v>
      </c>
      <c r="D142" s="12"/>
      <c r="E142" s="10">
        <v>481000.0</v>
      </c>
      <c r="F142" s="1" t="s">
        <v>2188</v>
      </c>
      <c r="G142" s="11">
        <f t="shared" si="1"/>
        <v>19843500</v>
      </c>
      <c r="H142" s="11">
        <f t="shared" si="14"/>
        <v>2632500</v>
      </c>
      <c r="I142" s="11">
        <f t="shared" si="2"/>
        <v>22867400</v>
      </c>
      <c r="J142" s="11">
        <f t="shared" si="13"/>
        <v>20867117</v>
      </c>
      <c r="K142" s="11">
        <f t="shared" si="3"/>
        <v>-5656400</v>
      </c>
      <c r="L142" s="11">
        <f t="shared" si="4"/>
        <v>1300000</v>
      </c>
      <c r="M142" s="11">
        <f t="shared" si="5"/>
        <v>1287295</v>
      </c>
      <c r="N142" s="11">
        <f t="shared" si="15"/>
        <v>-3185466.667</v>
      </c>
      <c r="O142" s="11">
        <f t="shared" si="16"/>
        <v>-3172761.667</v>
      </c>
      <c r="P142" s="11">
        <f t="shared" si="17"/>
        <v>27225345.33</v>
      </c>
      <c r="Q142" s="11">
        <f t="shared" si="9"/>
        <v>4916000</v>
      </c>
      <c r="R142" s="11">
        <f t="shared" si="18"/>
        <v>0</v>
      </c>
    </row>
    <row r="143">
      <c r="A143" s="1" t="s">
        <v>2189</v>
      </c>
      <c r="B143" s="8">
        <v>46007.0</v>
      </c>
      <c r="C143" s="1" t="s">
        <v>25</v>
      </c>
      <c r="D143" s="12"/>
      <c r="E143" s="10">
        <v>200000.0</v>
      </c>
      <c r="F143" s="1" t="s">
        <v>53</v>
      </c>
      <c r="G143" s="11">
        <f t="shared" si="1"/>
        <v>19843500</v>
      </c>
      <c r="H143" s="11">
        <f t="shared" si="14"/>
        <v>2832500</v>
      </c>
      <c r="I143" s="11">
        <f t="shared" si="2"/>
        <v>22867400</v>
      </c>
      <c r="J143" s="11">
        <f t="shared" si="13"/>
        <v>20667117</v>
      </c>
      <c r="K143" s="11">
        <f t="shared" si="3"/>
        <v>-5856400</v>
      </c>
      <c r="L143" s="11">
        <f t="shared" si="4"/>
        <v>1300000</v>
      </c>
      <c r="M143" s="11">
        <f t="shared" si="5"/>
        <v>1287295</v>
      </c>
      <c r="N143" s="11">
        <f t="shared" si="15"/>
        <v>-3252133.333</v>
      </c>
      <c r="O143" s="11">
        <f t="shared" si="16"/>
        <v>-3239428.333</v>
      </c>
      <c r="P143" s="11">
        <f t="shared" si="17"/>
        <v>27158678.67</v>
      </c>
      <c r="Q143" s="11">
        <f t="shared" si="9"/>
        <v>5116000</v>
      </c>
      <c r="R143" s="11">
        <f t="shared" si="18"/>
        <v>0</v>
      </c>
    </row>
    <row r="144">
      <c r="A144" s="1" t="s">
        <v>2190</v>
      </c>
      <c r="B144" s="8">
        <v>46007.0</v>
      </c>
      <c r="C144" s="1" t="s">
        <v>34</v>
      </c>
      <c r="D144" s="12"/>
      <c r="E144" s="10">
        <v>208000.0</v>
      </c>
      <c r="F144" s="1" t="s">
        <v>62</v>
      </c>
      <c r="G144" s="11">
        <f t="shared" si="1"/>
        <v>19843500</v>
      </c>
      <c r="H144" s="11">
        <f t="shared" si="14"/>
        <v>2832500</v>
      </c>
      <c r="I144" s="11">
        <f t="shared" si="2"/>
        <v>23075400</v>
      </c>
      <c r="J144" s="11">
        <f t="shared" si="13"/>
        <v>20459117</v>
      </c>
      <c r="K144" s="11">
        <f t="shared" si="3"/>
        <v>-6064400</v>
      </c>
      <c r="L144" s="11">
        <f t="shared" si="4"/>
        <v>1300000</v>
      </c>
      <c r="M144" s="11">
        <f t="shared" si="5"/>
        <v>1287295</v>
      </c>
      <c r="N144" s="11">
        <f t="shared" si="15"/>
        <v>-3321466.667</v>
      </c>
      <c r="O144" s="11">
        <f t="shared" si="16"/>
        <v>-3308761.667</v>
      </c>
      <c r="P144" s="11">
        <f t="shared" si="17"/>
        <v>27089345.33</v>
      </c>
      <c r="Q144" s="11">
        <f t="shared" si="9"/>
        <v>5116000</v>
      </c>
      <c r="R144" s="11">
        <f t="shared" si="18"/>
        <v>0</v>
      </c>
    </row>
    <row r="145">
      <c r="A145" s="1" t="s">
        <v>2191</v>
      </c>
      <c r="B145" s="8">
        <v>46007.0</v>
      </c>
      <c r="C145" s="1" t="s">
        <v>25</v>
      </c>
      <c r="D145" s="12"/>
      <c r="E145" s="10">
        <v>50000.0</v>
      </c>
      <c r="F145" s="1" t="s">
        <v>53</v>
      </c>
      <c r="G145" s="11">
        <f t="shared" si="1"/>
        <v>19843500</v>
      </c>
      <c r="H145" s="11">
        <f t="shared" si="14"/>
        <v>2882500</v>
      </c>
      <c r="I145" s="11">
        <f t="shared" si="2"/>
        <v>23075400</v>
      </c>
      <c r="J145" s="11">
        <f t="shared" si="13"/>
        <v>20409117</v>
      </c>
      <c r="K145" s="11">
        <f t="shared" si="3"/>
        <v>-6114400</v>
      </c>
      <c r="L145" s="11">
        <f t="shared" si="4"/>
        <v>1300000</v>
      </c>
      <c r="M145" s="11">
        <f t="shared" si="5"/>
        <v>1287295</v>
      </c>
      <c r="N145" s="11">
        <f t="shared" si="15"/>
        <v>-3338133.333</v>
      </c>
      <c r="O145" s="11">
        <f t="shared" si="16"/>
        <v>-3325428.333</v>
      </c>
      <c r="P145" s="11">
        <f t="shared" si="17"/>
        <v>27072678.67</v>
      </c>
      <c r="Q145" s="11">
        <f t="shared" si="9"/>
        <v>5166000</v>
      </c>
      <c r="R145" s="11">
        <f t="shared" si="18"/>
        <v>0</v>
      </c>
    </row>
    <row r="146">
      <c r="A146" s="1" t="s">
        <v>2192</v>
      </c>
      <c r="B146" s="8">
        <v>46007.0</v>
      </c>
      <c r="C146" s="1" t="s">
        <v>25</v>
      </c>
      <c r="D146" s="12"/>
      <c r="E146" s="10">
        <v>503000.0</v>
      </c>
      <c r="F146" s="1" t="s">
        <v>433</v>
      </c>
      <c r="G146" s="11">
        <f t="shared" si="1"/>
        <v>19843500</v>
      </c>
      <c r="H146" s="11">
        <f t="shared" si="14"/>
        <v>3385500</v>
      </c>
      <c r="I146" s="11">
        <f t="shared" si="2"/>
        <v>23075400</v>
      </c>
      <c r="J146" s="11">
        <f t="shared" si="13"/>
        <v>19906117</v>
      </c>
      <c r="K146" s="11">
        <f t="shared" si="3"/>
        <v>-6617400</v>
      </c>
      <c r="L146" s="11">
        <f t="shared" si="4"/>
        <v>1300000</v>
      </c>
      <c r="M146" s="11">
        <f t="shared" si="5"/>
        <v>1287295</v>
      </c>
      <c r="N146" s="11">
        <f t="shared" si="15"/>
        <v>-3505800</v>
      </c>
      <c r="O146" s="11">
        <f t="shared" si="16"/>
        <v>-3493095</v>
      </c>
      <c r="P146" s="11">
        <f t="shared" si="17"/>
        <v>26905012</v>
      </c>
      <c r="Q146" s="11">
        <f t="shared" si="9"/>
        <v>5166000</v>
      </c>
      <c r="R146" s="11">
        <f t="shared" si="18"/>
        <v>0</v>
      </c>
    </row>
    <row r="147">
      <c r="A147" s="1" t="s">
        <v>2193</v>
      </c>
      <c r="B147" s="8">
        <v>46007.0</v>
      </c>
      <c r="C147" s="1" t="s">
        <v>1969</v>
      </c>
      <c r="D147" s="10">
        <v>415000.0</v>
      </c>
      <c r="E147" s="12"/>
      <c r="F147" s="1" t="s">
        <v>2194</v>
      </c>
      <c r="G147" s="11">
        <f t="shared" si="1"/>
        <v>20258500</v>
      </c>
      <c r="H147" s="11">
        <f t="shared" si="14"/>
        <v>3385500</v>
      </c>
      <c r="I147" s="11">
        <f t="shared" si="2"/>
        <v>23075400</v>
      </c>
      <c r="J147" s="11">
        <f t="shared" si="13"/>
        <v>20321117</v>
      </c>
      <c r="K147" s="11">
        <f t="shared" si="3"/>
        <v>-6202400</v>
      </c>
      <c r="L147" s="11">
        <f t="shared" si="4"/>
        <v>1300000</v>
      </c>
      <c r="M147" s="11">
        <f t="shared" si="5"/>
        <v>1287295</v>
      </c>
      <c r="N147" s="11">
        <f t="shared" si="15"/>
        <v>-3367466.667</v>
      </c>
      <c r="O147" s="11">
        <f t="shared" si="16"/>
        <v>-3354761.667</v>
      </c>
      <c r="P147" s="11">
        <f t="shared" si="17"/>
        <v>27043345.33</v>
      </c>
      <c r="Q147" s="11">
        <f t="shared" si="9"/>
        <v>5166000</v>
      </c>
      <c r="R147" s="11">
        <f t="shared" si="18"/>
        <v>0</v>
      </c>
    </row>
    <row r="148">
      <c r="A148" s="1" t="s">
        <v>2195</v>
      </c>
      <c r="B148" s="8">
        <v>46007.0</v>
      </c>
      <c r="C148" s="1" t="s">
        <v>1969</v>
      </c>
      <c r="D148" s="10">
        <v>34000.0</v>
      </c>
      <c r="E148" s="12"/>
      <c r="F148" s="1" t="s">
        <v>2196</v>
      </c>
      <c r="G148" s="11">
        <f t="shared" si="1"/>
        <v>20292500</v>
      </c>
      <c r="H148" s="11">
        <f t="shared" si="14"/>
        <v>3385500</v>
      </c>
      <c r="I148" s="11">
        <f t="shared" si="2"/>
        <v>23075400</v>
      </c>
      <c r="J148" s="11">
        <f t="shared" si="13"/>
        <v>20355117</v>
      </c>
      <c r="K148" s="11">
        <f t="shared" si="3"/>
        <v>-6168400</v>
      </c>
      <c r="L148" s="11">
        <f t="shared" si="4"/>
        <v>1300000</v>
      </c>
      <c r="M148" s="11">
        <f t="shared" si="5"/>
        <v>1287295</v>
      </c>
      <c r="N148" s="11">
        <f t="shared" si="15"/>
        <v>-3356133.333</v>
      </c>
      <c r="O148" s="11">
        <f t="shared" si="16"/>
        <v>-3343428.333</v>
      </c>
      <c r="P148" s="11">
        <f t="shared" si="17"/>
        <v>27054678.67</v>
      </c>
      <c r="Q148" s="11">
        <f t="shared" si="9"/>
        <v>5166000</v>
      </c>
      <c r="R148" s="11">
        <f t="shared" si="18"/>
        <v>0</v>
      </c>
    </row>
    <row r="149">
      <c r="A149" s="14" t="s">
        <v>2197</v>
      </c>
      <c r="B149" s="8">
        <v>46007.0</v>
      </c>
      <c r="C149" s="1" t="s">
        <v>22</v>
      </c>
      <c r="D149" s="12"/>
      <c r="E149" s="10">
        <v>159000.0</v>
      </c>
      <c r="F149" s="1" t="s">
        <v>30</v>
      </c>
      <c r="G149" s="11">
        <f t="shared" si="1"/>
        <v>20292500</v>
      </c>
      <c r="H149" s="11">
        <f t="shared" si="14"/>
        <v>3385500</v>
      </c>
      <c r="I149" s="11">
        <f t="shared" si="2"/>
        <v>23075400</v>
      </c>
      <c r="J149" s="11">
        <f t="shared" si="13"/>
        <v>20196117</v>
      </c>
      <c r="K149" s="11">
        <f t="shared" si="3"/>
        <v>-6168400</v>
      </c>
      <c r="L149" s="11">
        <f t="shared" si="4"/>
        <v>1300000</v>
      </c>
      <c r="M149" s="11">
        <f t="shared" si="5"/>
        <v>1446295</v>
      </c>
      <c r="N149" s="11">
        <f t="shared" si="15"/>
        <v>-3356133.333</v>
      </c>
      <c r="O149" s="11">
        <f t="shared" si="16"/>
        <v>-3502428.333</v>
      </c>
      <c r="P149" s="11">
        <f t="shared" si="17"/>
        <v>27054678.67</v>
      </c>
      <c r="Q149" s="11">
        <f t="shared" si="9"/>
        <v>5166000</v>
      </c>
      <c r="R149" s="11">
        <f t="shared" si="18"/>
        <v>0</v>
      </c>
    </row>
    <row r="150">
      <c r="A150" s="1" t="s">
        <v>2198</v>
      </c>
      <c r="B150" s="8">
        <v>46008.0</v>
      </c>
      <c r="C150" s="1" t="s">
        <v>34</v>
      </c>
      <c r="D150" s="10"/>
      <c r="E150" s="10">
        <v>135000.0</v>
      </c>
      <c r="F150" s="1" t="s">
        <v>62</v>
      </c>
      <c r="G150" s="11">
        <f t="shared" si="1"/>
        <v>20292500</v>
      </c>
      <c r="H150" s="11">
        <f t="shared" si="14"/>
        <v>3385500</v>
      </c>
      <c r="I150" s="11">
        <f t="shared" si="2"/>
        <v>23210400</v>
      </c>
      <c r="J150" s="11">
        <f t="shared" si="13"/>
        <v>20061117</v>
      </c>
      <c r="K150" s="11">
        <f t="shared" si="3"/>
        <v>-6303400</v>
      </c>
      <c r="L150" s="11">
        <f t="shared" si="4"/>
        <v>1300000</v>
      </c>
      <c r="M150" s="11">
        <f t="shared" si="5"/>
        <v>1446295</v>
      </c>
      <c r="N150" s="11">
        <f t="shared" si="15"/>
        <v>-3401133.333</v>
      </c>
      <c r="O150" s="11">
        <f t="shared" si="16"/>
        <v>-3547428.333</v>
      </c>
      <c r="P150" s="11">
        <f t="shared" si="17"/>
        <v>27009678.67</v>
      </c>
      <c r="Q150" s="11">
        <f t="shared" si="9"/>
        <v>5166000</v>
      </c>
      <c r="R150" s="11">
        <f t="shared" si="18"/>
        <v>0</v>
      </c>
    </row>
    <row r="151">
      <c r="A151" s="1" t="s">
        <v>2199</v>
      </c>
      <c r="B151" s="8">
        <v>46008.0</v>
      </c>
      <c r="C151" s="1" t="s">
        <v>34</v>
      </c>
      <c r="D151" s="12"/>
      <c r="E151" s="10">
        <v>270000.0</v>
      </c>
      <c r="F151" s="1" t="s">
        <v>62</v>
      </c>
      <c r="G151" s="11">
        <f t="shared" si="1"/>
        <v>20292500</v>
      </c>
      <c r="H151" s="11">
        <f t="shared" si="14"/>
        <v>3385500</v>
      </c>
      <c r="I151" s="11">
        <f t="shared" si="2"/>
        <v>23480400</v>
      </c>
      <c r="J151" s="11">
        <f t="shared" si="13"/>
        <v>19791117</v>
      </c>
      <c r="K151" s="11">
        <f t="shared" si="3"/>
        <v>-6573400</v>
      </c>
      <c r="L151" s="11">
        <f t="shared" si="4"/>
        <v>1300000</v>
      </c>
      <c r="M151" s="11">
        <f t="shared" si="5"/>
        <v>1446295</v>
      </c>
      <c r="N151" s="11">
        <f t="shared" si="15"/>
        <v>-3491133.333</v>
      </c>
      <c r="O151" s="11">
        <f t="shared" si="16"/>
        <v>-3637428.333</v>
      </c>
      <c r="P151" s="11">
        <f t="shared" si="17"/>
        <v>26919678.67</v>
      </c>
      <c r="Q151" s="11">
        <f t="shared" si="9"/>
        <v>5166000</v>
      </c>
      <c r="R151" s="11">
        <f t="shared" si="18"/>
        <v>0</v>
      </c>
    </row>
    <row r="152">
      <c r="A152" s="1" t="s">
        <v>2200</v>
      </c>
      <c r="B152" s="8">
        <v>46008.0</v>
      </c>
      <c r="C152" s="1" t="s">
        <v>1969</v>
      </c>
      <c r="D152" s="10">
        <v>270000.0</v>
      </c>
      <c r="E152" s="12"/>
      <c r="F152" s="1" t="s">
        <v>2201</v>
      </c>
      <c r="G152" s="11">
        <f t="shared" si="1"/>
        <v>20562500</v>
      </c>
      <c r="H152" s="11">
        <f t="shared" si="14"/>
        <v>3385500</v>
      </c>
      <c r="I152" s="11">
        <f t="shared" si="2"/>
        <v>23480400</v>
      </c>
      <c r="J152" s="11">
        <f t="shared" si="13"/>
        <v>20061117</v>
      </c>
      <c r="K152" s="11">
        <f t="shared" si="3"/>
        <v>-6303400</v>
      </c>
      <c r="L152" s="11">
        <f t="shared" si="4"/>
        <v>1300000</v>
      </c>
      <c r="M152" s="11">
        <f t="shared" si="5"/>
        <v>1446295</v>
      </c>
      <c r="N152" s="11">
        <f t="shared" si="15"/>
        <v>-3401133.333</v>
      </c>
      <c r="O152" s="11">
        <f t="shared" si="16"/>
        <v>-3547428.333</v>
      </c>
      <c r="P152" s="11">
        <f t="shared" si="17"/>
        <v>27009678.67</v>
      </c>
      <c r="Q152" s="11">
        <f t="shared" si="9"/>
        <v>5166000</v>
      </c>
      <c r="R152" s="11">
        <f t="shared" si="18"/>
        <v>0</v>
      </c>
    </row>
    <row r="153">
      <c r="A153" s="1" t="s">
        <v>2202</v>
      </c>
      <c r="B153" s="8">
        <v>46008.0</v>
      </c>
      <c r="C153" s="1" t="s">
        <v>1969</v>
      </c>
      <c r="D153" s="10">
        <v>305000.0</v>
      </c>
      <c r="E153" s="12"/>
      <c r="F153" s="1" t="s">
        <v>2203</v>
      </c>
      <c r="G153" s="11">
        <f t="shared" si="1"/>
        <v>20867500</v>
      </c>
      <c r="H153" s="11">
        <f t="shared" si="14"/>
        <v>3385500</v>
      </c>
      <c r="I153" s="11">
        <f t="shared" si="2"/>
        <v>23480400</v>
      </c>
      <c r="J153" s="11">
        <f t="shared" si="13"/>
        <v>20366117</v>
      </c>
      <c r="K153" s="11">
        <f t="shared" si="3"/>
        <v>-5998400</v>
      </c>
      <c r="L153" s="11">
        <f t="shared" si="4"/>
        <v>1300000</v>
      </c>
      <c r="M153" s="11">
        <f t="shared" si="5"/>
        <v>1446295</v>
      </c>
      <c r="N153" s="11">
        <f t="shared" si="15"/>
        <v>-3299466.667</v>
      </c>
      <c r="O153" s="11">
        <f t="shared" si="16"/>
        <v>-3445761.667</v>
      </c>
      <c r="P153" s="11">
        <f t="shared" si="17"/>
        <v>27111345.33</v>
      </c>
      <c r="Q153" s="11">
        <f t="shared" si="9"/>
        <v>5166000</v>
      </c>
      <c r="R153" s="11">
        <f t="shared" si="18"/>
        <v>0</v>
      </c>
    </row>
    <row r="154">
      <c r="A154" s="1" t="s">
        <v>2204</v>
      </c>
      <c r="B154" s="8">
        <v>46009.0</v>
      </c>
      <c r="C154" s="1" t="s">
        <v>34</v>
      </c>
      <c r="D154" s="12"/>
      <c r="E154" s="10">
        <v>60000.0</v>
      </c>
      <c r="F154" s="1" t="s">
        <v>2205</v>
      </c>
      <c r="G154" s="11">
        <f t="shared" si="1"/>
        <v>20867500</v>
      </c>
      <c r="H154" s="11">
        <f t="shared" si="14"/>
        <v>3385500</v>
      </c>
      <c r="I154" s="11">
        <f t="shared" si="2"/>
        <v>23540400</v>
      </c>
      <c r="J154" s="11">
        <f t="shared" si="13"/>
        <v>20306117</v>
      </c>
      <c r="K154" s="11">
        <f t="shared" si="3"/>
        <v>-6058400</v>
      </c>
      <c r="L154" s="11">
        <f t="shared" si="4"/>
        <v>1300000</v>
      </c>
      <c r="M154" s="11">
        <f t="shared" si="5"/>
        <v>1446295</v>
      </c>
      <c r="N154" s="11">
        <f t="shared" si="15"/>
        <v>-3319466.667</v>
      </c>
      <c r="O154" s="11">
        <f t="shared" si="16"/>
        <v>-3465761.667</v>
      </c>
      <c r="P154" s="11">
        <f t="shared" si="17"/>
        <v>27091345.33</v>
      </c>
      <c r="Q154" s="11">
        <f t="shared" si="9"/>
        <v>5166000</v>
      </c>
      <c r="R154" s="11">
        <f t="shared" si="18"/>
        <v>0</v>
      </c>
    </row>
    <row r="155">
      <c r="A155" s="1" t="s">
        <v>2206</v>
      </c>
      <c r="B155" s="8">
        <v>46009.0</v>
      </c>
      <c r="C155" s="1" t="s">
        <v>34</v>
      </c>
      <c r="D155" s="12"/>
      <c r="E155" s="10">
        <v>150000.0</v>
      </c>
      <c r="F155" s="1" t="s">
        <v>53</v>
      </c>
      <c r="G155" s="11">
        <f t="shared" si="1"/>
        <v>20867500</v>
      </c>
      <c r="H155" s="11">
        <f t="shared" si="14"/>
        <v>3385500</v>
      </c>
      <c r="I155" s="11">
        <f t="shared" si="2"/>
        <v>23690400</v>
      </c>
      <c r="J155" s="11">
        <f t="shared" si="13"/>
        <v>20156117</v>
      </c>
      <c r="K155" s="11">
        <f t="shared" si="3"/>
        <v>-6208400</v>
      </c>
      <c r="L155" s="11">
        <f t="shared" si="4"/>
        <v>1300000</v>
      </c>
      <c r="M155" s="11">
        <f t="shared" si="5"/>
        <v>1446295</v>
      </c>
      <c r="N155" s="11">
        <f t="shared" si="15"/>
        <v>-3369466.667</v>
      </c>
      <c r="O155" s="11">
        <f t="shared" si="16"/>
        <v>-3515761.667</v>
      </c>
      <c r="P155" s="11">
        <f t="shared" si="17"/>
        <v>27041345.33</v>
      </c>
      <c r="Q155" s="11">
        <f t="shared" si="9"/>
        <v>5166000</v>
      </c>
      <c r="R155" s="11">
        <f t="shared" si="18"/>
        <v>0</v>
      </c>
    </row>
    <row r="156">
      <c r="A156" s="1" t="s">
        <v>2207</v>
      </c>
      <c r="B156" s="8">
        <v>46009.0</v>
      </c>
      <c r="C156" s="1" t="s">
        <v>34</v>
      </c>
      <c r="D156" s="12"/>
      <c r="E156" s="10">
        <v>30000.0</v>
      </c>
      <c r="F156" s="1" t="s">
        <v>2208</v>
      </c>
      <c r="G156" s="11">
        <f t="shared" si="1"/>
        <v>20867500</v>
      </c>
      <c r="H156" s="11">
        <f t="shared" si="14"/>
        <v>3385500</v>
      </c>
      <c r="I156" s="11">
        <f t="shared" si="2"/>
        <v>23720400</v>
      </c>
      <c r="J156" s="11">
        <f t="shared" si="13"/>
        <v>20126117</v>
      </c>
      <c r="K156" s="11">
        <f t="shared" si="3"/>
        <v>-6238400</v>
      </c>
      <c r="L156" s="11">
        <f t="shared" si="4"/>
        <v>1300000</v>
      </c>
      <c r="M156" s="11">
        <f t="shared" si="5"/>
        <v>1446295</v>
      </c>
      <c r="N156" s="11">
        <f t="shared" si="15"/>
        <v>-3379466.667</v>
      </c>
      <c r="O156" s="11">
        <f t="shared" si="16"/>
        <v>-3525761.667</v>
      </c>
      <c r="P156" s="11">
        <f t="shared" si="17"/>
        <v>27031345.33</v>
      </c>
      <c r="Q156" s="11">
        <f t="shared" si="9"/>
        <v>5166000</v>
      </c>
      <c r="R156" s="11">
        <f t="shared" si="18"/>
        <v>0</v>
      </c>
    </row>
    <row r="157">
      <c r="A157" s="1" t="s">
        <v>2209</v>
      </c>
      <c r="B157" s="8">
        <v>46009.0</v>
      </c>
      <c r="C157" s="1" t="s">
        <v>34</v>
      </c>
      <c r="D157" s="12"/>
      <c r="E157" s="10">
        <v>290000.0</v>
      </c>
      <c r="F157" s="1" t="s">
        <v>2210</v>
      </c>
      <c r="G157" s="11">
        <f t="shared" si="1"/>
        <v>20867500</v>
      </c>
      <c r="H157" s="11">
        <f t="shared" si="14"/>
        <v>3385500</v>
      </c>
      <c r="I157" s="11">
        <f t="shared" si="2"/>
        <v>24010400</v>
      </c>
      <c r="J157" s="11">
        <f t="shared" si="13"/>
        <v>19836117</v>
      </c>
      <c r="K157" s="11">
        <f t="shared" si="3"/>
        <v>-6528400</v>
      </c>
      <c r="L157" s="11">
        <f t="shared" si="4"/>
        <v>1300000</v>
      </c>
      <c r="M157" s="11">
        <f t="shared" si="5"/>
        <v>1446295</v>
      </c>
      <c r="N157" s="11">
        <f t="shared" si="15"/>
        <v>-3476133.333</v>
      </c>
      <c r="O157" s="11">
        <f t="shared" si="16"/>
        <v>-3622428.333</v>
      </c>
      <c r="P157" s="11">
        <f t="shared" si="17"/>
        <v>26934678.67</v>
      </c>
      <c r="Q157" s="11">
        <f t="shared" si="9"/>
        <v>5166000</v>
      </c>
      <c r="R157" s="11">
        <f t="shared" si="18"/>
        <v>0</v>
      </c>
    </row>
    <row r="158">
      <c r="A158" s="1" t="s">
        <v>2211</v>
      </c>
      <c r="B158" s="8">
        <v>46009.0</v>
      </c>
      <c r="C158" s="1" t="s">
        <v>34</v>
      </c>
      <c r="D158" s="12"/>
      <c r="E158" s="10">
        <v>100000.0</v>
      </c>
      <c r="F158" s="1" t="s">
        <v>2212</v>
      </c>
      <c r="G158" s="11">
        <f t="shared" si="1"/>
        <v>20867500</v>
      </c>
      <c r="H158" s="11">
        <f t="shared" si="14"/>
        <v>3385500</v>
      </c>
      <c r="I158" s="11">
        <f t="shared" si="2"/>
        <v>24110400</v>
      </c>
      <c r="J158" s="11">
        <f t="shared" si="13"/>
        <v>19736117</v>
      </c>
      <c r="K158" s="11">
        <f t="shared" si="3"/>
        <v>-6628400</v>
      </c>
      <c r="L158" s="11">
        <f t="shared" si="4"/>
        <v>1300000</v>
      </c>
      <c r="M158" s="11">
        <f t="shared" si="5"/>
        <v>1446295</v>
      </c>
      <c r="N158" s="11">
        <f t="shared" si="15"/>
        <v>-3509466.667</v>
      </c>
      <c r="O158" s="11">
        <f t="shared" si="16"/>
        <v>-3655761.667</v>
      </c>
      <c r="P158" s="11">
        <f t="shared" si="17"/>
        <v>26901345.33</v>
      </c>
      <c r="Q158" s="11">
        <f t="shared" si="9"/>
        <v>5166000</v>
      </c>
      <c r="R158" s="11">
        <f t="shared" si="18"/>
        <v>0</v>
      </c>
    </row>
    <row r="159">
      <c r="A159" s="1" t="s">
        <v>2213</v>
      </c>
      <c r="B159" s="8">
        <v>46009.0</v>
      </c>
      <c r="C159" s="1" t="s">
        <v>34</v>
      </c>
      <c r="D159" s="12"/>
      <c r="E159" s="10">
        <v>100000.0</v>
      </c>
      <c r="F159" s="1" t="s">
        <v>2214</v>
      </c>
      <c r="G159" s="11">
        <f t="shared" si="1"/>
        <v>20867500</v>
      </c>
      <c r="H159" s="11">
        <f t="shared" si="14"/>
        <v>3385500</v>
      </c>
      <c r="I159" s="11">
        <f t="shared" si="2"/>
        <v>24210400</v>
      </c>
      <c r="J159" s="11">
        <f t="shared" si="13"/>
        <v>19636117</v>
      </c>
      <c r="K159" s="11">
        <f t="shared" si="3"/>
        <v>-6728400</v>
      </c>
      <c r="L159" s="11">
        <f t="shared" si="4"/>
        <v>1300000</v>
      </c>
      <c r="M159" s="11">
        <f t="shared" si="5"/>
        <v>1446295</v>
      </c>
      <c r="N159" s="11">
        <f t="shared" si="15"/>
        <v>-3542800</v>
      </c>
      <c r="O159" s="11">
        <f t="shared" si="16"/>
        <v>-3689095</v>
      </c>
      <c r="P159" s="11">
        <f t="shared" si="17"/>
        <v>26868012</v>
      </c>
      <c r="Q159" s="11">
        <f t="shared" si="9"/>
        <v>5166000</v>
      </c>
      <c r="R159" s="11">
        <f t="shared" si="18"/>
        <v>0</v>
      </c>
    </row>
    <row r="160">
      <c r="A160" s="1" t="s">
        <v>2215</v>
      </c>
      <c r="B160" s="8">
        <v>46010.0</v>
      </c>
      <c r="C160" s="1" t="s">
        <v>1969</v>
      </c>
      <c r="D160" s="10">
        <v>430000.0</v>
      </c>
      <c r="E160" s="12"/>
      <c r="F160" s="1" t="s">
        <v>2216</v>
      </c>
      <c r="G160" s="11">
        <f t="shared" si="1"/>
        <v>21297500</v>
      </c>
      <c r="H160" s="11">
        <f t="shared" si="14"/>
        <v>3385500</v>
      </c>
      <c r="I160" s="11">
        <f t="shared" si="2"/>
        <v>24210400</v>
      </c>
      <c r="J160" s="11">
        <f t="shared" si="13"/>
        <v>20066117</v>
      </c>
      <c r="K160" s="11">
        <f t="shared" si="3"/>
        <v>-6298400</v>
      </c>
      <c r="L160" s="11">
        <f t="shared" si="4"/>
        <v>1300000</v>
      </c>
      <c r="M160" s="11">
        <f t="shared" si="5"/>
        <v>1446295</v>
      </c>
      <c r="N160" s="11">
        <f t="shared" si="15"/>
        <v>-3399466.667</v>
      </c>
      <c r="O160" s="11">
        <f t="shared" si="16"/>
        <v>-3545761.667</v>
      </c>
      <c r="P160" s="11">
        <f t="shared" si="17"/>
        <v>27011345.33</v>
      </c>
      <c r="Q160" s="11">
        <f t="shared" si="9"/>
        <v>5166000</v>
      </c>
      <c r="R160" s="11">
        <f t="shared" si="18"/>
        <v>0</v>
      </c>
    </row>
    <row r="161">
      <c r="A161" s="1" t="s">
        <v>2217</v>
      </c>
      <c r="B161" s="8">
        <v>46010.0</v>
      </c>
      <c r="C161" s="1" t="s">
        <v>25</v>
      </c>
      <c r="D161" s="12"/>
      <c r="E161" s="10">
        <v>100000.0</v>
      </c>
      <c r="F161" s="1" t="s">
        <v>53</v>
      </c>
      <c r="G161" s="11">
        <f t="shared" si="1"/>
        <v>21297500</v>
      </c>
      <c r="H161" s="11">
        <f t="shared" si="14"/>
        <v>3485500</v>
      </c>
      <c r="I161" s="11">
        <f t="shared" si="2"/>
        <v>24210400</v>
      </c>
      <c r="J161" s="11">
        <f t="shared" si="13"/>
        <v>19966117</v>
      </c>
      <c r="K161" s="11">
        <f t="shared" si="3"/>
        <v>-6398400</v>
      </c>
      <c r="L161" s="11">
        <f t="shared" si="4"/>
        <v>1300000</v>
      </c>
      <c r="M161" s="11">
        <f t="shared" si="5"/>
        <v>1446295</v>
      </c>
      <c r="N161" s="11">
        <f t="shared" si="15"/>
        <v>-3432800</v>
      </c>
      <c r="O161" s="11">
        <f t="shared" si="16"/>
        <v>-3579095</v>
      </c>
      <c r="P161" s="11">
        <f t="shared" si="17"/>
        <v>26978012</v>
      </c>
      <c r="Q161" s="11">
        <f t="shared" si="9"/>
        <v>5266000</v>
      </c>
      <c r="R161" s="11">
        <f t="shared" si="18"/>
        <v>0</v>
      </c>
    </row>
    <row r="162">
      <c r="A162" s="1" t="s">
        <v>2218</v>
      </c>
      <c r="B162" s="8">
        <v>46010.0</v>
      </c>
      <c r="C162" s="1" t="s">
        <v>1969</v>
      </c>
      <c r="D162" s="10">
        <v>69000.0</v>
      </c>
      <c r="E162" s="12"/>
      <c r="F162" s="1" t="s">
        <v>2219</v>
      </c>
      <c r="G162" s="11">
        <f t="shared" si="1"/>
        <v>21366500</v>
      </c>
      <c r="H162" s="11">
        <f t="shared" si="14"/>
        <v>3485500</v>
      </c>
      <c r="I162" s="11">
        <f t="shared" si="2"/>
        <v>24210400</v>
      </c>
      <c r="J162" s="11">
        <f t="shared" si="13"/>
        <v>20035117</v>
      </c>
      <c r="K162" s="11">
        <f t="shared" si="3"/>
        <v>-6329400</v>
      </c>
      <c r="L162" s="11">
        <f t="shared" si="4"/>
        <v>1300000</v>
      </c>
      <c r="M162" s="11">
        <f t="shared" si="5"/>
        <v>1446295</v>
      </c>
      <c r="N162" s="11">
        <f t="shared" si="15"/>
        <v>-3409800</v>
      </c>
      <c r="O162" s="11">
        <f t="shared" si="16"/>
        <v>-3556095</v>
      </c>
      <c r="P162" s="11">
        <f t="shared" si="17"/>
        <v>27001012</v>
      </c>
      <c r="Q162" s="11">
        <f t="shared" si="9"/>
        <v>5266000</v>
      </c>
      <c r="R162" s="11">
        <f t="shared" si="18"/>
        <v>0</v>
      </c>
    </row>
    <row r="163">
      <c r="A163" s="1" t="s">
        <v>2220</v>
      </c>
      <c r="B163" s="8">
        <v>46010.0</v>
      </c>
      <c r="C163" s="1" t="s">
        <v>1969</v>
      </c>
      <c r="D163" s="10">
        <v>92000.0</v>
      </c>
      <c r="E163" s="12"/>
      <c r="F163" s="1" t="s">
        <v>590</v>
      </c>
      <c r="G163" s="11">
        <f t="shared" si="1"/>
        <v>21458500</v>
      </c>
      <c r="H163" s="11">
        <f t="shared" si="14"/>
        <v>3485500</v>
      </c>
      <c r="I163" s="11">
        <f t="shared" si="2"/>
        <v>24210400</v>
      </c>
      <c r="J163" s="11">
        <f t="shared" si="13"/>
        <v>20127117</v>
      </c>
      <c r="K163" s="11">
        <f t="shared" si="3"/>
        <v>-6237400</v>
      </c>
      <c r="L163" s="11">
        <f t="shared" si="4"/>
        <v>1300000</v>
      </c>
      <c r="M163" s="11">
        <f t="shared" si="5"/>
        <v>1446295</v>
      </c>
      <c r="N163" s="11">
        <f t="shared" si="15"/>
        <v>-3379133.333</v>
      </c>
      <c r="O163" s="11">
        <f t="shared" si="16"/>
        <v>-3525428.333</v>
      </c>
      <c r="P163" s="11">
        <f t="shared" si="17"/>
        <v>27031678.67</v>
      </c>
      <c r="Q163" s="11">
        <f t="shared" si="9"/>
        <v>5266000</v>
      </c>
      <c r="R163" s="11">
        <f t="shared" si="18"/>
        <v>0</v>
      </c>
    </row>
    <row r="164">
      <c r="A164" s="1" t="s">
        <v>2221</v>
      </c>
      <c r="B164" s="8">
        <v>46010.0</v>
      </c>
      <c r="C164" s="1" t="s">
        <v>1969</v>
      </c>
      <c r="D164" s="10">
        <v>270000.0</v>
      </c>
      <c r="E164" s="12"/>
      <c r="F164" s="1" t="s">
        <v>1544</v>
      </c>
      <c r="G164" s="11">
        <f t="shared" si="1"/>
        <v>21728500</v>
      </c>
      <c r="H164" s="11">
        <f t="shared" si="14"/>
        <v>3485500</v>
      </c>
      <c r="I164" s="11">
        <f t="shared" si="2"/>
        <v>24210400</v>
      </c>
      <c r="J164" s="11">
        <f t="shared" si="13"/>
        <v>20397117</v>
      </c>
      <c r="K164" s="11">
        <f t="shared" si="3"/>
        <v>-5967400</v>
      </c>
      <c r="L164" s="11">
        <f t="shared" si="4"/>
        <v>1300000</v>
      </c>
      <c r="M164" s="11">
        <f t="shared" si="5"/>
        <v>1446295</v>
      </c>
      <c r="N164" s="11">
        <f t="shared" si="15"/>
        <v>-3289133.333</v>
      </c>
      <c r="O164" s="11">
        <f t="shared" si="16"/>
        <v>-3435428.333</v>
      </c>
      <c r="P164" s="11">
        <f t="shared" si="17"/>
        <v>27121678.67</v>
      </c>
      <c r="Q164" s="11">
        <f t="shared" si="9"/>
        <v>5266000</v>
      </c>
      <c r="R164" s="11">
        <f t="shared" si="18"/>
        <v>0</v>
      </c>
    </row>
    <row r="165">
      <c r="A165" s="1" t="s">
        <v>2222</v>
      </c>
      <c r="B165" s="8">
        <v>46010.0</v>
      </c>
      <c r="C165" s="1" t="s">
        <v>2156</v>
      </c>
      <c r="D165" s="10">
        <v>107500.0</v>
      </c>
      <c r="E165" s="12"/>
      <c r="F165" s="1" t="s">
        <v>2223</v>
      </c>
      <c r="G165" s="11">
        <f t="shared" si="1"/>
        <v>21836000</v>
      </c>
      <c r="H165" s="11">
        <f t="shared" si="14"/>
        <v>3485500</v>
      </c>
      <c r="I165" s="11">
        <f t="shared" si="2"/>
        <v>24210400</v>
      </c>
      <c r="J165" s="11">
        <f t="shared" si="13"/>
        <v>20504617</v>
      </c>
      <c r="K165" s="11">
        <f t="shared" si="3"/>
        <v>-5859900</v>
      </c>
      <c r="L165" s="11">
        <f t="shared" si="4"/>
        <v>1300000</v>
      </c>
      <c r="M165" s="11">
        <f t="shared" si="5"/>
        <v>1446295</v>
      </c>
      <c r="N165" s="11">
        <f t="shared" si="15"/>
        <v>-3253300</v>
      </c>
      <c r="O165" s="11">
        <f t="shared" si="16"/>
        <v>-3399595</v>
      </c>
      <c r="P165" s="11">
        <f t="shared" si="17"/>
        <v>27157512</v>
      </c>
      <c r="Q165" s="11">
        <f t="shared" si="9"/>
        <v>5266000</v>
      </c>
      <c r="R165" s="11">
        <f t="shared" si="18"/>
        <v>0</v>
      </c>
    </row>
    <row r="166">
      <c r="A166" s="1" t="s">
        <v>2224</v>
      </c>
      <c r="B166" s="8">
        <v>46010.0</v>
      </c>
      <c r="C166" s="1" t="s">
        <v>1969</v>
      </c>
      <c r="D166" s="10">
        <v>135000.0</v>
      </c>
      <c r="E166" s="12"/>
      <c r="F166" s="1" t="s">
        <v>595</v>
      </c>
      <c r="G166" s="11">
        <f t="shared" si="1"/>
        <v>21971000</v>
      </c>
      <c r="H166" s="11">
        <f t="shared" si="14"/>
        <v>3485500</v>
      </c>
      <c r="I166" s="11">
        <f t="shared" si="2"/>
        <v>24210400</v>
      </c>
      <c r="J166" s="11">
        <f t="shared" si="13"/>
        <v>20639617</v>
      </c>
      <c r="K166" s="11">
        <f t="shared" si="3"/>
        <v>-5724900</v>
      </c>
      <c r="L166" s="11">
        <f t="shared" si="4"/>
        <v>1300000</v>
      </c>
      <c r="M166" s="11">
        <f t="shared" si="5"/>
        <v>1446295</v>
      </c>
      <c r="N166" s="11">
        <f t="shared" si="15"/>
        <v>-3208300</v>
      </c>
      <c r="O166" s="11">
        <f t="shared" si="16"/>
        <v>-3354595</v>
      </c>
      <c r="P166" s="11">
        <f t="shared" si="17"/>
        <v>27202512</v>
      </c>
      <c r="Q166" s="11">
        <f t="shared" si="9"/>
        <v>5266000</v>
      </c>
      <c r="R166" s="11">
        <f t="shared" si="18"/>
        <v>0</v>
      </c>
    </row>
    <row r="167">
      <c r="A167" s="1" t="s">
        <v>2225</v>
      </c>
      <c r="B167" s="8">
        <v>46010.0</v>
      </c>
      <c r="C167" s="1" t="s">
        <v>1969</v>
      </c>
      <c r="D167" s="10">
        <v>68000.0</v>
      </c>
      <c r="E167" s="12"/>
      <c r="F167" s="1" t="s">
        <v>1800</v>
      </c>
      <c r="G167" s="11">
        <f t="shared" si="1"/>
        <v>22039000</v>
      </c>
      <c r="H167" s="11">
        <f t="shared" si="14"/>
        <v>3485500</v>
      </c>
      <c r="I167" s="11">
        <f t="shared" si="2"/>
        <v>24210400</v>
      </c>
      <c r="J167" s="11">
        <f t="shared" si="13"/>
        <v>20707617</v>
      </c>
      <c r="K167" s="11">
        <f t="shared" si="3"/>
        <v>-5656900</v>
      </c>
      <c r="L167" s="11">
        <f t="shared" si="4"/>
        <v>1300000</v>
      </c>
      <c r="M167" s="11">
        <f t="shared" si="5"/>
        <v>1446295</v>
      </c>
      <c r="N167" s="11">
        <f t="shared" si="15"/>
        <v>-3185633.333</v>
      </c>
      <c r="O167" s="11">
        <f t="shared" si="16"/>
        <v>-3331928.333</v>
      </c>
      <c r="P167" s="11">
        <f t="shared" si="17"/>
        <v>27225178.67</v>
      </c>
      <c r="Q167" s="11">
        <f t="shared" si="9"/>
        <v>5266000</v>
      </c>
      <c r="R167" s="11">
        <f t="shared" si="18"/>
        <v>0</v>
      </c>
    </row>
    <row r="168">
      <c r="A168" s="1" t="s">
        <v>2226</v>
      </c>
      <c r="B168" s="8">
        <v>46010.0</v>
      </c>
      <c r="C168" s="1" t="s">
        <v>1969</v>
      </c>
      <c r="D168" s="10">
        <v>60000.0</v>
      </c>
      <c r="E168" s="12"/>
      <c r="F168" s="1" t="s">
        <v>742</v>
      </c>
      <c r="G168" s="11">
        <f t="shared" si="1"/>
        <v>22099000</v>
      </c>
      <c r="H168" s="11">
        <f t="shared" si="14"/>
        <v>3485500</v>
      </c>
      <c r="I168" s="11">
        <f t="shared" si="2"/>
        <v>24210400</v>
      </c>
      <c r="J168" s="11">
        <f t="shared" si="13"/>
        <v>20767617</v>
      </c>
      <c r="K168" s="11">
        <f t="shared" si="3"/>
        <v>-5596900</v>
      </c>
      <c r="L168" s="11">
        <f t="shared" si="4"/>
        <v>1300000</v>
      </c>
      <c r="M168" s="11">
        <f t="shared" si="5"/>
        <v>1446295</v>
      </c>
      <c r="N168" s="11">
        <f t="shared" si="15"/>
        <v>-3165633.333</v>
      </c>
      <c r="O168" s="11">
        <f t="shared" si="16"/>
        <v>-3311928.333</v>
      </c>
      <c r="P168" s="11">
        <f t="shared" si="17"/>
        <v>27245178.67</v>
      </c>
      <c r="Q168" s="11">
        <f t="shared" si="9"/>
        <v>5266000</v>
      </c>
      <c r="R168" s="11">
        <f t="shared" si="18"/>
        <v>0</v>
      </c>
    </row>
    <row r="169">
      <c r="A169" s="1" t="s">
        <v>2227</v>
      </c>
      <c r="B169" s="8">
        <v>46010.0</v>
      </c>
      <c r="C169" s="1" t="s">
        <v>1969</v>
      </c>
      <c r="D169" s="10">
        <v>380000.0</v>
      </c>
      <c r="E169" s="12"/>
      <c r="F169" s="1" t="s">
        <v>2228</v>
      </c>
      <c r="G169" s="11">
        <f t="shared" si="1"/>
        <v>22479000</v>
      </c>
      <c r="H169" s="11">
        <f t="shared" si="14"/>
        <v>3485500</v>
      </c>
      <c r="I169" s="11">
        <f t="shared" si="2"/>
        <v>24210400</v>
      </c>
      <c r="J169" s="11">
        <f t="shared" si="13"/>
        <v>21147617</v>
      </c>
      <c r="K169" s="11">
        <f t="shared" si="3"/>
        <v>-5216900</v>
      </c>
      <c r="L169" s="11">
        <f t="shared" si="4"/>
        <v>1300000</v>
      </c>
      <c r="M169" s="11">
        <f t="shared" si="5"/>
        <v>1446295</v>
      </c>
      <c r="N169" s="11">
        <f t="shared" si="15"/>
        <v>-3038966.667</v>
      </c>
      <c r="O169" s="11">
        <f t="shared" si="16"/>
        <v>-3185261.667</v>
      </c>
      <c r="P169" s="11">
        <f t="shared" si="17"/>
        <v>27371845.33</v>
      </c>
      <c r="Q169" s="11">
        <f t="shared" si="9"/>
        <v>5266000</v>
      </c>
      <c r="R169" s="11">
        <f t="shared" si="18"/>
        <v>0</v>
      </c>
    </row>
    <row r="170">
      <c r="A170" s="1" t="s">
        <v>2229</v>
      </c>
      <c r="B170" s="8">
        <v>46011.0</v>
      </c>
      <c r="C170" s="1" t="s">
        <v>19</v>
      </c>
      <c r="D170" s="12"/>
      <c r="E170" s="10">
        <v>400000.0</v>
      </c>
      <c r="F170" s="1" t="s">
        <v>2230</v>
      </c>
      <c r="G170" s="11">
        <f t="shared" si="1"/>
        <v>22479000</v>
      </c>
      <c r="H170" s="11">
        <f t="shared" si="14"/>
        <v>3485500</v>
      </c>
      <c r="I170" s="11">
        <f t="shared" si="2"/>
        <v>24210400</v>
      </c>
      <c r="J170" s="11">
        <f t="shared" si="13"/>
        <v>20747617</v>
      </c>
      <c r="K170" s="11">
        <f t="shared" si="3"/>
        <v>-5216900</v>
      </c>
      <c r="L170" s="11">
        <f t="shared" si="4"/>
        <v>1300000</v>
      </c>
      <c r="M170" s="11">
        <f t="shared" si="5"/>
        <v>1446295</v>
      </c>
      <c r="N170" s="11">
        <f t="shared" si="15"/>
        <v>-3038966.667</v>
      </c>
      <c r="O170" s="11">
        <f t="shared" si="16"/>
        <v>-3185261.667</v>
      </c>
      <c r="P170" s="11">
        <f t="shared" si="17"/>
        <v>26971845.33</v>
      </c>
      <c r="Q170" s="11">
        <f t="shared" si="9"/>
        <v>5266000</v>
      </c>
      <c r="R170" s="11">
        <f t="shared" si="18"/>
        <v>0</v>
      </c>
    </row>
    <row r="171">
      <c r="A171" s="1" t="s">
        <v>2231</v>
      </c>
      <c r="B171" s="8">
        <v>46011.0</v>
      </c>
      <c r="C171" s="1" t="s">
        <v>25</v>
      </c>
      <c r="D171" s="12"/>
      <c r="E171" s="10">
        <v>37000.0</v>
      </c>
      <c r="F171" s="1" t="s">
        <v>276</v>
      </c>
      <c r="G171" s="11">
        <f t="shared" si="1"/>
        <v>22479000</v>
      </c>
      <c r="H171" s="11">
        <f t="shared" si="14"/>
        <v>3522500</v>
      </c>
      <c r="I171" s="11">
        <f t="shared" si="2"/>
        <v>24210400</v>
      </c>
      <c r="J171" s="11">
        <f t="shared" si="13"/>
        <v>20710617</v>
      </c>
      <c r="K171" s="11">
        <f t="shared" si="3"/>
        <v>-5253900</v>
      </c>
      <c r="L171" s="11">
        <f t="shared" si="4"/>
        <v>1300000</v>
      </c>
      <c r="M171" s="11">
        <f t="shared" si="5"/>
        <v>1446295</v>
      </c>
      <c r="N171" s="11">
        <f t="shared" si="15"/>
        <v>-3051300</v>
      </c>
      <c r="O171" s="11">
        <f t="shared" si="16"/>
        <v>-3197595</v>
      </c>
      <c r="P171" s="11">
        <f t="shared" si="17"/>
        <v>26959512</v>
      </c>
      <c r="Q171" s="11">
        <f t="shared" si="9"/>
        <v>5266000</v>
      </c>
      <c r="R171" s="11">
        <f t="shared" si="18"/>
        <v>0</v>
      </c>
    </row>
    <row r="172">
      <c r="A172" s="1" t="s">
        <v>2232</v>
      </c>
      <c r="B172" s="8">
        <v>46011.0</v>
      </c>
      <c r="C172" s="1" t="s">
        <v>34</v>
      </c>
      <c r="D172" s="12"/>
      <c r="E172" s="10">
        <v>169000.0</v>
      </c>
      <c r="F172" s="1" t="s">
        <v>2233</v>
      </c>
      <c r="G172" s="11">
        <f t="shared" si="1"/>
        <v>22479000</v>
      </c>
      <c r="H172" s="11">
        <f t="shared" si="14"/>
        <v>3522500</v>
      </c>
      <c r="I172" s="11">
        <f t="shared" si="2"/>
        <v>24379400</v>
      </c>
      <c r="J172" s="11">
        <f t="shared" si="13"/>
        <v>20541617</v>
      </c>
      <c r="K172" s="11">
        <f t="shared" si="3"/>
        <v>-5422900</v>
      </c>
      <c r="L172" s="11">
        <f t="shared" si="4"/>
        <v>1300000</v>
      </c>
      <c r="M172" s="11">
        <f t="shared" si="5"/>
        <v>1446295</v>
      </c>
      <c r="N172" s="11">
        <f t="shared" si="15"/>
        <v>-3107633.333</v>
      </c>
      <c r="O172" s="11">
        <f t="shared" si="16"/>
        <v>-3253928.333</v>
      </c>
      <c r="P172" s="11">
        <f t="shared" si="17"/>
        <v>26903178.67</v>
      </c>
      <c r="Q172" s="11">
        <f t="shared" si="9"/>
        <v>5266000</v>
      </c>
      <c r="R172" s="11">
        <f t="shared" si="18"/>
        <v>0</v>
      </c>
    </row>
    <row r="173">
      <c r="A173" s="1" t="s">
        <v>2234</v>
      </c>
      <c r="B173" s="8">
        <v>46011.0</v>
      </c>
      <c r="C173" s="1" t="s">
        <v>19</v>
      </c>
      <c r="D173" s="12"/>
      <c r="E173" s="10">
        <v>200000.0</v>
      </c>
      <c r="F173" s="1" t="s">
        <v>2235</v>
      </c>
      <c r="G173" s="11">
        <f t="shared" si="1"/>
        <v>22479000</v>
      </c>
      <c r="H173" s="11">
        <f t="shared" si="14"/>
        <v>3522500</v>
      </c>
      <c r="I173" s="11">
        <f t="shared" si="2"/>
        <v>24379400</v>
      </c>
      <c r="J173" s="11">
        <f t="shared" si="13"/>
        <v>20341617</v>
      </c>
      <c r="K173" s="11">
        <f t="shared" si="3"/>
        <v>-5422900</v>
      </c>
      <c r="L173" s="11">
        <f t="shared" si="4"/>
        <v>1300000</v>
      </c>
      <c r="M173" s="11">
        <f t="shared" si="5"/>
        <v>1446295</v>
      </c>
      <c r="N173" s="11">
        <f t="shared" si="15"/>
        <v>-3107633.333</v>
      </c>
      <c r="O173" s="11">
        <f t="shared" si="16"/>
        <v>-3253928.333</v>
      </c>
      <c r="P173" s="11">
        <f t="shared" si="17"/>
        <v>26703178.67</v>
      </c>
      <c r="Q173" s="11">
        <f t="shared" si="9"/>
        <v>5266000</v>
      </c>
      <c r="R173" s="11">
        <f t="shared" si="18"/>
        <v>0</v>
      </c>
    </row>
    <row r="174">
      <c r="A174" s="1" t="s">
        <v>2236</v>
      </c>
      <c r="B174" s="8">
        <v>46011.0</v>
      </c>
      <c r="C174" s="1" t="s">
        <v>34</v>
      </c>
      <c r="D174" s="12"/>
      <c r="E174" s="10">
        <v>35000.0</v>
      </c>
      <c r="F174" s="1" t="s">
        <v>1965</v>
      </c>
      <c r="G174" s="11">
        <f t="shared" si="1"/>
        <v>22479000</v>
      </c>
      <c r="H174" s="11">
        <f t="shared" si="14"/>
        <v>3522500</v>
      </c>
      <c r="I174" s="11">
        <f t="shared" si="2"/>
        <v>24414400</v>
      </c>
      <c r="J174" s="11">
        <f t="shared" si="13"/>
        <v>20306617</v>
      </c>
      <c r="K174" s="11">
        <f t="shared" si="3"/>
        <v>-5457900</v>
      </c>
      <c r="L174" s="11">
        <f t="shared" si="4"/>
        <v>1300000</v>
      </c>
      <c r="M174" s="11">
        <f t="shared" si="5"/>
        <v>1446295</v>
      </c>
      <c r="N174" s="11">
        <f t="shared" si="15"/>
        <v>-3119300</v>
      </c>
      <c r="O174" s="11">
        <f t="shared" si="16"/>
        <v>-3265595</v>
      </c>
      <c r="P174" s="11">
        <f t="shared" si="17"/>
        <v>26691512</v>
      </c>
      <c r="Q174" s="11">
        <f t="shared" si="9"/>
        <v>5266000</v>
      </c>
      <c r="R174" s="11">
        <f t="shared" si="18"/>
        <v>0</v>
      </c>
    </row>
    <row r="175">
      <c r="A175" s="14" t="s">
        <v>2237</v>
      </c>
      <c r="B175" s="8">
        <v>46011.0</v>
      </c>
      <c r="C175" s="1" t="s">
        <v>19</v>
      </c>
      <c r="D175" s="12"/>
      <c r="E175" s="10">
        <v>220000.0</v>
      </c>
      <c r="F175" s="1" t="s">
        <v>2238</v>
      </c>
      <c r="G175" s="11">
        <f t="shared" si="1"/>
        <v>22479000</v>
      </c>
      <c r="H175" s="11">
        <f t="shared" si="14"/>
        <v>3522500</v>
      </c>
      <c r="I175" s="11">
        <f t="shared" si="2"/>
        <v>24414400</v>
      </c>
      <c r="J175" s="11">
        <f t="shared" si="13"/>
        <v>20086617</v>
      </c>
      <c r="K175" s="11">
        <f t="shared" si="3"/>
        <v>-5457900</v>
      </c>
      <c r="L175" s="11">
        <f t="shared" si="4"/>
        <v>1300000</v>
      </c>
      <c r="M175" s="11">
        <f t="shared" si="5"/>
        <v>1446295</v>
      </c>
      <c r="N175" s="11">
        <f t="shared" si="15"/>
        <v>-3119300</v>
      </c>
      <c r="O175" s="11">
        <f t="shared" si="16"/>
        <v>-3265595</v>
      </c>
      <c r="P175" s="11">
        <f t="shared" si="17"/>
        <v>26471512</v>
      </c>
      <c r="Q175" s="11">
        <f t="shared" si="9"/>
        <v>5266000</v>
      </c>
      <c r="R175" s="11">
        <f t="shared" si="18"/>
        <v>0</v>
      </c>
    </row>
    <row r="176">
      <c r="A176" s="1" t="s">
        <v>2239</v>
      </c>
      <c r="B176" s="8">
        <v>46011.0</v>
      </c>
      <c r="C176" s="1" t="s">
        <v>34</v>
      </c>
      <c r="D176" s="12"/>
      <c r="E176" s="10">
        <v>1.18125E7</v>
      </c>
      <c r="F176" s="1" t="s">
        <v>2240</v>
      </c>
      <c r="G176" s="11">
        <f t="shared" si="1"/>
        <v>22479000</v>
      </c>
      <c r="H176" s="11">
        <f t="shared" si="14"/>
        <v>3522500</v>
      </c>
      <c r="I176" s="11">
        <f t="shared" si="2"/>
        <v>36226900</v>
      </c>
      <c r="J176" s="11">
        <f t="shared" si="13"/>
        <v>8274117</v>
      </c>
      <c r="K176" s="11">
        <f t="shared" si="3"/>
        <v>-17270400</v>
      </c>
      <c r="L176" s="11">
        <f t="shared" si="4"/>
        <v>1300000</v>
      </c>
      <c r="M176" s="11">
        <f t="shared" si="5"/>
        <v>1446295</v>
      </c>
      <c r="N176" s="11">
        <f t="shared" si="15"/>
        <v>-7056800</v>
      </c>
      <c r="O176" s="11">
        <f t="shared" si="16"/>
        <v>-7203095</v>
      </c>
      <c r="P176" s="11">
        <f t="shared" si="17"/>
        <v>22534012</v>
      </c>
      <c r="Q176" s="11">
        <f t="shared" si="9"/>
        <v>5266000</v>
      </c>
      <c r="R176" s="11">
        <f t="shared" si="18"/>
        <v>0</v>
      </c>
    </row>
    <row r="177">
      <c r="A177" s="1" t="s">
        <v>2241</v>
      </c>
      <c r="B177" s="8">
        <v>46011.0</v>
      </c>
      <c r="C177" s="1" t="s">
        <v>34</v>
      </c>
      <c r="D177" s="12"/>
      <c r="E177" s="10">
        <v>100000.0</v>
      </c>
      <c r="F177" s="1" t="s">
        <v>2242</v>
      </c>
      <c r="G177" s="11">
        <f t="shared" si="1"/>
        <v>22479000</v>
      </c>
      <c r="H177" s="11">
        <f t="shared" si="14"/>
        <v>3522500</v>
      </c>
      <c r="I177" s="11">
        <f t="shared" si="2"/>
        <v>36326900</v>
      </c>
      <c r="J177" s="11">
        <f t="shared" si="13"/>
        <v>8174117</v>
      </c>
      <c r="K177" s="11">
        <f t="shared" si="3"/>
        <v>-17370400</v>
      </c>
      <c r="L177" s="11">
        <f t="shared" si="4"/>
        <v>1300000</v>
      </c>
      <c r="M177" s="11">
        <f t="shared" si="5"/>
        <v>1446295</v>
      </c>
      <c r="N177" s="11">
        <f t="shared" si="15"/>
        <v>-7090133.333</v>
      </c>
      <c r="O177" s="11">
        <f t="shared" si="16"/>
        <v>-7236428.333</v>
      </c>
      <c r="P177" s="11">
        <f t="shared" si="17"/>
        <v>22500678.67</v>
      </c>
      <c r="Q177" s="11">
        <f t="shared" si="9"/>
        <v>5266000</v>
      </c>
      <c r="R177" s="11">
        <f t="shared" si="18"/>
        <v>0</v>
      </c>
    </row>
    <row r="178">
      <c r="A178" s="1" t="s">
        <v>2243</v>
      </c>
      <c r="B178" s="8">
        <v>46011.0</v>
      </c>
      <c r="C178" s="1" t="s">
        <v>25</v>
      </c>
      <c r="D178" s="12"/>
      <c r="E178" s="10">
        <v>300000.0</v>
      </c>
      <c r="F178" s="1" t="s">
        <v>53</v>
      </c>
      <c r="G178" s="11">
        <f t="shared" si="1"/>
        <v>22479000</v>
      </c>
      <c r="H178" s="11">
        <f t="shared" si="14"/>
        <v>3822500</v>
      </c>
      <c r="I178" s="11">
        <f t="shared" si="2"/>
        <v>36326900</v>
      </c>
      <c r="J178" s="11">
        <f t="shared" si="13"/>
        <v>7874117</v>
      </c>
      <c r="K178" s="11">
        <f t="shared" si="3"/>
        <v>-17670400</v>
      </c>
      <c r="L178" s="11">
        <f t="shared" si="4"/>
        <v>1300000</v>
      </c>
      <c r="M178" s="11">
        <f t="shared" si="5"/>
        <v>1446295</v>
      </c>
      <c r="N178" s="11">
        <f t="shared" si="15"/>
        <v>-7190133.333</v>
      </c>
      <c r="O178" s="11">
        <f t="shared" si="16"/>
        <v>-7336428.333</v>
      </c>
      <c r="P178" s="11">
        <f t="shared" si="17"/>
        <v>22400678.67</v>
      </c>
      <c r="Q178" s="11">
        <f t="shared" si="9"/>
        <v>5566000</v>
      </c>
      <c r="R178" s="11">
        <f t="shared" si="18"/>
        <v>0</v>
      </c>
    </row>
    <row r="179">
      <c r="A179" s="1" t="s">
        <v>2244</v>
      </c>
      <c r="B179" s="8">
        <v>46012.0</v>
      </c>
      <c r="C179" s="1" t="s">
        <v>1969</v>
      </c>
      <c r="D179" s="10">
        <v>82500.0</v>
      </c>
      <c r="E179" s="12"/>
      <c r="F179" s="1" t="s">
        <v>2245</v>
      </c>
      <c r="G179" s="11">
        <f t="shared" si="1"/>
        <v>22561500</v>
      </c>
      <c r="H179" s="11">
        <f t="shared" si="14"/>
        <v>3822500</v>
      </c>
      <c r="I179" s="11">
        <f t="shared" si="2"/>
        <v>36326900</v>
      </c>
      <c r="J179" s="11">
        <f t="shared" si="13"/>
        <v>7956617</v>
      </c>
      <c r="K179" s="11">
        <f t="shared" si="3"/>
        <v>-17587900</v>
      </c>
      <c r="L179" s="11">
        <f t="shared" si="4"/>
        <v>1300000</v>
      </c>
      <c r="M179" s="11">
        <f t="shared" si="5"/>
        <v>1446295</v>
      </c>
      <c r="N179" s="11">
        <f t="shared" si="15"/>
        <v>-7162633.333</v>
      </c>
      <c r="O179" s="11">
        <f t="shared" si="16"/>
        <v>-7308928.333</v>
      </c>
      <c r="P179" s="11">
        <f t="shared" si="17"/>
        <v>22428178.67</v>
      </c>
      <c r="Q179" s="11">
        <f t="shared" si="9"/>
        <v>5566000</v>
      </c>
      <c r="R179" s="11">
        <f t="shared" si="18"/>
        <v>0</v>
      </c>
    </row>
    <row r="180">
      <c r="A180" s="1" t="s">
        <v>2246</v>
      </c>
      <c r="B180" s="8">
        <v>46012.0</v>
      </c>
      <c r="C180" s="1" t="s">
        <v>1969</v>
      </c>
      <c r="D180" s="10">
        <v>119000.0</v>
      </c>
      <c r="E180" s="12"/>
      <c r="F180" s="1" t="s">
        <v>2247</v>
      </c>
      <c r="G180" s="11">
        <f t="shared" si="1"/>
        <v>22680500</v>
      </c>
      <c r="H180" s="11">
        <f t="shared" si="14"/>
        <v>3822500</v>
      </c>
      <c r="I180" s="11">
        <f t="shared" si="2"/>
        <v>36326900</v>
      </c>
      <c r="J180" s="11">
        <f t="shared" si="13"/>
        <v>8075617</v>
      </c>
      <c r="K180" s="11">
        <f t="shared" si="3"/>
        <v>-17468900</v>
      </c>
      <c r="L180" s="11">
        <f t="shared" si="4"/>
        <v>1300000</v>
      </c>
      <c r="M180" s="11">
        <f t="shared" si="5"/>
        <v>1446295</v>
      </c>
      <c r="N180" s="11">
        <f t="shared" si="15"/>
        <v>-7122966.667</v>
      </c>
      <c r="O180" s="11">
        <f t="shared" si="16"/>
        <v>-7269261.667</v>
      </c>
      <c r="P180" s="11">
        <f t="shared" si="17"/>
        <v>22467845.33</v>
      </c>
      <c r="Q180" s="11">
        <f t="shared" si="9"/>
        <v>5566000</v>
      </c>
      <c r="R180" s="11">
        <f t="shared" si="18"/>
        <v>0</v>
      </c>
    </row>
    <row r="181">
      <c r="A181" s="1" t="s">
        <v>2248</v>
      </c>
      <c r="B181" s="8">
        <v>46012.0</v>
      </c>
      <c r="C181" s="1" t="s">
        <v>34</v>
      </c>
      <c r="D181" s="12"/>
      <c r="E181" s="10">
        <v>50000.0</v>
      </c>
      <c r="F181" s="1" t="s">
        <v>39</v>
      </c>
      <c r="G181" s="11">
        <f t="shared" si="1"/>
        <v>22680500</v>
      </c>
      <c r="H181" s="11">
        <f t="shared" si="14"/>
        <v>3822500</v>
      </c>
      <c r="I181" s="11">
        <f t="shared" si="2"/>
        <v>36376900</v>
      </c>
      <c r="J181" s="11">
        <f t="shared" si="13"/>
        <v>8025617</v>
      </c>
      <c r="K181" s="11">
        <f t="shared" si="3"/>
        <v>-17518900</v>
      </c>
      <c r="L181" s="11">
        <f t="shared" si="4"/>
        <v>1300000</v>
      </c>
      <c r="M181" s="11">
        <f t="shared" si="5"/>
        <v>1446295</v>
      </c>
      <c r="N181" s="11">
        <f t="shared" si="15"/>
        <v>-7139633.333</v>
      </c>
      <c r="O181" s="11">
        <f t="shared" si="16"/>
        <v>-7285928.333</v>
      </c>
      <c r="P181" s="11">
        <f t="shared" si="17"/>
        <v>22451178.67</v>
      </c>
      <c r="Q181" s="11">
        <f t="shared" si="9"/>
        <v>5566000</v>
      </c>
      <c r="R181" s="11">
        <f t="shared" si="18"/>
        <v>0</v>
      </c>
    </row>
    <row r="182">
      <c r="A182" s="1" t="s">
        <v>2249</v>
      </c>
      <c r="B182" s="8">
        <v>46012.0</v>
      </c>
      <c r="C182" s="1" t="s">
        <v>25</v>
      </c>
      <c r="D182" s="12"/>
      <c r="E182" s="10">
        <v>18000.0</v>
      </c>
      <c r="F182" s="1" t="s">
        <v>2250</v>
      </c>
      <c r="G182" s="11">
        <f t="shared" si="1"/>
        <v>22680500</v>
      </c>
      <c r="H182" s="11">
        <f t="shared" si="14"/>
        <v>3840500</v>
      </c>
      <c r="I182" s="11">
        <f t="shared" si="2"/>
        <v>36376900</v>
      </c>
      <c r="J182" s="11">
        <f t="shared" si="13"/>
        <v>8007617</v>
      </c>
      <c r="K182" s="11">
        <f t="shared" si="3"/>
        <v>-17536900</v>
      </c>
      <c r="L182" s="11">
        <f t="shared" si="4"/>
        <v>1300000</v>
      </c>
      <c r="M182" s="11">
        <f t="shared" si="5"/>
        <v>1446295</v>
      </c>
      <c r="N182" s="11">
        <f t="shared" si="15"/>
        <v>-7145633.333</v>
      </c>
      <c r="O182" s="11">
        <f t="shared" si="16"/>
        <v>-7291928.333</v>
      </c>
      <c r="P182" s="11">
        <f t="shared" si="17"/>
        <v>22445178.67</v>
      </c>
      <c r="Q182" s="11">
        <f t="shared" si="9"/>
        <v>5566000</v>
      </c>
      <c r="R182" s="11">
        <f t="shared" si="18"/>
        <v>0</v>
      </c>
    </row>
    <row r="183">
      <c r="A183" s="1" t="s">
        <v>2251</v>
      </c>
      <c r="B183" s="8">
        <v>46012.0</v>
      </c>
      <c r="C183" s="1" t="s">
        <v>25</v>
      </c>
      <c r="D183" s="12"/>
      <c r="E183" s="10">
        <v>50000.0</v>
      </c>
      <c r="F183" s="1" t="s">
        <v>53</v>
      </c>
      <c r="G183" s="11">
        <f t="shared" si="1"/>
        <v>22680500</v>
      </c>
      <c r="H183" s="11">
        <f t="shared" si="14"/>
        <v>3890500</v>
      </c>
      <c r="I183" s="11">
        <f t="shared" si="2"/>
        <v>36376900</v>
      </c>
      <c r="J183" s="11">
        <f t="shared" si="13"/>
        <v>7957617</v>
      </c>
      <c r="K183" s="11">
        <f t="shared" si="3"/>
        <v>-17586900</v>
      </c>
      <c r="L183" s="11">
        <f t="shared" si="4"/>
        <v>1300000</v>
      </c>
      <c r="M183" s="11">
        <f t="shared" si="5"/>
        <v>1446295</v>
      </c>
      <c r="N183" s="11">
        <f t="shared" si="15"/>
        <v>-7162300</v>
      </c>
      <c r="O183" s="11">
        <f t="shared" si="16"/>
        <v>-7308595</v>
      </c>
      <c r="P183" s="11">
        <f t="shared" si="17"/>
        <v>22428512</v>
      </c>
      <c r="Q183" s="11">
        <f t="shared" si="9"/>
        <v>5616000</v>
      </c>
      <c r="R183" s="11">
        <f t="shared" si="18"/>
        <v>0</v>
      </c>
    </row>
    <row r="184">
      <c r="A184" s="1" t="s">
        <v>2252</v>
      </c>
      <c r="B184" s="8">
        <v>46012.0</v>
      </c>
      <c r="C184" s="1" t="s">
        <v>19</v>
      </c>
      <c r="D184" s="12"/>
      <c r="E184" s="10">
        <v>1000000.0</v>
      </c>
      <c r="F184" s="1" t="s">
        <v>2253</v>
      </c>
      <c r="G184" s="11">
        <f t="shared" si="1"/>
        <v>22680500</v>
      </c>
      <c r="H184" s="11">
        <f t="shared" si="14"/>
        <v>3890500</v>
      </c>
      <c r="I184" s="11">
        <f t="shared" si="2"/>
        <v>36376900</v>
      </c>
      <c r="J184" s="11">
        <f t="shared" si="13"/>
        <v>6957617</v>
      </c>
      <c r="K184" s="11">
        <f t="shared" si="3"/>
        <v>-17586900</v>
      </c>
      <c r="L184" s="11">
        <f t="shared" si="4"/>
        <v>1300000</v>
      </c>
      <c r="M184" s="11">
        <f t="shared" si="5"/>
        <v>1446295</v>
      </c>
      <c r="N184" s="11">
        <f t="shared" si="15"/>
        <v>-7162300</v>
      </c>
      <c r="O184" s="11">
        <f t="shared" si="16"/>
        <v>-7308595</v>
      </c>
      <c r="P184" s="11">
        <f t="shared" si="17"/>
        <v>21428512</v>
      </c>
      <c r="Q184" s="11">
        <f t="shared" si="9"/>
        <v>5616000</v>
      </c>
      <c r="R184" s="11">
        <f t="shared" si="18"/>
        <v>0</v>
      </c>
    </row>
    <row r="185">
      <c r="A185" s="1" t="s">
        <v>2254</v>
      </c>
      <c r="B185" s="8">
        <v>46012.0</v>
      </c>
      <c r="C185" s="1" t="s">
        <v>1969</v>
      </c>
      <c r="D185" s="10">
        <v>530000.0</v>
      </c>
      <c r="E185" s="12"/>
      <c r="F185" s="1" t="s">
        <v>2255</v>
      </c>
      <c r="G185" s="11">
        <f t="shared" si="1"/>
        <v>23210500</v>
      </c>
      <c r="H185" s="11">
        <f t="shared" si="14"/>
        <v>3890500</v>
      </c>
      <c r="I185" s="11">
        <f t="shared" si="2"/>
        <v>36376900</v>
      </c>
      <c r="J185" s="11">
        <f t="shared" si="13"/>
        <v>7487617</v>
      </c>
      <c r="K185" s="11">
        <f t="shared" si="3"/>
        <v>-17056900</v>
      </c>
      <c r="L185" s="11">
        <f t="shared" si="4"/>
        <v>1300000</v>
      </c>
      <c r="M185" s="11">
        <f t="shared" si="5"/>
        <v>1446295</v>
      </c>
      <c r="N185" s="11">
        <f t="shared" si="15"/>
        <v>-6985633.333</v>
      </c>
      <c r="O185" s="11">
        <f t="shared" si="16"/>
        <v>-7131928.333</v>
      </c>
      <c r="P185" s="11">
        <f t="shared" si="17"/>
        <v>21605178.67</v>
      </c>
      <c r="Q185" s="11">
        <f t="shared" si="9"/>
        <v>5616000</v>
      </c>
      <c r="R185" s="11">
        <f t="shared" si="18"/>
        <v>0</v>
      </c>
    </row>
    <row r="186">
      <c r="A186" s="1" t="s">
        <v>2256</v>
      </c>
      <c r="B186" s="8">
        <v>46011.0</v>
      </c>
      <c r="C186" s="1" t="s">
        <v>1969</v>
      </c>
      <c r="D186" s="10">
        <v>638000.0</v>
      </c>
      <c r="E186" s="12"/>
      <c r="F186" s="1" t="s">
        <v>2257</v>
      </c>
      <c r="G186" s="11">
        <f t="shared" si="1"/>
        <v>23848500</v>
      </c>
      <c r="H186" s="11">
        <f t="shared" si="14"/>
        <v>3890500</v>
      </c>
      <c r="I186" s="11">
        <f t="shared" si="2"/>
        <v>36376900</v>
      </c>
      <c r="J186" s="11">
        <f t="shared" si="13"/>
        <v>8125617</v>
      </c>
      <c r="K186" s="11">
        <f t="shared" si="3"/>
        <v>-16418900</v>
      </c>
      <c r="L186" s="11">
        <f t="shared" si="4"/>
        <v>1300000</v>
      </c>
      <c r="M186" s="11">
        <f t="shared" si="5"/>
        <v>1446295</v>
      </c>
      <c r="N186" s="11">
        <f t="shared" si="15"/>
        <v>-6772966.667</v>
      </c>
      <c r="O186" s="11">
        <f t="shared" si="16"/>
        <v>-6919261.667</v>
      </c>
      <c r="P186" s="11">
        <f t="shared" si="17"/>
        <v>21817845.33</v>
      </c>
      <c r="Q186" s="11">
        <f t="shared" si="9"/>
        <v>5616000</v>
      </c>
      <c r="R186" s="11">
        <f t="shared" si="18"/>
        <v>0</v>
      </c>
    </row>
    <row r="187">
      <c r="A187" s="1" t="s">
        <v>2258</v>
      </c>
      <c r="B187" s="8">
        <v>46012.0</v>
      </c>
      <c r="C187" s="1" t="s">
        <v>19</v>
      </c>
      <c r="D187" s="12"/>
      <c r="E187" s="10">
        <v>800000.0</v>
      </c>
      <c r="F187" s="1" t="s">
        <v>2259</v>
      </c>
      <c r="G187" s="11">
        <f t="shared" si="1"/>
        <v>23848500</v>
      </c>
      <c r="H187" s="11">
        <f t="shared" si="14"/>
        <v>3890500</v>
      </c>
      <c r="I187" s="11">
        <f t="shared" si="2"/>
        <v>36376900</v>
      </c>
      <c r="J187" s="11">
        <f t="shared" si="13"/>
        <v>7325617</v>
      </c>
      <c r="K187" s="11">
        <f t="shared" si="3"/>
        <v>-16418900</v>
      </c>
      <c r="L187" s="11">
        <f t="shared" si="4"/>
        <v>1300000</v>
      </c>
      <c r="M187" s="11">
        <f t="shared" si="5"/>
        <v>1446295</v>
      </c>
      <c r="N187" s="11">
        <f t="shared" si="15"/>
        <v>-6772966.667</v>
      </c>
      <c r="O187" s="11">
        <f t="shared" si="16"/>
        <v>-6919261.667</v>
      </c>
      <c r="P187" s="11">
        <f t="shared" si="17"/>
        <v>21017845.33</v>
      </c>
      <c r="Q187" s="11">
        <f t="shared" si="9"/>
        <v>5616000</v>
      </c>
      <c r="R187" s="11">
        <f t="shared" si="18"/>
        <v>0</v>
      </c>
    </row>
    <row r="188">
      <c r="A188" s="1" t="s">
        <v>2260</v>
      </c>
      <c r="B188" s="8">
        <v>46012.0</v>
      </c>
      <c r="C188" s="1" t="s">
        <v>19</v>
      </c>
      <c r="D188" s="12"/>
      <c r="E188" s="10">
        <v>185000.0</v>
      </c>
      <c r="F188" s="1" t="s">
        <v>2261</v>
      </c>
      <c r="G188" s="11">
        <f t="shared" si="1"/>
        <v>23848500</v>
      </c>
      <c r="H188" s="11">
        <f t="shared" si="14"/>
        <v>3890500</v>
      </c>
      <c r="I188" s="11">
        <f t="shared" si="2"/>
        <v>36376900</v>
      </c>
      <c r="J188" s="11">
        <f t="shared" si="13"/>
        <v>7140617</v>
      </c>
      <c r="K188" s="11">
        <f t="shared" si="3"/>
        <v>-16418900</v>
      </c>
      <c r="L188" s="11">
        <f t="shared" si="4"/>
        <v>1300000</v>
      </c>
      <c r="M188" s="11">
        <f t="shared" si="5"/>
        <v>1446295</v>
      </c>
      <c r="N188" s="11">
        <f t="shared" si="15"/>
        <v>-6772966.667</v>
      </c>
      <c r="O188" s="11">
        <f t="shared" si="16"/>
        <v>-6919261.667</v>
      </c>
      <c r="P188" s="11">
        <f t="shared" si="17"/>
        <v>20832845.33</v>
      </c>
      <c r="Q188" s="11">
        <f t="shared" si="9"/>
        <v>5616000</v>
      </c>
      <c r="R188" s="11">
        <f t="shared" si="18"/>
        <v>0</v>
      </c>
    </row>
    <row r="189">
      <c r="A189" s="1" t="s">
        <v>2262</v>
      </c>
      <c r="B189" s="8">
        <v>46012.0</v>
      </c>
      <c r="C189" s="1" t="s">
        <v>1969</v>
      </c>
      <c r="D189" s="10">
        <v>120000.0</v>
      </c>
      <c r="E189" s="12"/>
      <c r="F189" s="1" t="s">
        <v>800</v>
      </c>
      <c r="G189" s="11">
        <f t="shared" si="1"/>
        <v>23968500</v>
      </c>
      <c r="H189" s="11">
        <f t="shared" si="14"/>
        <v>3890500</v>
      </c>
      <c r="I189" s="11">
        <f t="shared" si="2"/>
        <v>36376900</v>
      </c>
      <c r="J189" s="11">
        <f t="shared" si="13"/>
        <v>7260617</v>
      </c>
      <c r="K189" s="11">
        <f t="shared" si="3"/>
        <v>-16298900</v>
      </c>
      <c r="L189" s="11">
        <f t="shared" si="4"/>
        <v>1300000</v>
      </c>
      <c r="M189" s="11">
        <f t="shared" si="5"/>
        <v>1446295</v>
      </c>
      <c r="N189" s="11">
        <f t="shared" si="15"/>
        <v>-6732966.667</v>
      </c>
      <c r="O189" s="11">
        <f t="shared" si="16"/>
        <v>-6879261.667</v>
      </c>
      <c r="P189" s="11">
        <f t="shared" si="17"/>
        <v>20872845.33</v>
      </c>
      <c r="Q189" s="11">
        <f t="shared" si="9"/>
        <v>5616000</v>
      </c>
      <c r="R189" s="11">
        <f t="shared" si="18"/>
        <v>0</v>
      </c>
    </row>
    <row r="190">
      <c r="A190" s="1" t="s">
        <v>2263</v>
      </c>
      <c r="B190" s="8">
        <v>46013.0</v>
      </c>
      <c r="C190" s="1" t="s">
        <v>34</v>
      </c>
      <c r="D190" s="12"/>
      <c r="E190" s="10">
        <v>651000.0</v>
      </c>
      <c r="F190" s="1" t="s">
        <v>2264</v>
      </c>
      <c r="G190" s="11">
        <f t="shared" si="1"/>
        <v>23968500</v>
      </c>
      <c r="H190" s="11">
        <f t="shared" si="14"/>
        <v>3890500</v>
      </c>
      <c r="I190" s="11">
        <f t="shared" si="2"/>
        <v>37027900</v>
      </c>
      <c r="J190" s="11">
        <f t="shared" si="13"/>
        <v>6609617</v>
      </c>
      <c r="K190" s="11">
        <f t="shared" si="3"/>
        <v>-16949900</v>
      </c>
      <c r="L190" s="11">
        <f t="shared" si="4"/>
        <v>1300000</v>
      </c>
      <c r="M190" s="11">
        <f t="shared" si="5"/>
        <v>1446295</v>
      </c>
      <c r="N190" s="11">
        <f t="shared" si="15"/>
        <v>-6949966.667</v>
      </c>
      <c r="O190" s="11">
        <f t="shared" si="16"/>
        <v>-7096261.667</v>
      </c>
      <c r="P190" s="11">
        <f t="shared" si="17"/>
        <v>20655845.33</v>
      </c>
      <c r="Q190" s="11">
        <f t="shared" si="9"/>
        <v>5616000</v>
      </c>
      <c r="R190" s="11">
        <f t="shared" si="18"/>
        <v>0</v>
      </c>
    </row>
    <row r="191">
      <c r="A191" s="1" t="s">
        <v>2265</v>
      </c>
      <c r="B191" s="8">
        <v>46013.0</v>
      </c>
      <c r="C191" s="1" t="s">
        <v>1969</v>
      </c>
      <c r="D191" s="10">
        <v>180000.0</v>
      </c>
      <c r="E191" s="10"/>
      <c r="F191" s="1" t="s">
        <v>2266</v>
      </c>
      <c r="G191" s="11">
        <f t="shared" si="1"/>
        <v>24148500</v>
      </c>
      <c r="H191" s="11">
        <f t="shared" si="14"/>
        <v>3890500</v>
      </c>
      <c r="I191" s="11">
        <f t="shared" si="2"/>
        <v>37027900</v>
      </c>
      <c r="J191" s="11">
        <f t="shared" si="13"/>
        <v>6789617</v>
      </c>
      <c r="K191" s="11">
        <f t="shared" si="3"/>
        <v>-16769900</v>
      </c>
      <c r="L191" s="11">
        <f t="shared" si="4"/>
        <v>1300000</v>
      </c>
      <c r="M191" s="11">
        <f t="shared" si="5"/>
        <v>1446295</v>
      </c>
      <c r="N191" s="11">
        <f t="shared" si="15"/>
        <v>-6889966.667</v>
      </c>
      <c r="O191" s="11">
        <f t="shared" si="16"/>
        <v>-7036261.667</v>
      </c>
      <c r="P191" s="11">
        <f t="shared" si="17"/>
        <v>20715845.33</v>
      </c>
      <c r="Q191" s="11">
        <f t="shared" si="9"/>
        <v>5616000</v>
      </c>
      <c r="R191" s="11">
        <f t="shared" si="18"/>
        <v>0</v>
      </c>
    </row>
    <row r="192">
      <c r="A192" s="1" t="s">
        <v>2267</v>
      </c>
      <c r="B192" s="8">
        <v>46013.0</v>
      </c>
      <c r="C192" s="1" t="s">
        <v>34</v>
      </c>
      <c r="D192" s="12"/>
      <c r="E192" s="10">
        <v>195000.0</v>
      </c>
      <c r="F192" s="1" t="s">
        <v>1965</v>
      </c>
      <c r="G192" s="11">
        <f t="shared" si="1"/>
        <v>24148500</v>
      </c>
      <c r="H192" s="11">
        <f t="shared" si="14"/>
        <v>3890500</v>
      </c>
      <c r="I192" s="11">
        <f t="shared" si="2"/>
        <v>37222900</v>
      </c>
      <c r="J192" s="11">
        <f t="shared" si="13"/>
        <v>6594617</v>
      </c>
      <c r="K192" s="11">
        <f t="shared" si="3"/>
        <v>-16964900</v>
      </c>
      <c r="L192" s="11">
        <f t="shared" si="4"/>
        <v>1300000</v>
      </c>
      <c r="M192" s="11">
        <f t="shared" si="5"/>
        <v>1446295</v>
      </c>
      <c r="N192" s="11">
        <f t="shared" si="15"/>
        <v>-6954966.667</v>
      </c>
      <c r="O192" s="11">
        <f t="shared" si="16"/>
        <v>-7101261.667</v>
      </c>
      <c r="P192" s="11">
        <f t="shared" si="17"/>
        <v>20650845.33</v>
      </c>
      <c r="Q192" s="11">
        <f t="shared" si="9"/>
        <v>5616000</v>
      </c>
      <c r="R192" s="11">
        <f t="shared" si="18"/>
        <v>0</v>
      </c>
    </row>
    <row r="193">
      <c r="A193" s="1" t="s">
        <v>2268</v>
      </c>
      <c r="B193" s="8">
        <v>46013.0</v>
      </c>
      <c r="C193" s="1" t="s">
        <v>1969</v>
      </c>
      <c r="D193" s="10">
        <v>170000.0</v>
      </c>
      <c r="E193" s="12"/>
      <c r="F193" s="1" t="s">
        <v>2201</v>
      </c>
      <c r="G193" s="11">
        <f t="shared" si="1"/>
        <v>24318500</v>
      </c>
      <c r="H193" s="11">
        <f t="shared" si="14"/>
        <v>3890500</v>
      </c>
      <c r="I193" s="11">
        <f t="shared" si="2"/>
        <v>37222900</v>
      </c>
      <c r="J193" s="11">
        <f t="shared" si="13"/>
        <v>6764617</v>
      </c>
      <c r="K193" s="11">
        <f t="shared" si="3"/>
        <v>-16794900</v>
      </c>
      <c r="L193" s="11">
        <f t="shared" si="4"/>
        <v>1300000</v>
      </c>
      <c r="M193" s="11">
        <f t="shared" si="5"/>
        <v>1446295</v>
      </c>
      <c r="N193" s="11">
        <f t="shared" si="15"/>
        <v>-6898300</v>
      </c>
      <c r="O193" s="11">
        <f t="shared" si="16"/>
        <v>-7044595</v>
      </c>
      <c r="P193" s="11">
        <f t="shared" si="17"/>
        <v>20707512</v>
      </c>
      <c r="Q193" s="11">
        <f t="shared" si="9"/>
        <v>5616000</v>
      </c>
      <c r="R193" s="11">
        <f t="shared" si="18"/>
        <v>0</v>
      </c>
    </row>
    <row r="194">
      <c r="A194" s="1" t="s">
        <v>2269</v>
      </c>
      <c r="B194" s="8">
        <v>46013.0</v>
      </c>
      <c r="C194" s="1" t="s">
        <v>2156</v>
      </c>
      <c r="D194" s="10">
        <v>330000.0</v>
      </c>
      <c r="E194" s="12"/>
      <c r="F194" s="1" t="s">
        <v>2270</v>
      </c>
      <c r="G194" s="11">
        <f t="shared" si="1"/>
        <v>24648500</v>
      </c>
      <c r="H194" s="11">
        <f t="shared" si="14"/>
        <v>3890500</v>
      </c>
      <c r="I194" s="11">
        <f t="shared" si="2"/>
        <v>37222900</v>
      </c>
      <c r="J194" s="11">
        <f t="shared" si="13"/>
        <v>7094617</v>
      </c>
      <c r="K194" s="11">
        <f t="shared" si="3"/>
        <v>-16464900</v>
      </c>
      <c r="L194" s="11">
        <f t="shared" si="4"/>
        <v>1300000</v>
      </c>
      <c r="M194" s="11">
        <f t="shared" si="5"/>
        <v>1446295</v>
      </c>
      <c r="N194" s="11">
        <f t="shared" si="15"/>
        <v>-6788300</v>
      </c>
      <c r="O194" s="11">
        <f t="shared" si="16"/>
        <v>-6934595</v>
      </c>
      <c r="P194" s="11">
        <f t="shared" si="17"/>
        <v>20817512</v>
      </c>
      <c r="Q194" s="11">
        <f t="shared" si="9"/>
        <v>5616000</v>
      </c>
      <c r="R194" s="11">
        <f t="shared" si="18"/>
        <v>0</v>
      </c>
    </row>
    <row r="195">
      <c r="A195" s="1" t="s">
        <v>2271</v>
      </c>
      <c r="B195" s="8">
        <v>46014.0</v>
      </c>
      <c r="C195" s="1" t="s">
        <v>1969</v>
      </c>
      <c r="D195" s="10">
        <v>319000.0</v>
      </c>
      <c r="E195" s="12"/>
      <c r="F195" s="1" t="s">
        <v>2272</v>
      </c>
      <c r="G195" s="11">
        <f t="shared" si="1"/>
        <v>24967500</v>
      </c>
      <c r="H195" s="11">
        <f t="shared" si="14"/>
        <v>3890500</v>
      </c>
      <c r="I195" s="11">
        <f t="shared" si="2"/>
        <v>37222900</v>
      </c>
      <c r="J195" s="11">
        <f t="shared" si="13"/>
        <v>7413617</v>
      </c>
      <c r="K195" s="11">
        <f t="shared" si="3"/>
        <v>-16145900</v>
      </c>
      <c r="L195" s="11">
        <f t="shared" si="4"/>
        <v>1300000</v>
      </c>
      <c r="M195" s="11">
        <f t="shared" si="5"/>
        <v>1446295</v>
      </c>
      <c r="N195" s="11">
        <f t="shared" si="15"/>
        <v>-6681966.667</v>
      </c>
      <c r="O195" s="11">
        <f t="shared" si="16"/>
        <v>-6828261.667</v>
      </c>
      <c r="P195" s="11">
        <f t="shared" si="17"/>
        <v>20923845.33</v>
      </c>
      <c r="Q195" s="11">
        <f t="shared" si="9"/>
        <v>5616000</v>
      </c>
      <c r="R195" s="11">
        <f t="shared" si="18"/>
        <v>0</v>
      </c>
    </row>
    <row r="196">
      <c r="A196" s="1" t="s">
        <v>2273</v>
      </c>
      <c r="B196" s="8">
        <v>46014.0</v>
      </c>
      <c r="C196" s="1" t="s">
        <v>1969</v>
      </c>
      <c r="D196" s="10">
        <v>34000.0</v>
      </c>
      <c r="E196" s="12"/>
      <c r="F196" s="1" t="s">
        <v>716</v>
      </c>
      <c r="G196" s="11">
        <f t="shared" si="1"/>
        <v>25001500</v>
      </c>
      <c r="H196" s="11">
        <f t="shared" si="14"/>
        <v>3890500</v>
      </c>
      <c r="I196" s="11">
        <f t="shared" si="2"/>
        <v>37222900</v>
      </c>
      <c r="J196" s="11">
        <f t="shared" si="13"/>
        <v>7447617</v>
      </c>
      <c r="K196" s="11">
        <f t="shared" si="3"/>
        <v>-16111900</v>
      </c>
      <c r="L196" s="11">
        <f t="shared" si="4"/>
        <v>1300000</v>
      </c>
      <c r="M196" s="11">
        <f t="shared" si="5"/>
        <v>1446295</v>
      </c>
      <c r="N196" s="11">
        <f t="shared" si="15"/>
        <v>-6670633.333</v>
      </c>
      <c r="O196" s="11">
        <f t="shared" si="16"/>
        <v>-6816928.333</v>
      </c>
      <c r="P196" s="11">
        <f t="shared" si="17"/>
        <v>20935178.67</v>
      </c>
      <c r="Q196" s="11">
        <f t="shared" si="9"/>
        <v>5616000</v>
      </c>
      <c r="R196" s="11">
        <f t="shared" si="18"/>
        <v>0</v>
      </c>
    </row>
    <row r="197">
      <c r="A197" s="1" t="s">
        <v>2274</v>
      </c>
      <c r="B197" s="8">
        <v>46014.0</v>
      </c>
      <c r="C197" s="1" t="s">
        <v>1969</v>
      </c>
      <c r="D197" s="10">
        <v>138000.0</v>
      </c>
      <c r="E197" s="12"/>
      <c r="F197" s="1" t="s">
        <v>2275</v>
      </c>
      <c r="G197" s="11">
        <f t="shared" si="1"/>
        <v>25139500</v>
      </c>
      <c r="H197" s="11">
        <f t="shared" si="14"/>
        <v>3890500</v>
      </c>
      <c r="I197" s="11">
        <f t="shared" si="2"/>
        <v>37222900</v>
      </c>
      <c r="J197" s="11">
        <f t="shared" si="13"/>
        <v>7585617</v>
      </c>
      <c r="K197" s="11">
        <f t="shared" si="3"/>
        <v>-15973900</v>
      </c>
      <c r="L197" s="11">
        <f t="shared" si="4"/>
        <v>1300000</v>
      </c>
      <c r="M197" s="11">
        <f t="shared" si="5"/>
        <v>1446295</v>
      </c>
      <c r="N197" s="11">
        <f t="shared" si="15"/>
        <v>-6624633.333</v>
      </c>
      <c r="O197" s="11">
        <f t="shared" si="16"/>
        <v>-6770928.333</v>
      </c>
      <c r="P197" s="11">
        <f t="shared" si="17"/>
        <v>20981178.67</v>
      </c>
      <c r="Q197" s="11">
        <f t="shared" si="9"/>
        <v>5616000</v>
      </c>
      <c r="R197" s="11">
        <f t="shared" si="18"/>
        <v>0</v>
      </c>
    </row>
    <row r="198">
      <c r="A198" s="1" t="s">
        <v>2276</v>
      </c>
      <c r="B198" s="8">
        <v>46014.0</v>
      </c>
      <c r="C198" s="1" t="s">
        <v>1969</v>
      </c>
      <c r="D198" s="10">
        <v>68000.0</v>
      </c>
      <c r="E198" s="12"/>
      <c r="F198" s="1" t="s">
        <v>630</v>
      </c>
      <c r="G198" s="11">
        <f t="shared" si="1"/>
        <v>25207500</v>
      </c>
      <c r="H198" s="11">
        <f t="shared" si="14"/>
        <v>3890500</v>
      </c>
      <c r="I198" s="11">
        <f t="shared" si="2"/>
        <v>37222900</v>
      </c>
      <c r="J198" s="11">
        <f t="shared" si="13"/>
        <v>7653617</v>
      </c>
      <c r="K198" s="11">
        <f t="shared" si="3"/>
        <v>-15905900</v>
      </c>
      <c r="L198" s="11">
        <f t="shared" si="4"/>
        <v>1300000</v>
      </c>
      <c r="M198" s="11">
        <f t="shared" si="5"/>
        <v>1446295</v>
      </c>
      <c r="N198" s="11">
        <f t="shared" si="15"/>
        <v>-6601966.667</v>
      </c>
      <c r="O198" s="11">
        <f t="shared" si="16"/>
        <v>-6748261.667</v>
      </c>
      <c r="P198" s="11">
        <f t="shared" si="17"/>
        <v>21003845.33</v>
      </c>
      <c r="Q198" s="11">
        <f t="shared" si="9"/>
        <v>5616000</v>
      </c>
      <c r="R198" s="11">
        <f t="shared" si="18"/>
        <v>0</v>
      </c>
    </row>
    <row r="199">
      <c r="A199" s="1" t="s">
        <v>2277</v>
      </c>
      <c r="B199" s="8">
        <v>46014.0</v>
      </c>
      <c r="C199" s="1" t="s">
        <v>25</v>
      </c>
      <c r="D199" s="12"/>
      <c r="E199" s="10">
        <v>200000.0</v>
      </c>
      <c r="F199" s="1" t="s">
        <v>53</v>
      </c>
      <c r="G199" s="11">
        <f t="shared" si="1"/>
        <v>25207500</v>
      </c>
      <c r="H199" s="11">
        <f t="shared" si="14"/>
        <v>4090500</v>
      </c>
      <c r="I199" s="11">
        <f t="shared" si="2"/>
        <v>37222900</v>
      </c>
      <c r="J199" s="11">
        <f t="shared" si="13"/>
        <v>7453617</v>
      </c>
      <c r="K199" s="11">
        <f t="shared" si="3"/>
        <v>-16105900</v>
      </c>
      <c r="L199" s="11">
        <f t="shared" si="4"/>
        <v>1300000</v>
      </c>
      <c r="M199" s="11">
        <f t="shared" si="5"/>
        <v>1446295</v>
      </c>
      <c r="N199" s="11">
        <f t="shared" si="15"/>
        <v>-6668633.333</v>
      </c>
      <c r="O199" s="11">
        <f t="shared" si="16"/>
        <v>-6814928.333</v>
      </c>
      <c r="P199" s="11">
        <f t="shared" si="17"/>
        <v>20937178.67</v>
      </c>
      <c r="Q199" s="11">
        <f t="shared" si="9"/>
        <v>5816000</v>
      </c>
      <c r="R199" s="11">
        <f t="shared" si="18"/>
        <v>0</v>
      </c>
    </row>
    <row r="200">
      <c r="A200" s="1" t="s">
        <v>2278</v>
      </c>
      <c r="B200" s="8">
        <v>46014.0</v>
      </c>
      <c r="C200" s="1" t="s">
        <v>34</v>
      </c>
      <c r="D200" s="12"/>
      <c r="E200" s="10">
        <v>245000.0</v>
      </c>
      <c r="F200" s="1" t="s">
        <v>62</v>
      </c>
      <c r="G200" s="11">
        <f t="shared" si="1"/>
        <v>25207500</v>
      </c>
      <c r="H200" s="11">
        <f t="shared" si="14"/>
        <v>4090500</v>
      </c>
      <c r="I200" s="11">
        <f t="shared" si="2"/>
        <v>37467900</v>
      </c>
      <c r="J200" s="11">
        <f t="shared" si="13"/>
        <v>7208617</v>
      </c>
      <c r="K200" s="11">
        <f t="shared" si="3"/>
        <v>-16350900</v>
      </c>
      <c r="L200" s="11">
        <f t="shared" si="4"/>
        <v>1300000</v>
      </c>
      <c r="M200" s="11">
        <f t="shared" si="5"/>
        <v>1446295</v>
      </c>
      <c r="N200" s="11">
        <f t="shared" si="15"/>
        <v>-6750300</v>
      </c>
      <c r="O200" s="11">
        <f t="shared" si="16"/>
        <v>-6896595</v>
      </c>
      <c r="P200" s="11">
        <f t="shared" si="17"/>
        <v>20855512</v>
      </c>
      <c r="Q200" s="11">
        <f t="shared" si="9"/>
        <v>5816000</v>
      </c>
      <c r="R200" s="11">
        <f t="shared" si="18"/>
        <v>0</v>
      </c>
    </row>
    <row r="201">
      <c r="A201" s="1" t="s">
        <v>2279</v>
      </c>
      <c r="B201" s="8">
        <v>46014.0</v>
      </c>
      <c r="C201" s="1" t="s">
        <v>2156</v>
      </c>
      <c r="D201" s="10">
        <v>460000.0</v>
      </c>
      <c r="E201" s="12"/>
      <c r="F201" s="1" t="s">
        <v>2280</v>
      </c>
      <c r="G201" s="11">
        <f t="shared" si="1"/>
        <v>25667500</v>
      </c>
      <c r="H201" s="11">
        <f t="shared" si="14"/>
        <v>4090500</v>
      </c>
      <c r="I201" s="11">
        <f t="shared" si="2"/>
        <v>37467900</v>
      </c>
      <c r="J201" s="11">
        <f t="shared" si="13"/>
        <v>7668617</v>
      </c>
      <c r="K201" s="11">
        <f t="shared" si="3"/>
        <v>-15890900</v>
      </c>
      <c r="L201" s="11">
        <f t="shared" si="4"/>
        <v>1300000</v>
      </c>
      <c r="M201" s="11">
        <f t="shared" si="5"/>
        <v>1446295</v>
      </c>
      <c r="N201" s="11">
        <f t="shared" si="15"/>
        <v>-6596966.667</v>
      </c>
      <c r="O201" s="11">
        <f t="shared" si="16"/>
        <v>-6743261.667</v>
      </c>
      <c r="P201" s="11">
        <f t="shared" si="17"/>
        <v>21008845.33</v>
      </c>
      <c r="Q201" s="11">
        <f t="shared" si="9"/>
        <v>5816000</v>
      </c>
      <c r="R201" s="11">
        <f t="shared" si="18"/>
        <v>0</v>
      </c>
    </row>
    <row r="202">
      <c r="A202" s="1" t="s">
        <v>2281</v>
      </c>
      <c r="B202" s="8">
        <v>46014.0</v>
      </c>
      <c r="C202" s="1" t="s">
        <v>1982</v>
      </c>
      <c r="D202" s="12"/>
      <c r="E202" s="10">
        <v>460000.0</v>
      </c>
      <c r="F202" s="1" t="s">
        <v>1983</v>
      </c>
      <c r="G202" s="11">
        <f t="shared" si="1"/>
        <v>25667500</v>
      </c>
      <c r="H202" s="11">
        <f t="shared" si="14"/>
        <v>4090500</v>
      </c>
      <c r="I202" s="11">
        <f t="shared" si="2"/>
        <v>37467900</v>
      </c>
      <c r="J202" s="11">
        <f t="shared" si="13"/>
        <v>7208617</v>
      </c>
      <c r="K202" s="11">
        <f t="shared" si="3"/>
        <v>-15890900</v>
      </c>
      <c r="L202" s="11">
        <f t="shared" si="4"/>
        <v>1760000</v>
      </c>
      <c r="M202" s="11">
        <f t="shared" si="5"/>
        <v>1446295</v>
      </c>
      <c r="N202" s="11">
        <f t="shared" si="15"/>
        <v>-7056966.667</v>
      </c>
      <c r="O202" s="11">
        <f t="shared" si="16"/>
        <v>-6743261.667</v>
      </c>
      <c r="P202" s="11">
        <f t="shared" si="17"/>
        <v>21008845.33</v>
      </c>
      <c r="Q202" s="11">
        <f t="shared" si="9"/>
        <v>5816000</v>
      </c>
      <c r="R202" s="11">
        <f t="shared" si="18"/>
        <v>0</v>
      </c>
    </row>
    <row r="203">
      <c r="A203" s="1" t="s">
        <v>2282</v>
      </c>
      <c r="B203" s="8">
        <v>46014.0</v>
      </c>
      <c r="C203" s="1" t="s">
        <v>1969</v>
      </c>
      <c r="D203" s="10">
        <v>1781000.0</v>
      </c>
      <c r="E203" s="12"/>
      <c r="F203" s="1" t="s">
        <v>2283</v>
      </c>
      <c r="G203" s="11">
        <f t="shared" si="1"/>
        <v>27448500</v>
      </c>
      <c r="H203" s="11">
        <f t="shared" si="14"/>
        <v>4090500</v>
      </c>
      <c r="I203" s="11">
        <f t="shared" si="2"/>
        <v>37467900</v>
      </c>
      <c r="J203" s="11">
        <f t="shared" si="13"/>
        <v>8989617</v>
      </c>
      <c r="K203" s="11">
        <f t="shared" si="3"/>
        <v>-14109900</v>
      </c>
      <c r="L203" s="11">
        <f t="shared" si="4"/>
        <v>1760000</v>
      </c>
      <c r="M203" s="11">
        <f t="shared" si="5"/>
        <v>1446295</v>
      </c>
      <c r="N203" s="11">
        <f t="shared" si="15"/>
        <v>-6463300</v>
      </c>
      <c r="O203" s="11">
        <f t="shared" si="16"/>
        <v>-6149595</v>
      </c>
      <c r="P203" s="11">
        <f t="shared" si="17"/>
        <v>21602512</v>
      </c>
      <c r="Q203" s="11">
        <f t="shared" si="9"/>
        <v>5816000</v>
      </c>
      <c r="R203" s="11">
        <f t="shared" si="18"/>
        <v>0</v>
      </c>
    </row>
    <row r="204">
      <c r="A204" s="1" t="s">
        <v>2284</v>
      </c>
      <c r="B204" s="8">
        <v>46014.0</v>
      </c>
      <c r="C204" s="1" t="s">
        <v>25</v>
      </c>
      <c r="D204" s="12"/>
      <c r="E204" s="10">
        <v>150000.0</v>
      </c>
      <c r="F204" s="1" t="s">
        <v>2285</v>
      </c>
      <c r="G204" s="11">
        <f t="shared" si="1"/>
        <v>27448500</v>
      </c>
      <c r="H204" s="11">
        <f t="shared" si="14"/>
        <v>4240500</v>
      </c>
      <c r="I204" s="11">
        <f t="shared" si="2"/>
        <v>37467900</v>
      </c>
      <c r="J204" s="11">
        <f t="shared" si="13"/>
        <v>8839617</v>
      </c>
      <c r="K204" s="11">
        <f t="shared" si="3"/>
        <v>-14259900</v>
      </c>
      <c r="L204" s="11">
        <f t="shared" si="4"/>
        <v>1760000</v>
      </c>
      <c r="M204" s="11">
        <f t="shared" si="5"/>
        <v>1446295</v>
      </c>
      <c r="N204" s="11">
        <f t="shared" si="15"/>
        <v>-6513300</v>
      </c>
      <c r="O204" s="11">
        <f t="shared" si="16"/>
        <v>-6199595</v>
      </c>
      <c r="P204" s="11">
        <f t="shared" si="17"/>
        <v>21552512</v>
      </c>
      <c r="Q204" s="11">
        <f t="shared" si="9"/>
        <v>5816000</v>
      </c>
      <c r="R204" s="11">
        <f t="shared" si="18"/>
        <v>0</v>
      </c>
    </row>
    <row r="205">
      <c r="A205" s="1" t="s">
        <v>2286</v>
      </c>
      <c r="B205" s="8">
        <v>46014.0</v>
      </c>
      <c r="C205" s="1" t="s">
        <v>25</v>
      </c>
      <c r="D205" s="12"/>
      <c r="E205" s="10">
        <v>35000.0</v>
      </c>
      <c r="F205" s="1" t="s">
        <v>2287</v>
      </c>
      <c r="G205" s="11">
        <f t="shared" si="1"/>
        <v>27448500</v>
      </c>
      <c r="H205" s="11">
        <f t="shared" si="14"/>
        <v>4275500</v>
      </c>
      <c r="I205" s="11">
        <f t="shared" si="2"/>
        <v>37467900</v>
      </c>
      <c r="J205" s="11">
        <f t="shared" si="13"/>
        <v>8804617</v>
      </c>
      <c r="K205" s="11">
        <f t="shared" si="3"/>
        <v>-14294900</v>
      </c>
      <c r="L205" s="11">
        <f t="shared" si="4"/>
        <v>1760000</v>
      </c>
      <c r="M205" s="11">
        <f t="shared" si="5"/>
        <v>1446295</v>
      </c>
      <c r="N205" s="11">
        <f t="shared" si="15"/>
        <v>-6524966.667</v>
      </c>
      <c r="O205" s="11">
        <f t="shared" si="16"/>
        <v>-6211261.667</v>
      </c>
      <c r="P205" s="11">
        <f t="shared" si="17"/>
        <v>21540845.33</v>
      </c>
      <c r="Q205" s="11">
        <f t="shared" si="9"/>
        <v>5816000</v>
      </c>
      <c r="R205" s="11">
        <f t="shared" si="18"/>
        <v>0</v>
      </c>
    </row>
    <row r="206">
      <c r="A206" s="1" t="s">
        <v>2288</v>
      </c>
      <c r="B206" s="8">
        <v>46014.0</v>
      </c>
      <c r="C206" s="1" t="s">
        <v>34</v>
      </c>
      <c r="D206" s="12"/>
      <c r="E206" s="10">
        <v>185000.0</v>
      </c>
      <c r="F206" s="1" t="s">
        <v>2289</v>
      </c>
      <c r="G206" s="11">
        <f t="shared" si="1"/>
        <v>27448500</v>
      </c>
      <c r="H206" s="11">
        <f t="shared" si="14"/>
        <v>4275500</v>
      </c>
      <c r="I206" s="11">
        <f t="shared" si="2"/>
        <v>37652900</v>
      </c>
      <c r="J206" s="11">
        <f t="shared" si="13"/>
        <v>8619617</v>
      </c>
      <c r="K206" s="11">
        <f t="shared" si="3"/>
        <v>-14479900</v>
      </c>
      <c r="L206" s="11">
        <f t="shared" si="4"/>
        <v>1760000</v>
      </c>
      <c r="M206" s="11">
        <f t="shared" si="5"/>
        <v>1446295</v>
      </c>
      <c r="N206" s="11">
        <f t="shared" si="15"/>
        <v>-6586633.333</v>
      </c>
      <c r="O206" s="11">
        <f t="shared" si="16"/>
        <v>-6272928.333</v>
      </c>
      <c r="P206" s="11">
        <f t="shared" si="17"/>
        <v>21479178.67</v>
      </c>
      <c r="Q206" s="11">
        <f t="shared" si="9"/>
        <v>5816000</v>
      </c>
      <c r="R206" s="11">
        <f t="shared" si="18"/>
        <v>0</v>
      </c>
    </row>
    <row r="207">
      <c r="A207" s="1" t="s">
        <v>2290</v>
      </c>
      <c r="B207" s="8">
        <v>46014.0</v>
      </c>
      <c r="C207" s="1" t="s">
        <v>34</v>
      </c>
      <c r="D207" s="12"/>
      <c r="E207" s="10">
        <v>70000.0</v>
      </c>
      <c r="F207" s="1" t="s">
        <v>2291</v>
      </c>
      <c r="G207" s="11">
        <f t="shared" si="1"/>
        <v>27448500</v>
      </c>
      <c r="H207" s="11">
        <f t="shared" si="14"/>
        <v>4275500</v>
      </c>
      <c r="I207" s="11">
        <f t="shared" si="2"/>
        <v>37722900</v>
      </c>
      <c r="J207" s="11">
        <f t="shared" si="13"/>
        <v>8549617</v>
      </c>
      <c r="K207" s="11">
        <f t="shared" si="3"/>
        <v>-14549900</v>
      </c>
      <c r="L207" s="11">
        <f t="shared" si="4"/>
        <v>1760000</v>
      </c>
      <c r="M207" s="11">
        <f t="shared" si="5"/>
        <v>1446295</v>
      </c>
      <c r="N207" s="11">
        <f t="shared" si="15"/>
        <v>-6609966.667</v>
      </c>
      <c r="O207" s="11">
        <f t="shared" si="16"/>
        <v>-6296261.667</v>
      </c>
      <c r="P207" s="11">
        <f t="shared" si="17"/>
        <v>21455845.33</v>
      </c>
      <c r="Q207" s="11">
        <f t="shared" si="9"/>
        <v>5816000</v>
      </c>
      <c r="R207" s="11">
        <f t="shared" si="18"/>
        <v>0</v>
      </c>
    </row>
    <row r="208">
      <c r="A208" s="1" t="s">
        <v>2292</v>
      </c>
      <c r="B208" s="8">
        <v>46014.0</v>
      </c>
      <c r="C208" s="1" t="s">
        <v>34</v>
      </c>
      <c r="D208" s="12"/>
      <c r="E208" s="10">
        <v>41500.0</v>
      </c>
      <c r="F208" s="1" t="s">
        <v>2293</v>
      </c>
      <c r="G208" s="11">
        <f t="shared" si="1"/>
        <v>27448500</v>
      </c>
      <c r="H208" s="11">
        <f t="shared" si="14"/>
        <v>4275500</v>
      </c>
      <c r="I208" s="11">
        <f t="shared" si="2"/>
        <v>37764400</v>
      </c>
      <c r="J208" s="11">
        <f t="shared" si="13"/>
        <v>8508117</v>
      </c>
      <c r="K208" s="11">
        <f t="shared" si="3"/>
        <v>-14591400</v>
      </c>
      <c r="L208" s="11">
        <f t="shared" si="4"/>
        <v>1760000</v>
      </c>
      <c r="M208" s="11">
        <f t="shared" si="5"/>
        <v>1446295</v>
      </c>
      <c r="N208" s="11">
        <f t="shared" si="15"/>
        <v>-6623800</v>
      </c>
      <c r="O208" s="11">
        <f t="shared" si="16"/>
        <v>-6310095</v>
      </c>
      <c r="P208" s="11">
        <f t="shared" si="17"/>
        <v>21442012</v>
      </c>
      <c r="Q208" s="11">
        <f t="shared" si="9"/>
        <v>5816000</v>
      </c>
      <c r="R208" s="11">
        <f t="shared" si="18"/>
        <v>0</v>
      </c>
    </row>
    <row r="209">
      <c r="A209" s="1" t="s">
        <v>2294</v>
      </c>
      <c r="B209" s="8">
        <v>46014.0</v>
      </c>
      <c r="C209" s="1" t="s">
        <v>22</v>
      </c>
      <c r="D209" s="12"/>
      <c r="E209" s="10">
        <v>508000.0</v>
      </c>
      <c r="F209" s="1" t="s">
        <v>30</v>
      </c>
      <c r="G209" s="11">
        <f t="shared" si="1"/>
        <v>27448500</v>
      </c>
      <c r="H209" s="11">
        <f t="shared" si="14"/>
        <v>4275500</v>
      </c>
      <c r="I209" s="11">
        <f t="shared" si="2"/>
        <v>37764400</v>
      </c>
      <c r="J209" s="11">
        <f t="shared" si="13"/>
        <v>8000117</v>
      </c>
      <c r="K209" s="11">
        <f t="shared" si="3"/>
        <v>-14591400</v>
      </c>
      <c r="L209" s="11">
        <f t="shared" si="4"/>
        <v>1760000</v>
      </c>
      <c r="M209" s="11">
        <f t="shared" si="5"/>
        <v>1954295</v>
      </c>
      <c r="N209" s="11">
        <f t="shared" si="15"/>
        <v>-6623800</v>
      </c>
      <c r="O209" s="11">
        <f t="shared" si="16"/>
        <v>-6818095</v>
      </c>
      <c r="P209" s="11">
        <f t="shared" si="17"/>
        <v>21442012</v>
      </c>
      <c r="Q209" s="11">
        <f t="shared" si="9"/>
        <v>5816000</v>
      </c>
      <c r="R209" s="11">
        <f t="shared" si="18"/>
        <v>0</v>
      </c>
    </row>
    <row r="210">
      <c r="A210" s="1" t="s">
        <v>2295</v>
      </c>
      <c r="B210" s="8">
        <v>46015.0</v>
      </c>
      <c r="C210" s="1" t="s">
        <v>34</v>
      </c>
      <c r="D210" s="12"/>
      <c r="E210" s="10">
        <v>40000.0</v>
      </c>
      <c r="F210" s="1" t="s">
        <v>39</v>
      </c>
      <c r="G210" s="11">
        <f t="shared" si="1"/>
        <v>27448500</v>
      </c>
      <c r="H210" s="11">
        <f t="shared" si="14"/>
        <v>4275500</v>
      </c>
      <c r="I210" s="11">
        <f t="shared" si="2"/>
        <v>37804400</v>
      </c>
      <c r="J210" s="11">
        <f t="shared" si="13"/>
        <v>7960117</v>
      </c>
      <c r="K210" s="11">
        <f t="shared" si="3"/>
        <v>-14631400</v>
      </c>
      <c r="L210" s="11">
        <f t="shared" si="4"/>
        <v>1760000</v>
      </c>
      <c r="M210" s="11">
        <f t="shared" si="5"/>
        <v>1954295</v>
      </c>
      <c r="N210" s="11">
        <f t="shared" si="15"/>
        <v>-6637133.333</v>
      </c>
      <c r="O210" s="11">
        <f t="shared" si="16"/>
        <v>-6831428.333</v>
      </c>
      <c r="P210" s="11">
        <f t="shared" si="17"/>
        <v>21428678.67</v>
      </c>
      <c r="Q210" s="11">
        <f t="shared" si="9"/>
        <v>5816000</v>
      </c>
      <c r="R210" s="11">
        <f t="shared" si="18"/>
        <v>0</v>
      </c>
    </row>
    <row r="211">
      <c r="A211" s="1" t="s">
        <v>2296</v>
      </c>
      <c r="B211" s="8">
        <v>46015.0</v>
      </c>
      <c r="C211" s="1" t="s">
        <v>25</v>
      </c>
      <c r="D211" s="12"/>
      <c r="E211" s="10">
        <v>200000.0</v>
      </c>
      <c r="F211" s="1" t="s">
        <v>53</v>
      </c>
      <c r="G211" s="11">
        <f t="shared" si="1"/>
        <v>27448500</v>
      </c>
      <c r="H211" s="11">
        <f t="shared" si="14"/>
        <v>4475500</v>
      </c>
      <c r="I211" s="11">
        <f t="shared" si="2"/>
        <v>37804400</v>
      </c>
      <c r="J211" s="11">
        <f t="shared" si="13"/>
        <v>7760117</v>
      </c>
      <c r="K211" s="11">
        <f t="shared" si="3"/>
        <v>-14831400</v>
      </c>
      <c r="L211" s="11">
        <f t="shared" si="4"/>
        <v>1760000</v>
      </c>
      <c r="M211" s="11">
        <f t="shared" si="5"/>
        <v>1954295</v>
      </c>
      <c r="N211" s="11">
        <f t="shared" si="15"/>
        <v>-6703800</v>
      </c>
      <c r="O211" s="11">
        <f t="shared" si="16"/>
        <v>-6898095</v>
      </c>
      <c r="P211" s="11">
        <f t="shared" si="17"/>
        <v>21362012</v>
      </c>
      <c r="Q211" s="11">
        <f t="shared" si="9"/>
        <v>6016000</v>
      </c>
      <c r="R211" s="11">
        <f t="shared" si="18"/>
        <v>0</v>
      </c>
    </row>
    <row r="212">
      <c r="A212" s="1" t="s">
        <v>2297</v>
      </c>
      <c r="B212" s="8">
        <v>46015.0</v>
      </c>
      <c r="C212" s="1" t="s">
        <v>34</v>
      </c>
      <c r="D212" s="12"/>
      <c r="E212" s="10">
        <v>57000.0</v>
      </c>
      <c r="F212" s="1" t="s">
        <v>527</v>
      </c>
      <c r="G212" s="11">
        <f t="shared" si="1"/>
        <v>27448500</v>
      </c>
      <c r="H212" s="11">
        <f t="shared" si="14"/>
        <v>4475500</v>
      </c>
      <c r="I212" s="11">
        <f t="shared" si="2"/>
        <v>37861400</v>
      </c>
      <c r="J212" s="11">
        <f t="shared" si="13"/>
        <v>7703117</v>
      </c>
      <c r="K212" s="11">
        <f t="shared" si="3"/>
        <v>-14888400</v>
      </c>
      <c r="L212" s="11">
        <f t="shared" si="4"/>
        <v>1760000</v>
      </c>
      <c r="M212" s="11">
        <f t="shared" si="5"/>
        <v>1954295</v>
      </c>
      <c r="N212" s="11">
        <f t="shared" si="15"/>
        <v>-6722800</v>
      </c>
      <c r="O212" s="11">
        <f t="shared" si="16"/>
        <v>-6917095</v>
      </c>
      <c r="P212" s="11">
        <f t="shared" si="17"/>
        <v>21343012</v>
      </c>
      <c r="Q212" s="11">
        <f t="shared" si="9"/>
        <v>6016000</v>
      </c>
      <c r="R212" s="11">
        <f t="shared" si="18"/>
        <v>0</v>
      </c>
    </row>
    <row r="213">
      <c r="A213" s="14" t="s">
        <v>2298</v>
      </c>
      <c r="B213" s="8">
        <v>46015.0</v>
      </c>
      <c r="C213" s="1" t="s">
        <v>34</v>
      </c>
      <c r="D213" s="12"/>
      <c r="E213" s="10">
        <v>50000.0</v>
      </c>
      <c r="F213" s="1" t="s">
        <v>58</v>
      </c>
      <c r="G213" s="11">
        <f t="shared" si="1"/>
        <v>27448500</v>
      </c>
      <c r="H213" s="11">
        <f t="shared" si="14"/>
        <v>4475500</v>
      </c>
      <c r="I213" s="11">
        <f t="shared" si="2"/>
        <v>37911400</v>
      </c>
      <c r="J213" s="11">
        <f t="shared" si="13"/>
        <v>7653117</v>
      </c>
      <c r="K213" s="11">
        <f t="shared" si="3"/>
        <v>-14938400</v>
      </c>
      <c r="L213" s="11">
        <f t="shared" si="4"/>
        <v>1760000</v>
      </c>
      <c r="M213" s="11">
        <f t="shared" si="5"/>
        <v>1954295</v>
      </c>
      <c r="N213" s="11">
        <f t="shared" si="15"/>
        <v>-6739466.667</v>
      </c>
      <c r="O213" s="11">
        <f t="shared" si="16"/>
        <v>-6933761.667</v>
      </c>
      <c r="P213" s="11">
        <f t="shared" si="17"/>
        <v>21326345.33</v>
      </c>
      <c r="Q213" s="11">
        <f t="shared" si="9"/>
        <v>6016000</v>
      </c>
      <c r="R213" s="11">
        <f t="shared" si="18"/>
        <v>0</v>
      </c>
    </row>
    <row r="214">
      <c r="A214" s="1" t="s">
        <v>2299</v>
      </c>
      <c r="B214" s="8">
        <v>46015.0</v>
      </c>
      <c r="C214" s="1" t="s">
        <v>1969</v>
      </c>
      <c r="D214" s="10">
        <v>360000.0</v>
      </c>
      <c r="E214" s="12"/>
      <c r="F214" s="1" t="s">
        <v>2300</v>
      </c>
      <c r="G214" s="11">
        <f t="shared" si="1"/>
        <v>27808500</v>
      </c>
      <c r="H214" s="11">
        <f t="shared" si="14"/>
        <v>4475500</v>
      </c>
      <c r="I214" s="11">
        <f t="shared" si="2"/>
        <v>37911400</v>
      </c>
      <c r="J214" s="11">
        <f t="shared" si="13"/>
        <v>8013117</v>
      </c>
      <c r="K214" s="11">
        <f t="shared" si="3"/>
        <v>-14578400</v>
      </c>
      <c r="L214" s="11">
        <f t="shared" si="4"/>
        <v>1760000</v>
      </c>
      <c r="M214" s="11">
        <f t="shared" si="5"/>
        <v>1954295</v>
      </c>
      <c r="N214" s="11">
        <f t="shared" si="15"/>
        <v>-6619466.667</v>
      </c>
      <c r="O214" s="11">
        <f t="shared" si="16"/>
        <v>-6813761.667</v>
      </c>
      <c r="P214" s="11">
        <f t="shared" si="17"/>
        <v>21446345.33</v>
      </c>
      <c r="Q214" s="11">
        <f t="shared" si="9"/>
        <v>6016000</v>
      </c>
      <c r="R214" s="11">
        <f t="shared" si="18"/>
        <v>0</v>
      </c>
    </row>
    <row r="215">
      <c r="A215" s="1" t="s">
        <v>2301</v>
      </c>
      <c r="B215" s="8">
        <v>46016.0</v>
      </c>
      <c r="C215" s="1" t="s">
        <v>1969</v>
      </c>
      <c r="D215" s="10">
        <v>30000.0</v>
      </c>
      <c r="E215" s="12"/>
      <c r="F215" s="1" t="s">
        <v>1236</v>
      </c>
      <c r="G215" s="11">
        <f t="shared" si="1"/>
        <v>27838500</v>
      </c>
      <c r="H215" s="11">
        <f t="shared" si="14"/>
        <v>4475500</v>
      </c>
      <c r="I215" s="11">
        <f t="shared" si="2"/>
        <v>37911400</v>
      </c>
      <c r="J215" s="11">
        <f t="shared" si="13"/>
        <v>8043117</v>
      </c>
      <c r="K215" s="11">
        <f t="shared" si="3"/>
        <v>-14548400</v>
      </c>
      <c r="L215" s="11">
        <f t="shared" si="4"/>
        <v>1760000</v>
      </c>
      <c r="M215" s="11">
        <f t="shared" si="5"/>
        <v>1954295</v>
      </c>
      <c r="N215" s="11">
        <f t="shared" si="15"/>
        <v>-6609466.667</v>
      </c>
      <c r="O215" s="11">
        <f t="shared" si="16"/>
        <v>-6803761.667</v>
      </c>
      <c r="P215" s="11">
        <f t="shared" si="17"/>
        <v>21456345.33</v>
      </c>
      <c r="Q215" s="11">
        <f t="shared" si="9"/>
        <v>6016000</v>
      </c>
      <c r="R215" s="11">
        <f t="shared" si="18"/>
        <v>0</v>
      </c>
    </row>
    <row r="216">
      <c r="A216" s="14" t="s">
        <v>2302</v>
      </c>
      <c r="B216" s="8">
        <v>46016.0</v>
      </c>
      <c r="C216" s="1" t="s">
        <v>1969</v>
      </c>
      <c r="D216" s="10">
        <v>368000.0</v>
      </c>
      <c r="E216" s="12"/>
      <c r="F216" s="1" t="s">
        <v>2303</v>
      </c>
      <c r="G216" s="11">
        <f t="shared" si="1"/>
        <v>28206500</v>
      </c>
      <c r="H216" s="11">
        <f t="shared" si="14"/>
        <v>4475500</v>
      </c>
      <c r="I216" s="11">
        <f t="shared" si="2"/>
        <v>37911400</v>
      </c>
      <c r="J216" s="11">
        <f t="shared" si="13"/>
        <v>8411117</v>
      </c>
      <c r="K216" s="11">
        <f t="shared" si="3"/>
        <v>-14180400</v>
      </c>
      <c r="L216" s="11">
        <f t="shared" si="4"/>
        <v>1760000</v>
      </c>
      <c r="M216" s="11">
        <f t="shared" si="5"/>
        <v>1954295</v>
      </c>
      <c r="N216" s="11">
        <f t="shared" si="15"/>
        <v>-6486800</v>
      </c>
      <c r="O216" s="11">
        <f t="shared" si="16"/>
        <v>-6681095</v>
      </c>
      <c r="P216" s="11">
        <f t="shared" si="17"/>
        <v>21579012</v>
      </c>
      <c r="Q216" s="11">
        <f t="shared" si="9"/>
        <v>6016000</v>
      </c>
      <c r="R216" s="11">
        <f t="shared" si="18"/>
        <v>0</v>
      </c>
    </row>
    <row r="217">
      <c r="A217" s="14" t="s">
        <v>2304</v>
      </c>
      <c r="B217" s="8">
        <v>46016.0</v>
      </c>
      <c r="C217" s="1" t="s">
        <v>1969</v>
      </c>
      <c r="D217" s="10">
        <v>23000.0</v>
      </c>
      <c r="E217" s="12"/>
      <c r="F217" s="1" t="s">
        <v>2305</v>
      </c>
      <c r="G217" s="11">
        <f t="shared" si="1"/>
        <v>28229500</v>
      </c>
      <c r="H217" s="11">
        <f t="shared" si="14"/>
        <v>4475500</v>
      </c>
      <c r="I217" s="11">
        <f t="shared" si="2"/>
        <v>37911400</v>
      </c>
      <c r="J217" s="11">
        <f t="shared" si="13"/>
        <v>8434117</v>
      </c>
      <c r="K217" s="11">
        <f t="shared" si="3"/>
        <v>-14157400</v>
      </c>
      <c r="L217" s="11">
        <f t="shared" si="4"/>
        <v>1760000</v>
      </c>
      <c r="M217" s="11">
        <f t="shared" si="5"/>
        <v>1954295</v>
      </c>
      <c r="N217" s="11">
        <f t="shared" si="15"/>
        <v>-6479133.333</v>
      </c>
      <c r="O217" s="11">
        <f t="shared" si="16"/>
        <v>-6673428.333</v>
      </c>
      <c r="P217" s="11">
        <f t="shared" si="17"/>
        <v>21586678.67</v>
      </c>
      <c r="Q217" s="11">
        <f t="shared" si="9"/>
        <v>6016000</v>
      </c>
      <c r="R217" s="11">
        <f t="shared" si="18"/>
        <v>0</v>
      </c>
    </row>
    <row r="218">
      <c r="A218" s="1" t="s">
        <v>2306</v>
      </c>
      <c r="B218" s="8">
        <v>46016.0</v>
      </c>
      <c r="C218" s="1" t="s">
        <v>1969</v>
      </c>
      <c r="D218" s="10">
        <v>102000.0</v>
      </c>
      <c r="E218" s="12"/>
      <c r="F218" s="1" t="s">
        <v>1800</v>
      </c>
      <c r="G218" s="11">
        <f t="shared" si="1"/>
        <v>28331500</v>
      </c>
      <c r="H218" s="11">
        <f t="shared" si="14"/>
        <v>4475500</v>
      </c>
      <c r="I218" s="11">
        <f t="shared" si="2"/>
        <v>37911400</v>
      </c>
      <c r="J218" s="11">
        <f t="shared" si="13"/>
        <v>8536117</v>
      </c>
      <c r="K218" s="11">
        <f t="shared" si="3"/>
        <v>-14055400</v>
      </c>
      <c r="L218" s="11">
        <f t="shared" si="4"/>
        <v>1760000</v>
      </c>
      <c r="M218" s="11">
        <f t="shared" si="5"/>
        <v>1954295</v>
      </c>
      <c r="N218" s="11">
        <f t="shared" si="15"/>
        <v>-6445133.333</v>
      </c>
      <c r="O218" s="11">
        <f t="shared" si="16"/>
        <v>-6639428.333</v>
      </c>
      <c r="P218" s="11">
        <f t="shared" si="17"/>
        <v>21620678.67</v>
      </c>
      <c r="Q218" s="11">
        <f t="shared" si="9"/>
        <v>6016000</v>
      </c>
      <c r="R218" s="11">
        <f t="shared" si="18"/>
        <v>0</v>
      </c>
    </row>
    <row r="219">
      <c r="A219" s="1" t="s">
        <v>2307</v>
      </c>
      <c r="B219" s="8">
        <v>46016.0</v>
      </c>
      <c r="C219" s="1" t="s">
        <v>1969</v>
      </c>
      <c r="D219" s="10">
        <v>205000.0</v>
      </c>
      <c r="E219" s="12"/>
      <c r="F219" s="1" t="s">
        <v>632</v>
      </c>
      <c r="G219" s="11">
        <f t="shared" si="1"/>
        <v>28536500</v>
      </c>
      <c r="H219" s="11">
        <f t="shared" si="14"/>
        <v>4475500</v>
      </c>
      <c r="I219" s="11">
        <f t="shared" si="2"/>
        <v>37911400</v>
      </c>
      <c r="J219" s="11">
        <f t="shared" si="13"/>
        <v>8741117</v>
      </c>
      <c r="K219" s="11">
        <f t="shared" si="3"/>
        <v>-13850400</v>
      </c>
      <c r="L219" s="11">
        <f t="shared" si="4"/>
        <v>1760000</v>
      </c>
      <c r="M219" s="11">
        <f t="shared" si="5"/>
        <v>1954295</v>
      </c>
      <c r="N219" s="11">
        <f t="shared" si="15"/>
        <v>-6376800</v>
      </c>
      <c r="O219" s="11">
        <f t="shared" si="16"/>
        <v>-6571095</v>
      </c>
      <c r="P219" s="11">
        <f t="shared" si="17"/>
        <v>21689012</v>
      </c>
      <c r="Q219" s="11">
        <f t="shared" si="9"/>
        <v>6016000</v>
      </c>
      <c r="R219" s="11">
        <f t="shared" si="18"/>
        <v>0</v>
      </c>
    </row>
    <row r="220">
      <c r="A220" s="1" t="s">
        <v>2308</v>
      </c>
      <c r="B220" s="8">
        <v>46016.0</v>
      </c>
      <c r="C220" s="1" t="s">
        <v>1969</v>
      </c>
      <c r="D220" s="10">
        <v>57000.0</v>
      </c>
      <c r="E220" s="12"/>
      <c r="F220" s="1" t="s">
        <v>1236</v>
      </c>
      <c r="G220" s="11">
        <f t="shared" si="1"/>
        <v>28593500</v>
      </c>
      <c r="H220" s="11">
        <f t="shared" si="14"/>
        <v>4475500</v>
      </c>
      <c r="I220" s="11">
        <f t="shared" si="2"/>
        <v>37911400</v>
      </c>
      <c r="J220" s="11">
        <f t="shared" si="13"/>
        <v>8798117</v>
      </c>
      <c r="K220" s="11">
        <f t="shared" si="3"/>
        <v>-13793400</v>
      </c>
      <c r="L220" s="11">
        <f t="shared" si="4"/>
        <v>1760000</v>
      </c>
      <c r="M220" s="11">
        <f t="shared" si="5"/>
        <v>1954295</v>
      </c>
      <c r="N220" s="11">
        <f t="shared" si="15"/>
        <v>-6357800</v>
      </c>
      <c r="O220" s="11">
        <f t="shared" si="16"/>
        <v>-6552095</v>
      </c>
      <c r="P220" s="11">
        <f t="shared" si="17"/>
        <v>21708012</v>
      </c>
      <c r="Q220" s="11">
        <f t="shared" si="9"/>
        <v>6016000</v>
      </c>
      <c r="R220" s="11">
        <f t="shared" si="18"/>
        <v>0</v>
      </c>
    </row>
    <row r="221">
      <c r="A221" s="1" t="s">
        <v>2309</v>
      </c>
      <c r="B221" s="8">
        <v>46016.0</v>
      </c>
      <c r="C221" s="1" t="s">
        <v>1969</v>
      </c>
      <c r="D221" s="10">
        <v>30000.0</v>
      </c>
      <c r="E221" s="12"/>
      <c r="F221" s="1" t="s">
        <v>2310</v>
      </c>
      <c r="G221" s="11">
        <f t="shared" si="1"/>
        <v>28623500</v>
      </c>
      <c r="H221" s="11">
        <f t="shared" si="14"/>
        <v>4475500</v>
      </c>
      <c r="I221" s="11">
        <f t="shared" si="2"/>
        <v>37911400</v>
      </c>
      <c r="J221" s="11">
        <f t="shared" si="13"/>
        <v>8828117</v>
      </c>
      <c r="K221" s="11">
        <f t="shared" si="3"/>
        <v>-13763400</v>
      </c>
      <c r="L221" s="11">
        <f t="shared" si="4"/>
        <v>1760000</v>
      </c>
      <c r="M221" s="11">
        <f t="shared" si="5"/>
        <v>1954295</v>
      </c>
      <c r="N221" s="11">
        <f t="shared" si="15"/>
        <v>-6347800</v>
      </c>
      <c r="O221" s="11">
        <f t="shared" si="16"/>
        <v>-6542095</v>
      </c>
      <c r="P221" s="11">
        <f t="shared" si="17"/>
        <v>21718012</v>
      </c>
      <c r="Q221" s="11">
        <f t="shared" si="9"/>
        <v>6016000</v>
      </c>
      <c r="R221" s="11">
        <f t="shared" si="18"/>
        <v>0</v>
      </c>
    </row>
    <row r="222">
      <c r="A222" s="1" t="s">
        <v>2311</v>
      </c>
      <c r="B222" s="8">
        <v>46016.0</v>
      </c>
      <c r="C222" s="1" t="s">
        <v>25</v>
      </c>
      <c r="D222" s="12"/>
      <c r="E222" s="10">
        <v>150000.0</v>
      </c>
      <c r="F222" s="1" t="s">
        <v>53</v>
      </c>
      <c r="G222" s="11">
        <f t="shared" si="1"/>
        <v>28623500</v>
      </c>
      <c r="H222" s="11">
        <f t="shared" si="14"/>
        <v>4625500</v>
      </c>
      <c r="I222" s="11">
        <f t="shared" si="2"/>
        <v>37911400</v>
      </c>
      <c r="J222" s="11">
        <f t="shared" si="13"/>
        <v>8678117</v>
      </c>
      <c r="K222" s="11">
        <f t="shared" si="3"/>
        <v>-13913400</v>
      </c>
      <c r="L222" s="11">
        <f t="shared" si="4"/>
        <v>1760000</v>
      </c>
      <c r="M222" s="11">
        <f t="shared" si="5"/>
        <v>1954295</v>
      </c>
      <c r="N222" s="11">
        <f t="shared" si="15"/>
        <v>-6397800</v>
      </c>
      <c r="O222" s="11">
        <f t="shared" si="16"/>
        <v>-6592095</v>
      </c>
      <c r="P222" s="11">
        <f t="shared" si="17"/>
        <v>21668012</v>
      </c>
      <c r="Q222" s="11">
        <f t="shared" si="9"/>
        <v>6166000</v>
      </c>
      <c r="R222" s="11">
        <f t="shared" si="18"/>
        <v>0</v>
      </c>
    </row>
    <row r="223">
      <c r="A223" s="1" t="s">
        <v>2312</v>
      </c>
      <c r="B223" s="8">
        <v>46017.0</v>
      </c>
      <c r="C223" s="1" t="s">
        <v>34</v>
      </c>
      <c r="D223" s="12"/>
      <c r="E223" s="10">
        <v>134000.0</v>
      </c>
      <c r="F223" s="1" t="s">
        <v>37</v>
      </c>
      <c r="G223" s="11">
        <f t="shared" si="1"/>
        <v>28623500</v>
      </c>
      <c r="H223" s="11">
        <f t="shared" si="14"/>
        <v>4625500</v>
      </c>
      <c r="I223" s="11">
        <f t="shared" si="2"/>
        <v>38045400</v>
      </c>
      <c r="J223" s="11">
        <f t="shared" si="13"/>
        <v>8544117</v>
      </c>
      <c r="K223" s="11">
        <f t="shared" si="3"/>
        <v>-14047400</v>
      </c>
      <c r="L223" s="11">
        <f t="shared" si="4"/>
        <v>1760000</v>
      </c>
      <c r="M223" s="11">
        <f t="shared" si="5"/>
        <v>1954295</v>
      </c>
      <c r="N223" s="11">
        <f t="shared" si="15"/>
        <v>-6442466.667</v>
      </c>
      <c r="O223" s="11">
        <f t="shared" si="16"/>
        <v>-6636761.667</v>
      </c>
      <c r="P223" s="11">
        <f t="shared" si="17"/>
        <v>21623345.33</v>
      </c>
      <c r="Q223" s="11">
        <f t="shared" si="9"/>
        <v>6166000</v>
      </c>
      <c r="R223" s="11">
        <f t="shared" si="18"/>
        <v>0</v>
      </c>
    </row>
    <row r="224">
      <c r="A224" s="1" t="s">
        <v>2313</v>
      </c>
      <c r="B224" s="8">
        <v>46017.0</v>
      </c>
      <c r="C224" s="1" t="s">
        <v>34</v>
      </c>
      <c r="D224" s="12"/>
      <c r="E224" s="10">
        <v>75000.0</v>
      </c>
      <c r="F224" s="1" t="s">
        <v>62</v>
      </c>
      <c r="G224" s="11">
        <f t="shared" si="1"/>
        <v>28623500</v>
      </c>
      <c r="H224" s="11">
        <f t="shared" si="14"/>
        <v>4625500</v>
      </c>
      <c r="I224" s="11">
        <f t="shared" si="2"/>
        <v>38120400</v>
      </c>
      <c r="J224" s="11">
        <f t="shared" si="13"/>
        <v>8469117</v>
      </c>
      <c r="K224" s="11">
        <f t="shared" si="3"/>
        <v>-14122400</v>
      </c>
      <c r="L224" s="11">
        <f t="shared" si="4"/>
        <v>1760000</v>
      </c>
      <c r="M224" s="11">
        <f t="shared" si="5"/>
        <v>1954295</v>
      </c>
      <c r="N224" s="11">
        <f t="shared" si="15"/>
        <v>-6467466.667</v>
      </c>
      <c r="O224" s="11">
        <f t="shared" si="16"/>
        <v>-6661761.667</v>
      </c>
      <c r="P224" s="11">
        <f t="shared" si="17"/>
        <v>21598345.33</v>
      </c>
      <c r="Q224" s="11">
        <f t="shared" si="9"/>
        <v>6166000</v>
      </c>
      <c r="R224" s="11">
        <f t="shared" si="18"/>
        <v>0</v>
      </c>
    </row>
    <row r="225">
      <c r="A225" s="1" t="s">
        <v>2314</v>
      </c>
      <c r="B225" s="8">
        <v>46017.0</v>
      </c>
      <c r="C225" s="1" t="s">
        <v>1969</v>
      </c>
      <c r="D225" s="10">
        <v>136000.0</v>
      </c>
      <c r="E225" s="12"/>
      <c r="F225" s="1" t="s">
        <v>2315</v>
      </c>
      <c r="G225" s="11">
        <f t="shared" si="1"/>
        <v>28759500</v>
      </c>
      <c r="H225" s="11">
        <f t="shared" si="14"/>
        <v>4625500</v>
      </c>
      <c r="I225" s="11">
        <f t="shared" si="2"/>
        <v>38120400</v>
      </c>
      <c r="J225" s="11">
        <f t="shared" si="13"/>
        <v>8605117</v>
      </c>
      <c r="K225" s="11">
        <f t="shared" si="3"/>
        <v>-13986400</v>
      </c>
      <c r="L225" s="11">
        <f t="shared" si="4"/>
        <v>1760000</v>
      </c>
      <c r="M225" s="11">
        <f t="shared" si="5"/>
        <v>1954295</v>
      </c>
      <c r="N225" s="11">
        <f t="shared" si="15"/>
        <v>-6422133.333</v>
      </c>
      <c r="O225" s="11">
        <f t="shared" si="16"/>
        <v>-6616428.333</v>
      </c>
      <c r="P225" s="11">
        <f t="shared" si="17"/>
        <v>21643678.67</v>
      </c>
      <c r="Q225" s="11">
        <f t="shared" si="9"/>
        <v>6166000</v>
      </c>
      <c r="R225" s="11">
        <f t="shared" si="18"/>
        <v>0</v>
      </c>
    </row>
    <row r="226">
      <c r="A226" s="1" t="s">
        <v>2316</v>
      </c>
      <c r="B226" s="8">
        <v>46017.0</v>
      </c>
      <c r="C226" s="1" t="s">
        <v>1969</v>
      </c>
      <c r="D226" s="10">
        <v>163000.0</v>
      </c>
      <c r="E226" s="12"/>
      <c r="F226" s="1" t="s">
        <v>716</v>
      </c>
      <c r="G226" s="11">
        <f t="shared" si="1"/>
        <v>28922500</v>
      </c>
      <c r="H226" s="11">
        <f t="shared" si="14"/>
        <v>4625500</v>
      </c>
      <c r="I226" s="11">
        <f t="shared" si="2"/>
        <v>38120400</v>
      </c>
      <c r="J226" s="11">
        <f t="shared" si="13"/>
        <v>8768117</v>
      </c>
      <c r="K226" s="11">
        <f t="shared" si="3"/>
        <v>-13823400</v>
      </c>
      <c r="L226" s="11">
        <f t="shared" si="4"/>
        <v>1760000</v>
      </c>
      <c r="M226" s="11">
        <f t="shared" si="5"/>
        <v>1954295</v>
      </c>
      <c r="N226" s="11">
        <f t="shared" si="15"/>
        <v>-6367800</v>
      </c>
      <c r="O226" s="11">
        <f t="shared" si="16"/>
        <v>-6562095</v>
      </c>
      <c r="P226" s="11">
        <f t="shared" si="17"/>
        <v>21698012</v>
      </c>
      <c r="Q226" s="11">
        <f t="shared" si="9"/>
        <v>6166000</v>
      </c>
      <c r="R226" s="11">
        <f t="shared" si="18"/>
        <v>0</v>
      </c>
    </row>
    <row r="227">
      <c r="A227" s="1" t="s">
        <v>2317</v>
      </c>
      <c r="B227" s="8">
        <v>46017.0</v>
      </c>
      <c r="C227" s="1" t="s">
        <v>1969</v>
      </c>
      <c r="D227" s="10">
        <v>560000.0</v>
      </c>
      <c r="E227" s="12"/>
      <c r="F227" s="1" t="s">
        <v>1784</v>
      </c>
      <c r="G227" s="11">
        <f t="shared" si="1"/>
        <v>29482500</v>
      </c>
      <c r="H227" s="11">
        <f t="shared" si="14"/>
        <v>4625500</v>
      </c>
      <c r="I227" s="11">
        <f t="shared" si="2"/>
        <v>38120400</v>
      </c>
      <c r="J227" s="11">
        <f t="shared" si="13"/>
        <v>9328117</v>
      </c>
      <c r="K227" s="11">
        <f t="shared" si="3"/>
        <v>-13263400</v>
      </c>
      <c r="L227" s="11">
        <f t="shared" si="4"/>
        <v>1760000</v>
      </c>
      <c r="M227" s="11">
        <f t="shared" si="5"/>
        <v>1954295</v>
      </c>
      <c r="N227" s="11">
        <f t="shared" si="15"/>
        <v>-6181133.333</v>
      </c>
      <c r="O227" s="11">
        <f t="shared" si="16"/>
        <v>-6375428.333</v>
      </c>
      <c r="P227" s="11">
        <f t="shared" si="17"/>
        <v>21884678.67</v>
      </c>
      <c r="Q227" s="11">
        <f t="shared" si="9"/>
        <v>6166000</v>
      </c>
      <c r="R227" s="11">
        <f t="shared" si="18"/>
        <v>0</v>
      </c>
    </row>
    <row r="228">
      <c r="A228" s="1" t="s">
        <v>2318</v>
      </c>
      <c r="B228" s="8">
        <v>46017.0</v>
      </c>
      <c r="C228" s="1" t="s">
        <v>1969</v>
      </c>
      <c r="D228" s="10">
        <v>220000.0</v>
      </c>
      <c r="E228" s="12"/>
      <c r="F228" s="1" t="s">
        <v>590</v>
      </c>
      <c r="G228" s="11">
        <f t="shared" si="1"/>
        <v>29702500</v>
      </c>
      <c r="H228" s="11">
        <f t="shared" si="14"/>
        <v>4625500</v>
      </c>
      <c r="I228" s="11">
        <f t="shared" si="2"/>
        <v>38120400</v>
      </c>
      <c r="J228" s="11">
        <f t="shared" si="13"/>
        <v>9548117</v>
      </c>
      <c r="K228" s="11">
        <f t="shared" si="3"/>
        <v>-13043400</v>
      </c>
      <c r="L228" s="11">
        <f t="shared" si="4"/>
        <v>1760000</v>
      </c>
      <c r="M228" s="11">
        <f t="shared" si="5"/>
        <v>1954295</v>
      </c>
      <c r="N228" s="11">
        <f t="shared" si="15"/>
        <v>-6107800</v>
      </c>
      <c r="O228" s="11">
        <f t="shared" si="16"/>
        <v>-6302095</v>
      </c>
      <c r="P228" s="11">
        <f t="shared" si="17"/>
        <v>21958012</v>
      </c>
      <c r="Q228" s="11">
        <f t="shared" si="9"/>
        <v>6166000</v>
      </c>
      <c r="R228" s="11">
        <f t="shared" si="18"/>
        <v>0</v>
      </c>
    </row>
    <row r="229">
      <c r="A229" s="1" t="s">
        <v>2319</v>
      </c>
      <c r="B229" s="8">
        <v>46018.0</v>
      </c>
      <c r="C229" s="1" t="s">
        <v>34</v>
      </c>
      <c r="D229" s="12"/>
      <c r="E229" s="10">
        <v>100000.0</v>
      </c>
      <c r="F229" s="1" t="s">
        <v>2320</v>
      </c>
      <c r="G229" s="11">
        <f t="shared" si="1"/>
        <v>29702500</v>
      </c>
      <c r="H229" s="11">
        <f t="shared" si="14"/>
        <v>4625500</v>
      </c>
      <c r="I229" s="11">
        <f t="shared" si="2"/>
        <v>38220400</v>
      </c>
      <c r="J229" s="11">
        <f t="shared" si="13"/>
        <v>9448117</v>
      </c>
      <c r="K229" s="11">
        <f t="shared" si="3"/>
        <v>-13143400</v>
      </c>
      <c r="L229" s="11">
        <f t="shared" si="4"/>
        <v>1760000</v>
      </c>
      <c r="M229" s="11">
        <f t="shared" si="5"/>
        <v>1954295</v>
      </c>
      <c r="N229" s="11">
        <f t="shared" si="15"/>
        <v>-6141133.333</v>
      </c>
      <c r="O229" s="11">
        <f t="shared" si="16"/>
        <v>-6335428.333</v>
      </c>
      <c r="P229" s="11">
        <f t="shared" si="17"/>
        <v>21924678.67</v>
      </c>
      <c r="Q229" s="11">
        <f t="shared" si="9"/>
        <v>6166000</v>
      </c>
      <c r="R229" s="11">
        <f t="shared" si="18"/>
        <v>0</v>
      </c>
    </row>
    <row r="230">
      <c r="A230" s="1" t="s">
        <v>2321</v>
      </c>
      <c r="B230" s="8">
        <v>46018.0</v>
      </c>
      <c r="C230" s="1" t="s">
        <v>34</v>
      </c>
      <c r="D230" s="12"/>
      <c r="E230" s="10">
        <v>124000.0</v>
      </c>
      <c r="F230" s="1" t="s">
        <v>2322</v>
      </c>
      <c r="G230" s="11">
        <f t="shared" si="1"/>
        <v>29702500</v>
      </c>
      <c r="H230" s="11">
        <f t="shared" si="14"/>
        <v>4625500</v>
      </c>
      <c r="I230" s="11">
        <f t="shared" si="2"/>
        <v>38344400</v>
      </c>
      <c r="J230" s="11">
        <f t="shared" si="13"/>
        <v>9324117</v>
      </c>
      <c r="K230" s="11">
        <f t="shared" si="3"/>
        <v>-13267400</v>
      </c>
      <c r="L230" s="11">
        <f t="shared" si="4"/>
        <v>1760000</v>
      </c>
      <c r="M230" s="11">
        <f t="shared" si="5"/>
        <v>1954295</v>
      </c>
      <c r="N230" s="11">
        <f t="shared" si="15"/>
        <v>-6182466.667</v>
      </c>
      <c r="O230" s="11">
        <f t="shared" si="16"/>
        <v>-6376761.667</v>
      </c>
      <c r="P230" s="11">
        <f t="shared" si="17"/>
        <v>21883345.33</v>
      </c>
      <c r="Q230" s="11">
        <f t="shared" si="9"/>
        <v>6166000</v>
      </c>
      <c r="R230" s="11">
        <f t="shared" si="18"/>
        <v>0</v>
      </c>
    </row>
    <row r="231">
      <c r="A231" s="1" t="s">
        <v>2323</v>
      </c>
      <c r="B231" s="8">
        <v>46018.0</v>
      </c>
      <c r="C231" s="1" t="s">
        <v>19</v>
      </c>
      <c r="D231" s="12"/>
      <c r="E231" s="10">
        <v>65000.0</v>
      </c>
      <c r="F231" s="1" t="s">
        <v>2324</v>
      </c>
      <c r="G231" s="11">
        <f t="shared" si="1"/>
        <v>29702500</v>
      </c>
      <c r="H231" s="11">
        <f t="shared" si="14"/>
        <v>4625500</v>
      </c>
      <c r="I231" s="11">
        <f t="shared" si="2"/>
        <v>38344400</v>
      </c>
      <c r="J231" s="11">
        <f t="shared" si="13"/>
        <v>9259117</v>
      </c>
      <c r="K231" s="11">
        <f t="shared" si="3"/>
        <v>-13267400</v>
      </c>
      <c r="L231" s="11">
        <f t="shared" si="4"/>
        <v>1760000</v>
      </c>
      <c r="M231" s="11">
        <f t="shared" si="5"/>
        <v>1954295</v>
      </c>
      <c r="N231" s="11">
        <f t="shared" si="15"/>
        <v>-6182466.667</v>
      </c>
      <c r="O231" s="11">
        <f t="shared" si="16"/>
        <v>-6376761.667</v>
      </c>
      <c r="P231" s="11">
        <f t="shared" si="17"/>
        <v>21818345.33</v>
      </c>
      <c r="Q231" s="11">
        <f t="shared" si="9"/>
        <v>6166000</v>
      </c>
      <c r="R231" s="11">
        <f t="shared" si="18"/>
        <v>0</v>
      </c>
    </row>
    <row r="232">
      <c r="A232" s="1" t="s">
        <v>2325</v>
      </c>
      <c r="B232" s="8">
        <v>46018.0</v>
      </c>
      <c r="C232" s="1" t="s">
        <v>25</v>
      </c>
      <c r="D232" s="12"/>
      <c r="E232" s="10">
        <v>100000.0</v>
      </c>
      <c r="F232" s="1" t="s">
        <v>53</v>
      </c>
      <c r="G232" s="11">
        <f t="shared" si="1"/>
        <v>29702500</v>
      </c>
      <c r="H232" s="11">
        <f t="shared" si="14"/>
        <v>4725500</v>
      </c>
      <c r="I232" s="11">
        <f t="shared" si="2"/>
        <v>38344400</v>
      </c>
      <c r="J232" s="11">
        <f t="shared" si="13"/>
        <v>9159117</v>
      </c>
      <c r="K232" s="11">
        <f t="shared" si="3"/>
        <v>-13367400</v>
      </c>
      <c r="L232" s="11">
        <f t="shared" si="4"/>
        <v>1760000</v>
      </c>
      <c r="M232" s="11">
        <f t="shared" si="5"/>
        <v>1954295</v>
      </c>
      <c r="N232" s="11">
        <f t="shared" si="15"/>
        <v>-6215800</v>
      </c>
      <c r="O232" s="11">
        <f t="shared" si="16"/>
        <v>-6410095</v>
      </c>
      <c r="P232" s="11">
        <f t="shared" si="17"/>
        <v>21785012</v>
      </c>
      <c r="Q232" s="11">
        <f t="shared" si="9"/>
        <v>6266000</v>
      </c>
      <c r="R232" s="11">
        <f t="shared" si="18"/>
        <v>0</v>
      </c>
    </row>
    <row r="233">
      <c r="A233" s="1" t="s">
        <v>2326</v>
      </c>
      <c r="B233" s="8">
        <v>46018.0</v>
      </c>
      <c r="C233" s="1" t="s">
        <v>34</v>
      </c>
      <c r="D233" s="12"/>
      <c r="E233" s="10">
        <v>12000.0</v>
      </c>
      <c r="F233" s="1" t="s">
        <v>39</v>
      </c>
      <c r="G233" s="11">
        <f t="shared" si="1"/>
        <v>29702500</v>
      </c>
      <c r="H233" s="11">
        <f t="shared" si="14"/>
        <v>4725500</v>
      </c>
      <c r="I233" s="11">
        <f t="shared" si="2"/>
        <v>38356400</v>
      </c>
      <c r="J233" s="11">
        <f t="shared" si="13"/>
        <v>9147117</v>
      </c>
      <c r="K233" s="11">
        <f t="shared" si="3"/>
        <v>-13379400</v>
      </c>
      <c r="L233" s="11">
        <f t="shared" si="4"/>
        <v>1760000</v>
      </c>
      <c r="M233" s="11">
        <f t="shared" si="5"/>
        <v>1954295</v>
      </c>
      <c r="N233" s="11">
        <f t="shared" si="15"/>
        <v>-6219800</v>
      </c>
      <c r="O233" s="11">
        <f t="shared" si="16"/>
        <v>-6414095</v>
      </c>
      <c r="P233" s="11">
        <f t="shared" si="17"/>
        <v>21781012</v>
      </c>
      <c r="Q233" s="11">
        <f t="shared" si="9"/>
        <v>6266000</v>
      </c>
      <c r="R233" s="11">
        <f t="shared" si="18"/>
        <v>0</v>
      </c>
    </row>
    <row r="234">
      <c r="A234" s="1" t="s">
        <v>2327</v>
      </c>
      <c r="B234" s="8">
        <v>46018.0</v>
      </c>
      <c r="C234" s="1" t="s">
        <v>25</v>
      </c>
      <c r="D234" s="12"/>
      <c r="E234" s="10">
        <v>35000.0</v>
      </c>
      <c r="F234" s="1" t="s">
        <v>39</v>
      </c>
      <c r="G234" s="11">
        <f t="shared" si="1"/>
        <v>29702500</v>
      </c>
      <c r="H234" s="11">
        <f t="shared" si="14"/>
        <v>4760500</v>
      </c>
      <c r="I234" s="11">
        <f t="shared" si="2"/>
        <v>38356400</v>
      </c>
      <c r="J234" s="11">
        <f t="shared" si="13"/>
        <v>9112117</v>
      </c>
      <c r="K234" s="11">
        <f t="shared" si="3"/>
        <v>-13414400</v>
      </c>
      <c r="L234" s="11">
        <f t="shared" si="4"/>
        <v>1760000</v>
      </c>
      <c r="M234" s="11">
        <f t="shared" si="5"/>
        <v>1954295</v>
      </c>
      <c r="N234" s="11">
        <f t="shared" si="15"/>
        <v>-6231466.667</v>
      </c>
      <c r="O234" s="11">
        <f t="shared" si="16"/>
        <v>-6425761.667</v>
      </c>
      <c r="P234" s="11">
        <f t="shared" si="17"/>
        <v>21769345.33</v>
      </c>
      <c r="Q234" s="11">
        <f t="shared" si="9"/>
        <v>6266000</v>
      </c>
      <c r="R234" s="11">
        <f t="shared" si="18"/>
        <v>0</v>
      </c>
    </row>
    <row r="235">
      <c r="A235" s="1" t="s">
        <v>2328</v>
      </c>
      <c r="B235" s="8">
        <v>46018.0</v>
      </c>
      <c r="C235" s="1" t="s">
        <v>1969</v>
      </c>
      <c r="D235" s="10">
        <v>2000000.0</v>
      </c>
      <c r="E235" s="12"/>
      <c r="F235" s="1" t="s">
        <v>2329</v>
      </c>
      <c r="G235" s="11">
        <f t="shared" si="1"/>
        <v>31702500</v>
      </c>
      <c r="H235" s="11">
        <f t="shared" si="14"/>
        <v>4760500</v>
      </c>
      <c r="I235" s="11">
        <f t="shared" si="2"/>
        <v>38356400</v>
      </c>
      <c r="J235" s="11">
        <f t="shared" si="13"/>
        <v>11112117</v>
      </c>
      <c r="K235" s="11">
        <f t="shared" si="3"/>
        <v>-11414400</v>
      </c>
      <c r="L235" s="11">
        <f t="shared" si="4"/>
        <v>1760000</v>
      </c>
      <c r="M235" s="11">
        <f t="shared" si="5"/>
        <v>1954295</v>
      </c>
      <c r="N235" s="11">
        <f t="shared" si="15"/>
        <v>-5564800</v>
      </c>
      <c r="O235" s="11">
        <f t="shared" si="16"/>
        <v>-5759095</v>
      </c>
      <c r="P235" s="11">
        <f t="shared" si="17"/>
        <v>22436012</v>
      </c>
      <c r="Q235" s="11">
        <f t="shared" si="9"/>
        <v>6266000</v>
      </c>
      <c r="R235" s="11">
        <f t="shared" si="18"/>
        <v>0</v>
      </c>
    </row>
    <row r="236">
      <c r="A236" s="1" t="s">
        <v>2330</v>
      </c>
      <c r="B236" s="8">
        <v>46018.0</v>
      </c>
      <c r="C236" s="1" t="s">
        <v>1969</v>
      </c>
      <c r="D236" s="10">
        <v>82500.0</v>
      </c>
      <c r="E236" s="12"/>
      <c r="F236" s="1" t="s">
        <v>2331</v>
      </c>
      <c r="G236" s="11">
        <f t="shared" si="1"/>
        <v>31785000</v>
      </c>
      <c r="H236" s="11">
        <f t="shared" si="14"/>
        <v>4760500</v>
      </c>
      <c r="I236" s="11">
        <f t="shared" si="2"/>
        <v>38356400</v>
      </c>
      <c r="J236" s="11">
        <f t="shared" si="13"/>
        <v>11194617</v>
      </c>
      <c r="K236" s="11">
        <f t="shared" si="3"/>
        <v>-11331900</v>
      </c>
      <c r="L236" s="11">
        <f t="shared" si="4"/>
        <v>1760000</v>
      </c>
      <c r="M236" s="11">
        <f t="shared" si="5"/>
        <v>1954295</v>
      </c>
      <c r="N236" s="11">
        <f t="shared" si="15"/>
        <v>-5537300</v>
      </c>
      <c r="O236" s="11">
        <f t="shared" si="16"/>
        <v>-5731595</v>
      </c>
      <c r="P236" s="11">
        <f t="shared" si="17"/>
        <v>22463512</v>
      </c>
      <c r="Q236" s="11">
        <f t="shared" si="9"/>
        <v>6266000</v>
      </c>
      <c r="R236" s="11">
        <f t="shared" si="18"/>
        <v>0</v>
      </c>
    </row>
    <row r="237">
      <c r="A237" s="1" t="s">
        <v>2332</v>
      </c>
      <c r="B237" s="8">
        <v>46017.0</v>
      </c>
      <c r="C237" s="1" t="s">
        <v>1969</v>
      </c>
      <c r="D237" s="10">
        <v>340000.0</v>
      </c>
      <c r="E237" s="12"/>
      <c r="F237" s="1" t="s">
        <v>2333</v>
      </c>
      <c r="G237" s="11">
        <f t="shared" si="1"/>
        <v>32125000</v>
      </c>
      <c r="H237" s="11">
        <f t="shared" si="14"/>
        <v>4760500</v>
      </c>
      <c r="I237" s="11">
        <f t="shared" si="2"/>
        <v>38356400</v>
      </c>
      <c r="J237" s="11">
        <f t="shared" si="13"/>
        <v>11534617</v>
      </c>
      <c r="K237" s="11">
        <f t="shared" si="3"/>
        <v>-10991900</v>
      </c>
      <c r="L237" s="11">
        <f t="shared" si="4"/>
        <v>1760000</v>
      </c>
      <c r="M237" s="11">
        <f t="shared" si="5"/>
        <v>1954295</v>
      </c>
      <c r="N237" s="11">
        <f t="shared" si="15"/>
        <v>-5423966.667</v>
      </c>
      <c r="O237" s="11">
        <f t="shared" si="16"/>
        <v>-5618261.667</v>
      </c>
      <c r="P237" s="11">
        <f t="shared" si="17"/>
        <v>22576845.33</v>
      </c>
      <c r="Q237" s="11">
        <f t="shared" si="9"/>
        <v>6266000</v>
      </c>
      <c r="R237" s="11">
        <f t="shared" si="18"/>
        <v>0</v>
      </c>
    </row>
    <row r="238">
      <c r="A238" s="1" t="s">
        <v>2334</v>
      </c>
      <c r="B238" s="8">
        <v>46018.0</v>
      </c>
      <c r="C238" s="1" t="s">
        <v>1969</v>
      </c>
      <c r="D238" s="10">
        <v>75000.0</v>
      </c>
      <c r="E238" s="12"/>
      <c r="F238" s="1" t="s">
        <v>595</v>
      </c>
      <c r="G238" s="11">
        <f t="shared" si="1"/>
        <v>32200000</v>
      </c>
      <c r="H238" s="11">
        <f t="shared" si="14"/>
        <v>4760500</v>
      </c>
      <c r="I238" s="11">
        <f t="shared" si="2"/>
        <v>38356400</v>
      </c>
      <c r="J238" s="11">
        <f t="shared" si="13"/>
        <v>11609617</v>
      </c>
      <c r="K238" s="11">
        <f t="shared" si="3"/>
        <v>-10916900</v>
      </c>
      <c r="L238" s="11">
        <f t="shared" si="4"/>
        <v>1760000</v>
      </c>
      <c r="M238" s="11">
        <f t="shared" si="5"/>
        <v>1954295</v>
      </c>
      <c r="N238" s="11">
        <f t="shared" si="15"/>
        <v>-5398966.667</v>
      </c>
      <c r="O238" s="11">
        <f t="shared" si="16"/>
        <v>-5593261.667</v>
      </c>
      <c r="P238" s="11">
        <f t="shared" si="17"/>
        <v>22601845.33</v>
      </c>
      <c r="Q238" s="11">
        <f t="shared" si="9"/>
        <v>6266000</v>
      </c>
      <c r="R238" s="11">
        <f t="shared" si="18"/>
        <v>0</v>
      </c>
    </row>
    <row r="239">
      <c r="A239" s="1" t="s">
        <v>2335</v>
      </c>
      <c r="B239" s="8">
        <v>46018.0</v>
      </c>
      <c r="C239" s="1" t="s">
        <v>2156</v>
      </c>
      <c r="D239" s="10">
        <v>1000000.0</v>
      </c>
      <c r="E239" s="12"/>
      <c r="F239" s="1" t="s">
        <v>2336</v>
      </c>
      <c r="G239" s="11">
        <f t="shared" si="1"/>
        <v>33200000</v>
      </c>
      <c r="H239" s="11">
        <f t="shared" si="14"/>
        <v>4760500</v>
      </c>
      <c r="I239" s="11">
        <f t="shared" si="2"/>
        <v>38356400</v>
      </c>
      <c r="J239" s="11">
        <f t="shared" si="13"/>
        <v>12609617</v>
      </c>
      <c r="K239" s="11">
        <f t="shared" si="3"/>
        <v>-9916900</v>
      </c>
      <c r="L239" s="11">
        <f t="shared" si="4"/>
        <v>1760000</v>
      </c>
      <c r="M239" s="11">
        <f t="shared" si="5"/>
        <v>1954295</v>
      </c>
      <c r="N239" s="11">
        <f t="shared" si="15"/>
        <v>-5065633.333</v>
      </c>
      <c r="O239" s="11">
        <f t="shared" si="16"/>
        <v>-5259928.333</v>
      </c>
      <c r="P239" s="11">
        <f t="shared" si="17"/>
        <v>22935178.67</v>
      </c>
      <c r="Q239" s="11">
        <f t="shared" si="9"/>
        <v>6266000</v>
      </c>
      <c r="R239" s="11">
        <f t="shared" si="18"/>
        <v>0</v>
      </c>
    </row>
    <row r="240">
      <c r="A240" s="1" t="s">
        <v>2337</v>
      </c>
      <c r="B240" s="8">
        <v>46018.0</v>
      </c>
      <c r="C240" s="1" t="s">
        <v>1969</v>
      </c>
      <c r="D240" s="10">
        <v>657000.0</v>
      </c>
      <c r="E240" s="12"/>
      <c r="F240" s="1" t="s">
        <v>2338</v>
      </c>
      <c r="G240" s="11">
        <f t="shared" si="1"/>
        <v>33857000</v>
      </c>
      <c r="H240" s="11">
        <f t="shared" si="14"/>
        <v>4760500</v>
      </c>
      <c r="I240" s="11">
        <f t="shared" si="2"/>
        <v>38356400</v>
      </c>
      <c r="J240" s="11">
        <f t="shared" si="13"/>
        <v>13266617</v>
      </c>
      <c r="K240" s="11">
        <f t="shared" si="3"/>
        <v>-9259900</v>
      </c>
      <c r="L240" s="11">
        <f t="shared" si="4"/>
        <v>1760000</v>
      </c>
      <c r="M240" s="11">
        <f t="shared" si="5"/>
        <v>1954295</v>
      </c>
      <c r="N240" s="11">
        <f t="shared" si="15"/>
        <v>-4846633.333</v>
      </c>
      <c r="O240" s="11">
        <f t="shared" si="16"/>
        <v>-5040928.333</v>
      </c>
      <c r="P240" s="11">
        <f t="shared" si="17"/>
        <v>23154178.67</v>
      </c>
      <c r="Q240" s="11">
        <f t="shared" si="9"/>
        <v>6266000</v>
      </c>
      <c r="R240" s="11">
        <f t="shared" si="18"/>
        <v>0</v>
      </c>
    </row>
    <row r="241">
      <c r="A241" s="1" t="s">
        <v>2339</v>
      </c>
      <c r="B241" s="8">
        <v>46018.0</v>
      </c>
      <c r="C241" s="1" t="s">
        <v>34</v>
      </c>
      <c r="D241" s="12"/>
      <c r="E241" s="10">
        <v>136000.0</v>
      </c>
      <c r="F241" s="1" t="s">
        <v>2340</v>
      </c>
      <c r="G241" s="11">
        <f t="shared" si="1"/>
        <v>33857000</v>
      </c>
      <c r="H241" s="11">
        <f t="shared" si="14"/>
        <v>4760500</v>
      </c>
      <c r="I241" s="11">
        <f t="shared" si="2"/>
        <v>38492400</v>
      </c>
      <c r="J241" s="11">
        <f t="shared" si="13"/>
        <v>13130617</v>
      </c>
      <c r="K241" s="11">
        <f t="shared" si="3"/>
        <v>-9395900</v>
      </c>
      <c r="L241" s="11">
        <f t="shared" si="4"/>
        <v>1760000</v>
      </c>
      <c r="M241" s="11">
        <f t="shared" si="5"/>
        <v>1954295</v>
      </c>
      <c r="N241" s="11">
        <f t="shared" si="15"/>
        <v>-4891966.667</v>
      </c>
      <c r="O241" s="11">
        <f t="shared" si="16"/>
        <v>-5086261.667</v>
      </c>
      <c r="P241" s="11">
        <f t="shared" si="17"/>
        <v>23108845.33</v>
      </c>
      <c r="Q241" s="11">
        <f t="shared" si="9"/>
        <v>6266000</v>
      </c>
      <c r="R241" s="11">
        <f t="shared" si="18"/>
        <v>0</v>
      </c>
    </row>
    <row r="242">
      <c r="A242" s="1" t="s">
        <v>2341</v>
      </c>
      <c r="B242" s="8">
        <v>46019.0</v>
      </c>
      <c r="C242" s="1" t="s">
        <v>25</v>
      </c>
      <c r="D242" s="12"/>
      <c r="E242" s="10">
        <v>255000.0</v>
      </c>
      <c r="F242" s="1" t="s">
        <v>53</v>
      </c>
      <c r="G242" s="11">
        <f t="shared" si="1"/>
        <v>33857000</v>
      </c>
      <c r="H242" s="11">
        <f t="shared" si="14"/>
        <v>5015500</v>
      </c>
      <c r="I242" s="11">
        <f t="shared" si="2"/>
        <v>38492400</v>
      </c>
      <c r="J242" s="11">
        <f t="shared" si="13"/>
        <v>12875617</v>
      </c>
      <c r="K242" s="11">
        <f t="shared" si="3"/>
        <v>-9650900</v>
      </c>
      <c r="L242" s="11">
        <f t="shared" si="4"/>
        <v>1760000</v>
      </c>
      <c r="M242" s="11">
        <f t="shared" si="5"/>
        <v>1954295</v>
      </c>
      <c r="N242" s="11">
        <f t="shared" si="15"/>
        <v>-4976966.667</v>
      </c>
      <c r="O242" s="11">
        <f t="shared" si="16"/>
        <v>-5171261.667</v>
      </c>
      <c r="P242" s="11">
        <f t="shared" si="17"/>
        <v>23023845.33</v>
      </c>
      <c r="Q242" s="11">
        <f t="shared" si="9"/>
        <v>6521000</v>
      </c>
      <c r="R242" s="11">
        <f t="shared" si="18"/>
        <v>0</v>
      </c>
    </row>
    <row r="243">
      <c r="A243" s="1" t="s">
        <v>2342</v>
      </c>
      <c r="B243" s="8">
        <v>46020.0</v>
      </c>
      <c r="C243" s="1" t="s">
        <v>34</v>
      </c>
      <c r="D243" s="12"/>
      <c r="E243" s="10">
        <v>25000.0</v>
      </c>
      <c r="F243" s="1" t="s">
        <v>39</v>
      </c>
      <c r="G243" s="11">
        <f t="shared" si="1"/>
        <v>33857000</v>
      </c>
      <c r="H243" s="11">
        <f t="shared" si="14"/>
        <v>5015500</v>
      </c>
      <c r="I243" s="11">
        <f t="shared" si="2"/>
        <v>38517400</v>
      </c>
      <c r="J243" s="11">
        <f t="shared" si="13"/>
        <v>12850617</v>
      </c>
      <c r="K243" s="11">
        <f t="shared" si="3"/>
        <v>-9675900</v>
      </c>
      <c r="L243" s="11">
        <f t="shared" si="4"/>
        <v>1760000</v>
      </c>
      <c r="M243" s="11">
        <f t="shared" si="5"/>
        <v>1954295</v>
      </c>
      <c r="N243" s="11">
        <f t="shared" si="15"/>
        <v>-4985300</v>
      </c>
      <c r="O243" s="11">
        <f t="shared" si="16"/>
        <v>-5179595</v>
      </c>
      <c r="P243" s="11">
        <f t="shared" si="17"/>
        <v>23015512</v>
      </c>
      <c r="Q243" s="11">
        <f t="shared" si="9"/>
        <v>6521000</v>
      </c>
      <c r="R243" s="11">
        <f t="shared" si="18"/>
        <v>0</v>
      </c>
    </row>
    <row r="244">
      <c r="A244" s="1" t="s">
        <v>2343</v>
      </c>
      <c r="B244" s="8">
        <v>46020.0</v>
      </c>
      <c r="C244" s="1" t="s">
        <v>34</v>
      </c>
      <c r="D244" s="12"/>
      <c r="E244" s="10">
        <v>240000.0</v>
      </c>
      <c r="F244" s="1" t="s">
        <v>58</v>
      </c>
      <c r="G244" s="11">
        <f t="shared" si="1"/>
        <v>33857000</v>
      </c>
      <c r="H244" s="11">
        <f t="shared" si="14"/>
        <v>5015500</v>
      </c>
      <c r="I244" s="11">
        <f t="shared" si="2"/>
        <v>38757400</v>
      </c>
      <c r="J244" s="11">
        <f t="shared" si="13"/>
        <v>12610617</v>
      </c>
      <c r="K244" s="11">
        <f t="shared" si="3"/>
        <v>-9915900</v>
      </c>
      <c r="L244" s="11">
        <f t="shared" si="4"/>
        <v>1760000</v>
      </c>
      <c r="M244" s="11">
        <f t="shared" si="5"/>
        <v>1954295</v>
      </c>
      <c r="N244" s="11">
        <f t="shared" si="15"/>
        <v>-5065300</v>
      </c>
      <c r="O244" s="11">
        <f t="shared" si="16"/>
        <v>-5259595</v>
      </c>
      <c r="P244" s="11">
        <f t="shared" si="17"/>
        <v>22935512</v>
      </c>
      <c r="Q244" s="11">
        <f t="shared" si="9"/>
        <v>6521000</v>
      </c>
      <c r="R244" s="11">
        <f t="shared" si="18"/>
        <v>0</v>
      </c>
    </row>
    <row r="245">
      <c r="A245" s="1" t="s">
        <v>2344</v>
      </c>
      <c r="B245" s="8">
        <v>46020.0</v>
      </c>
      <c r="C245" s="1" t="s">
        <v>19</v>
      </c>
      <c r="D245" s="10">
        <v>9000000.0</v>
      </c>
      <c r="E245" s="12"/>
      <c r="F245" s="1" t="s">
        <v>2176</v>
      </c>
      <c r="G245" s="11">
        <f t="shared" si="1"/>
        <v>33857000</v>
      </c>
      <c r="H245" s="11">
        <f t="shared" si="14"/>
        <v>5015500</v>
      </c>
      <c r="I245" s="11">
        <f t="shared" si="2"/>
        <v>38757400</v>
      </c>
      <c r="J245" s="11">
        <f t="shared" si="13"/>
        <v>21610617</v>
      </c>
      <c r="K245" s="11">
        <f t="shared" si="3"/>
        <v>-9915900</v>
      </c>
      <c r="L245" s="11">
        <f t="shared" si="4"/>
        <v>1760000</v>
      </c>
      <c r="M245" s="11">
        <f t="shared" si="5"/>
        <v>1954295</v>
      </c>
      <c r="N245" s="11">
        <f t="shared" si="15"/>
        <v>-5065300</v>
      </c>
      <c r="O245" s="11">
        <f t="shared" si="16"/>
        <v>-5259595</v>
      </c>
      <c r="P245" s="11">
        <f t="shared" si="17"/>
        <v>31935512</v>
      </c>
      <c r="Q245" s="11">
        <f t="shared" si="9"/>
        <v>6521000</v>
      </c>
      <c r="R245" s="11">
        <f t="shared" si="18"/>
        <v>0</v>
      </c>
    </row>
    <row r="246">
      <c r="A246" s="1" t="s">
        <v>2345</v>
      </c>
      <c r="B246" s="8">
        <v>46021.0</v>
      </c>
      <c r="C246" s="1" t="s">
        <v>25</v>
      </c>
      <c r="D246" s="12"/>
      <c r="E246" s="10">
        <v>200000.0</v>
      </c>
      <c r="F246" s="1" t="s">
        <v>53</v>
      </c>
      <c r="G246" s="11">
        <f t="shared" si="1"/>
        <v>33857000</v>
      </c>
      <c r="H246" s="11">
        <f t="shared" si="14"/>
        <v>5215500</v>
      </c>
      <c r="I246" s="11">
        <f t="shared" si="2"/>
        <v>38757400</v>
      </c>
      <c r="J246" s="11">
        <f t="shared" si="13"/>
        <v>21410617</v>
      </c>
      <c r="K246" s="11">
        <f t="shared" si="3"/>
        <v>-10115900</v>
      </c>
      <c r="L246" s="11">
        <f t="shared" si="4"/>
        <v>1760000</v>
      </c>
      <c r="M246" s="11">
        <f t="shared" si="5"/>
        <v>1954295</v>
      </c>
      <c r="N246" s="11">
        <f t="shared" si="15"/>
        <v>-5131966.667</v>
      </c>
      <c r="O246" s="11">
        <f t="shared" si="16"/>
        <v>-5326261.667</v>
      </c>
      <c r="P246" s="11">
        <f t="shared" si="17"/>
        <v>31868845.33</v>
      </c>
      <c r="Q246" s="11">
        <f t="shared" si="9"/>
        <v>6721000</v>
      </c>
      <c r="R246" s="11">
        <f t="shared" si="18"/>
        <v>0</v>
      </c>
    </row>
    <row r="247">
      <c r="A247" s="1" t="s">
        <v>2346</v>
      </c>
      <c r="B247" s="8">
        <v>46021.0</v>
      </c>
      <c r="C247" s="1" t="s">
        <v>34</v>
      </c>
      <c r="D247" s="12"/>
      <c r="E247" s="10">
        <v>65000.0</v>
      </c>
      <c r="F247" s="1" t="s">
        <v>2347</v>
      </c>
      <c r="G247" s="11">
        <f t="shared" si="1"/>
        <v>33857000</v>
      </c>
      <c r="H247" s="11">
        <f t="shared" si="14"/>
        <v>5215500</v>
      </c>
      <c r="I247" s="11">
        <f t="shared" si="2"/>
        <v>38822400</v>
      </c>
      <c r="J247" s="11">
        <f t="shared" si="13"/>
        <v>21345617</v>
      </c>
      <c r="K247" s="11">
        <f t="shared" si="3"/>
        <v>-10180900</v>
      </c>
      <c r="L247" s="11">
        <f t="shared" si="4"/>
        <v>1760000</v>
      </c>
      <c r="M247" s="11">
        <f t="shared" si="5"/>
        <v>1954295</v>
      </c>
      <c r="N247" s="11">
        <f t="shared" si="15"/>
        <v>-5153633.333</v>
      </c>
      <c r="O247" s="11">
        <f t="shared" si="16"/>
        <v>-5347928.333</v>
      </c>
      <c r="P247" s="11">
        <f t="shared" si="17"/>
        <v>31847178.67</v>
      </c>
      <c r="Q247" s="11">
        <f t="shared" si="9"/>
        <v>6721000</v>
      </c>
      <c r="R247" s="11">
        <f t="shared" si="18"/>
        <v>0</v>
      </c>
    </row>
    <row r="248">
      <c r="A248" s="1" t="s">
        <v>2348</v>
      </c>
      <c r="B248" s="8">
        <v>46021.0</v>
      </c>
      <c r="C248" s="1" t="s">
        <v>25</v>
      </c>
      <c r="D248" s="12"/>
      <c r="E248" s="10">
        <v>50000.0</v>
      </c>
      <c r="F248" s="1" t="s">
        <v>863</v>
      </c>
      <c r="G248" s="11">
        <f t="shared" si="1"/>
        <v>33857000</v>
      </c>
      <c r="H248" s="11">
        <f t="shared" si="14"/>
        <v>5265500</v>
      </c>
      <c r="I248" s="11">
        <f t="shared" si="2"/>
        <v>38822400</v>
      </c>
      <c r="J248" s="11">
        <f t="shared" si="13"/>
        <v>21295617</v>
      </c>
      <c r="K248" s="11">
        <f t="shared" si="3"/>
        <v>-10230900</v>
      </c>
      <c r="L248" s="11">
        <f t="shared" si="4"/>
        <v>1760000</v>
      </c>
      <c r="M248" s="11">
        <f t="shared" si="5"/>
        <v>1954295</v>
      </c>
      <c r="N248" s="11">
        <f t="shared" si="15"/>
        <v>-5170300</v>
      </c>
      <c r="O248" s="11">
        <f t="shared" si="16"/>
        <v>-5364595</v>
      </c>
      <c r="P248" s="11">
        <f t="shared" si="17"/>
        <v>31830512</v>
      </c>
      <c r="Q248" s="11">
        <f t="shared" si="9"/>
        <v>6721000</v>
      </c>
      <c r="R248" s="11">
        <f t="shared" si="18"/>
        <v>0</v>
      </c>
    </row>
    <row r="249">
      <c r="A249" s="1" t="s">
        <v>2349</v>
      </c>
      <c r="B249" s="8">
        <v>46021.0</v>
      </c>
      <c r="C249" s="1" t="s">
        <v>1969</v>
      </c>
      <c r="D249" s="10">
        <v>720000.0</v>
      </c>
      <c r="E249" s="12"/>
      <c r="F249" s="1" t="s">
        <v>2350</v>
      </c>
      <c r="G249" s="11">
        <f t="shared" si="1"/>
        <v>34577000</v>
      </c>
      <c r="H249" s="11">
        <f t="shared" si="14"/>
        <v>5265500</v>
      </c>
      <c r="I249" s="11">
        <f t="shared" si="2"/>
        <v>38822400</v>
      </c>
      <c r="J249" s="11">
        <f t="shared" si="13"/>
        <v>22015617</v>
      </c>
      <c r="K249" s="11">
        <f t="shared" si="3"/>
        <v>-9510900</v>
      </c>
      <c r="L249" s="11">
        <f t="shared" si="4"/>
        <v>1760000</v>
      </c>
      <c r="M249" s="11">
        <f t="shared" si="5"/>
        <v>1954295</v>
      </c>
      <c r="N249" s="11">
        <f t="shared" si="15"/>
        <v>-4930300</v>
      </c>
      <c r="O249" s="11">
        <f t="shared" si="16"/>
        <v>-5124595</v>
      </c>
      <c r="P249" s="11">
        <f t="shared" si="17"/>
        <v>32070512</v>
      </c>
      <c r="Q249" s="11">
        <f t="shared" si="9"/>
        <v>6721000</v>
      </c>
      <c r="R249" s="11">
        <f t="shared" si="18"/>
        <v>0</v>
      </c>
    </row>
    <row r="250">
      <c r="A250" s="1" t="s">
        <v>2351</v>
      </c>
      <c r="B250" s="8">
        <v>46022.0</v>
      </c>
      <c r="C250" s="1" t="s">
        <v>1969</v>
      </c>
      <c r="D250" s="10">
        <v>34000.0</v>
      </c>
      <c r="E250" s="12"/>
      <c r="F250" s="1" t="s">
        <v>1683</v>
      </c>
      <c r="G250" s="11">
        <f t="shared" si="1"/>
        <v>34611000</v>
      </c>
      <c r="H250" s="11">
        <f t="shared" si="14"/>
        <v>5265500</v>
      </c>
      <c r="I250" s="11">
        <f t="shared" si="2"/>
        <v>38822400</v>
      </c>
      <c r="J250" s="11">
        <f t="shared" si="13"/>
        <v>22049617</v>
      </c>
      <c r="K250" s="11">
        <f t="shared" si="3"/>
        <v>-9476900</v>
      </c>
      <c r="L250" s="11">
        <f t="shared" si="4"/>
        <v>1760000</v>
      </c>
      <c r="M250" s="11">
        <f t="shared" si="5"/>
        <v>1954295</v>
      </c>
      <c r="N250" s="11">
        <f t="shared" si="15"/>
        <v>-4918966.667</v>
      </c>
      <c r="O250" s="11">
        <f t="shared" si="16"/>
        <v>-5113261.667</v>
      </c>
      <c r="P250" s="11">
        <f t="shared" si="17"/>
        <v>32081845.33</v>
      </c>
      <c r="Q250" s="11">
        <f t="shared" si="9"/>
        <v>6721000</v>
      </c>
      <c r="R250" s="11">
        <f t="shared" si="18"/>
        <v>0</v>
      </c>
    </row>
    <row r="251">
      <c r="A251" s="1" t="s">
        <v>2352</v>
      </c>
      <c r="B251" s="8">
        <v>46022.0</v>
      </c>
      <c r="C251" s="1" t="s">
        <v>1969</v>
      </c>
      <c r="D251" s="10">
        <v>215000.0</v>
      </c>
      <c r="E251" s="10"/>
      <c r="F251" s="1" t="s">
        <v>2353</v>
      </c>
      <c r="G251" s="11">
        <f t="shared" si="1"/>
        <v>34826000</v>
      </c>
      <c r="H251" s="11">
        <f t="shared" si="14"/>
        <v>5265500</v>
      </c>
      <c r="I251" s="11">
        <f t="shared" si="2"/>
        <v>38822400</v>
      </c>
      <c r="J251" s="11">
        <f t="shared" si="13"/>
        <v>22264617</v>
      </c>
      <c r="K251" s="11">
        <f t="shared" si="3"/>
        <v>-9261900</v>
      </c>
      <c r="L251" s="11">
        <f t="shared" si="4"/>
        <v>1760000</v>
      </c>
      <c r="M251" s="11">
        <f t="shared" si="5"/>
        <v>1954295</v>
      </c>
      <c r="N251" s="11">
        <f t="shared" si="15"/>
        <v>-4847300</v>
      </c>
      <c r="O251" s="11">
        <f t="shared" si="16"/>
        <v>-5041595</v>
      </c>
      <c r="P251" s="11">
        <f t="shared" si="17"/>
        <v>32153512</v>
      </c>
      <c r="Q251" s="11">
        <f t="shared" si="9"/>
        <v>6721000</v>
      </c>
      <c r="R251" s="11">
        <f t="shared" si="18"/>
        <v>0</v>
      </c>
    </row>
    <row r="252">
      <c r="A252" s="1" t="s">
        <v>2354</v>
      </c>
      <c r="B252" s="8">
        <v>46022.0</v>
      </c>
      <c r="C252" s="1" t="s">
        <v>1969</v>
      </c>
      <c r="D252" s="10">
        <v>99300.0</v>
      </c>
      <c r="E252" s="12"/>
      <c r="F252" s="1" t="s">
        <v>205</v>
      </c>
      <c r="G252" s="11">
        <f t="shared" si="1"/>
        <v>34925300</v>
      </c>
      <c r="H252" s="11">
        <f t="shared" si="14"/>
        <v>5265500</v>
      </c>
      <c r="I252" s="11">
        <f t="shared" si="2"/>
        <v>38822400</v>
      </c>
      <c r="J252" s="11">
        <f t="shared" si="13"/>
        <v>22363917</v>
      </c>
      <c r="K252" s="11">
        <f t="shared" si="3"/>
        <v>-9162600</v>
      </c>
      <c r="L252" s="11">
        <f t="shared" si="4"/>
        <v>1760000</v>
      </c>
      <c r="M252" s="11">
        <f t="shared" si="5"/>
        <v>1954295</v>
      </c>
      <c r="N252" s="11">
        <f t="shared" si="15"/>
        <v>-4814200</v>
      </c>
      <c r="O252" s="11">
        <f t="shared" si="16"/>
        <v>-5008495</v>
      </c>
      <c r="P252" s="11">
        <f t="shared" si="17"/>
        <v>32186612</v>
      </c>
      <c r="Q252" s="11">
        <f t="shared" si="9"/>
        <v>6721000</v>
      </c>
      <c r="R252" s="11">
        <f t="shared" si="18"/>
        <v>0</v>
      </c>
    </row>
    <row r="253">
      <c r="A253" s="1" t="s">
        <v>2355</v>
      </c>
      <c r="B253" s="8">
        <v>46022.0</v>
      </c>
      <c r="C253" s="1" t="s">
        <v>1969</v>
      </c>
      <c r="D253" s="10">
        <v>119000.0</v>
      </c>
      <c r="E253" s="12"/>
      <c r="F253" s="1" t="s">
        <v>2356</v>
      </c>
      <c r="G253" s="11">
        <f t="shared" si="1"/>
        <v>35044300</v>
      </c>
      <c r="H253" s="11">
        <f t="shared" si="14"/>
        <v>5265500</v>
      </c>
      <c r="I253" s="11">
        <f t="shared" si="2"/>
        <v>38822400</v>
      </c>
      <c r="J253" s="11">
        <f t="shared" si="13"/>
        <v>22482917</v>
      </c>
      <c r="K253" s="11">
        <f t="shared" si="3"/>
        <v>-9043600</v>
      </c>
      <c r="L253" s="11">
        <f t="shared" si="4"/>
        <v>1760000</v>
      </c>
      <c r="M253" s="11">
        <f t="shared" si="5"/>
        <v>1954295</v>
      </c>
      <c r="N253" s="11">
        <f t="shared" si="15"/>
        <v>-4774533.333</v>
      </c>
      <c r="O253" s="11">
        <f t="shared" si="16"/>
        <v>-4968828.333</v>
      </c>
      <c r="P253" s="11">
        <f t="shared" si="17"/>
        <v>32226278.67</v>
      </c>
      <c r="Q253" s="11">
        <f t="shared" si="9"/>
        <v>6721000</v>
      </c>
      <c r="R253" s="11">
        <f t="shared" si="18"/>
        <v>0</v>
      </c>
    </row>
    <row r="254">
      <c r="A254" s="1" t="s">
        <v>2357</v>
      </c>
      <c r="B254" s="8">
        <v>46022.0</v>
      </c>
      <c r="C254" s="1" t="s">
        <v>1969</v>
      </c>
      <c r="D254" s="10">
        <v>34000.0</v>
      </c>
      <c r="E254" s="12"/>
      <c r="F254" s="1" t="s">
        <v>679</v>
      </c>
      <c r="G254" s="11">
        <f t="shared" si="1"/>
        <v>35078300</v>
      </c>
      <c r="H254" s="11">
        <f t="shared" si="14"/>
        <v>5265500</v>
      </c>
      <c r="I254" s="11">
        <f t="shared" si="2"/>
        <v>38822400</v>
      </c>
      <c r="J254" s="11">
        <f t="shared" si="13"/>
        <v>22516917</v>
      </c>
      <c r="K254" s="11">
        <f t="shared" si="3"/>
        <v>-9009600</v>
      </c>
      <c r="L254" s="11">
        <f t="shared" si="4"/>
        <v>1760000</v>
      </c>
      <c r="M254" s="11">
        <f t="shared" si="5"/>
        <v>1954295</v>
      </c>
      <c r="N254" s="11">
        <f t="shared" si="15"/>
        <v>-4763200</v>
      </c>
      <c r="O254" s="11">
        <f t="shared" si="16"/>
        <v>-4957495</v>
      </c>
      <c r="P254" s="11">
        <f t="shared" si="17"/>
        <v>32237612</v>
      </c>
      <c r="Q254" s="11">
        <f t="shared" si="9"/>
        <v>6721000</v>
      </c>
      <c r="R254" s="11">
        <f t="shared" si="18"/>
        <v>0</v>
      </c>
    </row>
    <row r="255">
      <c r="A255" s="1" t="s">
        <v>2358</v>
      </c>
      <c r="B255" s="8">
        <v>46022.0</v>
      </c>
      <c r="C255" s="1" t="s">
        <v>1969</v>
      </c>
      <c r="D255" s="10">
        <v>36000.0</v>
      </c>
      <c r="E255" s="12"/>
      <c r="F255" s="1" t="s">
        <v>630</v>
      </c>
      <c r="G255" s="11">
        <f t="shared" si="1"/>
        <v>35114300</v>
      </c>
      <c r="H255" s="11">
        <f t="shared" si="14"/>
        <v>5265500</v>
      </c>
      <c r="I255" s="11">
        <f t="shared" si="2"/>
        <v>38822400</v>
      </c>
      <c r="J255" s="11">
        <f t="shared" si="13"/>
        <v>22552917</v>
      </c>
      <c r="K255" s="11">
        <f t="shared" si="3"/>
        <v>-8973600</v>
      </c>
      <c r="L255" s="11">
        <f t="shared" si="4"/>
        <v>1760000</v>
      </c>
      <c r="M255" s="11">
        <f t="shared" si="5"/>
        <v>1954295</v>
      </c>
      <c r="N255" s="11">
        <f t="shared" si="15"/>
        <v>-4751200</v>
      </c>
      <c r="O255" s="11">
        <f t="shared" si="16"/>
        <v>-4945495</v>
      </c>
      <c r="P255" s="11">
        <f t="shared" si="17"/>
        <v>32249612</v>
      </c>
      <c r="Q255" s="11">
        <f t="shared" si="9"/>
        <v>6721000</v>
      </c>
      <c r="R255" s="11">
        <f t="shared" si="18"/>
        <v>0</v>
      </c>
    </row>
    <row r="256">
      <c r="A256" s="1" t="s">
        <v>2359</v>
      </c>
      <c r="B256" s="8">
        <v>46022.0</v>
      </c>
      <c r="C256" s="1" t="s">
        <v>1969</v>
      </c>
      <c r="D256" s="10">
        <v>210000.0</v>
      </c>
      <c r="E256" s="12"/>
      <c r="F256" s="1" t="s">
        <v>2360</v>
      </c>
      <c r="G256" s="11">
        <f t="shared" si="1"/>
        <v>35324300</v>
      </c>
      <c r="H256" s="11">
        <f t="shared" si="14"/>
        <v>5265500</v>
      </c>
      <c r="I256" s="11">
        <f t="shared" si="2"/>
        <v>38822400</v>
      </c>
      <c r="J256" s="11">
        <f t="shared" si="13"/>
        <v>22762917</v>
      </c>
      <c r="K256" s="11">
        <f t="shared" si="3"/>
        <v>-8763600</v>
      </c>
      <c r="L256" s="11">
        <f t="shared" si="4"/>
        <v>1760000</v>
      </c>
      <c r="M256" s="11">
        <f t="shared" si="5"/>
        <v>1954295</v>
      </c>
      <c r="N256" s="11">
        <f t="shared" si="15"/>
        <v>-4681200</v>
      </c>
      <c r="O256" s="11">
        <f t="shared" si="16"/>
        <v>-4875495</v>
      </c>
      <c r="P256" s="11">
        <f t="shared" si="17"/>
        <v>32319612</v>
      </c>
      <c r="Q256" s="11">
        <f t="shared" si="9"/>
        <v>6721000</v>
      </c>
      <c r="R256" s="11">
        <f t="shared" si="18"/>
        <v>0</v>
      </c>
    </row>
    <row r="257">
      <c r="A257" s="1" t="s">
        <v>2361</v>
      </c>
      <c r="B257" s="8">
        <v>46022.0</v>
      </c>
      <c r="C257" s="1" t="s">
        <v>34</v>
      </c>
      <c r="D257" s="12"/>
      <c r="E257" s="10">
        <v>1.51344E7</v>
      </c>
      <c r="F257" s="1" t="s">
        <v>2362</v>
      </c>
      <c r="G257" s="11">
        <f t="shared" si="1"/>
        <v>35324300</v>
      </c>
      <c r="H257" s="11">
        <f t="shared" si="14"/>
        <v>5265500</v>
      </c>
      <c r="I257" s="11">
        <f t="shared" si="2"/>
        <v>53956800</v>
      </c>
      <c r="J257" s="11">
        <f t="shared" si="13"/>
        <v>7628517</v>
      </c>
      <c r="K257" s="11">
        <f t="shared" si="3"/>
        <v>-23898000</v>
      </c>
      <c r="L257" s="11">
        <f t="shared" si="4"/>
        <v>1760000</v>
      </c>
      <c r="M257" s="11">
        <f t="shared" si="5"/>
        <v>1954295</v>
      </c>
      <c r="N257" s="11">
        <f t="shared" si="15"/>
        <v>-9726000</v>
      </c>
      <c r="O257" s="11">
        <f t="shared" si="16"/>
        <v>-9920295</v>
      </c>
      <c r="P257" s="11">
        <f t="shared" si="17"/>
        <v>27274812</v>
      </c>
      <c r="Q257" s="11">
        <f t="shared" si="9"/>
        <v>6721000</v>
      </c>
      <c r="R257" s="11">
        <f t="shared" si="18"/>
        <v>0</v>
      </c>
    </row>
    <row r="258">
      <c r="A258" s="1" t="s">
        <v>2363</v>
      </c>
      <c r="B258" s="8">
        <v>46022.0</v>
      </c>
      <c r="C258" s="1" t="s">
        <v>25</v>
      </c>
      <c r="D258" s="12"/>
      <c r="E258" s="10">
        <v>200000.0</v>
      </c>
      <c r="F258" s="1" t="s">
        <v>53</v>
      </c>
      <c r="G258" s="11">
        <f t="shared" si="1"/>
        <v>35324300</v>
      </c>
      <c r="H258" s="11">
        <f t="shared" si="14"/>
        <v>5465500</v>
      </c>
      <c r="I258" s="11">
        <f t="shared" si="2"/>
        <v>53956800</v>
      </c>
      <c r="J258" s="11">
        <f t="shared" si="13"/>
        <v>7428517</v>
      </c>
      <c r="K258" s="11">
        <f t="shared" si="3"/>
        <v>-24098000</v>
      </c>
      <c r="L258" s="11">
        <f t="shared" si="4"/>
        <v>1760000</v>
      </c>
      <c r="M258" s="11">
        <f t="shared" si="5"/>
        <v>1954295</v>
      </c>
      <c r="N258" s="11">
        <f t="shared" si="15"/>
        <v>-9792666.667</v>
      </c>
      <c r="O258" s="11">
        <f t="shared" si="16"/>
        <v>-9986961.667</v>
      </c>
      <c r="P258" s="11">
        <f t="shared" si="17"/>
        <v>27208145.33</v>
      </c>
      <c r="Q258" s="11">
        <f t="shared" si="9"/>
        <v>6921000</v>
      </c>
      <c r="R258" s="11">
        <f t="shared" si="18"/>
        <v>0</v>
      </c>
    </row>
    <row r="259">
      <c r="C259" s="15"/>
      <c r="D259" s="12"/>
      <c r="E259" s="12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</row>
    <row r="260">
      <c r="C260" s="15"/>
      <c r="D260" s="12"/>
      <c r="E260" s="12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</row>
    <row r="261">
      <c r="C261" s="15"/>
      <c r="D261" s="12"/>
      <c r="E261" s="12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</row>
    <row r="262">
      <c r="C262" s="15"/>
      <c r="D262" s="12"/>
      <c r="E262" s="12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</row>
    <row r="263">
      <c r="C263" s="15"/>
      <c r="D263" s="12"/>
      <c r="E263" s="12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</row>
    <row r="264">
      <c r="C264" s="15"/>
      <c r="D264" s="12"/>
      <c r="E264" s="12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</row>
    <row r="265">
      <c r="C265" s="15"/>
      <c r="D265" s="12"/>
      <c r="E265" s="12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</row>
    <row r="266">
      <c r="C266" s="15"/>
      <c r="D266" s="12"/>
      <c r="E266" s="12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</row>
    <row r="267">
      <c r="C267" s="15"/>
      <c r="D267" s="12"/>
      <c r="E267" s="12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</row>
    <row r="268">
      <c r="C268" s="15"/>
      <c r="D268" s="12"/>
      <c r="E268" s="12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</row>
    <row r="269">
      <c r="C269" s="15"/>
      <c r="D269" s="12"/>
      <c r="E269" s="12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</row>
    <row r="270">
      <c r="C270" s="15"/>
      <c r="D270" s="12"/>
      <c r="E270" s="12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</row>
    <row r="271">
      <c r="C271" s="15"/>
      <c r="D271" s="12"/>
      <c r="E271" s="12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</row>
    <row r="272">
      <c r="C272" s="15"/>
      <c r="D272" s="12"/>
      <c r="E272" s="12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</row>
    <row r="273">
      <c r="C273" s="15"/>
      <c r="D273" s="12"/>
      <c r="E273" s="12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</row>
    <row r="274">
      <c r="C274" s="15"/>
      <c r="D274" s="12"/>
      <c r="E274" s="12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</row>
    <row r="275">
      <c r="C275" s="15"/>
      <c r="D275" s="12"/>
      <c r="E275" s="12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</row>
    <row r="276">
      <c r="C276" s="15"/>
      <c r="D276" s="12"/>
      <c r="E276" s="12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</row>
    <row r="277">
      <c r="C277" s="15"/>
      <c r="D277" s="12"/>
      <c r="E277" s="12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</row>
    <row r="278">
      <c r="C278" s="15"/>
      <c r="D278" s="12"/>
      <c r="E278" s="12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</row>
    <row r="279">
      <c r="C279" s="15"/>
      <c r="D279" s="12"/>
      <c r="E279" s="12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</row>
    <row r="280">
      <c r="C280" s="15"/>
      <c r="D280" s="12"/>
      <c r="E280" s="12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</row>
    <row r="281">
      <c r="C281" s="15"/>
      <c r="D281" s="12"/>
      <c r="E281" s="12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</row>
    <row r="282">
      <c r="C282" s="15"/>
      <c r="D282" s="12"/>
      <c r="E282" s="12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</row>
    <row r="283">
      <c r="C283" s="15"/>
      <c r="D283" s="12"/>
      <c r="E283" s="12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</row>
    <row r="284">
      <c r="C284" s="15"/>
      <c r="D284" s="12"/>
      <c r="E284" s="12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</row>
    <row r="285">
      <c r="C285" s="15"/>
      <c r="D285" s="12"/>
      <c r="E285" s="12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</row>
    <row r="286">
      <c r="C286" s="15"/>
      <c r="D286" s="12"/>
      <c r="E286" s="12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</row>
    <row r="287">
      <c r="C287" s="15"/>
      <c r="D287" s="12"/>
      <c r="E287" s="12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</row>
    <row r="288">
      <c r="C288" s="15"/>
      <c r="D288" s="12"/>
      <c r="E288" s="12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</row>
    <row r="289">
      <c r="C289" s="15"/>
      <c r="D289" s="12"/>
      <c r="E289" s="12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</row>
    <row r="290">
      <c r="C290" s="15"/>
      <c r="D290" s="12"/>
      <c r="E290" s="12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</row>
    <row r="291">
      <c r="C291" s="15"/>
      <c r="D291" s="12"/>
      <c r="E291" s="12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</row>
    <row r="292">
      <c r="C292" s="15"/>
      <c r="D292" s="12"/>
      <c r="E292" s="12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</row>
    <row r="293">
      <c r="C293" s="15"/>
      <c r="D293" s="12"/>
      <c r="E293" s="12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</row>
    <row r="294">
      <c r="C294" s="15"/>
      <c r="D294" s="12"/>
      <c r="E294" s="12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</row>
    <row r="295">
      <c r="C295" s="15"/>
      <c r="D295" s="12"/>
      <c r="E295" s="12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</row>
    <row r="296">
      <c r="C296" s="15"/>
      <c r="D296" s="12"/>
      <c r="E296" s="12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</row>
    <row r="297">
      <c r="C297" s="15"/>
      <c r="D297" s="12"/>
      <c r="E297" s="12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</row>
    <row r="298">
      <c r="C298" s="15"/>
      <c r="D298" s="12"/>
      <c r="E298" s="12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</row>
    <row r="299">
      <c r="C299" s="15"/>
      <c r="D299" s="12"/>
      <c r="E299" s="12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</row>
    <row r="300">
      <c r="C300" s="15"/>
      <c r="D300" s="12"/>
      <c r="E300" s="12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</row>
    <row r="301">
      <c r="C301" s="15"/>
      <c r="D301" s="12"/>
      <c r="E301" s="12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</row>
    <row r="302">
      <c r="C302" s="15"/>
      <c r="D302" s="12"/>
      <c r="E302" s="12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</row>
    <row r="303">
      <c r="C303" s="15"/>
      <c r="D303" s="12"/>
      <c r="E303" s="12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</row>
    <row r="304">
      <c r="C304" s="15"/>
      <c r="D304" s="12"/>
      <c r="E304" s="12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</row>
    <row r="305">
      <c r="C305" s="15"/>
      <c r="D305" s="12"/>
      <c r="E305" s="12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</row>
    <row r="306">
      <c r="C306" s="15"/>
      <c r="D306" s="12"/>
      <c r="E306" s="12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</row>
    <row r="307">
      <c r="C307" s="15"/>
      <c r="D307" s="12"/>
      <c r="E307" s="12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</row>
    <row r="308">
      <c r="C308" s="15"/>
      <c r="D308" s="12"/>
      <c r="E308" s="12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</row>
    <row r="309">
      <c r="C309" s="15"/>
      <c r="D309" s="12"/>
      <c r="E309" s="12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</row>
    <row r="310">
      <c r="C310" s="15"/>
      <c r="D310" s="12"/>
      <c r="E310" s="12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</row>
    <row r="311">
      <c r="C311" s="15"/>
      <c r="D311" s="12"/>
      <c r="E311" s="12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</row>
    <row r="312">
      <c r="C312" s="15"/>
      <c r="D312" s="12"/>
      <c r="E312" s="12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</row>
    <row r="313">
      <c r="C313" s="15"/>
      <c r="D313" s="12"/>
      <c r="E313" s="12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</row>
    <row r="314">
      <c r="C314" s="15"/>
      <c r="D314" s="12"/>
      <c r="E314" s="12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</row>
    <row r="315">
      <c r="C315" s="15"/>
      <c r="D315" s="12"/>
      <c r="E315" s="12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</row>
    <row r="316">
      <c r="C316" s="15"/>
      <c r="D316" s="12"/>
      <c r="E316" s="12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</row>
    <row r="317">
      <c r="C317" s="15"/>
      <c r="D317" s="12"/>
      <c r="E317" s="12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</row>
    <row r="318">
      <c r="C318" s="15"/>
      <c r="D318" s="12"/>
      <c r="E318" s="12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</row>
    <row r="319">
      <c r="C319" s="15"/>
      <c r="D319" s="12"/>
      <c r="E319" s="12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</row>
    <row r="320">
      <c r="C320" s="15"/>
      <c r="D320" s="12"/>
      <c r="E320" s="12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</row>
    <row r="321">
      <c r="C321" s="15"/>
      <c r="D321" s="12"/>
      <c r="E321" s="12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</row>
    <row r="322">
      <c r="C322" s="15"/>
      <c r="D322" s="12"/>
      <c r="E322" s="12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</row>
    <row r="323">
      <c r="C323" s="15"/>
      <c r="D323" s="12"/>
      <c r="E323" s="12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</row>
    <row r="324">
      <c r="C324" s="15"/>
      <c r="D324" s="12"/>
      <c r="E324" s="12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</row>
    <row r="325">
      <c r="C325" s="15"/>
      <c r="D325" s="12"/>
      <c r="E325" s="12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</row>
    <row r="326">
      <c r="C326" s="15"/>
      <c r="D326" s="12"/>
      <c r="E326" s="12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</row>
    <row r="327">
      <c r="C327" s="15"/>
      <c r="D327" s="12"/>
      <c r="E327" s="12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</row>
    <row r="328">
      <c r="C328" s="15"/>
      <c r="D328" s="12"/>
      <c r="E328" s="12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</row>
    <row r="329">
      <c r="C329" s="15"/>
      <c r="D329" s="12"/>
      <c r="E329" s="12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</row>
    <row r="330">
      <c r="C330" s="15"/>
      <c r="D330" s="12"/>
      <c r="E330" s="12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</row>
    <row r="331">
      <c r="C331" s="15"/>
      <c r="D331" s="12"/>
      <c r="E331" s="12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</row>
    <row r="332">
      <c r="C332" s="15"/>
      <c r="D332" s="12"/>
      <c r="E332" s="12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</row>
    <row r="333">
      <c r="C333" s="15"/>
      <c r="D333" s="12"/>
      <c r="E333" s="12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</row>
    <row r="334">
      <c r="C334" s="15"/>
      <c r="D334" s="12"/>
      <c r="E334" s="12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</row>
    <row r="335">
      <c r="C335" s="15"/>
      <c r="D335" s="12"/>
      <c r="E335" s="12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</row>
    <row r="336">
      <c r="C336" s="15"/>
      <c r="D336" s="12"/>
      <c r="E336" s="12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</row>
    <row r="337">
      <c r="C337" s="15"/>
      <c r="D337" s="12"/>
      <c r="E337" s="12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</row>
    <row r="338">
      <c r="C338" s="15"/>
      <c r="D338" s="12"/>
      <c r="E338" s="12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</row>
    <row r="339">
      <c r="C339" s="15"/>
      <c r="D339" s="12"/>
      <c r="E339" s="12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</row>
    <row r="340">
      <c r="C340" s="15"/>
      <c r="D340" s="12"/>
      <c r="E340" s="12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</row>
    <row r="341">
      <c r="C341" s="15"/>
      <c r="D341" s="12"/>
      <c r="E341" s="12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</row>
    <row r="342">
      <c r="C342" s="15"/>
      <c r="D342" s="12"/>
      <c r="E342" s="12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</row>
    <row r="343">
      <c r="C343" s="15"/>
      <c r="D343" s="12"/>
      <c r="E343" s="12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</row>
    <row r="344">
      <c r="C344" s="15"/>
      <c r="D344" s="12"/>
      <c r="E344" s="12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</row>
    <row r="345">
      <c r="C345" s="15"/>
      <c r="D345" s="12"/>
      <c r="E345" s="12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</row>
    <row r="346">
      <c r="C346" s="15"/>
      <c r="D346" s="12"/>
      <c r="E346" s="12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</row>
    <row r="347">
      <c r="C347" s="15"/>
      <c r="D347" s="12"/>
      <c r="E347" s="12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</row>
    <row r="348">
      <c r="C348" s="15"/>
      <c r="D348" s="12"/>
      <c r="E348" s="12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</row>
    <row r="349">
      <c r="C349" s="15"/>
      <c r="D349" s="12"/>
      <c r="E349" s="12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</row>
    <row r="350">
      <c r="C350" s="15"/>
      <c r="D350" s="12"/>
      <c r="E350" s="12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</row>
    <row r="351">
      <c r="C351" s="15"/>
      <c r="D351" s="12"/>
      <c r="E351" s="12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</row>
    <row r="352">
      <c r="C352" s="15"/>
      <c r="D352" s="12"/>
      <c r="E352" s="12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</row>
    <row r="353">
      <c r="C353" s="15"/>
      <c r="D353" s="12"/>
      <c r="E353" s="12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</row>
    <row r="354">
      <c r="C354" s="15"/>
      <c r="D354" s="12"/>
      <c r="E354" s="12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</row>
    <row r="355">
      <c r="C355" s="15"/>
      <c r="D355" s="12"/>
      <c r="E355" s="12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</row>
    <row r="356">
      <c r="C356" s="15"/>
      <c r="D356" s="12"/>
      <c r="E356" s="12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</row>
    <row r="357">
      <c r="C357" s="15"/>
      <c r="D357" s="12"/>
      <c r="E357" s="12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</row>
    <row r="358">
      <c r="C358" s="15"/>
      <c r="D358" s="12"/>
      <c r="E358" s="12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</row>
    <row r="359">
      <c r="C359" s="15"/>
      <c r="D359" s="12"/>
      <c r="E359" s="12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</row>
    <row r="360">
      <c r="C360" s="15"/>
      <c r="D360" s="12"/>
      <c r="E360" s="12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</row>
    <row r="361">
      <c r="C361" s="15"/>
      <c r="D361" s="12"/>
      <c r="E361" s="12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</row>
    <row r="362">
      <c r="C362" s="15"/>
      <c r="D362" s="12"/>
      <c r="E362" s="12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</row>
    <row r="363">
      <c r="C363" s="15"/>
      <c r="D363" s="12"/>
      <c r="E363" s="12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</row>
    <row r="364">
      <c r="C364" s="15"/>
      <c r="D364" s="12"/>
      <c r="E364" s="12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</row>
    <row r="365">
      <c r="C365" s="15"/>
      <c r="D365" s="12"/>
      <c r="E365" s="12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</row>
    <row r="366">
      <c r="C366" s="15"/>
      <c r="D366" s="12"/>
      <c r="E366" s="12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</row>
    <row r="367">
      <c r="C367" s="15"/>
      <c r="D367" s="12"/>
      <c r="E367" s="12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</row>
    <row r="368">
      <c r="C368" s="15"/>
      <c r="D368" s="12"/>
      <c r="E368" s="12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</row>
    <row r="369">
      <c r="C369" s="15"/>
      <c r="D369" s="12"/>
      <c r="E369" s="12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</row>
    <row r="370">
      <c r="C370" s="15"/>
      <c r="D370" s="12"/>
      <c r="E370" s="12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</row>
    <row r="371">
      <c r="C371" s="15"/>
      <c r="D371" s="12"/>
      <c r="E371" s="12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</row>
    <row r="372">
      <c r="C372" s="15"/>
      <c r="D372" s="12"/>
      <c r="E372" s="12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</row>
    <row r="373">
      <c r="C373" s="15"/>
      <c r="D373" s="12"/>
      <c r="E373" s="12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</row>
    <row r="374">
      <c r="C374" s="15"/>
      <c r="D374" s="12"/>
      <c r="E374" s="12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</row>
    <row r="375">
      <c r="C375" s="15"/>
      <c r="D375" s="12"/>
      <c r="E375" s="12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</row>
    <row r="376">
      <c r="C376" s="15"/>
      <c r="D376" s="12"/>
      <c r="E376" s="12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</row>
    <row r="377">
      <c r="C377" s="15"/>
      <c r="D377" s="12"/>
      <c r="E377" s="12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</row>
    <row r="378">
      <c r="C378" s="15"/>
      <c r="D378" s="12"/>
      <c r="E378" s="12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</row>
    <row r="379">
      <c r="C379" s="15"/>
      <c r="D379" s="12"/>
      <c r="E379" s="12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</row>
    <row r="380">
      <c r="C380" s="15"/>
      <c r="D380" s="12"/>
      <c r="E380" s="12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</row>
    <row r="381">
      <c r="C381" s="15"/>
      <c r="D381" s="12"/>
      <c r="E381" s="12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</row>
    <row r="382">
      <c r="C382" s="15"/>
      <c r="D382" s="12"/>
      <c r="E382" s="12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</row>
    <row r="383">
      <c r="C383" s="15"/>
      <c r="D383" s="12"/>
      <c r="E383" s="12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</row>
    <row r="384">
      <c r="C384" s="15"/>
      <c r="D384" s="12"/>
      <c r="E384" s="12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</row>
    <row r="385">
      <c r="C385" s="15"/>
      <c r="D385" s="12"/>
      <c r="E385" s="12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</row>
    <row r="386">
      <c r="C386" s="15"/>
      <c r="D386" s="12"/>
      <c r="E386" s="12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</row>
    <row r="387">
      <c r="C387" s="15"/>
      <c r="D387" s="12"/>
      <c r="E387" s="12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</row>
    <row r="388">
      <c r="C388" s="15"/>
      <c r="D388" s="12"/>
      <c r="E388" s="12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</row>
    <row r="389">
      <c r="C389" s="15"/>
      <c r="D389" s="12"/>
      <c r="E389" s="12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</row>
    <row r="390">
      <c r="C390" s="15"/>
      <c r="D390" s="12"/>
      <c r="E390" s="12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</row>
    <row r="391">
      <c r="C391" s="15"/>
      <c r="D391" s="12"/>
      <c r="E391" s="12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</row>
    <row r="392">
      <c r="C392" s="15"/>
      <c r="D392" s="12"/>
      <c r="E392" s="12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</row>
    <row r="393">
      <c r="C393" s="15"/>
      <c r="D393" s="12"/>
      <c r="E393" s="12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</row>
    <row r="394">
      <c r="C394" s="15"/>
      <c r="D394" s="12"/>
      <c r="E394" s="12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</row>
    <row r="395">
      <c r="C395" s="15"/>
      <c r="D395" s="12"/>
      <c r="E395" s="12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</row>
    <row r="396">
      <c r="C396" s="15"/>
      <c r="D396" s="12"/>
      <c r="E396" s="12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</row>
    <row r="397">
      <c r="C397" s="15"/>
      <c r="D397" s="12"/>
      <c r="E397" s="12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</row>
    <row r="398">
      <c r="C398" s="15"/>
      <c r="D398" s="12"/>
      <c r="E398" s="12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</row>
    <row r="399">
      <c r="C399" s="15"/>
      <c r="D399" s="12"/>
      <c r="E399" s="12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</row>
    <row r="400">
      <c r="C400" s="15"/>
      <c r="D400" s="12"/>
      <c r="E400" s="12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</row>
    <row r="401">
      <c r="C401" s="15"/>
      <c r="D401" s="12"/>
      <c r="E401" s="12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</row>
    <row r="402">
      <c r="C402" s="15"/>
      <c r="D402" s="12"/>
      <c r="E402" s="12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</row>
    <row r="403">
      <c r="C403" s="15"/>
      <c r="D403" s="12"/>
      <c r="E403" s="12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</row>
    <row r="404">
      <c r="C404" s="15"/>
      <c r="D404" s="12"/>
      <c r="E404" s="12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</row>
    <row r="405">
      <c r="C405" s="15"/>
      <c r="D405" s="12"/>
      <c r="E405" s="12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</row>
    <row r="406">
      <c r="C406" s="15"/>
      <c r="D406" s="12"/>
      <c r="E406" s="12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</row>
    <row r="407">
      <c r="C407" s="15"/>
      <c r="D407" s="12"/>
      <c r="E407" s="12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</row>
    <row r="408">
      <c r="C408" s="15"/>
      <c r="D408" s="12"/>
      <c r="E408" s="12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</row>
    <row r="409">
      <c r="C409" s="15"/>
      <c r="D409" s="12"/>
      <c r="E409" s="12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</row>
    <row r="410">
      <c r="C410" s="15"/>
      <c r="D410" s="12"/>
      <c r="E410" s="12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</row>
    <row r="411">
      <c r="C411" s="15"/>
      <c r="D411" s="12"/>
      <c r="E411" s="12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</row>
    <row r="412">
      <c r="C412" s="15"/>
      <c r="D412" s="12"/>
      <c r="E412" s="12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</row>
    <row r="413">
      <c r="C413" s="15"/>
      <c r="D413" s="12"/>
      <c r="E413" s="12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</row>
    <row r="414">
      <c r="C414" s="15"/>
      <c r="D414" s="12"/>
      <c r="E414" s="12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</row>
    <row r="415">
      <c r="C415" s="15"/>
      <c r="D415" s="12"/>
      <c r="E415" s="12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</row>
    <row r="416">
      <c r="C416" s="15"/>
      <c r="D416" s="12"/>
      <c r="E416" s="12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</row>
    <row r="417">
      <c r="C417" s="15"/>
      <c r="D417" s="12"/>
      <c r="E417" s="12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</row>
    <row r="418">
      <c r="C418" s="15"/>
      <c r="D418" s="12"/>
      <c r="E418" s="12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</row>
    <row r="419">
      <c r="C419" s="15"/>
      <c r="D419" s="12"/>
      <c r="E419" s="12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</row>
    <row r="420">
      <c r="C420" s="15"/>
      <c r="D420" s="12"/>
      <c r="E420" s="12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</row>
    <row r="421">
      <c r="C421" s="15"/>
      <c r="D421" s="12"/>
      <c r="E421" s="12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</row>
    <row r="422">
      <c r="C422" s="15"/>
      <c r="D422" s="12"/>
      <c r="E422" s="12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</row>
    <row r="423">
      <c r="C423" s="15"/>
      <c r="D423" s="12"/>
      <c r="E423" s="12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</row>
    <row r="424">
      <c r="C424" s="15"/>
      <c r="D424" s="12"/>
      <c r="E424" s="12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</row>
    <row r="425">
      <c r="C425" s="15"/>
      <c r="D425" s="12"/>
      <c r="E425" s="12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</row>
    <row r="426">
      <c r="C426" s="15"/>
      <c r="D426" s="12"/>
      <c r="E426" s="12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</row>
    <row r="427">
      <c r="C427" s="15"/>
      <c r="D427" s="12"/>
      <c r="E427" s="12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</row>
    <row r="428">
      <c r="C428" s="15"/>
      <c r="D428" s="12"/>
      <c r="E428" s="12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</row>
    <row r="429">
      <c r="C429" s="15"/>
      <c r="D429" s="12"/>
      <c r="E429" s="12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</row>
    <row r="430">
      <c r="C430" s="15"/>
      <c r="D430" s="12"/>
      <c r="E430" s="12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</row>
    <row r="431">
      <c r="C431" s="15"/>
      <c r="D431" s="12"/>
      <c r="E431" s="12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</row>
    <row r="432">
      <c r="C432" s="15"/>
      <c r="D432" s="12"/>
      <c r="E432" s="12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</row>
    <row r="433">
      <c r="C433" s="15"/>
      <c r="D433" s="12"/>
      <c r="E433" s="12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</row>
    <row r="434">
      <c r="C434" s="15"/>
      <c r="D434" s="12"/>
      <c r="E434" s="12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</row>
    <row r="435">
      <c r="C435" s="15"/>
      <c r="D435" s="12"/>
      <c r="E435" s="12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</row>
    <row r="436">
      <c r="C436" s="15"/>
      <c r="D436" s="12"/>
      <c r="E436" s="12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</row>
    <row r="437">
      <c r="C437" s="15"/>
      <c r="D437" s="12"/>
      <c r="E437" s="12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</row>
    <row r="438">
      <c r="C438" s="15"/>
      <c r="D438" s="12"/>
      <c r="E438" s="12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</row>
    <row r="439">
      <c r="C439" s="15"/>
      <c r="D439" s="12"/>
      <c r="E439" s="12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</row>
    <row r="440">
      <c r="C440" s="15"/>
      <c r="D440" s="12"/>
      <c r="E440" s="12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</row>
    <row r="441">
      <c r="C441" s="15"/>
      <c r="D441" s="12"/>
      <c r="E441" s="12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</row>
    <row r="442">
      <c r="C442" s="15"/>
      <c r="D442" s="12"/>
      <c r="E442" s="12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</row>
    <row r="443">
      <c r="C443" s="15"/>
      <c r="D443" s="12"/>
      <c r="E443" s="12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</row>
    <row r="444">
      <c r="C444" s="15"/>
      <c r="D444" s="12"/>
      <c r="E444" s="12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</row>
    <row r="445">
      <c r="C445" s="15"/>
      <c r="D445" s="12"/>
      <c r="E445" s="12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</row>
    <row r="446">
      <c r="C446" s="15"/>
      <c r="D446" s="12"/>
      <c r="E446" s="12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</row>
    <row r="447">
      <c r="C447" s="15"/>
      <c r="D447" s="12"/>
      <c r="E447" s="12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</row>
    <row r="448">
      <c r="C448" s="15"/>
      <c r="D448" s="12"/>
      <c r="E448" s="12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</row>
    <row r="449">
      <c r="C449" s="15"/>
      <c r="D449" s="12"/>
      <c r="E449" s="12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</row>
    <row r="450">
      <c r="C450" s="15"/>
      <c r="D450" s="12"/>
      <c r="E450" s="12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</row>
    <row r="451">
      <c r="C451" s="15"/>
      <c r="D451" s="12"/>
      <c r="E451" s="12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</row>
    <row r="452">
      <c r="C452" s="15"/>
      <c r="D452" s="12"/>
      <c r="E452" s="12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</row>
    <row r="453">
      <c r="C453" s="15"/>
      <c r="D453" s="12"/>
      <c r="E453" s="12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</row>
    <row r="454">
      <c r="C454" s="15"/>
      <c r="D454" s="12"/>
      <c r="E454" s="12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</row>
    <row r="455">
      <c r="C455" s="15"/>
      <c r="D455" s="12"/>
      <c r="E455" s="12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</row>
    <row r="456">
      <c r="C456" s="15"/>
      <c r="D456" s="12"/>
      <c r="E456" s="12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</row>
    <row r="457">
      <c r="C457" s="15"/>
      <c r="D457" s="12"/>
      <c r="E457" s="12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</row>
    <row r="458">
      <c r="C458" s="15"/>
      <c r="D458" s="12"/>
      <c r="E458" s="12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</row>
    <row r="459">
      <c r="C459" s="15"/>
      <c r="D459" s="12"/>
      <c r="E459" s="12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</row>
    <row r="460">
      <c r="C460" s="15"/>
      <c r="D460" s="12"/>
      <c r="E460" s="12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</row>
    <row r="461">
      <c r="C461" s="15"/>
      <c r="D461" s="12"/>
      <c r="E461" s="12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</row>
    <row r="462">
      <c r="C462" s="15"/>
      <c r="D462" s="12"/>
      <c r="E462" s="12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</row>
    <row r="463">
      <c r="C463" s="15"/>
      <c r="D463" s="12"/>
      <c r="E463" s="12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</row>
    <row r="464">
      <c r="C464" s="15"/>
      <c r="D464" s="12"/>
      <c r="E464" s="12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</row>
    <row r="465">
      <c r="C465" s="15"/>
      <c r="D465" s="12"/>
      <c r="E465" s="12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</row>
    <row r="466">
      <c r="C466" s="15"/>
      <c r="D466" s="12"/>
      <c r="E466" s="12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</row>
    <row r="467">
      <c r="C467" s="15"/>
      <c r="D467" s="12"/>
      <c r="E467" s="12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</row>
    <row r="468">
      <c r="C468" s="15"/>
      <c r="D468" s="12"/>
      <c r="E468" s="12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</row>
    <row r="469">
      <c r="C469" s="15"/>
      <c r="D469" s="12"/>
      <c r="E469" s="12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</row>
    <row r="470">
      <c r="C470" s="15"/>
      <c r="D470" s="12"/>
      <c r="E470" s="12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</row>
    <row r="471">
      <c r="C471" s="15"/>
      <c r="D471" s="12"/>
      <c r="E471" s="12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</row>
    <row r="472">
      <c r="C472" s="15"/>
      <c r="D472" s="12"/>
      <c r="E472" s="12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</row>
    <row r="473">
      <c r="C473" s="15"/>
      <c r="D473" s="12"/>
      <c r="E473" s="12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</row>
    <row r="474">
      <c r="C474" s="15"/>
      <c r="D474" s="12"/>
      <c r="E474" s="12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</row>
    <row r="475">
      <c r="C475" s="15"/>
      <c r="D475" s="12"/>
      <c r="E475" s="12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</row>
    <row r="476">
      <c r="C476" s="15"/>
      <c r="D476" s="12"/>
      <c r="E476" s="12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</row>
    <row r="477">
      <c r="C477" s="15"/>
      <c r="D477" s="12"/>
      <c r="E477" s="12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</row>
    <row r="478">
      <c r="C478" s="15"/>
      <c r="D478" s="12"/>
      <c r="E478" s="12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</row>
    <row r="479">
      <c r="C479" s="15"/>
      <c r="D479" s="12"/>
      <c r="E479" s="12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</row>
    <row r="480">
      <c r="C480" s="15"/>
      <c r="D480" s="12"/>
      <c r="E480" s="12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</row>
    <row r="481">
      <c r="C481" s="15"/>
      <c r="D481" s="12"/>
      <c r="E481" s="12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</row>
    <row r="482">
      <c r="C482" s="15"/>
      <c r="D482" s="12"/>
      <c r="E482" s="12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</row>
    <row r="483">
      <c r="C483" s="15"/>
      <c r="D483" s="12"/>
      <c r="E483" s="12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</row>
    <row r="484">
      <c r="C484" s="15"/>
      <c r="D484" s="12"/>
      <c r="E484" s="12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</row>
    <row r="485">
      <c r="C485" s="15"/>
      <c r="D485" s="12"/>
      <c r="E485" s="12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</row>
    <row r="486">
      <c r="C486" s="15"/>
      <c r="D486" s="12"/>
      <c r="E486" s="12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</row>
    <row r="487">
      <c r="C487" s="15"/>
      <c r="D487" s="12"/>
      <c r="E487" s="12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</row>
    <row r="488">
      <c r="C488" s="15"/>
      <c r="D488" s="12"/>
      <c r="E488" s="12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</row>
    <row r="489">
      <c r="C489" s="15"/>
      <c r="D489" s="12"/>
      <c r="E489" s="12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</row>
    <row r="490">
      <c r="C490" s="15"/>
      <c r="D490" s="12"/>
      <c r="E490" s="12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</row>
    <row r="491">
      <c r="C491" s="15"/>
      <c r="D491" s="12"/>
      <c r="E491" s="12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</row>
    <row r="492">
      <c r="C492" s="15"/>
      <c r="D492" s="12"/>
      <c r="E492" s="12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</row>
    <row r="493">
      <c r="C493" s="15"/>
      <c r="D493" s="12"/>
      <c r="E493" s="12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</row>
    <row r="494">
      <c r="C494" s="15"/>
      <c r="D494" s="12"/>
      <c r="E494" s="12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</row>
    <row r="495">
      <c r="C495" s="15"/>
      <c r="D495" s="12"/>
      <c r="E495" s="12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</row>
    <row r="496">
      <c r="C496" s="15"/>
      <c r="D496" s="12"/>
      <c r="E496" s="12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</row>
    <row r="497">
      <c r="C497" s="15"/>
      <c r="D497" s="12"/>
      <c r="E497" s="12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</row>
    <row r="498">
      <c r="C498" s="15"/>
      <c r="D498" s="12"/>
      <c r="E498" s="12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</row>
    <row r="499">
      <c r="C499" s="15"/>
      <c r="D499" s="12"/>
      <c r="E499" s="12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</row>
    <row r="500">
      <c r="C500" s="15"/>
      <c r="D500" s="12"/>
      <c r="E500" s="12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</row>
    <row r="501">
      <c r="C501" s="15"/>
      <c r="D501" s="12"/>
      <c r="E501" s="12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</row>
    <row r="502">
      <c r="C502" s="15"/>
      <c r="D502" s="12"/>
      <c r="E502" s="12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</row>
    <row r="503">
      <c r="C503" s="15"/>
      <c r="D503" s="12"/>
      <c r="E503" s="12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</row>
    <row r="504">
      <c r="C504" s="15"/>
      <c r="D504" s="12"/>
      <c r="E504" s="12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</row>
    <row r="505">
      <c r="C505" s="15"/>
      <c r="D505" s="12"/>
      <c r="E505" s="12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</row>
    <row r="506">
      <c r="C506" s="15"/>
      <c r="D506" s="12"/>
      <c r="E506" s="12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</row>
    <row r="507">
      <c r="C507" s="15"/>
      <c r="D507" s="12"/>
      <c r="E507" s="12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</row>
    <row r="508">
      <c r="C508" s="15"/>
      <c r="D508" s="12"/>
      <c r="E508" s="12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</row>
    <row r="509">
      <c r="C509" s="15"/>
      <c r="D509" s="12"/>
      <c r="E509" s="12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</row>
    <row r="510">
      <c r="C510" s="15"/>
      <c r="D510" s="12"/>
      <c r="E510" s="12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</row>
    <row r="511">
      <c r="C511" s="15"/>
      <c r="D511" s="12"/>
      <c r="E511" s="12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</row>
    <row r="512">
      <c r="C512" s="15"/>
      <c r="D512" s="12"/>
      <c r="E512" s="12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</row>
    <row r="513">
      <c r="C513" s="15"/>
      <c r="D513" s="12"/>
      <c r="E513" s="12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</row>
    <row r="514">
      <c r="C514" s="15"/>
      <c r="D514" s="12"/>
      <c r="E514" s="12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</row>
    <row r="515">
      <c r="C515" s="15"/>
      <c r="D515" s="12"/>
      <c r="E515" s="12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</row>
    <row r="516">
      <c r="C516" s="15"/>
      <c r="D516" s="12"/>
      <c r="E516" s="12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</row>
    <row r="517">
      <c r="C517" s="15"/>
      <c r="D517" s="12"/>
      <c r="E517" s="12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</row>
    <row r="518">
      <c r="C518" s="15"/>
      <c r="D518" s="12"/>
      <c r="E518" s="12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</row>
    <row r="519">
      <c r="C519" s="15"/>
      <c r="D519" s="12"/>
      <c r="E519" s="12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</row>
    <row r="520">
      <c r="C520" s="15"/>
      <c r="D520" s="12"/>
      <c r="E520" s="12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</row>
    <row r="521">
      <c r="C521" s="15"/>
      <c r="D521" s="12"/>
      <c r="E521" s="12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</row>
    <row r="522">
      <c r="C522" s="15"/>
      <c r="D522" s="12"/>
      <c r="E522" s="12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</row>
    <row r="523">
      <c r="C523" s="15"/>
      <c r="D523" s="12"/>
      <c r="E523" s="12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</row>
    <row r="524">
      <c r="C524" s="15"/>
      <c r="D524" s="12"/>
      <c r="E524" s="12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</row>
    <row r="525">
      <c r="C525" s="15"/>
      <c r="D525" s="12"/>
      <c r="E525" s="12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</row>
    <row r="526">
      <c r="C526" s="15"/>
      <c r="D526" s="12"/>
      <c r="E526" s="12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</row>
    <row r="527">
      <c r="C527" s="15"/>
      <c r="D527" s="12"/>
      <c r="E527" s="12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</row>
    <row r="528">
      <c r="C528" s="15"/>
      <c r="D528" s="12"/>
      <c r="E528" s="12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</row>
    <row r="529">
      <c r="C529" s="15"/>
      <c r="D529" s="12"/>
      <c r="E529" s="12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</row>
    <row r="530">
      <c r="C530" s="15"/>
      <c r="D530" s="12"/>
      <c r="E530" s="12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</row>
    <row r="531">
      <c r="C531" s="15"/>
      <c r="D531" s="12"/>
      <c r="E531" s="12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</row>
    <row r="532">
      <c r="C532" s="15"/>
      <c r="D532" s="12"/>
      <c r="E532" s="12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</row>
    <row r="533">
      <c r="C533" s="15"/>
      <c r="D533" s="12"/>
      <c r="E533" s="12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</row>
    <row r="534">
      <c r="C534" s="15"/>
      <c r="D534" s="12"/>
      <c r="E534" s="12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</row>
    <row r="535">
      <c r="C535" s="15"/>
      <c r="D535" s="12"/>
      <c r="E535" s="12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</row>
    <row r="536">
      <c r="C536" s="15"/>
      <c r="D536" s="12"/>
      <c r="E536" s="12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</row>
    <row r="537">
      <c r="C537" s="15"/>
      <c r="D537" s="12"/>
      <c r="E537" s="12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</row>
    <row r="538">
      <c r="C538" s="15"/>
      <c r="D538" s="12"/>
      <c r="E538" s="12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</row>
    <row r="539">
      <c r="C539" s="15"/>
      <c r="D539" s="12"/>
      <c r="E539" s="12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</row>
    <row r="540">
      <c r="C540" s="15"/>
      <c r="D540" s="12"/>
      <c r="E540" s="12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</row>
    <row r="541">
      <c r="C541" s="15"/>
      <c r="D541" s="12"/>
      <c r="E541" s="12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</row>
    <row r="542">
      <c r="C542" s="15"/>
      <c r="D542" s="12"/>
      <c r="E542" s="12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</row>
    <row r="543">
      <c r="C543" s="15"/>
      <c r="D543" s="12"/>
      <c r="E543" s="12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</row>
    <row r="544">
      <c r="C544" s="15"/>
      <c r="D544" s="12"/>
      <c r="E544" s="12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</row>
    <row r="545">
      <c r="C545" s="15"/>
      <c r="D545" s="12"/>
      <c r="E545" s="12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</row>
    <row r="546">
      <c r="C546" s="15"/>
      <c r="D546" s="12"/>
      <c r="E546" s="12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</row>
    <row r="547">
      <c r="C547" s="15"/>
      <c r="D547" s="12"/>
      <c r="E547" s="12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</row>
    <row r="548">
      <c r="C548" s="15"/>
      <c r="D548" s="12"/>
      <c r="E548" s="12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</row>
    <row r="549">
      <c r="C549" s="15"/>
      <c r="D549" s="12"/>
      <c r="E549" s="12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</row>
    <row r="550">
      <c r="C550" s="15"/>
      <c r="D550" s="12"/>
      <c r="E550" s="12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</row>
    <row r="551">
      <c r="C551" s="15"/>
      <c r="D551" s="12"/>
      <c r="E551" s="12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</row>
    <row r="552">
      <c r="C552" s="15"/>
      <c r="D552" s="12"/>
      <c r="E552" s="12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</row>
    <row r="553">
      <c r="C553" s="15"/>
      <c r="D553" s="12"/>
      <c r="E553" s="12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</row>
    <row r="554">
      <c r="C554" s="15"/>
      <c r="D554" s="12"/>
      <c r="E554" s="12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</row>
    <row r="555">
      <c r="C555" s="15"/>
      <c r="D555" s="12"/>
      <c r="E555" s="12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</row>
    <row r="556">
      <c r="C556" s="15"/>
      <c r="D556" s="12"/>
      <c r="E556" s="12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</row>
    <row r="557">
      <c r="C557" s="15"/>
      <c r="D557" s="12"/>
      <c r="E557" s="12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</row>
    <row r="558">
      <c r="C558" s="15"/>
      <c r="D558" s="12"/>
      <c r="E558" s="12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</row>
    <row r="559">
      <c r="C559" s="15"/>
      <c r="D559" s="12"/>
      <c r="E559" s="12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</row>
    <row r="560">
      <c r="C560" s="15"/>
      <c r="D560" s="12"/>
      <c r="E560" s="12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</row>
    <row r="561">
      <c r="C561" s="15"/>
      <c r="D561" s="12"/>
      <c r="E561" s="12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</row>
    <row r="562">
      <c r="C562" s="15"/>
      <c r="D562" s="12"/>
      <c r="E562" s="12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</row>
    <row r="563">
      <c r="C563" s="15"/>
      <c r="D563" s="12"/>
      <c r="E563" s="12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</row>
    <row r="564">
      <c r="C564" s="15"/>
      <c r="D564" s="12"/>
      <c r="E564" s="12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</row>
    <row r="565">
      <c r="C565" s="15"/>
      <c r="D565" s="12"/>
      <c r="E565" s="12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</row>
    <row r="566">
      <c r="C566" s="15"/>
      <c r="D566" s="12"/>
      <c r="E566" s="12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</row>
    <row r="567">
      <c r="C567" s="15"/>
      <c r="D567" s="12"/>
      <c r="E567" s="12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</row>
    <row r="568">
      <c r="C568" s="15"/>
      <c r="D568" s="12"/>
      <c r="E568" s="12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</row>
    <row r="569">
      <c r="C569" s="15"/>
      <c r="D569" s="12"/>
      <c r="E569" s="12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</row>
    <row r="570">
      <c r="C570" s="15"/>
      <c r="D570" s="12"/>
      <c r="E570" s="12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</row>
    <row r="571">
      <c r="C571" s="15"/>
      <c r="D571" s="12"/>
      <c r="E571" s="12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</row>
    <row r="572">
      <c r="C572" s="15"/>
      <c r="D572" s="12"/>
      <c r="E572" s="12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</row>
    <row r="573">
      <c r="C573" s="15"/>
      <c r="D573" s="12"/>
      <c r="E573" s="12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</row>
    <row r="574">
      <c r="C574" s="15"/>
      <c r="D574" s="12"/>
      <c r="E574" s="12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</row>
    <row r="575">
      <c r="C575" s="15"/>
      <c r="D575" s="12"/>
      <c r="E575" s="12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</row>
    <row r="576">
      <c r="C576" s="15"/>
      <c r="D576" s="12"/>
      <c r="E576" s="12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</row>
    <row r="577">
      <c r="C577" s="15"/>
      <c r="D577" s="12"/>
      <c r="E577" s="12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</row>
    <row r="578">
      <c r="C578" s="15"/>
      <c r="D578" s="12"/>
      <c r="E578" s="12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</row>
    <row r="579">
      <c r="C579" s="15"/>
      <c r="D579" s="12"/>
      <c r="E579" s="12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</row>
    <row r="580">
      <c r="C580" s="15"/>
      <c r="D580" s="12"/>
      <c r="E580" s="12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</row>
    <row r="581">
      <c r="C581" s="15"/>
      <c r="D581" s="12"/>
      <c r="E581" s="12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</row>
    <row r="582">
      <c r="C582" s="15"/>
      <c r="D582" s="12"/>
      <c r="E582" s="12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</row>
    <row r="583">
      <c r="C583" s="15"/>
      <c r="D583" s="12"/>
      <c r="E583" s="12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</row>
    <row r="584">
      <c r="C584" s="15"/>
      <c r="D584" s="12"/>
      <c r="E584" s="12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</row>
    <row r="585">
      <c r="C585" s="15"/>
      <c r="D585" s="12"/>
      <c r="E585" s="12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</row>
    <row r="586">
      <c r="C586" s="15"/>
      <c r="D586" s="12"/>
      <c r="E586" s="12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</row>
    <row r="587">
      <c r="C587" s="15"/>
      <c r="D587" s="12"/>
      <c r="E587" s="12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</row>
    <row r="588">
      <c r="C588" s="15"/>
      <c r="D588" s="12"/>
      <c r="E588" s="12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</row>
    <row r="589">
      <c r="C589" s="15"/>
      <c r="D589" s="12"/>
      <c r="E589" s="12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</row>
    <row r="590">
      <c r="C590" s="15"/>
      <c r="D590" s="12"/>
      <c r="E590" s="12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</row>
    <row r="591">
      <c r="C591" s="15"/>
      <c r="D591" s="12"/>
      <c r="E591" s="12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</row>
    <row r="592">
      <c r="C592" s="15"/>
      <c r="D592" s="12"/>
      <c r="E592" s="12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</row>
    <row r="593">
      <c r="C593" s="15"/>
      <c r="D593" s="12"/>
      <c r="E593" s="12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</row>
    <row r="594">
      <c r="C594" s="15"/>
      <c r="D594" s="12"/>
      <c r="E594" s="12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</row>
    <row r="595">
      <c r="C595" s="15"/>
      <c r="D595" s="12"/>
      <c r="E595" s="12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</row>
    <row r="596">
      <c r="C596" s="15"/>
      <c r="D596" s="12"/>
      <c r="E596" s="12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</row>
    <row r="597">
      <c r="C597" s="15"/>
      <c r="D597" s="12"/>
      <c r="E597" s="12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</row>
    <row r="598">
      <c r="C598" s="15"/>
      <c r="D598" s="12"/>
      <c r="E598" s="12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</row>
    <row r="599">
      <c r="C599" s="15"/>
      <c r="D599" s="12"/>
      <c r="E599" s="12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</row>
    <row r="600">
      <c r="C600" s="15"/>
      <c r="D600" s="12"/>
      <c r="E600" s="12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</row>
    <row r="601">
      <c r="C601" s="15"/>
      <c r="D601" s="12"/>
      <c r="E601" s="12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</row>
    <row r="602">
      <c r="C602" s="15"/>
      <c r="D602" s="12"/>
      <c r="E602" s="12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</row>
    <row r="603">
      <c r="C603" s="15"/>
      <c r="D603" s="12"/>
      <c r="E603" s="12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</row>
    <row r="604">
      <c r="C604" s="15"/>
      <c r="D604" s="12"/>
      <c r="E604" s="12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</row>
    <row r="605">
      <c r="C605" s="15"/>
      <c r="D605" s="12"/>
      <c r="E605" s="12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</row>
    <row r="606">
      <c r="C606" s="15"/>
      <c r="D606" s="12"/>
      <c r="E606" s="12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</row>
    <row r="607">
      <c r="C607" s="15"/>
      <c r="D607" s="12"/>
      <c r="E607" s="12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</row>
    <row r="608">
      <c r="C608" s="15"/>
      <c r="D608" s="12"/>
      <c r="E608" s="12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</row>
    <row r="609">
      <c r="C609" s="15"/>
      <c r="D609" s="12"/>
      <c r="E609" s="12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</row>
    <row r="610">
      <c r="C610" s="15"/>
      <c r="D610" s="12"/>
      <c r="E610" s="12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</row>
    <row r="611">
      <c r="C611" s="15"/>
      <c r="D611" s="12"/>
      <c r="E611" s="12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</row>
    <row r="612">
      <c r="C612" s="15"/>
      <c r="D612" s="12"/>
      <c r="E612" s="12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</row>
    <row r="613">
      <c r="C613" s="15"/>
      <c r="D613" s="12"/>
      <c r="E613" s="12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</row>
    <row r="614">
      <c r="C614" s="15"/>
      <c r="D614" s="12"/>
      <c r="E614" s="12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</row>
    <row r="615">
      <c r="C615" s="15"/>
      <c r="D615" s="12"/>
      <c r="E615" s="12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</row>
    <row r="616">
      <c r="C616" s="15"/>
      <c r="D616" s="12"/>
      <c r="E616" s="12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</row>
    <row r="617">
      <c r="C617" s="15"/>
      <c r="D617" s="12"/>
      <c r="E617" s="12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</row>
    <row r="618">
      <c r="C618" s="15"/>
      <c r="D618" s="12"/>
      <c r="E618" s="12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</row>
    <row r="619">
      <c r="C619" s="15"/>
      <c r="D619" s="12"/>
      <c r="E619" s="12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</row>
    <row r="620">
      <c r="C620" s="15"/>
      <c r="D620" s="12"/>
      <c r="E620" s="12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</row>
    <row r="621">
      <c r="C621" s="15"/>
      <c r="D621" s="12"/>
      <c r="E621" s="12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</row>
    <row r="622">
      <c r="C622" s="15"/>
      <c r="D622" s="12"/>
      <c r="E622" s="12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</row>
    <row r="623">
      <c r="C623" s="15"/>
      <c r="D623" s="12"/>
      <c r="E623" s="12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</row>
    <row r="624">
      <c r="C624" s="15"/>
      <c r="D624" s="12"/>
      <c r="E624" s="12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</row>
    <row r="625">
      <c r="C625" s="15"/>
      <c r="D625" s="12"/>
      <c r="E625" s="12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</row>
    <row r="626">
      <c r="C626" s="15"/>
      <c r="D626" s="12"/>
      <c r="E626" s="12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</row>
    <row r="627">
      <c r="C627" s="15"/>
      <c r="D627" s="12"/>
      <c r="E627" s="12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</row>
    <row r="628">
      <c r="C628" s="15"/>
      <c r="D628" s="12"/>
      <c r="E628" s="12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</row>
    <row r="629">
      <c r="C629" s="15"/>
      <c r="D629" s="12"/>
      <c r="E629" s="12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</row>
    <row r="630">
      <c r="C630" s="15"/>
      <c r="D630" s="12"/>
      <c r="E630" s="12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</row>
    <row r="631">
      <c r="C631" s="15"/>
      <c r="D631" s="12"/>
      <c r="E631" s="12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</row>
    <row r="632">
      <c r="C632" s="15"/>
      <c r="D632" s="12"/>
      <c r="E632" s="12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</row>
    <row r="633">
      <c r="C633" s="15"/>
      <c r="D633" s="12"/>
      <c r="E633" s="12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</row>
    <row r="634">
      <c r="C634" s="15"/>
      <c r="D634" s="12"/>
      <c r="E634" s="12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</row>
    <row r="635">
      <c r="C635" s="15"/>
      <c r="D635" s="12"/>
      <c r="E635" s="12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</row>
    <row r="636">
      <c r="C636" s="15"/>
      <c r="D636" s="12"/>
      <c r="E636" s="12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</row>
    <row r="637">
      <c r="C637" s="15"/>
      <c r="D637" s="12"/>
      <c r="E637" s="12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</row>
    <row r="638">
      <c r="C638" s="15"/>
      <c r="D638" s="12"/>
      <c r="E638" s="12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</row>
    <row r="639">
      <c r="C639" s="15"/>
      <c r="D639" s="12"/>
      <c r="E639" s="12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</row>
    <row r="640">
      <c r="C640" s="15"/>
      <c r="D640" s="12"/>
      <c r="E640" s="12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</row>
    <row r="641">
      <c r="C641" s="15"/>
      <c r="D641" s="12"/>
      <c r="E641" s="12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</row>
    <row r="642">
      <c r="C642" s="15"/>
      <c r="D642" s="12"/>
      <c r="E642" s="12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</row>
    <row r="643">
      <c r="C643" s="15"/>
      <c r="D643" s="12"/>
      <c r="E643" s="12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</row>
    <row r="644">
      <c r="C644" s="15"/>
      <c r="D644" s="12"/>
      <c r="E644" s="12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</row>
    <row r="645">
      <c r="C645" s="15"/>
      <c r="D645" s="12"/>
      <c r="E645" s="12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</row>
    <row r="646">
      <c r="C646" s="15"/>
      <c r="D646" s="12"/>
      <c r="E646" s="12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</row>
    <row r="647">
      <c r="C647" s="15"/>
      <c r="D647" s="12"/>
      <c r="E647" s="12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</row>
    <row r="648">
      <c r="C648" s="15"/>
      <c r="D648" s="12"/>
      <c r="E648" s="12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</row>
    <row r="649">
      <c r="C649" s="15"/>
      <c r="D649" s="12"/>
      <c r="E649" s="12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</row>
    <row r="650">
      <c r="C650" s="15"/>
      <c r="D650" s="12"/>
      <c r="E650" s="12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</row>
    <row r="651">
      <c r="C651" s="15"/>
      <c r="D651" s="12"/>
      <c r="E651" s="12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</row>
    <row r="652">
      <c r="C652" s="15"/>
      <c r="D652" s="12"/>
      <c r="E652" s="12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</row>
    <row r="653">
      <c r="C653" s="15"/>
      <c r="D653" s="12"/>
      <c r="E653" s="12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</row>
    <row r="654">
      <c r="C654" s="15"/>
      <c r="D654" s="12"/>
      <c r="E654" s="12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</row>
    <row r="655">
      <c r="C655" s="15"/>
      <c r="D655" s="12"/>
      <c r="E655" s="12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</row>
    <row r="656">
      <c r="C656" s="15"/>
      <c r="D656" s="12"/>
      <c r="E656" s="12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</row>
    <row r="657">
      <c r="C657" s="15"/>
      <c r="D657" s="12"/>
      <c r="E657" s="12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</row>
    <row r="658">
      <c r="C658" s="15"/>
      <c r="D658" s="12"/>
      <c r="E658" s="12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</row>
    <row r="659">
      <c r="C659" s="15"/>
      <c r="D659" s="12"/>
      <c r="E659" s="12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</row>
    <row r="660">
      <c r="C660" s="15"/>
      <c r="D660" s="12"/>
      <c r="E660" s="12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</row>
    <row r="661">
      <c r="C661" s="15"/>
      <c r="D661" s="12"/>
      <c r="E661" s="12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</row>
    <row r="662">
      <c r="C662" s="15"/>
      <c r="D662" s="12"/>
      <c r="E662" s="12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</row>
    <row r="663">
      <c r="C663" s="15"/>
      <c r="D663" s="12"/>
      <c r="E663" s="12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</row>
    <row r="664">
      <c r="C664" s="15"/>
      <c r="D664" s="12"/>
      <c r="E664" s="12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</row>
    <row r="665">
      <c r="C665" s="15"/>
      <c r="D665" s="12"/>
      <c r="E665" s="12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</row>
    <row r="666">
      <c r="C666" s="15"/>
      <c r="D666" s="12"/>
      <c r="E666" s="12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</row>
    <row r="667">
      <c r="C667" s="15"/>
      <c r="D667" s="12"/>
      <c r="E667" s="12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</row>
    <row r="668">
      <c r="C668" s="15"/>
      <c r="D668" s="12"/>
      <c r="E668" s="12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</row>
    <row r="669">
      <c r="C669" s="15"/>
      <c r="D669" s="12"/>
      <c r="E669" s="12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</row>
    <row r="670">
      <c r="C670" s="15"/>
      <c r="D670" s="12"/>
      <c r="E670" s="12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</row>
    <row r="671">
      <c r="C671" s="15"/>
      <c r="D671" s="12"/>
      <c r="E671" s="12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</row>
    <row r="672">
      <c r="C672" s="15"/>
      <c r="D672" s="12"/>
      <c r="E672" s="12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</row>
    <row r="673">
      <c r="C673" s="15"/>
      <c r="D673" s="12"/>
      <c r="E673" s="12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</row>
    <row r="674">
      <c r="C674" s="15"/>
      <c r="D674" s="12"/>
      <c r="E674" s="12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</row>
    <row r="675">
      <c r="C675" s="15"/>
      <c r="D675" s="12"/>
      <c r="E675" s="12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</row>
    <row r="676">
      <c r="C676" s="15"/>
      <c r="D676" s="12"/>
      <c r="E676" s="12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</row>
    <row r="677">
      <c r="C677" s="15"/>
      <c r="D677" s="12"/>
      <c r="E677" s="12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</row>
    <row r="678">
      <c r="C678" s="15"/>
      <c r="D678" s="12"/>
      <c r="E678" s="12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</row>
    <row r="679">
      <c r="C679" s="15"/>
      <c r="D679" s="12"/>
      <c r="E679" s="12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</row>
    <row r="680">
      <c r="C680" s="15"/>
      <c r="D680" s="12"/>
      <c r="E680" s="12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</row>
    <row r="681">
      <c r="C681" s="15"/>
      <c r="D681" s="12"/>
      <c r="E681" s="12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</row>
    <row r="682">
      <c r="C682" s="15"/>
      <c r="D682" s="12"/>
      <c r="E682" s="12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</row>
    <row r="683">
      <c r="C683" s="15"/>
      <c r="D683" s="12"/>
      <c r="E683" s="12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</row>
    <row r="684">
      <c r="C684" s="15"/>
      <c r="D684" s="12"/>
      <c r="E684" s="12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</row>
    <row r="685">
      <c r="C685" s="15"/>
      <c r="D685" s="12"/>
      <c r="E685" s="12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</row>
    <row r="686">
      <c r="C686" s="15"/>
      <c r="D686" s="12"/>
      <c r="E686" s="12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</row>
    <row r="687">
      <c r="C687" s="15"/>
      <c r="D687" s="12"/>
      <c r="E687" s="12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</row>
    <row r="688">
      <c r="C688" s="15"/>
      <c r="D688" s="12"/>
      <c r="E688" s="12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</row>
    <row r="689">
      <c r="C689" s="15"/>
      <c r="D689" s="12"/>
      <c r="E689" s="12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</row>
    <row r="690">
      <c r="C690" s="15"/>
      <c r="D690" s="12"/>
      <c r="E690" s="12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</row>
    <row r="691">
      <c r="C691" s="15"/>
      <c r="D691" s="12"/>
      <c r="E691" s="12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</row>
    <row r="692">
      <c r="C692" s="15"/>
      <c r="D692" s="12"/>
      <c r="E692" s="12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</row>
    <row r="693">
      <c r="C693" s="15"/>
      <c r="D693" s="12"/>
      <c r="E693" s="12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</row>
    <row r="694">
      <c r="C694" s="15"/>
      <c r="D694" s="12"/>
      <c r="E694" s="12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</row>
    <row r="695">
      <c r="C695" s="15"/>
      <c r="D695" s="12"/>
      <c r="E695" s="12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</row>
    <row r="696">
      <c r="C696" s="15"/>
      <c r="D696" s="12"/>
      <c r="E696" s="12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</row>
    <row r="697">
      <c r="C697" s="15"/>
      <c r="D697" s="12"/>
      <c r="E697" s="12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</row>
    <row r="698">
      <c r="C698" s="15"/>
      <c r="D698" s="12"/>
      <c r="E698" s="12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</row>
    <row r="699">
      <c r="C699" s="15"/>
      <c r="D699" s="12"/>
      <c r="E699" s="12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</row>
    <row r="700">
      <c r="C700" s="15"/>
      <c r="D700" s="12"/>
      <c r="E700" s="12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</row>
    <row r="701">
      <c r="C701" s="15"/>
      <c r="D701" s="12"/>
      <c r="E701" s="12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</row>
    <row r="702">
      <c r="C702" s="15"/>
      <c r="D702" s="12"/>
      <c r="E702" s="12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</row>
    <row r="703">
      <c r="C703" s="15"/>
      <c r="D703" s="12"/>
      <c r="E703" s="12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</row>
    <row r="704">
      <c r="C704" s="15"/>
      <c r="D704" s="12"/>
      <c r="E704" s="12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</row>
    <row r="705">
      <c r="C705" s="15"/>
      <c r="D705" s="12"/>
      <c r="E705" s="12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</row>
    <row r="706">
      <c r="C706" s="15"/>
      <c r="D706" s="12"/>
      <c r="E706" s="12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</row>
    <row r="707">
      <c r="C707" s="15"/>
      <c r="D707" s="12"/>
      <c r="E707" s="12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</row>
    <row r="708">
      <c r="C708" s="15"/>
      <c r="D708" s="12"/>
      <c r="E708" s="12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</row>
    <row r="709">
      <c r="C709" s="15"/>
      <c r="D709" s="12"/>
      <c r="E709" s="12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</row>
    <row r="710">
      <c r="C710" s="15"/>
      <c r="D710" s="12"/>
      <c r="E710" s="12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</row>
    <row r="711">
      <c r="C711" s="15"/>
      <c r="D711" s="12"/>
      <c r="E711" s="12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</row>
    <row r="712">
      <c r="C712" s="15"/>
      <c r="D712" s="12"/>
      <c r="E712" s="12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</row>
    <row r="713">
      <c r="C713" s="15"/>
      <c r="D713" s="12"/>
      <c r="E713" s="12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</row>
    <row r="714">
      <c r="C714" s="15"/>
      <c r="D714" s="12"/>
      <c r="E714" s="12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</row>
    <row r="715">
      <c r="C715" s="15"/>
      <c r="D715" s="12"/>
      <c r="E715" s="12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</row>
    <row r="716">
      <c r="C716" s="15"/>
      <c r="D716" s="12"/>
      <c r="E716" s="12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</row>
    <row r="717">
      <c r="C717" s="15"/>
      <c r="D717" s="12"/>
      <c r="E717" s="12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</row>
    <row r="718">
      <c r="C718" s="15"/>
      <c r="D718" s="12"/>
      <c r="E718" s="12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</row>
    <row r="719">
      <c r="C719" s="15"/>
      <c r="D719" s="12"/>
      <c r="E719" s="12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</row>
    <row r="720">
      <c r="C720" s="15"/>
      <c r="D720" s="12"/>
      <c r="E720" s="12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</row>
    <row r="721">
      <c r="C721" s="15"/>
      <c r="D721" s="12"/>
      <c r="E721" s="12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</row>
    <row r="722">
      <c r="C722" s="15"/>
      <c r="D722" s="12"/>
      <c r="E722" s="12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</row>
    <row r="723">
      <c r="C723" s="15"/>
      <c r="D723" s="12"/>
      <c r="E723" s="12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</row>
    <row r="724">
      <c r="C724" s="15"/>
      <c r="D724" s="12"/>
      <c r="E724" s="12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</row>
    <row r="725">
      <c r="C725" s="15"/>
      <c r="D725" s="12"/>
      <c r="E725" s="12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</row>
    <row r="726">
      <c r="C726" s="15"/>
      <c r="D726" s="12"/>
      <c r="E726" s="12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</row>
    <row r="727">
      <c r="C727" s="15"/>
      <c r="D727" s="12"/>
      <c r="E727" s="12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</row>
    <row r="728">
      <c r="C728" s="15"/>
      <c r="D728" s="12"/>
      <c r="E728" s="12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</row>
    <row r="729">
      <c r="C729" s="15"/>
      <c r="D729" s="12"/>
      <c r="E729" s="12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</row>
    <row r="730">
      <c r="C730" s="15"/>
      <c r="D730" s="12"/>
      <c r="E730" s="12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</row>
    <row r="731">
      <c r="C731" s="15"/>
      <c r="D731" s="12"/>
      <c r="E731" s="12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</row>
    <row r="732">
      <c r="C732" s="15"/>
      <c r="D732" s="12"/>
      <c r="E732" s="12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</row>
    <row r="733">
      <c r="C733" s="15"/>
      <c r="D733" s="12"/>
      <c r="E733" s="12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</row>
    <row r="734">
      <c r="C734" s="15"/>
      <c r="D734" s="12"/>
      <c r="E734" s="12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</row>
    <row r="735">
      <c r="C735" s="15"/>
      <c r="D735" s="12"/>
      <c r="E735" s="12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</row>
    <row r="736">
      <c r="C736" s="15"/>
      <c r="D736" s="12"/>
      <c r="E736" s="12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</row>
    <row r="737">
      <c r="C737" s="15"/>
      <c r="D737" s="12"/>
      <c r="E737" s="12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</row>
    <row r="738">
      <c r="C738" s="15"/>
      <c r="D738" s="12"/>
      <c r="E738" s="12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</row>
    <row r="739">
      <c r="C739" s="15"/>
      <c r="D739" s="12"/>
      <c r="E739" s="12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</row>
    <row r="740">
      <c r="C740" s="15"/>
      <c r="D740" s="12"/>
      <c r="E740" s="12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</row>
    <row r="741">
      <c r="C741" s="15"/>
      <c r="D741" s="12"/>
      <c r="E741" s="12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</row>
    <row r="742">
      <c r="C742" s="15"/>
      <c r="D742" s="12"/>
      <c r="E742" s="12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</row>
    <row r="743">
      <c r="C743" s="15"/>
      <c r="D743" s="12"/>
      <c r="E743" s="12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</row>
    <row r="744">
      <c r="C744" s="15"/>
      <c r="D744" s="12"/>
      <c r="E744" s="12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</row>
    <row r="745">
      <c r="C745" s="15"/>
      <c r="D745" s="12"/>
      <c r="E745" s="12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</row>
    <row r="746">
      <c r="C746" s="15"/>
      <c r="D746" s="12"/>
      <c r="E746" s="12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</row>
    <row r="747">
      <c r="C747" s="15"/>
      <c r="D747" s="12"/>
      <c r="E747" s="12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</row>
    <row r="748">
      <c r="C748" s="15"/>
      <c r="D748" s="12"/>
      <c r="E748" s="12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</row>
    <row r="749">
      <c r="C749" s="15"/>
      <c r="D749" s="12"/>
      <c r="E749" s="12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</row>
    <row r="750">
      <c r="C750" s="15"/>
      <c r="D750" s="12"/>
      <c r="E750" s="12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</row>
    <row r="751">
      <c r="C751" s="15"/>
      <c r="D751" s="12"/>
      <c r="E751" s="12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</row>
    <row r="752">
      <c r="C752" s="15"/>
      <c r="D752" s="12"/>
      <c r="E752" s="12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</row>
    <row r="753">
      <c r="C753" s="15"/>
      <c r="D753" s="12"/>
      <c r="E753" s="12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</row>
    <row r="754">
      <c r="C754" s="15"/>
      <c r="D754" s="12"/>
      <c r="E754" s="12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</row>
    <row r="755">
      <c r="C755" s="15"/>
      <c r="D755" s="12"/>
      <c r="E755" s="12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</row>
    <row r="756">
      <c r="C756" s="15"/>
      <c r="D756" s="12"/>
      <c r="E756" s="12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</row>
    <row r="757">
      <c r="C757" s="15"/>
      <c r="D757" s="12"/>
      <c r="E757" s="12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</row>
    <row r="758">
      <c r="C758" s="15"/>
      <c r="D758" s="12"/>
      <c r="E758" s="12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</row>
    <row r="759">
      <c r="C759" s="15"/>
      <c r="D759" s="12"/>
      <c r="E759" s="12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</row>
    <row r="760">
      <c r="C760" s="15"/>
      <c r="D760" s="12"/>
      <c r="E760" s="12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</row>
    <row r="761">
      <c r="C761" s="15"/>
      <c r="D761" s="12"/>
      <c r="E761" s="12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</row>
    <row r="762">
      <c r="C762" s="15"/>
      <c r="D762" s="12"/>
      <c r="E762" s="12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</row>
    <row r="763">
      <c r="C763" s="15"/>
      <c r="D763" s="12"/>
      <c r="E763" s="12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</row>
    <row r="764">
      <c r="C764" s="15"/>
      <c r="D764" s="12"/>
      <c r="E764" s="12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</row>
    <row r="765">
      <c r="C765" s="15"/>
      <c r="D765" s="12"/>
      <c r="E765" s="12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</row>
    <row r="766">
      <c r="C766" s="15"/>
      <c r="D766" s="12"/>
      <c r="E766" s="12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</row>
    <row r="767">
      <c r="C767" s="15"/>
      <c r="D767" s="12"/>
      <c r="E767" s="12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</row>
    <row r="768">
      <c r="C768" s="15"/>
      <c r="D768" s="12"/>
      <c r="E768" s="12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</row>
    <row r="769">
      <c r="C769" s="15"/>
      <c r="D769" s="12"/>
      <c r="E769" s="12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</row>
    <row r="770">
      <c r="C770" s="15"/>
      <c r="D770" s="12"/>
      <c r="E770" s="12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</row>
    <row r="771">
      <c r="C771" s="15"/>
      <c r="D771" s="12"/>
      <c r="E771" s="12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</row>
    <row r="772">
      <c r="C772" s="15"/>
      <c r="D772" s="12"/>
      <c r="E772" s="12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</row>
    <row r="773">
      <c r="C773" s="15"/>
      <c r="D773" s="12"/>
      <c r="E773" s="12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</row>
    <row r="774">
      <c r="C774" s="15"/>
      <c r="D774" s="12"/>
      <c r="E774" s="12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</row>
    <row r="775">
      <c r="C775" s="15"/>
      <c r="D775" s="12"/>
      <c r="E775" s="12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</row>
    <row r="776">
      <c r="C776" s="15"/>
      <c r="D776" s="12"/>
      <c r="E776" s="12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</row>
    <row r="777">
      <c r="C777" s="15"/>
      <c r="D777" s="12"/>
      <c r="E777" s="12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</row>
    <row r="778">
      <c r="C778" s="15"/>
      <c r="D778" s="12"/>
      <c r="E778" s="12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</row>
    <row r="779">
      <c r="C779" s="15"/>
      <c r="D779" s="12"/>
      <c r="E779" s="12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</row>
    <row r="780">
      <c r="C780" s="15"/>
      <c r="D780" s="12"/>
      <c r="E780" s="12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</row>
    <row r="781">
      <c r="C781" s="15"/>
      <c r="D781" s="12"/>
      <c r="E781" s="12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</row>
    <row r="782">
      <c r="C782" s="15"/>
      <c r="D782" s="12"/>
      <c r="E782" s="12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</row>
    <row r="783">
      <c r="C783" s="15"/>
      <c r="D783" s="12"/>
      <c r="E783" s="12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</row>
    <row r="784">
      <c r="C784" s="15"/>
      <c r="D784" s="12"/>
      <c r="E784" s="12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</row>
    <row r="785">
      <c r="C785" s="15"/>
      <c r="D785" s="12"/>
      <c r="E785" s="12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</row>
    <row r="786">
      <c r="C786" s="15"/>
      <c r="D786" s="12"/>
      <c r="E786" s="12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</row>
    <row r="787">
      <c r="C787" s="15"/>
      <c r="D787" s="12"/>
      <c r="E787" s="12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</row>
    <row r="788">
      <c r="C788" s="15"/>
      <c r="D788" s="12"/>
      <c r="E788" s="12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</row>
    <row r="789">
      <c r="C789" s="15"/>
      <c r="D789" s="12"/>
      <c r="E789" s="12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</row>
    <row r="790">
      <c r="C790" s="15"/>
      <c r="D790" s="12"/>
      <c r="E790" s="12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</row>
    <row r="791">
      <c r="C791" s="15"/>
      <c r="D791" s="12"/>
      <c r="E791" s="12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</row>
    <row r="792">
      <c r="C792" s="15"/>
      <c r="D792" s="12"/>
      <c r="E792" s="12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</row>
    <row r="793">
      <c r="C793" s="15"/>
      <c r="D793" s="12"/>
      <c r="E793" s="12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</row>
    <row r="794">
      <c r="C794" s="15"/>
      <c r="D794" s="12"/>
      <c r="E794" s="12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</row>
    <row r="795">
      <c r="C795" s="15"/>
      <c r="D795" s="12"/>
      <c r="E795" s="12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</row>
    <row r="796">
      <c r="C796" s="15"/>
      <c r="D796" s="12"/>
      <c r="E796" s="12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</row>
    <row r="797">
      <c r="C797" s="15"/>
      <c r="D797" s="12"/>
      <c r="E797" s="12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</row>
    <row r="798">
      <c r="C798" s="15"/>
      <c r="D798" s="12"/>
      <c r="E798" s="12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</row>
    <row r="799">
      <c r="C799" s="15"/>
      <c r="D799" s="12"/>
      <c r="E799" s="12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</row>
    <row r="800">
      <c r="C800" s="15"/>
      <c r="D800" s="12"/>
      <c r="E800" s="12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</row>
    <row r="801">
      <c r="C801" s="15"/>
      <c r="D801" s="12"/>
      <c r="E801" s="12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</row>
    <row r="802">
      <c r="C802" s="15"/>
      <c r="D802" s="12"/>
      <c r="E802" s="12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</row>
    <row r="803">
      <c r="C803" s="15"/>
      <c r="D803" s="12"/>
      <c r="E803" s="12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</row>
    <row r="804">
      <c r="C804" s="15"/>
      <c r="D804" s="12"/>
      <c r="E804" s="12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</row>
    <row r="805">
      <c r="C805" s="15"/>
      <c r="D805" s="12"/>
      <c r="E805" s="12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</row>
    <row r="806">
      <c r="C806" s="15"/>
      <c r="D806" s="12"/>
      <c r="E806" s="12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</row>
    <row r="807">
      <c r="C807" s="15"/>
      <c r="D807" s="12"/>
      <c r="E807" s="12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</row>
    <row r="808">
      <c r="C808" s="15"/>
      <c r="D808" s="12"/>
      <c r="E808" s="12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</row>
    <row r="809">
      <c r="C809" s="15"/>
      <c r="D809" s="12"/>
      <c r="E809" s="12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</row>
    <row r="810">
      <c r="C810" s="15"/>
      <c r="D810" s="12"/>
      <c r="E810" s="12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</row>
    <row r="811">
      <c r="C811" s="15"/>
      <c r="D811" s="12"/>
      <c r="E811" s="12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</row>
    <row r="812">
      <c r="C812" s="15"/>
      <c r="D812" s="12"/>
      <c r="E812" s="12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</row>
    <row r="813">
      <c r="C813" s="15"/>
      <c r="D813" s="12"/>
      <c r="E813" s="12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</row>
    <row r="814">
      <c r="C814" s="15"/>
      <c r="D814" s="12"/>
      <c r="E814" s="12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</row>
    <row r="815">
      <c r="C815" s="15"/>
      <c r="D815" s="12"/>
      <c r="E815" s="12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</row>
    <row r="816">
      <c r="C816" s="15"/>
      <c r="D816" s="12"/>
      <c r="E816" s="12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</row>
    <row r="817">
      <c r="C817" s="15"/>
      <c r="D817" s="12"/>
      <c r="E817" s="12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</row>
    <row r="818">
      <c r="C818" s="15"/>
      <c r="D818" s="12"/>
      <c r="E818" s="12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</row>
    <row r="819">
      <c r="C819" s="15"/>
      <c r="D819" s="12"/>
      <c r="E819" s="12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</row>
    <row r="820">
      <c r="C820" s="15"/>
      <c r="D820" s="12"/>
      <c r="E820" s="12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</row>
    <row r="821">
      <c r="C821" s="15"/>
      <c r="D821" s="12"/>
      <c r="E821" s="12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</row>
    <row r="822">
      <c r="C822" s="15"/>
      <c r="D822" s="12"/>
      <c r="E822" s="12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</row>
    <row r="823">
      <c r="C823" s="15"/>
      <c r="D823" s="12"/>
      <c r="E823" s="12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</row>
    <row r="824">
      <c r="C824" s="15"/>
      <c r="D824" s="12"/>
      <c r="E824" s="12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</row>
    <row r="825">
      <c r="C825" s="15"/>
      <c r="D825" s="12"/>
      <c r="E825" s="12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</row>
    <row r="826">
      <c r="C826" s="15"/>
      <c r="D826" s="12"/>
      <c r="E826" s="12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</row>
    <row r="827">
      <c r="C827" s="15"/>
      <c r="D827" s="12"/>
      <c r="E827" s="12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</row>
    <row r="828">
      <c r="C828" s="15"/>
      <c r="D828" s="12"/>
      <c r="E828" s="12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</row>
    <row r="829">
      <c r="C829" s="15"/>
      <c r="D829" s="12"/>
      <c r="E829" s="12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</row>
    <row r="830">
      <c r="C830" s="15"/>
      <c r="D830" s="12"/>
      <c r="E830" s="12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</row>
    <row r="831">
      <c r="C831" s="15"/>
      <c r="D831" s="12"/>
      <c r="E831" s="12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</row>
    <row r="832">
      <c r="C832" s="15"/>
      <c r="D832" s="12"/>
      <c r="E832" s="12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</row>
    <row r="833">
      <c r="C833" s="15"/>
      <c r="D833" s="12"/>
      <c r="E833" s="12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</row>
    <row r="834">
      <c r="C834" s="15"/>
      <c r="D834" s="12"/>
      <c r="E834" s="12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</row>
    <row r="835">
      <c r="C835" s="15"/>
      <c r="D835" s="12"/>
      <c r="E835" s="12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</row>
    <row r="836">
      <c r="C836" s="15"/>
      <c r="D836" s="12"/>
      <c r="E836" s="12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</row>
    <row r="837">
      <c r="C837" s="15"/>
      <c r="D837" s="12"/>
      <c r="E837" s="12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</row>
    <row r="838">
      <c r="C838" s="15"/>
      <c r="D838" s="12"/>
      <c r="E838" s="12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</row>
    <row r="839">
      <c r="C839" s="15"/>
      <c r="D839" s="12"/>
      <c r="E839" s="12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</row>
    <row r="840">
      <c r="C840" s="15"/>
      <c r="D840" s="12"/>
      <c r="E840" s="12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</row>
    <row r="841">
      <c r="C841" s="15"/>
      <c r="D841" s="12"/>
      <c r="E841" s="12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</row>
    <row r="842">
      <c r="C842" s="15"/>
      <c r="D842" s="12"/>
      <c r="E842" s="12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</row>
    <row r="843">
      <c r="C843" s="15"/>
      <c r="D843" s="12"/>
      <c r="E843" s="12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</row>
    <row r="844">
      <c r="C844" s="15"/>
      <c r="D844" s="12"/>
      <c r="E844" s="12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</row>
    <row r="845">
      <c r="C845" s="15"/>
      <c r="D845" s="12"/>
      <c r="E845" s="12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</row>
    <row r="846">
      <c r="C846" s="15"/>
      <c r="D846" s="12"/>
      <c r="E846" s="12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</row>
    <row r="847">
      <c r="C847" s="15"/>
      <c r="D847" s="12"/>
      <c r="E847" s="12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</row>
    <row r="848">
      <c r="C848" s="15"/>
      <c r="D848" s="12"/>
      <c r="E848" s="12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</row>
    <row r="849">
      <c r="C849" s="15"/>
      <c r="D849" s="12"/>
      <c r="E849" s="12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</row>
    <row r="850">
      <c r="C850" s="15"/>
      <c r="D850" s="12"/>
      <c r="E850" s="12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</row>
    <row r="851">
      <c r="C851" s="15"/>
      <c r="D851" s="12"/>
      <c r="E851" s="12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</row>
    <row r="852">
      <c r="C852" s="15"/>
      <c r="D852" s="12"/>
      <c r="E852" s="12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</row>
    <row r="853">
      <c r="C853" s="15"/>
      <c r="D853" s="12"/>
      <c r="E853" s="12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</row>
    <row r="854">
      <c r="C854" s="15"/>
      <c r="D854" s="12"/>
      <c r="E854" s="12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</row>
    <row r="855">
      <c r="C855" s="15"/>
      <c r="D855" s="12"/>
      <c r="E855" s="12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</row>
    <row r="856">
      <c r="C856" s="15"/>
      <c r="D856" s="12"/>
      <c r="E856" s="12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</row>
    <row r="857">
      <c r="C857" s="15"/>
      <c r="D857" s="12"/>
      <c r="E857" s="12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</row>
    <row r="858">
      <c r="C858" s="15"/>
      <c r="D858" s="12"/>
      <c r="E858" s="12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</row>
    <row r="859">
      <c r="C859" s="15"/>
      <c r="D859" s="12"/>
      <c r="E859" s="12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</row>
    <row r="860">
      <c r="C860" s="15"/>
      <c r="D860" s="12"/>
      <c r="E860" s="12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</row>
    <row r="861">
      <c r="C861" s="15"/>
      <c r="D861" s="12"/>
      <c r="E861" s="12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</row>
    <row r="862">
      <c r="C862" s="15"/>
      <c r="D862" s="12"/>
      <c r="E862" s="12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</row>
    <row r="863">
      <c r="C863" s="15"/>
      <c r="D863" s="12"/>
      <c r="E863" s="12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</row>
    <row r="864">
      <c r="C864" s="15"/>
      <c r="D864" s="12"/>
      <c r="E864" s="12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</row>
    <row r="865">
      <c r="C865" s="15"/>
      <c r="D865" s="12"/>
      <c r="E865" s="12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</row>
    <row r="866">
      <c r="C866" s="15"/>
      <c r="D866" s="12"/>
      <c r="E866" s="12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</row>
    <row r="867">
      <c r="C867" s="15"/>
      <c r="D867" s="12"/>
      <c r="E867" s="12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</row>
    <row r="868">
      <c r="C868" s="15"/>
      <c r="D868" s="12"/>
      <c r="E868" s="12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</row>
    <row r="869">
      <c r="C869" s="15"/>
      <c r="D869" s="12"/>
      <c r="E869" s="12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</row>
    <row r="870">
      <c r="C870" s="15"/>
      <c r="D870" s="12"/>
      <c r="E870" s="12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</row>
    <row r="871">
      <c r="C871" s="15"/>
      <c r="D871" s="12"/>
      <c r="E871" s="12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</row>
    <row r="872">
      <c r="C872" s="15"/>
      <c r="D872" s="12"/>
      <c r="E872" s="12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</row>
    <row r="873">
      <c r="C873" s="15"/>
      <c r="D873" s="12"/>
      <c r="E873" s="12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</row>
    <row r="874">
      <c r="C874" s="15"/>
      <c r="D874" s="12"/>
      <c r="E874" s="12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</row>
    <row r="875">
      <c r="C875" s="15"/>
      <c r="D875" s="12"/>
      <c r="E875" s="12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</row>
    <row r="876">
      <c r="C876" s="15"/>
      <c r="D876" s="12"/>
      <c r="E876" s="12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</row>
    <row r="877">
      <c r="C877" s="15"/>
      <c r="D877" s="12"/>
      <c r="E877" s="12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</row>
    <row r="878">
      <c r="C878" s="15"/>
      <c r="D878" s="12"/>
      <c r="E878" s="12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</row>
    <row r="879">
      <c r="C879" s="15"/>
      <c r="D879" s="12"/>
      <c r="E879" s="12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</row>
    <row r="880">
      <c r="C880" s="15"/>
      <c r="D880" s="12"/>
      <c r="E880" s="12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</row>
    <row r="881">
      <c r="C881" s="15"/>
      <c r="D881" s="12"/>
      <c r="E881" s="12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</row>
    <row r="882">
      <c r="C882" s="15"/>
      <c r="D882" s="12"/>
      <c r="E882" s="12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</row>
    <row r="883">
      <c r="C883" s="15"/>
      <c r="D883" s="12"/>
      <c r="E883" s="12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</row>
    <row r="884">
      <c r="C884" s="15"/>
      <c r="D884" s="12"/>
      <c r="E884" s="12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</row>
    <row r="885">
      <c r="C885" s="15"/>
      <c r="D885" s="12"/>
      <c r="E885" s="12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</row>
    <row r="886">
      <c r="C886" s="15"/>
      <c r="D886" s="12"/>
      <c r="E886" s="12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</row>
    <row r="887">
      <c r="C887" s="15"/>
      <c r="D887" s="12"/>
      <c r="E887" s="12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</row>
    <row r="888">
      <c r="C888" s="15"/>
      <c r="D888" s="12"/>
      <c r="E888" s="12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</row>
    <row r="889">
      <c r="C889" s="15"/>
      <c r="D889" s="12"/>
      <c r="E889" s="12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</row>
    <row r="890">
      <c r="C890" s="15"/>
      <c r="D890" s="12"/>
      <c r="E890" s="12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</row>
    <row r="891">
      <c r="C891" s="15"/>
      <c r="D891" s="12"/>
      <c r="E891" s="12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</row>
    <row r="892">
      <c r="C892" s="15"/>
      <c r="D892" s="12"/>
      <c r="E892" s="12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</row>
    <row r="893">
      <c r="C893" s="15"/>
      <c r="D893" s="12"/>
      <c r="E893" s="12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</row>
    <row r="894">
      <c r="C894" s="15"/>
      <c r="D894" s="12"/>
      <c r="E894" s="12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</row>
    <row r="895">
      <c r="C895" s="15"/>
      <c r="D895" s="12"/>
      <c r="E895" s="12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</row>
    <row r="896">
      <c r="C896" s="15"/>
      <c r="D896" s="12"/>
      <c r="E896" s="12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</row>
    <row r="897">
      <c r="C897" s="15"/>
      <c r="D897" s="12"/>
      <c r="E897" s="12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</row>
    <row r="898">
      <c r="C898" s="15"/>
      <c r="D898" s="12"/>
      <c r="E898" s="12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</row>
    <row r="899">
      <c r="C899" s="15"/>
      <c r="D899" s="12"/>
      <c r="E899" s="12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</row>
    <row r="900">
      <c r="C900" s="15"/>
      <c r="D900" s="12"/>
      <c r="E900" s="12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</row>
    <row r="901">
      <c r="C901" s="15"/>
      <c r="D901" s="12"/>
      <c r="E901" s="12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</row>
    <row r="902">
      <c r="C902" s="15"/>
      <c r="D902" s="12"/>
      <c r="E902" s="12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</row>
    <row r="903">
      <c r="C903" s="15"/>
      <c r="D903" s="12"/>
      <c r="E903" s="12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</row>
    <row r="904">
      <c r="C904" s="15"/>
      <c r="D904" s="12"/>
      <c r="E904" s="12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</row>
    <row r="905">
      <c r="C905" s="15"/>
      <c r="D905" s="12"/>
      <c r="E905" s="12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</row>
    <row r="906">
      <c r="C906" s="15"/>
      <c r="D906" s="12"/>
      <c r="E906" s="12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</row>
    <row r="907">
      <c r="C907" s="15"/>
      <c r="D907" s="12"/>
      <c r="E907" s="12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</row>
    <row r="908">
      <c r="C908" s="15"/>
      <c r="D908" s="12"/>
      <c r="E908" s="12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</row>
    <row r="909">
      <c r="C909" s="15"/>
      <c r="D909" s="12"/>
      <c r="E909" s="12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</row>
    <row r="910">
      <c r="C910" s="15"/>
      <c r="D910" s="12"/>
      <c r="E910" s="12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</row>
    <row r="911">
      <c r="C911" s="15"/>
      <c r="D911" s="12"/>
      <c r="E911" s="12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</row>
    <row r="912">
      <c r="C912" s="15"/>
      <c r="D912" s="12"/>
      <c r="E912" s="12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</row>
    <row r="913">
      <c r="C913" s="15"/>
      <c r="D913" s="12"/>
      <c r="E913" s="12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</row>
    <row r="914">
      <c r="C914" s="15"/>
      <c r="D914" s="12"/>
      <c r="E914" s="12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</row>
    <row r="915">
      <c r="C915" s="15"/>
      <c r="D915" s="12"/>
      <c r="E915" s="12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</row>
    <row r="916">
      <c r="C916" s="15"/>
      <c r="D916" s="12"/>
      <c r="E916" s="12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</row>
    <row r="917">
      <c r="C917" s="15"/>
      <c r="D917" s="12"/>
      <c r="E917" s="12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</row>
    <row r="918">
      <c r="C918" s="15"/>
      <c r="D918" s="12"/>
      <c r="E918" s="12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</row>
    <row r="919">
      <c r="C919" s="15"/>
      <c r="D919" s="12"/>
      <c r="E919" s="12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</row>
    <row r="920">
      <c r="C920" s="15"/>
      <c r="D920" s="12"/>
      <c r="E920" s="12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</row>
    <row r="921">
      <c r="C921" s="15"/>
      <c r="D921" s="12"/>
      <c r="E921" s="12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</row>
    <row r="922">
      <c r="C922" s="15"/>
      <c r="D922" s="12"/>
      <c r="E922" s="12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</row>
    <row r="923">
      <c r="C923" s="15"/>
      <c r="D923" s="12"/>
      <c r="E923" s="12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</row>
    <row r="924">
      <c r="C924" s="15"/>
      <c r="D924" s="12"/>
      <c r="E924" s="12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</row>
    <row r="925">
      <c r="C925" s="15"/>
      <c r="D925" s="12"/>
      <c r="E925" s="12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</row>
    <row r="926">
      <c r="C926" s="15"/>
      <c r="D926" s="12"/>
      <c r="E926" s="12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</row>
    <row r="927">
      <c r="C927" s="15"/>
      <c r="D927" s="12"/>
      <c r="E927" s="12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</row>
    <row r="928">
      <c r="C928" s="15"/>
      <c r="D928" s="12"/>
      <c r="E928" s="12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</row>
    <row r="929">
      <c r="C929" s="15"/>
      <c r="D929" s="12"/>
      <c r="E929" s="12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</row>
    <row r="930">
      <c r="C930" s="15"/>
      <c r="D930" s="12"/>
      <c r="E930" s="12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</row>
    <row r="931">
      <c r="C931" s="15"/>
      <c r="D931" s="12"/>
      <c r="E931" s="12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</row>
    <row r="932">
      <c r="C932" s="15"/>
      <c r="D932" s="12"/>
      <c r="E932" s="12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</row>
    <row r="933">
      <c r="C933" s="15"/>
      <c r="D933" s="12"/>
      <c r="E933" s="12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</row>
    <row r="934">
      <c r="C934" s="15"/>
      <c r="D934" s="12"/>
      <c r="E934" s="12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</row>
    <row r="935">
      <c r="C935" s="15"/>
      <c r="D935" s="12"/>
      <c r="E935" s="12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</row>
    <row r="936">
      <c r="C936" s="15"/>
      <c r="D936" s="12"/>
      <c r="E936" s="12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</row>
    <row r="937">
      <c r="C937" s="15"/>
      <c r="D937" s="12"/>
      <c r="E937" s="12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</row>
    <row r="938">
      <c r="C938" s="15"/>
      <c r="D938" s="12"/>
      <c r="E938" s="12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</row>
    <row r="939">
      <c r="C939" s="15"/>
      <c r="D939" s="12"/>
      <c r="E939" s="12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</row>
    <row r="940">
      <c r="C940" s="15"/>
      <c r="D940" s="12"/>
      <c r="E940" s="12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</row>
    <row r="941">
      <c r="C941" s="15"/>
      <c r="D941" s="12"/>
      <c r="E941" s="12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</row>
    <row r="942">
      <c r="C942" s="15"/>
      <c r="D942" s="12"/>
      <c r="E942" s="12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</row>
    <row r="943">
      <c r="C943" s="15"/>
      <c r="D943" s="12"/>
      <c r="E943" s="12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</row>
    <row r="944">
      <c r="C944" s="15"/>
      <c r="D944" s="12"/>
      <c r="E944" s="12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</row>
    <row r="945">
      <c r="C945" s="15"/>
      <c r="D945" s="12"/>
      <c r="E945" s="12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</row>
    <row r="946">
      <c r="C946" s="15"/>
      <c r="D946" s="12"/>
      <c r="E946" s="12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</row>
    <row r="947">
      <c r="C947" s="15"/>
      <c r="D947" s="12"/>
      <c r="E947" s="12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</row>
    <row r="948">
      <c r="C948" s="15"/>
      <c r="D948" s="12"/>
      <c r="E948" s="12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</row>
    <row r="949">
      <c r="C949" s="15"/>
      <c r="D949" s="12"/>
      <c r="E949" s="12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</row>
    <row r="950">
      <c r="C950" s="15"/>
      <c r="D950" s="12"/>
      <c r="E950" s="12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</row>
    <row r="951">
      <c r="C951" s="15"/>
      <c r="D951" s="12"/>
      <c r="E951" s="12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</row>
    <row r="952">
      <c r="C952" s="15"/>
      <c r="D952" s="12"/>
      <c r="E952" s="12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</row>
    <row r="953">
      <c r="C953" s="15"/>
      <c r="D953" s="12"/>
      <c r="E953" s="12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</row>
    <row r="954">
      <c r="C954" s="15"/>
      <c r="D954" s="12"/>
      <c r="E954" s="12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</row>
    <row r="955">
      <c r="C955" s="15"/>
      <c r="D955" s="12"/>
      <c r="E955" s="12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</row>
    <row r="956">
      <c r="C956" s="15"/>
      <c r="D956" s="12"/>
      <c r="E956" s="12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</row>
    <row r="957">
      <c r="C957" s="15"/>
      <c r="D957" s="12"/>
      <c r="E957" s="12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</row>
    <row r="958">
      <c r="C958" s="15"/>
      <c r="D958" s="12"/>
      <c r="E958" s="12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</row>
    <row r="959">
      <c r="C959" s="15"/>
      <c r="D959" s="12"/>
      <c r="E959" s="12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</row>
    <row r="960">
      <c r="C960" s="15"/>
      <c r="D960" s="12"/>
      <c r="E960" s="12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</row>
    <row r="961">
      <c r="C961" s="15"/>
      <c r="D961" s="12"/>
      <c r="E961" s="12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</row>
    <row r="962">
      <c r="C962" s="15"/>
      <c r="D962" s="12"/>
      <c r="E962" s="12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</row>
    <row r="963">
      <c r="C963" s="15"/>
      <c r="D963" s="12"/>
      <c r="E963" s="12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</row>
    <row r="964">
      <c r="C964" s="15"/>
      <c r="D964" s="12"/>
      <c r="E964" s="12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</row>
    <row r="965">
      <c r="C965" s="15"/>
      <c r="D965" s="12"/>
      <c r="E965" s="12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</row>
    <row r="966">
      <c r="C966" s="15"/>
      <c r="D966" s="12"/>
      <c r="E966" s="12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</row>
    <row r="967">
      <c r="C967" s="15"/>
      <c r="D967" s="12"/>
      <c r="E967" s="12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</row>
    <row r="968">
      <c r="C968" s="15"/>
      <c r="D968" s="12"/>
      <c r="E968" s="12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</row>
    <row r="969">
      <c r="C969" s="15"/>
      <c r="D969" s="12"/>
      <c r="E969" s="12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</row>
    <row r="970">
      <c r="C970" s="15"/>
      <c r="D970" s="12"/>
      <c r="E970" s="12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</row>
    <row r="971">
      <c r="C971" s="15"/>
      <c r="D971" s="12"/>
      <c r="E971" s="12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</row>
    <row r="972">
      <c r="C972" s="15"/>
      <c r="D972" s="12"/>
      <c r="E972" s="12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</row>
    <row r="973">
      <c r="C973" s="15"/>
      <c r="D973" s="12"/>
      <c r="E973" s="12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</row>
    <row r="974">
      <c r="C974" s="15"/>
      <c r="D974" s="12"/>
      <c r="E974" s="12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</row>
    <row r="975">
      <c r="C975" s="15"/>
      <c r="D975" s="12"/>
      <c r="E975" s="12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</row>
    <row r="976">
      <c r="C976" s="15"/>
      <c r="D976" s="12"/>
      <c r="E976" s="12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</row>
    <row r="977">
      <c r="C977" s="15"/>
      <c r="D977" s="12"/>
      <c r="E977" s="12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</row>
    <row r="978">
      <c r="C978" s="15"/>
      <c r="D978" s="12"/>
      <c r="E978" s="12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</row>
    <row r="979">
      <c r="C979" s="15"/>
      <c r="D979" s="12"/>
      <c r="E979" s="12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</row>
    <row r="980">
      <c r="C980" s="15"/>
      <c r="D980" s="12"/>
      <c r="E980" s="12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</row>
    <row r="981">
      <c r="C981" s="15"/>
      <c r="D981" s="12"/>
      <c r="E981" s="12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</row>
    <row r="982">
      <c r="C982" s="15"/>
      <c r="D982" s="12"/>
      <c r="E982" s="12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</row>
    <row r="983">
      <c r="C983" s="15"/>
      <c r="D983" s="12"/>
      <c r="E983" s="12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</row>
    <row r="984">
      <c r="C984" s="15"/>
      <c r="D984" s="12"/>
      <c r="E984" s="12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</row>
    <row r="985">
      <c r="C985" s="15"/>
      <c r="D985" s="12"/>
      <c r="E985" s="12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</row>
    <row r="986">
      <c r="C986" s="15"/>
      <c r="D986" s="12"/>
      <c r="E986" s="12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</row>
    <row r="987">
      <c r="C987" s="15"/>
      <c r="D987" s="12"/>
      <c r="E987" s="12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</row>
    <row r="988">
      <c r="C988" s="15"/>
      <c r="D988" s="12"/>
      <c r="E988" s="12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</row>
    <row r="989">
      <c r="C989" s="15"/>
      <c r="D989" s="12"/>
      <c r="E989" s="12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</row>
    <row r="990">
      <c r="C990" s="15"/>
      <c r="D990" s="12"/>
      <c r="E990" s="12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</row>
    <row r="991">
      <c r="C991" s="15"/>
      <c r="D991" s="12"/>
      <c r="E991" s="12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</row>
    <row r="992">
      <c r="C992" s="15"/>
      <c r="D992" s="12"/>
      <c r="E992" s="12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</row>
    <row r="993">
      <c r="C993" s="15"/>
      <c r="D993" s="12"/>
      <c r="E993" s="12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</row>
    <row r="994">
      <c r="C994" s="15"/>
      <c r="D994" s="12"/>
      <c r="E994" s="12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</row>
    <row r="995">
      <c r="C995" s="15"/>
      <c r="D995" s="12"/>
      <c r="E995" s="12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</row>
    <row r="996">
      <c r="C996" s="15"/>
      <c r="D996" s="12"/>
      <c r="E996" s="12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</row>
    <row r="997">
      <c r="C997" s="15"/>
      <c r="D997" s="12"/>
      <c r="E997" s="12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</row>
    <row r="998">
      <c r="C998" s="15"/>
      <c r="D998" s="12"/>
      <c r="E998" s="12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</row>
    <row r="999">
      <c r="C999" s="15"/>
      <c r="D999" s="12"/>
      <c r="E999" s="12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</row>
    <row r="1000">
      <c r="C1000" s="15"/>
      <c r="D1000" s="12"/>
      <c r="E1000" s="12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</row>
    <row r="1001">
      <c r="C1001" s="15"/>
      <c r="D1001" s="12"/>
      <c r="E1001" s="12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</row>
    <row r="1002">
      <c r="C1002" s="15"/>
      <c r="D1002" s="12"/>
      <c r="E1002" s="12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</row>
    <row r="1003">
      <c r="C1003" s="15"/>
      <c r="D1003" s="12"/>
      <c r="E1003" s="12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</row>
    <row r="1004">
      <c r="C1004" s="15"/>
      <c r="D1004" s="12"/>
      <c r="E1004" s="12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</row>
    <row r="1005">
      <c r="C1005" s="15"/>
      <c r="D1005" s="12"/>
      <c r="E1005" s="12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</row>
    <row r="1006">
      <c r="C1006" s="15"/>
      <c r="D1006" s="12"/>
      <c r="E1006" s="12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</row>
    <row r="1007">
      <c r="C1007" s="15"/>
      <c r="D1007" s="12"/>
      <c r="E1007" s="12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</row>
    <row r="1008">
      <c r="C1008" s="15"/>
      <c r="D1008" s="12"/>
      <c r="E1008" s="12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</row>
    <row r="1009">
      <c r="C1009" s="15"/>
      <c r="D1009" s="12"/>
      <c r="E1009" s="12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</row>
    <row r="1010">
      <c r="C1010" s="15"/>
      <c r="D1010" s="12"/>
      <c r="E1010" s="12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</row>
    <row r="1011">
      <c r="C1011" s="15"/>
      <c r="D1011" s="12"/>
      <c r="E1011" s="12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</row>
    <row r="1012">
      <c r="C1012" s="15"/>
      <c r="D1012" s="12"/>
      <c r="E1012" s="12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</row>
    <row r="1013">
      <c r="C1013" s="15"/>
      <c r="D1013" s="12"/>
      <c r="E1013" s="12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</row>
    <row r="1014">
      <c r="C1014" s="15"/>
      <c r="D1014" s="12"/>
      <c r="E1014" s="12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</row>
    <row r="1015">
      <c r="C1015" s="15"/>
      <c r="D1015" s="12"/>
      <c r="E1015" s="12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</row>
    <row r="1016">
      <c r="C1016" s="15"/>
      <c r="D1016" s="12"/>
      <c r="E1016" s="12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</row>
    <row r="1017">
      <c r="C1017" s="15"/>
      <c r="D1017" s="12"/>
      <c r="E1017" s="12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</row>
    <row r="1018">
      <c r="C1018" s="15"/>
      <c r="D1018" s="12"/>
      <c r="E1018" s="12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</row>
    <row r="1019">
      <c r="C1019" s="15"/>
      <c r="D1019" s="12"/>
      <c r="E1019" s="12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</row>
    <row r="1020">
      <c r="C1020" s="15"/>
      <c r="D1020" s="12"/>
      <c r="E1020" s="12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</row>
    <row r="1021">
      <c r="C1021" s="15"/>
      <c r="D1021" s="12"/>
      <c r="E1021" s="12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</row>
    <row r="1022">
      <c r="C1022" s="15"/>
      <c r="D1022" s="12"/>
      <c r="E1022" s="12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</row>
    <row r="1023">
      <c r="C1023" s="15"/>
      <c r="D1023" s="12"/>
      <c r="E1023" s="12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</row>
    <row r="1024">
      <c r="C1024" s="15"/>
      <c r="D1024" s="12"/>
      <c r="E1024" s="12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</row>
    <row r="1025">
      <c r="C1025" s="15"/>
      <c r="D1025" s="12"/>
      <c r="E1025" s="12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</row>
    <row r="1026">
      <c r="C1026" s="15"/>
      <c r="D1026" s="12"/>
      <c r="E1026" s="12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</row>
    <row r="1027">
      <c r="C1027" s="15"/>
      <c r="D1027" s="12"/>
      <c r="E1027" s="12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</row>
    <row r="1028">
      <c r="C1028" s="15"/>
      <c r="D1028" s="12"/>
      <c r="E1028" s="12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</row>
    <row r="1029">
      <c r="C1029" s="15"/>
      <c r="D1029" s="12"/>
      <c r="E1029" s="12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</row>
    <row r="1030">
      <c r="C1030" s="15"/>
      <c r="D1030" s="12"/>
      <c r="E1030" s="12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</row>
    <row r="1031">
      <c r="C1031" s="15"/>
      <c r="D1031" s="12"/>
      <c r="E1031" s="12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</row>
    <row r="1032">
      <c r="C1032" s="15"/>
      <c r="D1032" s="12"/>
      <c r="E1032" s="12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</row>
    <row r="1033">
      <c r="C1033" s="15"/>
      <c r="D1033" s="12"/>
      <c r="E1033" s="12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</row>
    <row r="1034">
      <c r="C1034" s="15"/>
      <c r="D1034" s="12"/>
      <c r="E1034" s="12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</row>
    <row r="1035">
      <c r="C1035" s="15"/>
      <c r="D1035" s="12"/>
      <c r="E1035" s="12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</row>
    <row r="1036">
      <c r="C1036" s="15"/>
      <c r="D1036" s="12"/>
      <c r="E1036" s="12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</row>
    <row r="1037">
      <c r="C1037" s="15"/>
      <c r="D1037" s="12"/>
      <c r="E1037" s="12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</row>
    <row r="1038">
      <c r="C1038" s="15"/>
      <c r="D1038" s="12"/>
      <c r="E1038" s="12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</row>
    <row r="1039">
      <c r="C1039" s="15"/>
      <c r="D1039" s="12"/>
      <c r="E1039" s="12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</row>
    <row r="1040">
      <c r="C1040" s="15"/>
      <c r="D1040" s="12"/>
      <c r="E1040" s="12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</row>
    <row r="1041">
      <c r="C1041" s="15"/>
      <c r="D1041" s="12"/>
      <c r="E1041" s="12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</row>
    <row r="1042">
      <c r="C1042" s="15"/>
      <c r="D1042" s="12"/>
      <c r="E1042" s="12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</row>
    <row r="1043">
      <c r="C1043" s="15"/>
      <c r="D1043" s="12"/>
      <c r="E1043" s="12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</row>
    <row r="1044">
      <c r="C1044" s="15"/>
      <c r="D1044" s="12"/>
      <c r="E1044" s="12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</row>
    <row r="1045">
      <c r="C1045" s="15"/>
      <c r="D1045" s="12"/>
      <c r="E1045" s="12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</row>
    <row r="1046">
      <c r="C1046" s="15"/>
      <c r="D1046" s="12"/>
      <c r="E1046" s="12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</row>
    <row r="1047">
      <c r="C1047" s="15"/>
      <c r="D1047" s="12"/>
      <c r="E1047" s="12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</row>
    <row r="1048">
      <c r="C1048" s="15"/>
      <c r="D1048" s="12"/>
      <c r="E1048" s="12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</row>
    <row r="1049">
      <c r="C1049" s="15"/>
      <c r="D1049" s="12"/>
      <c r="E1049" s="12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</row>
    <row r="1050">
      <c r="C1050" s="15"/>
      <c r="D1050" s="12"/>
      <c r="E1050" s="12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</row>
    <row r="1051">
      <c r="C1051" s="15"/>
      <c r="D1051" s="12"/>
      <c r="E1051" s="12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</row>
    <row r="1052">
      <c r="C1052" s="15"/>
      <c r="D1052" s="12"/>
      <c r="E1052" s="12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</row>
    <row r="1053">
      <c r="C1053" s="15"/>
      <c r="D1053" s="12"/>
      <c r="E1053" s="12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</row>
    <row r="1054">
      <c r="C1054" s="15"/>
      <c r="D1054" s="12"/>
      <c r="E1054" s="12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</row>
    <row r="1055">
      <c r="C1055" s="15"/>
      <c r="D1055" s="12"/>
      <c r="E1055" s="12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</row>
    <row r="1056">
      <c r="C1056" s="15"/>
      <c r="D1056" s="12"/>
      <c r="E1056" s="12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</row>
    <row r="1057">
      <c r="C1057" s="15"/>
      <c r="D1057" s="12"/>
      <c r="E1057" s="12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</row>
    <row r="1058">
      <c r="C1058" s="15"/>
      <c r="D1058" s="12"/>
      <c r="E1058" s="12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</row>
    <row r="1059">
      <c r="C1059" s="15"/>
      <c r="D1059" s="12"/>
      <c r="E1059" s="12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</row>
    <row r="1060">
      <c r="C1060" s="15"/>
      <c r="D1060" s="12"/>
      <c r="E1060" s="12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</row>
    <row r="1061">
      <c r="C1061" s="15"/>
      <c r="D1061" s="12"/>
      <c r="E1061" s="12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</row>
    <row r="1062">
      <c r="C1062" s="15"/>
      <c r="D1062" s="12"/>
      <c r="E1062" s="12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</row>
    <row r="1063">
      <c r="C1063" s="15"/>
      <c r="D1063" s="12"/>
      <c r="E1063" s="12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</row>
    <row r="1064">
      <c r="C1064" s="15"/>
      <c r="D1064" s="12"/>
      <c r="E1064" s="12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</row>
    <row r="1065">
      <c r="C1065" s="15"/>
      <c r="D1065" s="12"/>
      <c r="E1065" s="12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</row>
    <row r="1066">
      <c r="C1066" s="15"/>
      <c r="D1066" s="12"/>
      <c r="E1066" s="12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</row>
    <row r="1067">
      <c r="C1067" s="15"/>
      <c r="D1067" s="12"/>
      <c r="E1067" s="12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</row>
    <row r="1068">
      <c r="C1068" s="15"/>
      <c r="D1068" s="12"/>
      <c r="E1068" s="12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</row>
    <row r="1069">
      <c r="C1069" s="15"/>
      <c r="D1069" s="12"/>
      <c r="E1069" s="12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</row>
    <row r="1070">
      <c r="C1070" s="15"/>
      <c r="D1070" s="12"/>
      <c r="E1070" s="12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</row>
    <row r="1071">
      <c r="C1071" s="15"/>
      <c r="D1071" s="12"/>
      <c r="E1071" s="12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</row>
    <row r="1072">
      <c r="C1072" s="15"/>
      <c r="D1072" s="12"/>
      <c r="E1072" s="12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</row>
    <row r="1073">
      <c r="C1073" s="15"/>
      <c r="D1073" s="12"/>
      <c r="E1073" s="12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</row>
    <row r="1074">
      <c r="C1074" s="15"/>
      <c r="D1074" s="12"/>
      <c r="E1074" s="12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</row>
    <row r="1075">
      <c r="C1075" s="15"/>
      <c r="D1075" s="12"/>
      <c r="E1075" s="12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</row>
    <row r="1076">
      <c r="C1076" s="15"/>
      <c r="D1076" s="12"/>
      <c r="E1076" s="12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</row>
    <row r="1077">
      <c r="C1077" s="15"/>
      <c r="D1077" s="12"/>
      <c r="E1077" s="12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</row>
    <row r="1078">
      <c r="C1078" s="15"/>
      <c r="D1078" s="12"/>
      <c r="E1078" s="12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</row>
    <row r="1079">
      <c r="C1079" s="15"/>
      <c r="D1079" s="12"/>
      <c r="E1079" s="12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</row>
    <row r="1080">
      <c r="C1080" s="15"/>
      <c r="D1080" s="12"/>
      <c r="E1080" s="12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</row>
    <row r="1081">
      <c r="C1081" s="15"/>
      <c r="D1081" s="12"/>
      <c r="E1081" s="12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</row>
    <row r="1082">
      <c r="C1082" s="15"/>
      <c r="D1082" s="12"/>
      <c r="E1082" s="12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</row>
    <row r="1083">
      <c r="C1083" s="15"/>
      <c r="D1083" s="12"/>
      <c r="E1083" s="12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</row>
    <row r="1084">
      <c r="C1084" s="15"/>
      <c r="D1084" s="12"/>
      <c r="E1084" s="12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</row>
    <row r="1085">
      <c r="C1085" s="15"/>
      <c r="D1085" s="12"/>
      <c r="E1085" s="12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</row>
    <row r="1086">
      <c r="C1086" s="15"/>
      <c r="D1086" s="12"/>
      <c r="E1086" s="12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</row>
    <row r="1087">
      <c r="C1087" s="15"/>
      <c r="D1087" s="12"/>
      <c r="E1087" s="12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</row>
    <row r="1088">
      <c r="C1088" s="15"/>
      <c r="D1088" s="12"/>
      <c r="E1088" s="12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</row>
    <row r="1089">
      <c r="C1089" s="15"/>
      <c r="D1089" s="12"/>
      <c r="E1089" s="12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</row>
    <row r="1090">
      <c r="C1090" s="15"/>
      <c r="D1090" s="12"/>
      <c r="E1090" s="12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</row>
    <row r="1091">
      <c r="C1091" s="15"/>
      <c r="D1091" s="12"/>
      <c r="E1091" s="12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</row>
    <row r="1092">
      <c r="C1092" s="15"/>
      <c r="D1092" s="12"/>
      <c r="E1092" s="12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</row>
    <row r="1093">
      <c r="C1093" s="15"/>
      <c r="D1093" s="12"/>
      <c r="E1093" s="12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</row>
    <row r="1094">
      <c r="C1094" s="15"/>
      <c r="D1094" s="12"/>
      <c r="E1094" s="12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</row>
    <row r="1095">
      <c r="C1095" s="15"/>
      <c r="D1095" s="12"/>
      <c r="E1095" s="12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</row>
    <row r="1096">
      <c r="C1096" s="15"/>
      <c r="D1096" s="12"/>
      <c r="E1096" s="12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</row>
    <row r="1097">
      <c r="C1097" s="15"/>
      <c r="D1097" s="12"/>
      <c r="E1097" s="12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</row>
    <row r="1098">
      <c r="C1098" s="15"/>
      <c r="D1098" s="12"/>
      <c r="E1098" s="12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</row>
    <row r="1099">
      <c r="C1099" s="15"/>
      <c r="D1099" s="12"/>
      <c r="E1099" s="12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</row>
    <row r="1100">
      <c r="C1100" s="15"/>
      <c r="D1100" s="12"/>
      <c r="E1100" s="12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</row>
    <row r="1101">
      <c r="C1101" s="15"/>
      <c r="D1101" s="12"/>
      <c r="E1101" s="12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</row>
    <row r="1102">
      <c r="C1102" s="15"/>
      <c r="D1102" s="12"/>
      <c r="E1102" s="12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</row>
    <row r="1103">
      <c r="C1103" s="15"/>
      <c r="D1103" s="12"/>
      <c r="E1103" s="12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</row>
    <row r="1104">
      <c r="C1104" s="15"/>
      <c r="D1104" s="12"/>
      <c r="E1104" s="12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</row>
    <row r="1105">
      <c r="C1105" s="15"/>
      <c r="D1105" s="12"/>
      <c r="E1105" s="12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</row>
    <row r="1106">
      <c r="C1106" s="15"/>
      <c r="D1106" s="12"/>
      <c r="E1106" s="12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</row>
    <row r="1107">
      <c r="C1107" s="15"/>
      <c r="D1107" s="12"/>
      <c r="E1107" s="12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</row>
    <row r="1108">
      <c r="C1108" s="15"/>
      <c r="D1108" s="12"/>
      <c r="E1108" s="12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</row>
    <row r="1109">
      <c r="C1109" s="15"/>
      <c r="D1109" s="12"/>
      <c r="E1109" s="12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</row>
    <row r="1110">
      <c r="C1110" s="15"/>
      <c r="D1110" s="12"/>
      <c r="E1110" s="12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</row>
    <row r="1111">
      <c r="C1111" s="15"/>
      <c r="D1111" s="12"/>
      <c r="E1111" s="12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</row>
    <row r="1112">
      <c r="C1112" s="15"/>
      <c r="D1112" s="12"/>
      <c r="E1112" s="12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</row>
    <row r="1113">
      <c r="C1113" s="15"/>
      <c r="D1113" s="12"/>
      <c r="E1113" s="12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</row>
    <row r="1114">
      <c r="C1114" s="15"/>
      <c r="D1114" s="12"/>
      <c r="E1114" s="12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</row>
    <row r="1115">
      <c r="C1115" s="15"/>
      <c r="D1115" s="12"/>
      <c r="E1115" s="12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</row>
    <row r="1116">
      <c r="C1116" s="15"/>
      <c r="D1116" s="12"/>
      <c r="E1116" s="12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</row>
    <row r="1117">
      <c r="C1117" s="15"/>
      <c r="D1117" s="12"/>
      <c r="E1117" s="12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</row>
    <row r="1118">
      <c r="C1118" s="15"/>
      <c r="D1118" s="12"/>
      <c r="E1118" s="12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</row>
    <row r="1119">
      <c r="C1119" s="15"/>
      <c r="D1119" s="12"/>
      <c r="E1119" s="12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</row>
    <row r="1120">
      <c r="C1120" s="15"/>
      <c r="D1120" s="12"/>
      <c r="E1120" s="12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</row>
    <row r="1121">
      <c r="C1121" s="15"/>
      <c r="D1121" s="12"/>
      <c r="E1121" s="12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</row>
    <row r="1122">
      <c r="C1122" s="15"/>
      <c r="D1122" s="12"/>
      <c r="E1122" s="12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</row>
    <row r="1123">
      <c r="C1123" s="15"/>
      <c r="D1123" s="12"/>
      <c r="E1123" s="12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</row>
    <row r="1124">
      <c r="C1124" s="15"/>
      <c r="D1124" s="12"/>
      <c r="E1124" s="12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</row>
    <row r="1125">
      <c r="C1125" s="15"/>
      <c r="D1125" s="12"/>
      <c r="E1125" s="12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</row>
    <row r="1126">
      <c r="C1126" s="15"/>
      <c r="D1126" s="12"/>
      <c r="E1126" s="12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</row>
    <row r="1127">
      <c r="C1127" s="15"/>
      <c r="D1127" s="12"/>
      <c r="E1127" s="12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</row>
    <row r="1128">
      <c r="C1128" s="15"/>
      <c r="D1128" s="12"/>
      <c r="E1128" s="12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</row>
    <row r="1129">
      <c r="C1129" s="15"/>
      <c r="D1129" s="12"/>
      <c r="E1129" s="12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</row>
    <row r="1130">
      <c r="C1130" s="15"/>
      <c r="D1130" s="12"/>
      <c r="E1130" s="12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</row>
    <row r="1131">
      <c r="C1131" s="15"/>
      <c r="D1131" s="12"/>
      <c r="E1131" s="12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</row>
    <row r="1132">
      <c r="C1132" s="15"/>
      <c r="D1132" s="12"/>
      <c r="E1132" s="12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</row>
    <row r="1133">
      <c r="C1133" s="15"/>
      <c r="D1133" s="12"/>
      <c r="E1133" s="12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</row>
    <row r="1134">
      <c r="C1134" s="15"/>
      <c r="D1134" s="12"/>
      <c r="E1134" s="12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</row>
    <row r="1135">
      <c r="C1135" s="15"/>
      <c r="D1135" s="12"/>
      <c r="E1135" s="12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</row>
    <row r="1136">
      <c r="C1136" s="15"/>
      <c r="D1136" s="12"/>
      <c r="E1136" s="12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</row>
    <row r="1137">
      <c r="C1137" s="15"/>
      <c r="D1137" s="12"/>
      <c r="E1137" s="12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</row>
    <row r="1138">
      <c r="C1138" s="15"/>
      <c r="D1138" s="12"/>
      <c r="E1138" s="12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</row>
    <row r="1139">
      <c r="C1139" s="15"/>
      <c r="D1139" s="12"/>
      <c r="E1139" s="12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</row>
    <row r="1140">
      <c r="C1140" s="15"/>
      <c r="D1140" s="12"/>
      <c r="E1140" s="12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</row>
    <row r="1141">
      <c r="C1141" s="15"/>
      <c r="D1141" s="12"/>
      <c r="E1141" s="12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</row>
    <row r="1142">
      <c r="C1142" s="15"/>
      <c r="D1142" s="12"/>
      <c r="E1142" s="12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</row>
    <row r="1143">
      <c r="C1143" s="15"/>
      <c r="D1143" s="12"/>
      <c r="E1143" s="12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</row>
    <row r="1144">
      <c r="C1144" s="15"/>
      <c r="D1144" s="12"/>
      <c r="E1144" s="12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</row>
    <row r="1145">
      <c r="C1145" s="15"/>
      <c r="D1145" s="12"/>
      <c r="E1145" s="12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</row>
    <row r="1146">
      <c r="C1146" s="15"/>
      <c r="D1146" s="12"/>
      <c r="E1146" s="12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</row>
    <row r="1147">
      <c r="C1147" s="15"/>
      <c r="D1147" s="12"/>
      <c r="E1147" s="12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</row>
    <row r="1148">
      <c r="C1148" s="15"/>
      <c r="D1148" s="12"/>
      <c r="E1148" s="12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</row>
    <row r="1149">
      <c r="C1149" s="15"/>
      <c r="D1149" s="12"/>
      <c r="E1149" s="12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</row>
    <row r="1150">
      <c r="C1150" s="15"/>
      <c r="D1150" s="12"/>
      <c r="E1150" s="12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</row>
    <row r="1151">
      <c r="C1151" s="15"/>
      <c r="D1151" s="12"/>
      <c r="E1151" s="12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</row>
    <row r="1152">
      <c r="C1152" s="15"/>
      <c r="D1152" s="12"/>
      <c r="E1152" s="12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</row>
    <row r="1153">
      <c r="C1153" s="15"/>
      <c r="D1153" s="12"/>
      <c r="E1153" s="12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</row>
    <row r="1154">
      <c r="C1154" s="15"/>
      <c r="D1154" s="12"/>
      <c r="E1154" s="12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</row>
    <row r="1155">
      <c r="C1155" s="15"/>
      <c r="D1155" s="12"/>
      <c r="E1155" s="12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</row>
    <row r="1156">
      <c r="C1156" s="15"/>
      <c r="D1156" s="12"/>
      <c r="E1156" s="12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</row>
    <row r="1157">
      <c r="C1157" s="15"/>
      <c r="D1157" s="12"/>
      <c r="E1157" s="12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</row>
    <row r="1158">
      <c r="C1158" s="15"/>
      <c r="D1158" s="12"/>
      <c r="E1158" s="12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</row>
    <row r="1159">
      <c r="C1159" s="15"/>
      <c r="D1159" s="12"/>
      <c r="E1159" s="12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</row>
    <row r="1160">
      <c r="C1160" s="15"/>
      <c r="D1160" s="12"/>
      <c r="E1160" s="12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</row>
    <row r="1161">
      <c r="C1161" s="15"/>
      <c r="D1161" s="12"/>
      <c r="E1161" s="12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</row>
    <row r="1162">
      <c r="C1162" s="15"/>
      <c r="D1162" s="12"/>
      <c r="E1162" s="12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</row>
    <row r="1163">
      <c r="C1163" s="15"/>
      <c r="D1163" s="12"/>
      <c r="E1163" s="12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</row>
    <row r="1164">
      <c r="C1164" s="15"/>
      <c r="D1164" s="12"/>
      <c r="E1164" s="12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</row>
    <row r="1165">
      <c r="C1165" s="15"/>
      <c r="D1165" s="12"/>
      <c r="E1165" s="12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</row>
    <row r="1166">
      <c r="C1166" s="15"/>
      <c r="D1166" s="12"/>
      <c r="E1166" s="12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</row>
    <row r="1167">
      <c r="C1167" s="15"/>
      <c r="D1167" s="12"/>
      <c r="E1167" s="12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</row>
    <row r="1168">
      <c r="C1168" s="15"/>
      <c r="D1168" s="12"/>
      <c r="E1168" s="12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</row>
    <row r="1169">
      <c r="C1169" s="15"/>
      <c r="D1169" s="12"/>
      <c r="E1169" s="12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</row>
    <row r="1170">
      <c r="C1170" s="15"/>
      <c r="D1170" s="12"/>
      <c r="E1170" s="12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</row>
    <row r="1171">
      <c r="C1171" s="15"/>
      <c r="D1171" s="12"/>
      <c r="E1171" s="12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</row>
    <row r="1172">
      <c r="C1172" s="15"/>
      <c r="D1172" s="12"/>
      <c r="E1172" s="12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</row>
    <row r="1173">
      <c r="C1173" s="15"/>
      <c r="D1173" s="12"/>
      <c r="E1173" s="12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</row>
    <row r="1174">
      <c r="C1174" s="15"/>
      <c r="D1174" s="12"/>
      <c r="E1174" s="12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</row>
    <row r="1175">
      <c r="C1175" s="15"/>
      <c r="D1175" s="12"/>
      <c r="E1175" s="12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</row>
    <row r="1176">
      <c r="C1176" s="15"/>
      <c r="D1176" s="12"/>
      <c r="E1176" s="12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</row>
    <row r="1177">
      <c r="C1177" s="15"/>
      <c r="D1177" s="12"/>
      <c r="E1177" s="12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</row>
    <row r="1178">
      <c r="C1178" s="15"/>
      <c r="D1178" s="12"/>
      <c r="E1178" s="12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</row>
    <row r="1179">
      <c r="C1179" s="15"/>
      <c r="D1179" s="12"/>
      <c r="E1179" s="12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</row>
    <row r="1180">
      <c r="C1180" s="15"/>
      <c r="D1180" s="12"/>
      <c r="E1180" s="12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</row>
    <row r="1181">
      <c r="C1181" s="15"/>
      <c r="D1181" s="12"/>
      <c r="E1181" s="12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</row>
    <row r="1182">
      <c r="C1182" s="15"/>
      <c r="D1182" s="12"/>
      <c r="E1182" s="12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</row>
    <row r="1183">
      <c r="C1183" s="15"/>
      <c r="D1183" s="12"/>
      <c r="E1183" s="12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</row>
    <row r="1184">
      <c r="C1184" s="15"/>
      <c r="D1184" s="12"/>
      <c r="E1184" s="12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</row>
    <row r="1185">
      <c r="C1185" s="15"/>
      <c r="D1185" s="12"/>
      <c r="E1185" s="12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</row>
    <row r="1186">
      <c r="C1186" s="15"/>
      <c r="D1186" s="12"/>
      <c r="E1186" s="12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</row>
    <row r="1187">
      <c r="C1187" s="15"/>
      <c r="D1187" s="12"/>
      <c r="E1187" s="12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</row>
    <row r="1188">
      <c r="C1188" s="15"/>
      <c r="D1188" s="12"/>
      <c r="E1188" s="12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</row>
    <row r="1189">
      <c r="C1189" s="15"/>
      <c r="D1189" s="12"/>
      <c r="E1189" s="12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</row>
    <row r="1190">
      <c r="C1190" s="15"/>
      <c r="D1190" s="12"/>
      <c r="E1190" s="12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</row>
    <row r="1191">
      <c r="C1191" s="15"/>
      <c r="D1191" s="12"/>
      <c r="E1191" s="12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</row>
    <row r="1192">
      <c r="C1192" s="15"/>
      <c r="D1192" s="12"/>
      <c r="E1192" s="12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</row>
    <row r="1193">
      <c r="C1193" s="15"/>
      <c r="D1193" s="12"/>
      <c r="E1193" s="12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</row>
    <row r="1194">
      <c r="C1194" s="15"/>
      <c r="D1194" s="12"/>
      <c r="E1194" s="12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</row>
    <row r="1195">
      <c r="C1195" s="15"/>
      <c r="D1195" s="12"/>
      <c r="E1195" s="12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</row>
    <row r="1196">
      <c r="C1196" s="15"/>
      <c r="D1196" s="12"/>
      <c r="E1196" s="12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</row>
    <row r="1197">
      <c r="C1197" s="15"/>
      <c r="D1197" s="12"/>
      <c r="E1197" s="12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</row>
    <row r="1198">
      <c r="C1198" s="15"/>
      <c r="D1198" s="12"/>
      <c r="E1198" s="12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</row>
    <row r="1199">
      <c r="C1199" s="15"/>
      <c r="D1199" s="12"/>
      <c r="E1199" s="12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</row>
    <row r="1200">
      <c r="C1200" s="15"/>
      <c r="D1200" s="12"/>
      <c r="E1200" s="12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</row>
    <row r="1201">
      <c r="C1201" s="15"/>
      <c r="D1201" s="12"/>
      <c r="E1201" s="12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</row>
    <row r="1202">
      <c r="C1202" s="15"/>
      <c r="D1202" s="12"/>
      <c r="E1202" s="12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</row>
    <row r="1203">
      <c r="C1203" s="15"/>
      <c r="D1203" s="12"/>
      <c r="E1203" s="12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</row>
    <row r="1204">
      <c r="C1204" s="15"/>
      <c r="D1204" s="12"/>
      <c r="E1204" s="12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</row>
    <row r="1205">
      <c r="C1205" s="15"/>
      <c r="D1205" s="12"/>
      <c r="E1205" s="12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</row>
    <row r="1206">
      <c r="C1206" s="15"/>
      <c r="D1206" s="12"/>
      <c r="E1206" s="12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</row>
    <row r="1207">
      <c r="C1207" s="15"/>
      <c r="D1207" s="12"/>
      <c r="E1207" s="12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</row>
    <row r="1208">
      <c r="C1208" s="15"/>
      <c r="D1208" s="12"/>
      <c r="E1208" s="12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</row>
    <row r="1209">
      <c r="C1209" s="15"/>
      <c r="D1209" s="12"/>
      <c r="E1209" s="12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</row>
    <row r="1210">
      <c r="C1210" s="15"/>
      <c r="D1210" s="12"/>
      <c r="E1210" s="12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</row>
    <row r="1211">
      <c r="C1211" s="15"/>
      <c r="D1211" s="12"/>
      <c r="E1211" s="12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</row>
    <row r="1212">
      <c r="C1212" s="15"/>
      <c r="D1212" s="12"/>
      <c r="E1212" s="12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</row>
    <row r="1213">
      <c r="C1213" s="15"/>
      <c r="D1213" s="12"/>
      <c r="E1213" s="12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</row>
    <row r="1214">
      <c r="C1214" s="15"/>
      <c r="D1214" s="12"/>
      <c r="E1214" s="12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</row>
    <row r="1215">
      <c r="C1215" s="15"/>
      <c r="D1215" s="12"/>
      <c r="E1215" s="12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</row>
    <row r="1216">
      <c r="C1216" s="15"/>
      <c r="D1216" s="12"/>
      <c r="E1216" s="12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</row>
    <row r="1217">
      <c r="C1217" s="15"/>
      <c r="D1217" s="12"/>
      <c r="E1217" s="12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</row>
    <row r="1218">
      <c r="C1218" s="15"/>
      <c r="D1218" s="12"/>
      <c r="E1218" s="12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</row>
    <row r="1219">
      <c r="C1219" s="15"/>
      <c r="D1219" s="12"/>
      <c r="E1219" s="12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</row>
    <row r="1220">
      <c r="C1220" s="15"/>
      <c r="D1220" s="12"/>
      <c r="E1220" s="12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</row>
    <row r="1221">
      <c r="C1221" s="15"/>
      <c r="D1221" s="12"/>
      <c r="E1221" s="12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</row>
    <row r="1222">
      <c r="C1222" s="15"/>
      <c r="D1222" s="12"/>
      <c r="E1222" s="12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</row>
    <row r="1223">
      <c r="C1223" s="15"/>
      <c r="D1223" s="12"/>
      <c r="E1223" s="12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</row>
    <row r="1224">
      <c r="C1224" s="15"/>
      <c r="D1224" s="12"/>
      <c r="E1224" s="12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</row>
    <row r="1225">
      <c r="C1225" s="15"/>
      <c r="D1225" s="12"/>
      <c r="E1225" s="12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</row>
    <row r="1226">
      <c r="C1226" s="15"/>
      <c r="D1226" s="12"/>
      <c r="E1226" s="12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</row>
    <row r="1227">
      <c r="C1227" s="15"/>
      <c r="D1227" s="12"/>
      <c r="E1227" s="12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</row>
    <row r="1228">
      <c r="C1228" s="15"/>
      <c r="D1228" s="12"/>
      <c r="E1228" s="12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</row>
    <row r="1229">
      <c r="C1229" s="15"/>
      <c r="D1229" s="12"/>
      <c r="E1229" s="12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</row>
    <row r="1230">
      <c r="C1230" s="15"/>
      <c r="D1230" s="12"/>
      <c r="E1230" s="12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</row>
    <row r="1231">
      <c r="C1231" s="15"/>
      <c r="D1231" s="12"/>
      <c r="E1231" s="12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</row>
    <row r="1232">
      <c r="C1232" s="15"/>
      <c r="D1232" s="12"/>
      <c r="E1232" s="12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</row>
    <row r="1233">
      <c r="C1233" s="15"/>
      <c r="D1233" s="12"/>
      <c r="E1233" s="12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</row>
    <row r="1234">
      <c r="C1234" s="15"/>
      <c r="D1234" s="12"/>
      <c r="E1234" s="12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</row>
    <row r="1235">
      <c r="C1235" s="15"/>
      <c r="D1235" s="12"/>
      <c r="E1235" s="12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</row>
    <row r="1236">
      <c r="C1236" s="15"/>
      <c r="D1236" s="12"/>
      <c r="E1236" s="12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</row>
    <row r="1237">
      <c r="C1237" s="15"/>
      <c r="D1237" s="12"/>
      <c r="E1237" s="12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</row>
    <row r="1238">
      <c r="C1238" s="15"/>
      <c r="D1238" s="12"/>
      <c r="E1238" s="12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</row>
    <row r="1239">
      <c r="C1239" s="15"/>
      <c r="D1239" s="12"/>
      <c r="E1239" s="12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</row>
    <row r="1240">
      <c r="C1240" s="15"/>
      <c r="D1240" s="12"/>
      <c r="E1240" s="12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</row>
    <row r="1241">
      <c r="C1241" s="15"/>
      <c r="D1241" s="12"/>
      <c r="E1241" s="12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</row>
    <row r="1242">
      <c r="C1242" s="15"/>
      <c r="D1242" s="12"/>
      <c r="E1242" s="12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</row>
    <row r="1243">
      <c r="C1243" s="15"/>
      <c r="D1243" s="12"/>
      <c r="E1243" s="12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</row>
    <row r="1244">
      <c r="C1244" s="15"/>
      <c r="D1244" s="12"/>
      <c r="E1244" s="12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</row>
    <row r="1245">
      <c r="C1245" s="15"/>
      <c r="D1245" s="12"/>
      <c r="E1245" s="12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</row>
    <row r="1246">
      <c r="C1246" s="15"/>
      <c r="D1246" s="12"/>
      <c r="E1246" s="12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</row>
    <row r="1247">
      <c r="C1247" s="15"/>
      <c r="D1247" s="12"/>
      <c r="E1247" s="12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</row>
    <row r="1248">
      <c r="C1248" s="15"/>
      <c r="D1248" s="12"/>
      <c r="E1248" s="12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</row>
    <row r="1249">
      <c r="C1249" s="15"/>
      <c r="D1249" s="12"/>
      <c r="E1249" s="12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</row>
    <row r="1250">
      <c r="C1250" s="15"/>
      <c r="D1250" s="12"/>
      <c r="E1250" s="12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</row>
    <row r="1251">
      <c r="C1251" s="15"/>
      <c r="D1251" s="12"/>
      <c r="E1251" s="12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</row>
    <row r="1252">
      <c r="C1252" s="15"/>
      <c r="D1252" s="12"/>
      <c r="E1252" s="12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</row>
    <row r="1253">
      <c r="C1253" s="15"/>
      <c r="D1253" s="12"/>
      <c r="E1253" s="12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</row>
    <row r="1254">
      <c r="C1254" s="15"/>
      <c r="D1254" s="12"/>
      <c r="E1254" s="12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</row>
    <row r="1255">
      <c r="C1255" s="15"/>
      <c r="D1255" s="12"/>
      <c r="E1255" s="12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</row>
    <row r="1256">
      <c r="C1256" s="15"/>
      <c r="D1256" s="12"/>
      <c r="E1256" s="12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</row>
    <row r="1257">
      <c r="C1257" s="15"/>
      <c r="D1257" s="12"/>
      <c r="E1257" s="12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</row>
    <row r="1258">
      <c r="C1258" s="15"/>
      <c r="D1258" s="12"/>
      <c r="E1258" s="12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</row>
    <row r="1259">
      <c r="C1259" s="15"/>
      <c r="D1259" s="12"/>
      <c r="E1259" s="12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</row>
    <row r="1260">
      <c r="C1260" s="15"/>
      <c r="D1260" s="12"/>
      <c r="E1260" s="12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</row>
    <row r="1261">
      <c r="C1261" s="15"/>
      <c r="D1261" s="12"/>
      <c r="E1261" s="12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</row>
    <row r="1262">
      <c r="C1262" s="15"/>
      <c r="D1262" s="12"/>
      <c r="E1262" s="12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</row>
    <row r="1263">
      <c r="C1263" s="15"/>
      <c r="D1263" s="12"/>
      <c r="E1263" s="12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</row>
    <row r="1264">
      <c r="C1264" s="15"/>
      <c r="D1264" s="12"/>
      <c r="E1264" s="12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</row>
    <row r="1265">
      <c r="C1265" s="15"/>
      <c r="D1265" s="12"/>
      <c r="E1265" s="12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</row>
    <row r="1266">
      <c r="C1266" s="15"/>
      <c r="D1266" s="12"/>
      <c r="E1266" s="12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</row>
    <row r="1267">
      <c r="C1267" s="15"/>
      <c r="D1267" s="12"/>
      <c r="E1267" s="12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</row>
    <row r="1268">
      <c r="C1268" s="15"/>
      <c r="D1268" s="12"/>
      <c r="E1268" s="12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</row>
    <row r="1269">
      <c r="C1269" s="15"/>
      <c r="D1269" s="12"/>
      <c r="E1269" s="12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</row>
    <row r="1270">
      <c r="C1270" s="15"/>
      <c r="D1270" s="12"/>
      <c r="E1270" s="12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</row>
    <row r="1271">
      <c r="C1271" s="15"/>
      <c r="D1271" s="12"/>
      <c r="E1271" s="12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</row>
    <row r="1272">
      <c r="C1272" s="15"/>
      <c r="D1272" s="12"/>
      <c r="E1272" s="12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</row>
    <row r="1273">
      <c r="C1273" s="15"/>
      <c r="D1273" s="12"/>
      <c r="E1273" s="12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</row>
    <row r="1274">
      <c r="C1274" s="15"/>
      <c r="D1274" s="12"/>
      <c r="E1274" s="12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</row>
    <row r="1275">
      <c r="C1275" s="15"/>
      <c r="D1275" s="12"/>
      <c r="E1275" s="12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</row>
    <row r="1276">
      <c r="C1276" s="15"/>
      <c r="D1276" s="12"/>
      <c r="E1276" s="12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</row>
    <row r="1277">
      <c r="C1277" s="15"/>
      <c r="D1277" s="12"/>
      <c r="E1277" s="12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</row>
    <row r="1278">
      <c r="C1278" s="15"/>
      <c r="D1278" s="12"/>
      <c r="E1278" s="12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</row>
    <row r="1279">
      <c r="C1279" s="15"/>
      <c r="D1279" s="12"/>
      <c r="E1279" s="12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</row>
    <row r="1280">
      <c r="C1280" s="15"/>
      <c r="D1280" s="12"/>
      <c r="E1280" s="12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</row>
    <row r="1281">
      <c r="C1281" s="15"/>
      <c r="D1281" s="12"/>
      <c r="E1281" s="12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</row>
    <row r="1282">
      <c r="C1282" s="15"/>
      <c r="D1282" s="12"/>
      <c r="E1282" s="12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</row>
    <row r="1283">
      <c r="C1283" s="15"/>
      <c r="D1283" s="12"/>
      <c r="E1283" s="12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</row>
    <row r="1284">
      <c r="C1284" s="15"/>
      <c r="D1284" s="12"/>
      <c r="E1284" s="12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</row>
    <row r="1285">
      <c r="C1285" s="15"/>
      <c r="D1285" s="12"/>
      <c r="E1285" s="12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</row>
    <row r="1286">
      <c r="C1286" s="15"/>
      <c r="D1286" s="12"/>
      <c r="E1286" s="12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</row>
    <row r="1287">
      <c r="C1287" s="15"/>
      <c r="D1287" s="12"/>
      <c r="E1287" s="12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</row>
    <row r="1288">
      <c r="C1288" s="15"/>
      <c r="D1288" s="12"/>
      <c r="E1288" s="12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</row>
    <row r="1289">
      <c r="C1289" s="15"/>
      <c r="D1289" s="12"/>
      <c r="E1289" s="12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</row>
    <row r="1290">
      <c r="C1290" s="15"/>
      <c r="D1290" s="12"/>
      <c r="E1290" s="12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</row>
    <row r="1291">
      <c r="C1291" s="15"/>
      <c r="D1291" s="12"/>
      <c r="E1291" s="12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</row>
    <row r="1292">
      <c r="C1292" s="15"/>
      <c r="D1292" s="12"/>
      <c r="E1292" s="12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</row>
    <row r="1293">
      <c r="C1293" s="15"/>
      <c r="D1293" s="12"/>
      <c r="E1293" s="12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</row>
    <row r="1294">
      <c r="C1294" s="15"/>
      <c r="D1294" s="12"/>
      <c r="E1294" s="12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</row>
    <row r="1295">
      <c r="C1295" s="15"/>
      <c r="D1295" s="12"/>
      <c r="E1295" s="12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</row>
    <row r="1296">
      <c r="C1296" s="15"/>
      <c r="D1296" s="12"/>
      <c r="E1296" s="12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</row>
    <row r="1297">
      <c r="C1297" s="15"/>
      <c r="D1297" s="12"/>
      <c r="E1297" s="12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</row>
    <row r="1298">
      <c r="C1298" s="15"/>
      <c r="D1298" s="12"/>
      <c r="E1298" s="12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</row>
    <row r="1299">
      <c r="C1299" s="15"/>
      <c r="D1299" s="12"/>
      <c r="E1299" s="12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</row>
    <row r="1300">
      <c r="C1300" s="15"/>
      <c r="D1300" s="12"/>
      <c r="E1300" s="12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</row>
    <row r="1301">
      <c r="C1301" s="15"/>
      <c r="D1301" s="12"/>
      <c r="E1301" s="12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</row>
    <row r="1302">
      <c r="C1302" s="15"/>
      <c r="D1302" s="12"/>
      <c r="E1302" s="12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</row>
    <row r="1303">
      <c r="C1303" s="15"/>
      <c r="D1303" s="12"/>
      <c r="E1303" s="12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</row>
    <row r="1304">
      <c r="C1304" s="15"/>
      <c r="D1304" s="12"/>
      <c r="E1304" s="12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</row>
    <row r="1305">
      <c r="C1305" s="15"/>
      <c r="D1305" s="12"/>
      <c r="E1305" s="12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</row>
    <row r="1306">
      <c r="C1306" s="15"/>
      <c r="D1306" s="12"/>
      <c r="E1306" s="12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</row>
    <row r="1307">
      <c r="C1307" s="15"/>
      <c r="D1307" s="12"/>
      <c r="E1307" s="12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</row>
    <row r="1308">
      <c r="C1308" s="15"/>
      <c r="D1308" s="12"/>
      <c r="E1308" s="12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</row>
    <row r="1309">
      <c r="C1309" s="15"/>
      <c r="D1309" s="12"/>
      <c r="E1309" s="12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</row>
    <row r="1310">
      <c r="C1310" s="15"/>
      <c r="D1310" s="12"/>
      <c r="E1310" s="12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</row>
    <row r="1311">
      <c r="C1311" s="15"/>
      <c r="D1311" s="12"/>
      <c r="E1311" s="12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</row>
    <row r="1312">
      <c r="C1312" s="15"/>
      <c r="D1312" s="12"/>
      <c r="E1312" s="12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</row>
    <row r="1313">
      <c r="C1313" s="15"/>
      <c r="D1313" s="12"/>
      <c r="E1313" s="12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</row>
    <row r="1314">
      <c r="C1314" s="15"/>
      <c r="D1314" s="12"/>
      <c r="E1314" s="12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</row>
    <row r="1315">
      <c r="C1315" s="15"/>
      <c r="D1315" s="12"/>
      <c r="E1315" s="12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</row>
    <row r="1316">
      <c r="C1316" s="15"/>
      <c r="D1316" s="12"/>
      <c r="E1316" s="12"/>
      <c r="G1316" s="11"/>
      <c r="H1316" s="11"/>
      <c r="I1316" s="11"/>
      <c r="J1316" s="11"/>
      <c r="K1316" s="11"/>
      <c r="L1316" s="11"/>
      <c r="M1316" s="11"/>
      <c r="N1316" s="11"/>
      <c r="O1316" s="11"/>
      <c r="P1316" s="11"/>
      <c r="Q1316" s="11"/>
      <c r="R1316" s="11"/>
    </row>
    <row r="1317">
      <c r="C1317" s="15"/>
      <c r="D1317" s="12"/>
      <c r="E1317" s="12"/>
      <c r="G1317" s="11"/>
      <c r="H1317" s="11"/>
      <c r="I1317" s="11"/>
      <c r="J1317" s="11"/>
      <c r="K1317" s="11"/>
      <c r="L1317" s="11"/>
      <c r="M1317" s="11"/>
      <c r="N1317" s="11"/>
      <c r="O1317" s="11"/>
      <c r="P1317" s="11"/>
      <c r="Q1317" s="11"/>
      <c r="R1317" s="11"/>
    </row>
    <row r="1318">
      <c r="C1318" s="15"/>
      <c r="D1318" s="12"/>
      <c r="E1318" s="12"/>
      <c r="G1318" s="11"/>
      <c r="H1318" s="11"/>
      <c r="I1318" s="11"/>
      <c r="J1318" s="11"/>
      <c r="K1318" s="11"/>
      <c r="L1318" s="11"/>
      <c r="M1318" s="11"/>
      <c r="N1318" s="11"/>
      <c r="O1318" s="11"/>
      <c r="P1318" s="11"/>
      <c r="Q1318" s="11"/>
      <c r="R1318" s="11"/>
    </row>
    <row r="1319">
      <c r="C1319" s="15"/>
      <c r="D1319" s="12"/>
      <c r="E1319" s="12"/>
      <c r="G1319" s="11"/>
      <c r="H1319" s="11"/>
      <c r="I1319" s="11"/>
      <c r="J1319" s="11"/>
      <c r="K1319" s="11"/>
      <c r="L1319" s="11"/>
      <c r="M1319" s="11"/>
      <c r="N1319" s="11"/>
      <c r="O1319" s="11"/>
      <c r="P1319" s="11"/>
      <c r="Q1319" s="11"/>
      <c r="R1319" s="11"/>
    </row>
    <row r="1320">
      <c r="C1320" s="15"/>
      <c r="D1320" s="12"/>
      <c r="E1320" s="12"/>
      <c r="G1320" s="11"/>
      <c r="H1320" s="11"/>
      <c r="I1320" s="11"/>
      <c r="J1320" s="11"/>
      <c r="K1320" s="11"/>
      <c r="L1320" s="11"/>
      <c r="M1320" s="11"/>
      <c r="N1320" s="11"/>
      <c r="O1320" s="11"/>
      <c r="P1320" s="11"/>
      <c r="Q1320" s="11"/>
      <c r="R1320" s="11"/>
    </row>
    <row r="1321">
      <c r="C1321" s="15"/>
      <c r="D1321" s="12"/>
      <c r="E1321" s="12"/>
      <c r="G1321" s="11"/>
      <c r="H1321" s="11"/>
      <c r="I1321" s="11"/>
      <c r="J1321" s="11"/>
      <c r="K1321" s="11"/>
      <c r="L1321" s="11"/>
      <c r="M1321" s="11"/>
      <c r="N1321" s="11"/>
      <c r="O1321" s="11"/>
      <c r="P1321" s="11"/>
      <c r="Q1321" s="11"/>
      <c r="R1321" s="11"/>
    </row>
    <row r="1322">
      <c r="C1322" s="15"/>
      <c r="D1322" s="12"/>
      <c r="E1322" s="12"/>
      <c r="G1322" s="11"/>
      <c r="H1322" s="11"/>
      <c r="I1322" s="11"/>
      <c r="J1322" s="11"/>
      <c r="K1322" s="11"/>
      <c r="L1322" s="11"/>
      <c r="M1322" s="11"/>
      <c r="N1322" s="11"/>
      <c r="O1322" s="11"/>
      <c r="P1322" s="11"/>
      <c r="Q1322" s="11"/>
      <c r="R1322" s="11"/>
    </row>
    <row r="1323">
      <c r="C1323" s="15"/>
      <c r="D1323" s="12"/>
      <c r="E1323" s="12"/>
      <c r="G1323" s="11"/>
      <c r="H1323" s="11"/>
      <c r="I1323" s="11"/>
      <c r="J1323" s="11"/>
      <c r="K1323" s="11"/>
      <c r="L1323" s="11"/>
      <c r="M1323" s="11"/>
      <c r="N1323" s="11"/>
      <c r="O1323" s="11"/>
      <c r="P1323" s="11"/>
      <c r="Q1323" s="11"/>
      <c r="R1323" s="11"/>
    </row>
    <row r="1324">
      <c r="C1324" s="15"/>
      <c r="D1324" s="12"/>
      <c r="E1324" s="12"/>
      <c r="G1324" s="11"/>
      <c r="H1324" s="11"/>
      <c r="I1324" s="11"/>
      <c r="J1324" s="11"/>
      <c r="K1324" s="11"/>
      <c r="L1324" s="11"/>
      <c r="M1324" s="11"/>
      <c r="N1324" s="11"/>
      <c r="O1324" s="11"/>
      <c r="P1324" s="11"/>
      <c r="Q1324" s="11"/>
      <c r="R1324" s="11"/>
    </row>
    <row r="1325">
      <c r="C1325" s="15"/>
      <c r="D1325" s="12"/>
      <c r="E1325" s="12"/>
      <c r="G1325" s="11"/>
      <c r="H1325" s="11"/>
      <c r="I1325" s="11"/>
      <c r="J1325" s="11"/>
      <c r="K1325" s="11"/>
      <c r="L1325" s="11"/>
      <c r="M1325" s="11"/>
      <c r="N1325" s="11"/>
      <c r="O1325" s="11"/>
      <c r="P1325" s="11"/>
      <c r="Q1325" s="11"/>
      <c r="R1325" s="11"/>
    </row>
    <row r="1326">
      <c r="C1326" s="15"/>
      <c r="D1326" s="12"/>
      <c r="E1326" s="12"/>
      <c r="G1326" s="11"/>
      <c r="H1326" s="11"/>
      <c r="I1326" s="11"/>
      <c r="J1326" s="11"/>
      <c r="K1326" s="11"/>
      <c r="L1326" s="11"/>
      <c r="M1326" s="11"/>
      <c r="N1326" s="11"/>
      <c r="O1326" s="11"/>
      <c r="P1326" s="11"/>
      <c r="Q1326" s="11"/>
      <c r="R1326" s="11"/>
    </row>
    <row r="1327">
      <c r="C1327" s="15"/>
      <c r="D1327" s="12"/>
      <c r="E1327" s="12"/>
      <c r="G1327" s="11"/>
      <c r="H1327" s="11"/>
      <c r="I1327" s="11"/>
      <c r="J1327" s="11"/>
      <c r="K1327" s="11"/>
      <c r="L1327" s="11"/>
      <c r="M1327" s="11"/>
      <c r="N1327" s="11"/>
      <c r="O1327" s="11"/>
      <c r="P1327" s="11"/>
      <c r="Q1327" s="11"/>
      <c r="R1327" s="11"/>
    </row>
    <row r="1328">
      <c r="C1328" s="15"/>
      <c r="D1328" s="12"/>
      <c r="E1328" s="12"/>
      <c r="G1328" s="11"/>
      <c r="H1328" s="11"/>
      <c r="I1328" s="11"/>
      <c r="J1328" s="11"/>
      <c r="K1328" s="11"/>
      <c r="L1328" s="11"/>
      <c r="M1328" s="11"/>
      <c r="N1328" s="11"/>
      <c r="O1328" s="11"/>
      <c r="P1328" s="11"/>
      <c r="Q1328" s="11"/>
      <c r="R1328" s="11"/>
    </row>
    <row r="1329">
      <c r="C1329" s="15"/>
      <c r="D1329" s="12"/>
      <c r="E1329" s="12"/>
      <c r="G1329" s="11"/>
      <c r="H1329" s="11"/>
      <c r="I1329" s="11"/>
      <c r="J1329" s="11"/>
      <c r="K1329" s="11"/>
      <c r="L1329" s="11"/>
      <c r="M1329" s="11"/>
      <c r="N1329" s="11"/>
      <c r="O1329" s="11"/>
      <c r="P1329" s="11"/>
      <c r="Q1329" s="11"/>
      <c r="R1329" s="11"/>
    </row>
    <row r="1330">
      <c r="C1330" s="15"/>
      <c r="D1330" s="12"/>
      <c r="E1330" s="12"/>
      <c r="G1330" s="11"/>
      <c r="H1330" s="11"/>
      <c r="I1330" s="11"/>
      <c r="J1330" s="11"/>
      <c r="K1330" s="11"/>
      <c r="L1330" s="11"/>
      <c r="M1330" s="11"/>
      <c r="N1330" s="11"/>
      <c r="O1330" s="11"/>
      <c r="P1330" s="11"/>
      <c r="Q1330" s="11"/>
      <c r="R1330" s="11"/>
    </row>
    <row r="1331">
      <c r="C1331" s="15"/>
      <c r="D1331" s="12"/>
      <c r="E1331" s="12"/>
      <c r="G1331" s="11"/>
      <c r="H1331" s="11"/>
      <c r="I1331" s="11"/>
      <c r="J1331" s="11"/>
      <c r="K1331" s="11"/>
      <c r="L1331" s="11"/>
      <c r="M1331" s="11"/>
      <c r="N1331" s="11"/>
      <c r="O1331" s="11"/>
      <c r="P1331" s="11"/>
      <c r="Q1331" s="11"/>
      <c r="R1331" s="11"/>
    </row>
    <row r="1332">
      <c r="C1332" s="15"/>
      <c r="D1332" s="12"/>
      <c r="E1332" s="12"/>
      <c r="G1332" s="11"/>
      <c r="H1332" s="11"/>
      <c r="I1332" s="11"/>
      <c r="J1332" s="11"/>
      <c r="K1332" s="11"/>
      <c r="L1332" s="11"/>
      <c r="M1332" s="11"/>
      <c r="N1332" s="11"/>
      <c r="O1332" s="11"/>
      <c r="P1332" s="11"/>
      <c r="Q1332" s="11"/>
      <c r="R1332" s="11"/>
    </row>
    <row r="1333">
      <c r="C1333" s="15"/>
      <c r="D1333" s="12"/>
      <c r="E1333" s="12"/>
      <c r="G1333" s="11"/>
      <c r="H1333" s="11"/>
      <c r="I1333" s="11"/>
      <c r="J1333" s="11"/>
      <c r="K1333" s="11"/>
      <c r="L1333" s="11"/>
      <c r="M1333" s="11"/>
      <c r="N1333" s="11"/>
      <c r="O1333" s="11"/>
      <c r="P1333" s="11"/>
      <c r="Q1333" s="11"/>
      <c r="R1333" s="11"/>
    </row>
    <row r="1334">
      <c r="C1334" s="15"/>
      <c r="D1334" s="12"/>
      <c r="E1334" s="12"/>
      <c r="G1334" s="11"/>
      <c r="H1334" s="11"/>
      <c r="I1334" s="11"/>
      <c r="J1334" s="11"/>
      <c r="K1334" s="11"/>
      <c r="L1334" s="11"/>
      <c r="M1334" s="11"/>
      <c r="N1334" s="11"/>
      <c r="O1334" s="11"/>
      <c r="P1334" s="11"/>
      <c r="Q1334" s="11"/>
      <c r="R1334" s="11"/>
    </row>
    <row r="1335">
      <c r="C1335" s="15"/>
      <c r="D1335" s="12"/>
      <c r="E1335" s="12"/>
      <c r="G1335" s="11"/>
      <c r="H1335" s="11"/>
      <c r="I1335" s="11"/>
      <c r="J1335" s="11"/>
      <c r="K1335" s="11"/>
      <c r="L1335" s="11"/>
      <c r="M1335" s="11"/>
      <c r="N1335" s="11"/>
      <c r="O1335" s="11"/>
      <c r="P1335" s="11"/>
      <c r="Q1335" s="11"/>
      <c r="R1335" s="11"/>
    </row>
    <row r="1336">
      <c r="C1336" s="15"/>
      <c r="D1336" s="12"/>
      <c r="E1336" s="12"/>
      <c r="G1336" s="11"/>
      <c r="H1336" s="11"/>
      <c r="I1336" s="11"/>
      <c r="J1336" s="11"/>
      <c r="K1336" s="11"/>
      <c r="L1336" s="11"/>
      <c r="M1336" s="11"/>
      <c r="N1336" s="11"/>
      <c r="O1336" s="11"/>
      <c r="P1336" s="11"/>
      <c r="Q1336" s="11"/>
      <c r="R1336" s="11"/>
    </row>
    <row r="1337">
      <c r="C1337" s="15"/>
      <c r="D1337" s="12"/>
      <c r="E1337" s="12"/>
      <c r="G1337" s="11"/>
      <c r="H1337" s="11"/>
      <c r="I1337" s="11"/>
      <c r="J1337" s="11"/>
      <c r="K1337" s="11"/>
      <c r="L1337" s="11"/>
      <c r="M1337" s="11"/>
      <c r="N1337" s="11"/>
      <c r="O1337" s="11"/>
      <c r="P1337" s="11"/>
      <c r="Q1337" s="11"/>
      <c r="R1337" s="11"/>
    </row>
    <row r="1338">
      <c r="C1338" s="15"/>
      <c r="D1338" s="12"/>
      <c r="E1338" s="12"/>
      <c r="G1338" s="11"/>
      <c r="H1338" s="11"/>
      <c r="I1338" s="11"/>
      <c r="J1338" s="11"/>
      <c r="K1338" s="11"/>
      <c r="L1338" s="11"/>
      <c r="M1338" s="11"/>
      <c r="N1338" s="11"/>
      <c r="O1338" s="11"/>
      <c r="P1338" s="11"/>
      <c r="Q1338" s="11"/>
      <c r="R1338" s="11"/>
    </row>
    <row r="1339">
      <c r="C1339" s="15"/>
      <c r="D1339" s="12"/>
      <c r="E1339" s="12"/>
      <c r="G1339" s="11"/>
      <c r="H1339" s="11"/>
      <c r="I1339" s="11"/>
      <c r="J1339" s="11"/>
      <c r="K1339" s="11"/>
      <c r="L1339" s="11"/>
      <c r="M1339" s="11"/>
      <c r="N1339" s="11"/>
      <c r="O1339" s="11"/>
      <c r="P1339" s="11"/>
      <c r="Q1339" s="11"/>
      <c r="R1339" s="11"/>
    </row>
    <row r="1340">
      <c r="C1340" s="15"/>
      <c r="D1340" s="12"/>
      <c r="E1340" s="12"/>
      <c r="G1340" s="11"/>
      <c r="H1340" s="11"/>
      <c r="I1340" s="11"/>
      <c r="J1340" s="11"/>
      <c r="K1340" s="11"/>
      <c r="L1340" s="11"/>
      <c r="M1340" s="11"/>
      <c r="N1340" s="11"/>
      <c r="O1340" s="11"/>
      <c r="P1340" s="11"/>
      <c r="Q1340" s="11"/>
      <c r="R1340" s="11"/>
    </row>
    <row r="1341">
      <c r="C1341" s="15"/>
      <c r="D1341" s="12"/>
      <c r="E1341" s="12"/>
      <c r="G1341" s="11"/>
      <c r="H1341" s="11"/>
      <c r="I1341" s="11"/>
      <c r="J1341" s="11"/>
      <c r="K1341" s="11"/>
      <c r="L1341" s="11"/>
      <c r="M1341" s="11"/>
      <c r="N1341" s="11"/>
      <c r="O1341" s="11"/>
      <c r="P1341" s="11"/>
      <c r="Q1341" s="11"/>
      <c r="R1341" s="11"/>
    </row>
    <row r="1342">
      <c r="C1342" s="15"/>
      <c r="D1342" s="12"/>
      <c r="E1342" s="12"/>
      <c r="G1342" s="11"/>
      <c r="H1342" s="11"/>
      <c r="I1342" s="11"/>
      <c r="J1342" s="11"/>
      <c r="K1342" s="11"/>
      <c r="L1342" s="11"/>
      <c r="M1342" s="11"/>
      <c r="N1342" s="11"/>
      <c r="O1342" s="11"/>
      <c r="P1342" s="11"/>
      <c r="Q1342" s="11"/>
      <c r="R1342" s="11"/>
    </row>
    <row r="1343">
      <c r="C1343" s="15"/>
      <c r="D1343" s="12"/>
      <c r="E1343" s="12"/>
      <c r="G1343" s="11"/>
      <c r="H1343" s="11"/>
      <c r="I1343" s="11"/>
      <c r="J1343" s="11"/>
      <c r="K1343" s="11"/>
      <c r="L1343" s="11"/>
      <c r="M1343" s="11"/>
      <c r="N1343" s="11"/>
      <c r="O1343" s="11"/>
      <c r="P1343" s="11"/>
      <c r="Q1343" s="11"/>
      <c r="R1343" s="11"/>
    </row>
    <row r="1344">
      <c r="C1344" s="15"/>
      <c r="D1344" s="12"/>
      <c r="E1344" s="12"/>
      <c r="G1344" s="11"/>
      <c r="H1344" s="11"/>
      <c r="I1344" s="11"/>
      <c r="J1344" s="11"/>
      <c r="K1344" s="11"/>
      <c r="L1344" s="11"/>
      <c r="M1344" s="11"/>
      <c r="N1344" s="11"/>
      <c r="O1344" s="11"/>
      <c r="P1344" s="11"/>
      <c r="Q1344" s="11"/>
      <c r="R1344" s="11"/>
    </row>
    <row r="1345">
      <c r="C1345" s="15"/>
      <c r="D1345" s="12"/>
      <c r="E1345" s="12"/>
      <c r="G1345" s="11"/>
      <c r="H1345" s="11"/>
      <c r="I1345" s="11"/>
      <c r="J1345" s="11"/>
      <c r="K1345" s="11"/>
      <c r="L1345" s="11"/>
      <c r="M1345" s="11"/>
      <c r="N1345" s="11"/>
      <c r="O1345" s="11"/>
      <c r="P1345" s="11"/>
      <c r="Q1345" s="11"/>
      <c r="R1345" s="11"/>
    </row>
    <row r="1346">
      <c r="C1346" s="15"/>
      <c r="D1346" s="12"/>
      <c r="E1346" s="12"/>
      <c r="G1346" s="11"/>
      <c r="H1346" s="11"/>
      <c r="I1346" s="11"/>
      <c r="J1346" s="11"/>
      <c r="K1346" s="11"/>
      <c r="L1346" s="11"/>
      <c r="M1346" s="11"/>
      <c r="N1346" s="11"/>
      <c r="O1346" s="11"/>
      <c r="P1346" s="11"/>
      <c r="Q1346" s="11"/>
      <c r="R1346" s="11"/>
    </row>
    <row r="1347">
      <c r="C1347" s="15"/>
      <c r="D1347" s="12"/>
      <c r="E1347" s="12"/>
      <c r="G1347" s="11"/>
      <c r="H1347" s="11"/>
      <c r="I1347" s="11"/>
      <c r="J1347" s="11"/>
      <c r="K1347" s="11"/>
      <c r="L1347" s="11"/>
      <c r="M1347" s="11"/>
      <c r="N1347" s="11"/>
      <c r="O1347" s="11"/>
      <c r="P1347" s="11"/>
      <c r="Q1347" s="11"/>
      <c r="R1347" s="11"/>
    </row>
    <row r="1348">
      <c r="C1348" s="15"/>
      <c r="D1348" s="12"/>
      <c r="E1348" s="12"/>
      <c r="G1348" s="11"/>
      <c r="H1348" s="11"/>
      <c r="I1348" s="11"/>
      <c r="J1348" s="11"/>
      <c r="K1348" s="11"/>
      <c r="L1348" s="11"/>
      <c r="M1348" s="11"/>
      <c r="N1348" s="11"/>
      <c r="O1348" s="11"/>
      <c r="P1348" s="11"/>
      <c r="Q1348" s="11"/>
      <c r="R1348" s="11"/>
    </row>
    <row r="1349">
      <c r="C1349" s="15"/>
      <c r="D1349" s="12"/>
      <c r="E1349" s="12"/>
      <c r="G1349" s="11"/>
      <c r="H1349" s="11"/>
      <c r="I1349" s="11"/>
      <c r="J1349" s="11"/>
      <c r="K1349" s="11"/>
      <c r="L1349" s="11"/>
      <c r="M1349" s="11"/>
      <c r="N1349" s="11"/>
      <c r="O1349" s="11"/>
      <c r="P1349" s="11"/>
      <c r="Q1349" s="11"/>
      <c r="R1349" s="11"/>
    </row>
    <row r="1350">
      <c r="C1350" s="15"/>
      <c r="D1350" s="12"/>
      <c r="E1350" s="12"/>
      <c r="G1350" s="11"/>
      <c r="H1350" s="11"/>
      <c r="I1350" s="11"/>
      <c r="J1350" s="11"/>
      <c r="K1350" s="11"/>
      <c r="L1350" s="11"/>
      <c r="M1350" s="11"/>
      <c r="N1350" s="11"/>
      <c r="O1350" s="11"/>
      <c r="P1350" s="11"/>
      <c r="Q1350" s="11"/>
      <c r="R1350" s="11"/>
    </row>
    <row r="1351">
      <c r="C1351" s="15"/>
      <c r="D1351" s="12"/>
      <c r="E1351" s="12"/>
      <c r="G1351" s="11"/>
      <c r="H1351" s="11"/>
      <c r="I1351" s="11"/>
      <c r="J1351" s="11"/>
      <c r="K1351" s="11"/>
      <c r="L1351" s="11"/>
      <c r="M1351" s="11"/>
      <c r="N1351" s="11"/>
      <c r="O1351" s="11"/>
      <c r="P1351" s="11"/>
      <c r="Q1351" s="11"/>
      <c r="R1351" s="11"/>
    </row>
    <row r="1352">
      <c r="C1352" s="15"/>
      <c r="D1352" s="12"/>
      <c r="E1352" s="12"/>
      <c r="G1352" s="11"/>
      <c r="H1352" s="11"/>
      <c r="I1352" s="11"/>
      <c r="J1352" s="11"/>
      <c r="K1352" s="11"/>
      <c r="L1352" s="11"/>
      <c r="M1352" s="11"/>
      <c r="N1352" s="11"/>
      <c r="O1352" s="11"/>
      <c r="P1352" s="11"/>
      <c r="Q1352" s="11"/>
      <c r="R1352" s="11"/>
    </row>
    <row r="1353">
      <c r="C1353" s="15"/>
      <c r="D1353" s="12"/>
      <c r="E1353" s="12"/>
      <c r="G1353" s="11"/>
      <c r="H1353" s="11"/>
      <c r="I1353" s="11"/>
      <c r="J1353" s="11"/>
      <c r="K1353" s="11"/>
      <c r="L1353" s="11"/>
      <c r="M1353" s="11"/>
      <c r="N1353" s="11"/>
      <c r="O1353" s="11"/>
      <c r="P1353" s="11"/>
      <c r="Q1353" s="11"/>
      <c r="R1353" s="11"/>
    </row>
    <row r="1354">
      <c r="C1354" s="15"/>
      <c r="D1354" s="12"/>
      <c r="E1354" s="12"/>
      <c r="G1354" s="11"/>
      <c r="H1354" s="11"/>
      <c r="I1354" s="11"/>
      <c r="J1354" s="11"/>
      <c r="K1354" s="11"/>
      <c r="L1354" s="11"/>
      <c r="M1354" s="11"/>
      <c r="N1354" s="11"/>
      <c r="O1354" s="11"/>
      <c r="P1354" s="11"/>
      <c r="Q1354" s="11"/>
      <c r="R1354" s="11"/>
    </row>
    <row r="1355">
      <c r="C1355" s="15"/>
      <c r="D1355" s="12"/>
      <c r="E1355" s="12"/>
      <c r="G1355" s="11"/>
      <c r="H1355" s="11"/>
      <c r="I1355" s="11"/>
      <c r="J1355" s="11"/>
      <c r="K1355" s="11"/>
      <c r="L1355" s="11"/>
      <c r="M1355" s="11"/>
      <c r="N1355" s="11"/>
      <c r="O1355" s="11"/>
      <c r="P1355" s="11"/>
      <c r="Q1355" s="11"/>
      <c r="R1355" s="11"/>
    </row>
    <row r="1356">
      <c r="C1356" s="15"/>
      <c r="D1356" s="12"/>
      <c r="E1356" s="12"/>
      <c r="G1356" s="11"/>
      <c r="H1356" s="11"/>
      <c r="I1356" s="11"/>
      <c r="J1356" s="11"/>
      <c r="K1356" s="11"/>
      <c r="L1356" s="11"/>
      <c r="M1356" s="11"/>
      <c r="N1356" s="11"/>
      <c r="O1356" s="11"/>
      <c r="P1356" s="11"/>
      <c r="Q1356" s="11"/>
      <c r="R1356" s="11"/>
    </row>
    <row r="1357">
      <c r="C1357" s="15"/>
      <c r="D1357" s="12"/>
      <c r="E1357" s="12"/>
      <c r="G1357" s="11"/>
      <c r="H1357" s="11"/>
      <c r="I1357" s="11"/>
      <c r="J1357" s="11"/>
      <c r="K1357" s="11"/>
      <c r="L1357" s="11"/>
      <c r="M1357" s="11"/>
      <c r="N1357" s="11"/>
      <c r="O1357" s="11"/>
      <c r="P1357" s="11"/>
      <c r="Q1357" s="11"/>
      <c r="R1357" s="11"/>
    </row>
    <row r="1358">
      <c r="C1358" s="15"/>
      <c r="D1358" s="12"/>
      <c r="E1358" s="12"/>
      <c r="G1358" s="11"/>
      <c r="H1358" s="11"/>
      <c r="I1358" s="11"/>
      <c r="J1358" s="11"/>
      <c r="K1358" s="11"/>
      <c r="L1358" s="11"/>
      <c r="M1358" s="11"/>
      <c r="N1358" s="11"/>
      <c r="O1358" s="11"/>
      <c r="P1358" s="11"/>
      <c r="Q1358" s="11"/>
      <c r="R1358" s="11"/>
    </row>
    <row r="1359">
      <c r="C1359" s="15"/>
      <c r="D1359" s="12"/>
      <c r="E1359" s="12"/>
      <c r="G1359" s="11"/>
      <c r="H1359" s="11"/>
      <c r="I1359" s="11"/>
      <c r="J1359" s="11"/>
      <c r="K1359" s="11"/>
      <c r="L1359" s="11"/>
      <c r="M1359" s="11"/>
      <c r="N1359" s="11"/>
      <c r="O1359" s="11"/>
      <c r="P1359" s="11"/>
      <c r="Q1359" s="11"/>
      <c r="R1359" s="11"/>
    </row>
    <row r="1360">
      <c r="C1360" s="15"/>
      <c r="D1360" s="12"/>
      <c r="E1360" s="12"/>
      <c r="G1360" s="11"/>
      <c r="H1360" s="11"/>
      <c r="I1360" s="11"/>
      <c r="J1360" s="11"/>
      <c r="K1360" s="11"/>
      <c r="L1360" s="11"/>
      <c r="M1360" s="11"/>
      <c r="N1360" s="11"/>
      <c r="O1360" s="11"/>
      <c r="P1360" s="11"/>
      <c r="Q1360" s="11"/>
      <c r="R1360" s="11"/>
    </row>
    <row r="1361">
      <c r="C1361" s="15"/>
      <c r="D1361" s="12"/>
      <c r="E1361" s="12"/>
      <c r="G1361" s="11"/>
      <c r="H1361" s="11"/>
      <c r="I1361" s="11"/>
      <c r="J1361" s="11"/>
      <c r="K1361" s="11"/>
      <c r="L1361" s="11"/>
      <c r="M1361" s="11"/>
      <c r="N1361" s="11"/>
      <c r="O1361" s="11"/>
      <c r="P1361" s="11"/>
      <c r="Q1361" s="11"/>
      <c r="R1361" s="11"/>
    </row>
    <row r="1362">
      <c r="C1362" s="15"/>
      <c r="D1362" s="12"/>
      <c r="E1362" s="12"/>
      <c r="G1362" s="11"/>
      <c r="H1362" s="11"/>
      <c r="I1362" s="11"/>
      <c r="J1362" s="11"/>
      <c r="K1362" s="11"/>
      <c r="L1362" s="11"/>
      <c r="M1362" s="11"/>
      <c r="N1362" s="11"/>
      <c r="O1362" s="11"/>
      <c r="P1362" s="11"/>
      <c r="Q1362" s="11"/>
      <c r="R1362" s="11"/>
    </row>
    <row r="1363">
      <c r="C1363" s="15"/>
      <c r="D1363" s="12"/>
      <c r="E1363" s="12"/>
      <c r="G1363" s="11"/>
      <c r="H1363" s="11"/>
      <c r="I1363" s="11"/>
      <c r="J1363" s="11"/>
      <c r="K1363" s="11"/>
      <c r="L1363" s="11"/>
      <c r="M1363" s="11"/>
      <c r="N1363" s="11"/>
      <c r="O1363" s="11"/>
      <c r="P1363" s="11"/>
      <c r="Q1363" s="11"/>
      <c r="R1363" s="11"/>
    </row>
    <row r="1364">
      <c r="C1364" s="15"/>
      <c r="D1364" s="12"/>
      <c r="E1364" s="12"/>
      <c r="G1364" s="11"/>
      <c r="H1364" s="11"/>
      <c r="I1364" s="11"/>
      <c r="J1364" s="11"/>
      <c r="K1364" s="11"/>
      <c r="L1364" s="11"/>
      <c r="M1364" s="11"/>
      <c r="N1364" s="11"/>
      <c r="O1364" s="11"/>
      <c r="P1364" s="11"/>
      <c r="Q1364" s="11"/>
      <c r="R1364" s="11"/>
    </row>
    <row r="1365">
      <c r="C1365" s="15"/>
      <c r="D1365" s="12"/>
      <c r="E1365" s="12"/>
      <c r="G1365" s="11"/>
      <c r="H1365" s="11"/>
      <c r="I1365" s="11"/>
      <c r="J1365" s="11"/>
      <c r="K1365" s="11"/>
      <c r="L1365" s="11"/>
      <c r="M1365" s="11"/>
      <c r="N1365" s="11"/>
      <c r="O1365" s="11"/>
      <c r="P1365" s="11"/>
      <c r="Q1365" s="11"/>
      <c r="R1365" s="11"/>
    </row>
    <row r="1366">
      <c r="C1366" s="15"/>
      <c r="D1366" s="12"/>
      <c r="E1366" s="12"/>
      <c r="G1366" s="11"/>
      <c r="H1366" s="11"/>
      <c r="I1366" s="11"/>
      <c r="J1366" s="11"/>
      <c r="K1366" s="11"/>
      <c r="L1366" s="11"/>
      <c r="M1366" s="11"/>
      <c r="N1366" s="11"/>
      <c r="O1366" s="11"/>
      <c r="P1366" s="11"/>
      <c r="Q1366" s="11"/>
      <c r="R1366" s="11"/>
    </row>
    <row r="1367">
      <c r="C1367" s="15"/>
      <c r="D1367" s="12"/>
      <c r="E1367" s="12"/>
      <c r="G1367" s="11"/>
      <c r="H1367" s="11"/>
      <c r="I1367" s="11"/>
      <c r="J1367" s="11"/>
      <c r="K1367" s="11"/>
      <c r="L1367" s="11"/>
      <c r="M1367" s="11"/>
      <c r="N1367" s="11"/>
      <c r="O1367" s="11"/>
      <c r="P1367" s="11"/>
      <c r="Q1367" s="11"/>
      <c r="R1367" s="11"/>
    </row>
    <row r="1368">
      <c r="C1368" s="15"/>
      <c r="D1368" s="12"/>
      <c r="E1368" s="12"/>
      <c r="G1368" s="11"/>
      <c r="H1368" s="11"/>
      <c r="I1368" s="11"/>
      <c r="J1368" s="11"/>
      <c r="K1368" s="11"/>
      <c r="L1368" s="11"/>
      <c r="M1368" s="11"/>
      <c r="N1368" s="11"/>
      <c r="O1368" s="11"/>
      <c r="P1368" s="11"/>
      <c r="Q1368" s="11"/>
      <c r="R1368" s="11"/>
    </row>
    <row r="1369">
      <c r="C1369" s="15"/>
      <c r="D1369" s="12"/>
      <c r="E1369" s="12"/>
      <c r="G1369" s="11"/>
      <c r="H1369" s="11"/>
      <c r="I1369" s="11"/>
      <c r="J1369" s="11"/>
      <c r="K1369" s="11"/>
      <c r="L1369" s="11"/>
      <c r="M1369" s="11"/>
      <c r="N1369" s="11"/>
      <c r="O1369" s="11"/>
      <c r="P1369" s="11"/>
      <c r="Q1369" s="11"/>
      <c r="R1369" s="11"/>
    </row>
    <row r="1370">
      <c r="C1370" s="15"/>
      <c r="D1370" s="12"/>
      <c r="E1370" s="12"/>
      <c r="G1370" s="11"/>
      <c r="H1370" s="11"/>
      <c r="I1370" s="11"/>
      <c r="J1370" s="11"/>
      <c r="K1370" s="11"/>
      <c r="L1370" s="11"/>
      <c r="M1370" s="11"/>
      <c r="N1370" s="11"/>
      <c r="O1370" s="11"/>
      <c r="P1370" s="11"/>
      <c r="Q1370" s="11"/>
      <c r="R1370" s="11"/>
    </row>
    <row r="1371">
      <c r="C1371" s="15"/>
      <c r="D1371" s="12"/>
      <c r="E1371" s="12"/>
      <c r="G1371" s="11"/>
      <c r="H1371" s="11"/>
      <c r="I1371" s="11"/>
      <c r="J1371" s="11"/>
      <c r="K1371" s="11"/>
      <c r="L1371" s="11"/>
      <c r="M1371" s="11"/>
      <c r="N1371" s="11"/>
      <c r="O1371" s="11"/>
      <c r="P1371" s="11"/>
      <c r="Q1371" s="11"/>
      <c r="R1371" s="11"/>
    </row>
    <row r="1372">
      <c r="C1372" s="15"/>
      <c r="D1372" s="12"/>
      <c r="E1372" s="12"/>
      <c r="G1372" s="11"/>
      <c r="H1372" s="11"/>
      <c r="I1372" s="11"/>
      <c r="J1372" s="11"/>
      <c r="K1372" s="11"/>
      <c r="L1372" s="11"/>
      <c r="M1372" s="11"/>
      <c r="N1372" s="11"/>
      <c r="O1372" s="11"/>
      <c r="P1372" s="11"/>
      <c r="Q1372" s="11"/>
      <c r="R1372" s="11"/>
    </row>
    <row r="1373">
      <c r="C1373" s="15"/>
      <c r="D1373" s="12"/>
      <c r="E1373" s="12"/>
      <c r="G1373" s="11"/>
      <c r="H1373" s="11"/>
      <c r="I1373" s="11"/>
      <c r="J1373" s="11"/>
      <c r="K1373" s="11"/>
      <c r="L1373" s="11"/>
      <c r="M1373" s="11"/>
      <c r="N1373" s="11"/>
      <c r="O1373" s="11"/>
      <c r="P1373" s="11"/>
      <c r="Q1373" s="11"/>
      <c r="R1373" s="11"/>
    </row>
    <row r="1374">
      <c r="C1374" s="15"/>
      <c r="D1374" s="12"/>
      <c r="E1374" s="12"/>
      <c r="G1374" s="11"/>
      <c r="H1374" s="11"/>
      <c r="I1374" s="11"/>
      <c r="J1374" s="11"/>
      <c r="K1374" s="11"/>
      <c r="L1374" s="11"/>
      <c r="M1374" s="11"/>
      <c r="N1374" s="11"/>
      <c r="O1374" s="11"/>
      <c r="P1374" s="11"/>
      <c r="Q1374" s="11"/>
      <c r="R1374" s="11"/>
    </row>
    <row r="1375">
      <c r="C1375" s="15"/>
      <c r="D1375" s="12"/>
      <c r="E1375" s="12"/>
      <c r="G1375" s="11"/>
      <c r="H1375" s="11"/>
      <c r="I1375" s="11"/>
      <c r="J1375" s="11"/>
      <c r="K1375" s="11"/>
      <c r="L1375" s="11"/>
      <c r="M1375" s="11"/>
      <c r="N1375" s="11"/>
      <c r="O1375" s="11"/>
      <c r="P1375" s="11"/>
      <c r="Q1375" s="11"/>
      <c r="R1375" s="11"/>
    </row>
    <row r="1376">
      <c r="C1376" s="15"/>
      <c r="D1376" s="12"/>
      <c r="E1376" s="12"/>
      <c r="G1376" s="11"/>
      <c r="H1376" s="11"/>
      <c r="I1376" s="11"/>
      <c r="J1376" s="11"/>
      <c r="K1376" s="11"/>
      <c r="L1376" s="11"/>
      <c r="M1376" s="11"/>
      <c r="N1376" s="11"/>
      <c r="O1376" s="11"/>
      <c r="P1376" s="11"/>
      <c r="Q1376" s="11"/>
      <c r="R1376" s="11"/>
    </row>
    <row r="1377">
      <c r="C1377" s="15"/>
      <c r="D1377" s="12"/>
      <c r="E1377" s="12"/>
      <c r="G1377" s="11"/>
      <c r="H1377" s="11"/>
      <c r="I1377" s="11"/>
      <c r="J1377" s="11"/>
      <c r="K1377" s="11"/>
      <c r="L1377" s="11"/>
      <c r="M1377" s="11"/>
      <c r="N1377" s="11"/>
      <c r="O1377" s="11"/>
      <c r="P1377" s="11"/>
      <c r="Q1377" s="11"/>
      <c r="R1377" s="11"/>
    </row>
    <row r="1378">
      <c r="C1378" s="15"/>
      <c r="D1378" s="12"/>
      <c r="E1378" s="12"/>
      <c r="G1378" s="11"/>
      <c r="H1378" s="11"/>
      <c r="I1378" s="11"/>
      <c r="J1378" s="11"/>
      <c r="K1378" s="11"/>
      <c r="L1378" s="11"/>
      <c r="M1378" s="11"/>
      <c r="N1378" s="11"/>
      <c r="O1378" s="11"/>
      <c r="P1378" s="11"/>
      <c r="Q1378" s="11"/>
      <c r="R1378" s="11"/>
    </row>
    <row r="1379">
      <c r="C1379" s="15"/>
      <c r="D1379" s="12"/>
      <c r="E1379" s="12"/>
      <c r="G1379" s="11"/>
      <c r="H1379" s="11"/>
      <c r="I1379" s="11"/>
      <c r="J1379" s="11"/>
      <c r="K1379" s="11"/>
      <c r="L1379" s="11"/>
      <c r="M1379" s="11"/>
      <c r="N1379" s="11"/>
      <c r="O1379" s="11"/>
      <c r="P1379" s="11"/>
      <c r="Q1379" s="11"/>
      <c r="R1379" s="11"/>
    </row>
    <row r="1380">
      <c r="C1380" s="15"/>
      <c r="D1380" s="12"/>
      <c r="E1380" s="12"/>
      <c r="G1380" s="11"/>
      <c r="H1380" s="11"/>
      <c r="I1380" s="11"/>
      <c r="J1380" s="11"/>
      <c r="K1380" s="11"/>
      <c r="L1380" s="11"/>
      <c r="M1380" s="11"/>
      <c r="N1380" s="11"/>
      <c r="O1380" s="11"/>
      <c r="P1380" s="11"/>
      <c r="Q1380" s="11"/>
      <c r="R1380" s="11"/>
    </row>
    <row r="1381">
      <c r="C1381" s="15"/>
      <c r="D1381" s="12"/>
      <c r="E1381" s="12"/>
      <c r="G1381" s="11"/>
      <c r="H1381" s="11"/>
      <c r="I1381" s="11"/>
      <c r="J1381" s="11"/>
      <c r="K1381" s="11"/>
      <c r="L1381" s="11"/>
      <c r="M1381" s="11"/>
      <c r="N1381" s="11"/>
      <c r="O1381" s="11"/>
      <c r="P1381" s="11"/>
      <c r="Q1381" s="11"/>
      <c r="R1381" s="11"/>
    </row>
    <row r="1382">
      <c r="C1382" s="15"/>
      <c r="D1382" s="12"/>
      <c r="E1382" s="12"/>
      <c r="G1382" s="11"/>
      <c r="H1382" s="11"/>
      <c r="I1382" s="11"/>
      <c r="J1382" s="11"/>
      <c r="K1382" s="11"/>
      <c r="L1382" s="11"/>
      <c r="M1382" s="11"/>
      <c r="N1382" s="11"/>
      <c r="O1382" s="11"/>
      <c r="P1382" s="11"/>
      <c r="Q1382" s="11"/>
      <c r="R1382" s="11"/>
    </row>
    <row r="1383">
      <c r="C1383" s="15"/>
      <c r="D1383" s="12"/>
      <c r="E1383" s="12"/>
      <c r="G1383" s="11"/>
      <c r="H1383" s="11"/>
      <c r="I1383" s="11"/>
      <c r="J1383" s="11"/>
      <c r="K1383" s="11"/>
      <c r="L1383" s="11"/>
      <c r="M1383" s="11"/>
      <c r="N1383" s="11"/>
      <c r="O1383" s="11"/>
      <c r="P1383" s="11"/>
      <c r="Q1383" s="11"/>
      <c r="R1383" s="11"/>
    </row>
    <row r="1384">
      <c r="C1384" s="15"/>
      <c r="D1384" s="12"/>
      <c r="E1384" s="12"/>
      <c r="G1384" s="11"/>
      <c r="H1384" s="11"/>
      <c r="I1384" s="11"/>
      <c r="J1384" s="11"/>
      <c r="K1384" s="11"/>
      <c r="L1384" s="11"/>
      <c r="M1384" s="11"/>
      <c r="N1384" s="11"/>
      <c r="O1384" s="11"/>
      <c r="P1384" s="11"/>
      <c r="Q1384" s="11"/>
      <c r="R1384" s="11"/>
    </row>
    <row r="1385">
      <c r="C1385" s="15"/>
      <c r="D1385" s="12"/>
      <c r="E1385" s="12"/>
      <c r="G1385" s="11"/>
      <c r="H1385" s="11"/>
      <c r="I1385" s="11"/>
      <c r="J1385" s="11"/>
      <c r="K1385" s="11"/>
      <c r="L1385" s="11"/>
      <c r="M1385" s="11"/>
      <c r="N1385" s="11"/>
      <c r="O1385" s="11"/>
      <c r="P1385" s="11"/>
      <c r="Q1385" s="11"/>
      <c r="R1385" s="11"/>
    </row>
    <row r="1386">
      <c r="C1386" s="15"/>
      <c r="D1386" s="12"/>
      <c r="E1386" s="12"/>
      <c r="G1386" s="11"/>
      <c r="H1386" s="11"/>
      <c r="I1386" s="11"/>
      <c r="J1386" s="11"/>
      <c r="K1386" s="11"/>
      <c r="L1386" s="11"/>
      <c r="M1386" s="11"/>
      <c r="N1386" s="11"/>
      <c r="O1386" s="11"/>
      <c r="P1386" s="11"/>
      <c r="Q1386" s="11"/>
      <c r="R1386" s="11"/>
    </row>
    <row r="1387">
      <c r="C1387" s="15"/>
      <c r="D1387" s="12"/>
      <c r="E1387" s="12"/>
      <c r="G1387" s="11"/>
      <c r="H1387" s="11"/>
      <c r="I1387" s="11"/>
      <c r="J1387" s="11"/>
      <c r="K1387" s="11"/>
      <c r="L1387" s="11"/>
      <c r="M1387" s="11"/>
      <c r="N1387" s="11"/>
      <c r="O1387" s="11"/>
      <c r="P1387" s="11"/>
      <c r="Q1387" s="11"/>
      <c r="R1387" s="11"/>
    </row>
    <row r="1388">
      <c r="C1388" s="15"/>
      <c r="D1388" s="12"/>
      <c r="E1388" s="12"/>
      <c r="G1388" s="11"/>
      <c r="H1388" s="11"/>
      <c r="I1388" s="11"/>
      <c r="J1388" s="11"/>
      <c r="K1388" s="11"/>
      <c r="L1388" s="11"/>
      <c r="M1388" s="11"/>
      <c r="N1388" s="11"/>
      <c r="O1388" s="11"/>
      <c r="P1388" s="11"/>
      <c r="Q1388" s="11"/>
      <c r="R1388" s="11"/>
    </row>
    <row r="1389">
      <c r="C1389" s="15"/>
      <c r="D1389" s="12"/>
      <c r="E1389" s="12"/>
      <c r="G1389" s="11"/>
      <c r="H1389" s="11"/>
      <c r="I1389" s="11"/>
      <c r="J1389" s="11"/>
      <c r="K1389" s="11"/>
      <c r="L1389" s="11"/>
      <c r="M1389" s="11"/>
      <c r="N1389" s="11"/>
      <c r="O1389" s="11"/>
      <c r="P1389" s="11"/>
      <c r="Q1389" s="11"/>
      <c r="R1389" s="11"/>
    </row>
    <row r="1390">
      <c r="C1390" s="15"/>
      <c r="D1390" s="12"/>
      <c r="E1390" s="12"/>
      <c r="G1390" s="11"/>
      <c r="H1390" s="11"/>
      <c r="I1390" s="11"/>
      <c r="J1390" s="11"/>
      <c r="K1390" s="11"/>
      <c r="L1390" s="11"/>
      <c r="M1390" s="11"/>
      <c r="N1390" s="11"/>
      <c r="O1390" s="11"/>
      <c r="P1390" s="11"/>
      <c r="Q1390" s="11"/>
      <c r="R1390" s="11"/>
    </row>
    <row r="1391">
      <c r="C1391" s="15"/>
      <c r="D1391" s="12"/>
      <c r="E1391" s="12"/>
      <c r="G1391" s="11"/>
      <c r="H1391" s="11"/>
      <c r="I1391" s="11"/>
      <c r="J1391" s="11"/>
      <c r="K1391" s="11"/>
      <c r="L1391" s="11"/>
      <c r="M1391" s="11"/>
      <c r="N1391" s="11"/>
      <c r="O1391" s="11"/>
      <c r="P1391" s="11"/>
      <c r="Q1391" s="11"/>
      <c r="R1391" s="11"/>
    </row>
    <row r="1392">
      <c r="C1392" s="15"/>
      <c r="D1392" s="12"/>
      <c r="E1392" s="12"/>
      <c r="G1392" s="11"/>
      <c r="H1392" s="11"/>
      <c r="I1392" s="11"/>
      <c r="J1392" s="11"/>
      <c r="K1392" s="11"/>
      <c r="L1392" s="11"/>
      <c r="M1392" s="11"/>
      <c r="N1392" s="11"/>
      <c r="O1392" s="11"/>
      <c r="P1392" s="11"/>
      <c r="Q1392" s="11"/>
      <c r="R1392" s="11"/>
    </row>
    <row r="1393">
      <c r="C1393" s="15"/>
      <c r="D1393" s="12"/>
      <c r="E1393" s="12"/>
      <c r="G1393" s="11"/>
      <c r="H1393" s="11"/>
      <c r="I1393" s="11"/>
      <c r="J1393" s="11"/>
      <c r="K1393" s="11"/>
      <c r="L1393" s="11"/>
      <c r="M1393" s="11"/>
      <c r="N1393" s="11"/>
      <c r="O1393" s="11"/>
      <c r="P1393" s="11"/>
      <c r="Q1393" s="11"/>
      <c r="R1393" s="11"/>
    </row>
    <row r="1394">
      <c r="C1394" s="15"/>
      <c r="D1394" s="12"/>
      <c r="E1394" s="12"/>
      <c r="G1394" s="11"/>
      <c r="H1394" s="11"/>
      <c r="I1394" s="11"/>
      <c r="J1394" s="11"/>
      <c r="K1394" s="11"/>
      <c r="L1394" s="11"/>
      <c r="M1394" s="11"/>
      <c r="N1394" s="11"/>
      <c r="O1394" s="11"/>
      <c r="P1394" s="11"/>
      <c r="Q1394" s="11"/>
      <c r="R1394" s="11"/>
    </row>
    <row r="1395">
      <c r="C1395" s="15"/>
      <c r="D1395" s="12"/>
      <c r="E1395" s="12"/>
      <c r="G1395" s="11"/>
      <c r="H1395" s="11"/>
      <c r="I1395" s="11"/>
      <c r="J1395" s="11"/>
      <c r="K1395" s="11"/>
      <c r="L1395" s="11"/>
      <c r="M1395" s="11"/>
      <c r="N1395" s="11"/>
      <c r="O1395" s="11"/>
      <c r="P1395" s="11"/>
      <c r="Q1395" s="11"/>
      <c r="R1395" s="11"/>
    </row>
    <row r="1396">
      <c r="C1396" s="15"/>
      <c r="D1396" s="12"/>
      <c r="E1396" s="12"/>
      <c r="G1396" s="11"/>
      <c r="H1396" s="11"/>
      <c r="I1396" s="11"/>
      <c r="J1396" s="11"/>
      <c r="K1396" s="11"/>
      <c r="L1396" s="11"/>
      <c r="M1396" s="11"/>
      <c r="N1396" s="11"/>
      <c r="O1396" s="11"/>
      <c r="P1396" s="11"/>
      <c r="Q1396" s="11"/>
      <c r="R1396" s="11"/>
    </row>
    <row r="1397">
      <c r="C1397" s="15"/>
      <c r="D1397" s="12"/>
      <c r="E1397" s="12"/>
      <c r="G1397" s="11"/>
      <c r="H1397" s="11"/>
      <c r="I1397" s="11"/>
      <c r="J1397" s="11"/>
      <c r="K1397" s="11"/>
      <c r="L1397" s="11"/>
      <c r="M1397" s="11"/>
      <c r="N1397" s="11"/>
      <c r="O1397" s="11"/>
      <c r="P1397" s="11"/>
      <c r="Q1397" s="11"/>
      <c r="R1397" s="11"/>
    </row>
    <row r="1398">
      <c r="C1398" s="15"/>
      <c r="D1398" s="12"/>
      <c r="E1398" s="12"/>
      <c r="G1398" s="11"/>
      <c r="H1398" s="11"/>
      <c r="I1398" s="11"/>
      <c r="J1398" s="11"/>
      <c r="K1398" s="11"/>
      <c r="L1398" s="11"/>
      <c r="M1398" s="11"/>
      <c r="N1398" s="11"/>
      <c r="O1398" s="11"/>
      <c r="P1398" s="11"/>
      <c r="Q1398" s="11"/>
      <c r="R1398" s="11"/>
    </row>
    <row r="1399">
      <c r="C1399" s="15"/>
      <c r="D1399" s="12"/>
      <c r="E1399" s="12"/>
      <c r="G1399" s="11"/>
      <c r="H1399" s="11"/>
      <c r="I1399" s="11"/>
      <c r="J1399" s="11"/>
      <c r="K1399" s="11"/>
      <c r="L1399" s="11"/>
      <c r="M1399" s="11"/>
      <c r="N1399" s="11"/>
      <c r="O1399" s="11"/>
      <c r="P1399" s="11"/>
      <c r="Q1399" s="11"/>
      <c r="R1399" s="11"/>
    </row>
    <row r="1400">
      <c r="C1400" s="15"/>
      <c r="D1400" s="12"/>
      <c r="E1400" s="12"/>
      <c r="G1400" s="11"/>
      <c r="H1400" s="11"/>
      <c r="I1400" s="11"/>
      <c r="J1400" s="11"/>
      <c r="K1400" s="11"/>
      <c r="L1400" s="11"/>
      <c r="M1400" s="11"/>
      <c r="N1400" s="11"/>
      <c r="O1400" s="11"/>
      <c r="P1400" s="11"/>
      <c r="Q1400" s="11"/>
      <c r="R1400" s="11"/>
    </row>
    <row r="1401">
      <c r="C1401" s="15"/>
      <c r="D1401" s="12"/>
      <c r="E1401" s="12"/>
      <c r="G1401" s="11"/>
      <c r="H1401" s="11"/>
      <c r="I1401" s="11"/>
      <c r="J1401" s="11"/>
      <c r="K1401" s="11"/>
      <c r="L1401" s="11"/>
      <c r="M1401" s="11"/>
      <c r="N1401" s="11"/>
      <c r="O1401" s="11"/>
      <c r="P1401" s="11"/>
      <c r="Q1401" s="11"/>
      <c r="R1401" s="11"/>
    </row>
    <row r="1402">
      <c r="C1402" s="15"/>
      <c r="D1402" s="12"/>
      <c r="E1402" s="12"/>
      <c r="G1402" s="11"/>
      <c r="H1402" s="11"/>
      <c r="I1402" s="11"/>
      <c r="J1402" s="11"/>
      <c r="K1402" s="11"/>
      <c r="L1402" s="11"/>
      <c r="M1402" s="11"/>
      <c r="N1402" s="11"/>
      <c r="O1402" s="11"/>
      <c r="P1402" s="11"/>
      <c r="Q1402" s="11"/>
      <c r="R1402" s="11"/>
    </row>
    <row r="1403">
      <c r="C1403" s="15"/>
      <c r="D1403" s="12"/>
      <c r="E1403" s="12"/>
      <c r="G1403" s="11"/>
      <c r="H1403" s="11"/>
      <c r="I1403" s="11"/>
      <c r="J1403" s="11"/>
      <c r="K1403" s="11"/>
      <c r="L1403" s="11"/>
      <c r="M1403" s="11"/>
      <c r="N1403" s="11"/>
      <c r="O1403" s="11"/>
      <c r="P1403" s="11"/>
      <c r="Q1403" s="11"/>
      <c r="R1403" s="11"/>
    </row>
    <row r="1404">
      <c r="C1404" s="15"/>
      <c r="D1404" s="12"/>
      <c r="E1404" s="12"/>
      <c r="G1404" s="11"/>
      <c r="H1404" s="11"/>
      <c r="I1404" s="11"/>
      <c r="J1404" s="11"/>
      <c r="K1404" s="11"/>
      <c r="L1404" s="11"/>
      <c r="M1404" s="11"/>
      <c r="N1404" s="11"/>
      <c r="O1404" s="11"/>
      <c r="P1404" s="11"/>
      <c r="Q1404" s="11"/>
      <c r="R1404" s="11"/>
    </row>
    <row r="1405">
      <c r="C1405" s="15"/>
      <c r="D1405" s="12"/>
      <c r="E1405" s="12"/>
      <c r="G1405" s="11"/>
      <c r="H1405" s="11"/>
      <c r="I1405" s="11"/>
      <c r="J1405" s="11"/>
      <c r="K1405" s="11"/>
      <c r="L1405" s="11"/>
      <c r="M1405" s="11"/>
      <c r="N1405" s="11"/>
      <c r="O1405" s="11"/>
      <c r="P1405" s="11"/>
      <c r="Q1405" s="11"/>
      <c r="R1405" s="11"/>
    </row>
    <row r="1406">
      <c r="C1406" s="15"/>
      <c r="D1406" s="12"/>
      <c r="E1406" s="12"/>
      <c r="G1406" s="11"/>
      <c r="H1406" s="11"/>
      <c r="I1406" s="11"/>
      <c r="J1406" s="11"/>
      <c r="K1406" s="11"/>
      <c r="L1406" s="11"/>
      <c r="M1406" s="11"/>
      <c r="N1406" s="11"/>
      <c r="O1406" s="11"/>
      <c r="P1406" s="11"/>
      <c r="Q1406" s="11"/>
      <c r="R1406" s="11"/>
    </row>
    <row r="1407">
      <c r="C1407" s="15"/>
      <c r="D1407" s="12"/>
      <c r="E1407" s="12"/>
      <c r="G1407" s="11"/>
      <c r="H1407" s="11"/>
      <c r="I1407" s="11"/>
      <c r="J1407" s="11"/>
      <c r="K1407" s="11"/>
      <c r="L1407" s="11"/>
      <c r="M1407" s="11"/>
      <c r="N1407" s="11"/>
      <c r="O1407" s="11"/>
      <c r="P1407" s="11"/>
      <c r="Q1407" s="11"/>
      <c r="R1407" s="11"/>
    </row>
    <row r="1408">
      <c r="C1408" s="15"/>
      <c r="D1408" s="12"/>
      <c r="E1408" s="12"/>
      <c r="G1408" s="11"/>
      <c r="H1408" s="11"/>
      <c r="I1408" s="11"/>
      <c r="J1408" s="11"/>
      <c r="K1408" s="11"/>
      <c r="L1408" s="11"/>
      <c r="M1408" s="11"/>
      <c r="N1408" s="11"/>
      <c r="O1408" s="11"/>
      <c r="P1408" s="11"/>
      <c r="Q1408" s="11"/>
      <c r="R1408" s="11"/>
    </row>
    <row r="1409">
      <c r="C1409" s="15"/>
      <c r="D1409" s="12"/>
      <c r="E1409" s="12"/>
      <c r="G1409" s="11"/>
      <c r="H1409" s="11"/>
      <c r="I1409" s="11"/>
      <c r="J1409" s="11"/>
      <c r="K1409" s="11"/>
      <c r="L1409" s="11"/>
      <c r="M1409" s="11"/>
      <c r="N1409" s="11"/>
      <c r="O1409" s="11"/>
      <c r="P1409" s="11"/>
      <c r="Q1409" s="11"/>
      <c r="R1409" s="11"/>
    </row>
    <row r="1410">
      <c r="C1410" s="15"/>
      <c r="D1410" s="12"/>
      <c r="E1410" s="12"/>
      <c r="G1410" s="11"/>
      <c r="H1410" s="11"/>
      <c r="I1410" s="11"/>
      <c r="J1410" s="11"/>
      <c r="K1410" s="11"/>
      <c r="L1410" s="11"/>
      <c r="M1410" s="11"/>
      <c r="N1410" s="11"/>
      <c r="O1410" s="11"/>
      <c r="P1410" s="11"/>
      <c r="Q1410" s="11"/>
      <c r="R1410" s="11"/>
    </row>
    <row r="1411">
      <c r="C1411" s="15"/>
      <c r="D1411" s="12"/>
      <c r="E1411" s="12"/>
      <c r="G1411" s="11"/>
      <c r="H1411" s="11"/>
      <c r="I1411" s="11"/>
      <c r="J1411" s="11"/>
      <c r="K1411" s="11"/>
      <c r="L1411" s="11"/>
      <c r="M1411" s="11"/>
      <c r="N1411" s="11"/>
      <c r="O1411" s="11"/>
      <c r="P1411" s="11"/>
      <c r="Q1411" s="11"/>
      <c r="R1411" s="11"/>
    </row>
    <row r="1412">
      <c r="C1412" s="15"/>
      <c r="D1412" s="12"/>
      <c r="E1412" s="12"/>
      <c r="G1412" s="11"/>
      <c r="H1412" s="11"/>
      <c r="I1412" s="11"/>
      <c r="J1412" s="11"/>
      <c r="K1412" s="11"/>
      <c r="L1412" s="11"/>
      <c r="M1412" s="11"/>
      <c r="N1412" s="11"/>
      <c r="O1412" s="11"/>
      <c r="P1412" s="11"/>
      <c r="Q1412" s="11"/>
      <c r="R1412" s="11"/>
    </row>
    <row r="1413">
      <c r="C1413" s="15"/>
      <c r="D1413" s="12"/>
      <c r="E1413" s="12"/>
      <c r="G1413" s="11"/>
      <c r="H1413" s="11"/>
      <c r="I1413" s="11"/>
      <c r="J1413" s="11"/>
      <c r="K1413" s="11"/>
      <c r="L1413" s="11"/>
      <c r="M1413" s="11"/>
      <c r="N1413" s="11"/>
      <c r="O1413" s="11"/>
      <c r="P1413" s="11"/>
      <c r="Q1413" s="11"/>
      <c r="R1413" s="11"/>
    </row>
    <row r="1414">
      <c r="C1414" s="15"/>
      <c r="D1414" s="12"/>
      <c r="E1414" s="12"/>
      <c r="G1414" s="11"/>
      <c r="H1414" s="11"/>
      <c r="I1414" s="11"/>
      <c r="J1414" s="11"/>
      <c r="K1414" s="11"/>
      <c r="L1414" s="11"/>
      <c r="M1414" s="11"/>
      <c r="N1414" s="11"/>
      <c r="O1414" s="11"/>
      <c r="P1414" s="11"/>
      <c r="Q1414" s="11"/>
      <c r="R1414" s="11"/>
    </row>
    <row r="1415">
      <c r="C1415" s="15"/>
      <c r="D1415" s="12"/>
      <c r="E1415" s="12"/>
      <c r="G1415" s="11"/>
      <c r="H1415" s="11"/>
      <c r="I1415" s="11"/>
      <c r="J1415" s="11"/>
      <c r="K1415" s="11"/>
      <c r="L1415" s="11"/>
      <c r="M1415" s="11"/>
      <c r="N1415" s="11"/>
      <c r="O1415" s="11"/>
      <c r="P1415" s="11"/>
      <c r="Q1415" s="11"/>
      <c r="R1415" s="11"/>
    </row>
    <row r="1416">
      <c r="C1416" s="15"/>
      <c r="D1416" s="12"/>
      <c r="E1416" s="12"/>
      <c r="G1416" s="11"/>
      <c r="H1416" s="11"/>
      <c r="I1416" s="11"/>
      <c r="J1416" s="11"/>
      <c r="K1416" s="11"/>
      <c r="L1416" s="11"/>
      <c r="M1416" s="11"/>
      <c r="N1416" s="11"/>
      <c r="O1416" s="11"/>
      <c r="P1416" s="11"/>
      <c r="Q1416" s="11"/>
      <c r="R1416" s="11"/>
    </row>
    <row r="1417">
      <c r="C1417" s="15"/>
      <c r="D1417" s="12"/>
      <c r="E1417" s="12"/>
      <c r="G1417" s="11"/>
      <c r="H1417" s="11"/>
      <c r="I1417" s="11"/>
      <c r="J1417" s="11"/>
      <c r="K1417" s="11"/>
      <c r="L1417" s="11"/>
      <c r="M1417" s="11"/>
      <c r="N1417" s="11"/>
      <c r="O1417" s="11"/>
      <c r="P1417" s="11"/>
      <c r="Q1417" s="11"/>
      <c r="R1417" s="11"/>
    </row>
    <row r="1418">
      <c r="C1418" s="15"/>
      <c r="D1418" s="12"/>
      <c r="E1418" s="12"/>
      <c r="G1418" s="11"/>
      <c r="H1418" s="11"/>
      <c r="I1418" s="11"/>
      <c r="J1418" s="11"/>
      <c r="K1418" s="11"/>
      <c r="L1418" s="11"/>
      <c r="M1418" s="11"/>
      <c r="N1418" s="11"/>
      <c r="O1418" s="11"/>
      <c r="P1418" s="11"/>
      <c r="Q1418" s="11"/>
      <c r="R1418" s="11"/>
    </row>
    <row r="1419">
      <c r="C1419" s="15"/>
      <c r="D1419" s="12"/>
      <c r="E1419" s="12"/>
      <c r="G1419" s="11"/>
      <c r="H1419" s="11"/>
      <c r="I1419" s="11"/>
      <c r="J1419" s="11"/>
      <c r="K1419" s="11"/>
      <c r="L1419" s="11"/>
      <c r="M1419" s="11"/>
      <c r="N1419" s="11"/>
      <c r="O1419" s="11"/>
      <c r="P1419" s="11"/>
      <c r="Q1419" s="11"/>
      <c r="R1419" s="11"/>
    </row>
    <row r="1420">
      <c r="C1420" s="15"/>
      <c r="D1420" s="12"/>
      <c r="E1420" s="12"/>
      <c r="G1420" s="11"/>
      <c r="H1420" s="11"/>
      <c r="I1420" s="11"/>
      <c r="J1420" s="11"/>
      <c r="K1420" s="11"/>
      <c r="L1420" s="11"/>
      <c r="M1420" s="11"/>
      <c r="N1420" s="11"/>
      <c r="O1420" s="11"/>
      <c r="P1420" s="11"/>
      <c r="Q1420" s="11"/>
      <c r="R1420" s="11"/>
    </row>
    <row r="1421">
      <c r="C1421" s="15"/>
      <c r="D1421" s="12"/>
      <c r="E1421" s="12"/>
      <c r="G1421" s="11"/>
      <c r="H1421" s="11"/>
      <c r="I1421" s="11"/>
      <c r="J1421" s="11"/>
      <c r="K1421" s="11"/>
      <c r="L1421" s="11"/>
      <c r="M1421" s="11"/>
      <c r="N1421" s="11"/>
      <c r="O1421" s="11"/>
      <c r="P1421" s="11"/>
      <c r="Q1421" s="11"/>
      <c r="R1421" s="11"/>
    </row>
    <row r="1422">
      <c r="C1422" s="15"/>
      <c r="D1422" s="12"/>
      <c r="E1422" s="12"/>
      <c r="G1422" s="11"/>
      <c r="H1422" s="11"/>
      <c r="I1422" s="11"/>
      <c r="J1422" s="11"/>
      <c r="K1422" s="11"/>
      <c r="L1422" s="11"/>
      <c r="M1422" s="11"/>
      <c r="N1422" s="11"/>
      <c r="O1422" s="11"/>
      <c r="P1422" s="11"/>
      <c r="Q1422" s="11"/>
      <c r="R1422" s="11"/>
    </row>
    <row r="1423">
      <c r="C1423" s="15"/>
      <c r="D1423" s="12"/>
      <c r="E1423" s="12"/>
      <c r="G1423" s="11"/>
      <c r="H1423" s="11"/>
      <c r="I1423" s="11"/>
      <c r="J1423" s="11"/>
      <c r="K1423" s="11"/>
      <c r="L1423" s="11"/>
      <c r="M1423" s="11"/>
      <c r="N1423" s="11"/>
      <c r="O1423" s="11"/>
      <c r="P1423" s="11"/>
      <c r="Q1423" s="11"/>
      <c r="R1423" s="11"/>
    </row>
    <row r="1424">
      <c r="C1424" s="15"/>
      <c r="D1424" s="12"/>
      <c r="E1424" s="12"/>
      <c r="G1424" s="11"/>
      <c r="H1424" s="11"/>
      <c r="I1424" s="11"/>
      <c r="J1424" s="11"/>
      <c r="K1424" s="11"/>
      <c r="L1424" s="11"/>
      <c r="M1424" s="11"/>
      <c r="N1424" s="11"/>
      <c r="O1424" s="11"/>
      <c r="P1424" s="11"/>
      <c r="Q1424" s="11"/>
      <c r="R1424" s="11"/>
    </row>
    <row r="1425">
      <c r="C1425" s="15"/>
      <c r="D1425" s="12"/>
      <c r="E1425" s="12"/>
      <c r="G1425" s="11"/>
      <c r="H1425" s="11"/>
      <c r="I1425" s="11"/>
      <c r="J1425" s="11"/>
      <c r="K1425" s="11"/>
      <c r="L1425" s="11"/>
      <c r="M1425" s="11"/>
      <c r="N1425" s="11"/>
      <c r="O1425" s="11"/>
      <c r="P1425" s="11"/>
      <c r="Q1425" s="11"/>
      <c r="R1425" s="11"/>
    </row>
    <row r="1426">
      <c r="C1426" s="15"/>
      <c r="D1426" s="12"/>
      <c r="E1426" s="12"/>
      <c r="G1426" s="11"/>
      <c r="H1426" s="11"/>
      <c r="I1426" s="11"/>
      <c r="J1426" s="11"/>
      <c r="K1426" s="11"/>
      <c r="L1426" s="11"/>
      <c r="M1426" s="11"/>
      <c r="N1426" s="11"/>
      <c r="O1426" s="11"/>
      <c r="P1426" s="11"/>
      <c r="Q1426" s="11"/>
      <c r="R1426" s="11"/>
    </row>
    <row r="1427">
      <c r="C1427" s="15"/>
      <c r="D1427" s="12"/>
      <c r="E1427" s="12"/>
      <c r="G1427" s="11"/>
      <c r="H1427" s="11"/>
      <c r="I1427" s="11"/>
      <c r="J1427" s="11"/>
      <c r="K1427" s="11"/>
      <c r="L1427" s="11"/>
      <c r="M1427" s="11"/>
      <c r="N1427" s="11"/>
      <c r="O1427" s="11"/>
      <c r="P1427" s="11"/>
      <c r="Q1427" s="11"/>
      <c r="R1427" s="11"/>
    </row>
    <row r="1428">
      <c r="C1428" s="15"/>
      <c r="D1428" s="12"/>
      <c r="E1428" s="12"/>
      <c r="G1428" s="11"/>
      <c r="H1428" s="11"/>
      <c r="I1428" s="11"/>
      <c r="J1428" s="11"/>
      <c r="K1428" s="11"/>
      <c r="L1428" s="11"/>
      <c r="M1428" s="11"/>
      <c r="N1428" s="11"/>
      <c r="O1428" s="11"/>
      <c r="P1428" s="11"/>
      <c r="Q1428" s="11"/>
      <c r="R1428" s="11"/>
    </row>
    <row r="1429">
      <c r="C1429" s="15"/>
      <c r="D1429" s="12"/>
      <c r="E1429" s="12"/>
      <c r="G1429" s="11"/>
      <c r="H1429" s="11"/>
      <c r="I1429" s="11"/>
      <c r="J1429" s="11"/>
      <c r="K1429" s="11"/>
      <c r="L1429" s="11"/>
      <c r="M1429" s="11"/>
      <c r="N1429" s="11"/>
      <c r="O1429" s="11"/>
      <c r="P1429" s="11"/>
      <c r="Q1429" s="11"/>
      <c r="R1429" s="11"/>
    </row>
    <row r="1430">
      <c r="C1430" s="15"/>
      <c r="D1430" s="12"/>
      <c r="E1430" s="12"/>
      <c r="G1430" s="11"/>
      <c r="H1430" s="11"/>
      <c r="I1430" s="11"/>
      <c r="J1430" s="11"/>
      <c r="K1430" s="11"/>
      <c r="L1430" s="11"/>
      <c r="M1430" s="11"/>
      <c r="N1430" s="11"/>
      <c r="O1430" s="11"/>
      <c r="P1430" s="11"/>
      <c r="Q1430" s="11"/>
      <c r="R1430" s="11"/>
    </row>
    <row r="1431">
      <c r="C1431" s="15"/>
      <c r="D1431" s="12"/>
      <c r="E1431" s="12"/>
      <c r="G1431" s="11"/>
      <c r="H1431" s="11"/>
      <c r="I1431" s="11"/>
      <c r="J1431" s="11"/>
      <c r="K1431" s="11"/>
      <c r="L1431" s="11"/>
      <c r="M1431" s="11"/>
      <c r="N1431" s="11"/>
      <c r="O1431" s="11"/>
      <c r="P1431" s="11"/>
      <c r="Q1431" s="11"/>
      <c r="R1431" s="11"/>
    </row>
    <row r="1432">
      <c r="C1432" s="15"/>
      <c r="D1432" s="12"/>
      <c r="E1432" s="12"/>
      <c r="G1432" s="11"/>
      <c r="H1432" s="11"/>
      <c r="I1432" s="11"/>
      <c r="J1432" s="11"/>
      <c r="K1432" s="11"/>
      <c r="L1432" s="11"/>
      <c r="M1432" s="11"/>
      <c r="N1432" s="11"/>
      <c r="O1432" s="11"/>
      <c r="P1432" s="11"/>
      <c r="Q1432" s="11"/>
      <c r="R1432" s="11"/>
    </row>
    <row r="1433">
      <c r="C1433" s="15"/>
      <c r="D1433" s="12"/>
      <c r="E1433" s="12"/>
      <c r="G1433" s="11"/>
      <c r="H1433" s="11"/>
      <c r="I1433" s="11"/>
      <c r="J1433" s="11"/>
      <c r="K1433" s="11"/>
      <c r="L1433" s="11"/>
      <c r="M1433" s="11"/>
      <c r="N1433" s="11"/>
      <c r="O1433" s="11"/>
      <c r="P1433" s="11"/>
      <c r="Q1433" s="11"/>
      <c r="R1433" s="11"/>
    </row>
    <row r="1434">
      <c r="C1434" s="15"/>
      <c r="D1434" s="12"/>
      <c r="E1434" s="12"/>
      <c r="G1434" s="11"/>
      <c r="H1434" s="11"/>
      <c r="I1434" s="11"/>
      <c r="J1434" s="11"/>
      <c r="K1434" s="11"/>
      <c r="L1434" s="11"/>
      <c r="M1434" s="11"/>
      <c r="N1434" s="11"/>
      <c r="O1434" s="11"/>
      <c r="P1434" s="11"/>
      <c r="Q1434" s="11"/>
      <c r="R1434" s="11"/>
    </row>
    <row r="1435">
      <c r="C1435" s="15"/>
      <c r="D1435" s="12"/>
      <c r="E1435" s="12"/>
      <c r="G1435" s="11"/>
      <c r="H1435" s="11"/>
      <c r="I1435" s="11"/>
      <c r="J1435" s="11"/>
      <c r="K1435" s="11"/>
      <c r="L1435" s="11"/>
      <c r="M1435" s="11"/>
      <c r="N1435" s="11"/>
      <c r="O1435" s="11"/>
      <c r="P1435" s="11"/>
      <c r="Q1435" s="11"/>
      <c r="R1435" s="11"/>
    </row>
    <row r="1436">
      <c r="C1436" s="15"/>
      <c r="D1436" s="12"/>
      <c r="E1436" s="12"/>
      <c r="G1436" s="11"/>
      <c r="H1436" s="11"/>
      <c r="I1436" s="11"/>
      <c r="J1436" s="11"/>
      <c r="K1436" s="11"/>
      <c r="L1436" s="11"/>
      <c r="M1436" s="11"/>
      <c r="N1436" s="11"/>
      <c r="O1436" s="11"/>
      <c r="P1436" s="11"/>
      <c r="Q1436" s="11"/>
      <c r="R1436" s="11"/>
    </row>
    <row r="1437">
      <c r="C1437" s="15"/>
      <c r="D1437" s="12"/>
      <c r="E1437" s="12"/>
      <c r="G1437" s="11"/>
      <c r="H1437" s="11"/>
      <c r="I1437" s="11"/>
      <c r="J1437" s="11"/>
      <c r="K1437" s="11"/>
      <c r="L1437" s="11"/>
      <c r="M1437" s="11"/>
      <c r="N1437" s="11"/>
      <c r="O1437" s="11"/>
      <c r="P1437" s="11"/>
      <c r="Q1437" s="11"/>
      <c r="R1437" s="11"/>
    </row>
    <row r="1438">
      <c r="C1438" s="15"/>
      <c r="D1438" s="12"/>
      <c r="E1438" s="12"/>
      <c r="G1438" s="11"/>
      <c r="H1438" s="11"/>
      <c r="I1438" s="11"/>
      <c r="J1438" s="11"/>
      <c r="K1438" s="11"/>
      <c r="L1438" s="11"/>
      <c r="M1438" s="11"/>
      <c r="N1438" s="11"/>
      <c r="O1438" s="11"/>
      <c r="P1438" s="11"/>
      <c r="Q1438" s="11"/>
      <c r="R1438" s="11"/>
    </row>
    <row r="1439">
      <c r="C1439" s="15"/>
      <c r="D1439" s="12"/>
      <c r="E1439" s="12"/>
      <c r="G1439" s="11"/>
      <c r="H1439" s="11"/>
      <c r="I1439" s="11"/>
      <c r="J1439" s="11"/>
      <c r="K1439" s="11"/>
      <c r="L1439" s="11"/>
      <c r="M1439" s="11"/>
      <c r="N1439" s="11"/>
      <c r="O1439" s="11"/>
      <c r="P1439" s="11"/>
      <c r="Q1439" s="11"/>
      <c r="R1439" s="11"/>
    </row>
    <row r="1440">
      <c r="C1440" s="15"/>
      <c r="D1440" s="12"/>
      <c r="E1440" s="12"/>
      <c r="G1440" s="11"/>
      <c r="H1440" s="11"/>
      <c r="I1440" s="11"/>
      <c r="J1440" s="11"/>
      <c r="K1440" s="11"/>
      <c r="L1440" s="11"/>
      <c r="M1440" s="11"/>
      <c r="N1440" s="11"/>
      <c r="O1440" s="11"/>
      <c r="P1440" s="11"/>
      <c r="Q1440" s="11"/>
      <c r="R1440" s="11"/>
    </row>
    <row r="1441">
      <c r="C1441" s="15"/>
      <c r="D1441" s="12"/>
      <c r="E1441" s="12"/>
      <c r="G1441" s="11"/>
      <c r="H1441" s="11"/>
      <c r="I1441" s="11"/>
      <c r="J1441" s="11"/>
      <c r="K1441" s="11"/>
      <c r="L1441" s="11"/>
      <c r="M1441" s="11"/>
      <c r="N1441" s="11"/>
      <c r="O1441" s="11"/>
      <c r="P1441" s="11"/>
      <c r="Q1441" s="11"/>
      <c r="R1441" s="11"/>
    </row>
    <row r="1442">
      <c r="C1442" s="15"/>
      <c r="D1442" s="12"/>
      <c r="E1442" s="12"/>
      <c r="G1442" s="11"/>
      <c r="H1442" s="11"/>
      <c r="I1442" s="11"/>
      <c r="J1442" s="11"/>
      <c r="K1442" s="11"/>
      <c r="L1442" s="11"/>
      <c r="M1442" s="11"/>
      <c r="N1442" s="11"/>
      <c r="O1442" s="11"/>
      <c r="P1442" s="11"/>
      <c r="Q1442" s="11"/>
      <c r="R1442" s="11"/>
    </row>
    <row r="1443">
      <c r="C1443" s="15"/>
      <c r="D1443" s="12"/>
      <c r="E1443" s="12"/>
      <c r="G1443" s="11"/>
      <c r="H1443" s="11"/>
      <c r="I1443" s="11"/>
      <c r="J1443" s="11"/>
      <c r="K1443" s="11"/>
      <c r="L1443" s="11"/>
      <c r="M1443" s="11"/>
      <c r="N1443" s="11"/>
      <c r="O1443" s="11"/>
      <c r="P1443" s="11"/>
      <c r="Q1443" s="11"/>
      <c r="R1443" s="11"/>
    </row>
    <row r="1444">
      <c r="C1444" s="15"/>
      <c r="D1444" s="12"/>
      <c r="E1444" s="12"/>
      <c r="G1444" s="11"/>
      <c r="H1444" s="11"/>
      <c r="I1444" s="11"/>
      <c r="J1444" s="11"/>
      <c r="K1444" s="11"/>
      <c r="L1444" s="11"/>
      <c r="M1444" s="11"/>
      <c r="N1444" s="11"/>
      <c r="O1444" s="11"/>
      <c r="P1444" s="11"/>
      <c r="Q1444" s="11"/>
      <c r="R1444" s="11"/>
    </row>
    <row r="1445">
      <c r="C1445" s="15"/>
      <c r="D1445" s="12"/>
      <c r="E1445" s="12"/>
      <c r="G1445" s="11"/>
      <c r="H1445" s="11"/>
      <c r="I1445" s="11"/>
      <c r="J1445" s="11"/>
      <c r="K1445" s="11"/>
      <c r="L1445" s="11"/>
      <c r="M1445" s="11"/>
      <c r="N1445" s="11"/>
      <c r="O1445" s="11"/>
      <c r="P1445" s="11"/>
      <c r="Q1445" s="11"/>
      <c r="R1445" s="11"/>
    </row>
    <row r="1446">
      <c r="C1446" s="15"/>
      <c r="D1446" s="12"/>
      <c r="E1446" s="12"/>
      <c r="G1446" s="11"/>
      <c r="H1446" s="11"/>
      <c r="I1446" s="11"/>
      <c r="J1446" s="11"/>
      <c r="K1446" s="11"/>
      <c r="L1446" s="11"/>
      <c r="M1446" s="11"/>
      <c r="N1446" s="11"/>
      <c r="O1446" s="11"/>
      <c r="P1446" s="11"/>
      <c r="Q1446" s="11"/>
      <c r="R1446" s="11"/>
    </row>
    <row r="1447">
      <c r="C1447" s="15"/>
      <c r="D1447" s="12"/>
      <c r="E1447" s="12"/>
      <c r="G1447" s="11"/>
      <c r="H1447" s="11"/>
      <c r="I1447" s="11"/>
      <c r="J1447" s="11"/>
      <c r="K1447" s="11"/>
      <c r="L1447" s="11"/>
      <c r="M1447" s="11"/>
      <c r="N1447" s="11"/>
      <c r="O1447" s="11"/>
      <c r="P1447" s="11"/>
      <c r="Q1447" s="11"/>
      <c r="R1447" s="11"/>
    </row>
    <row r="1448">
      <c r="C1448" s="15"/>
      <c r="D1448" s="12"/>
      <c r="E1448" s="12"/>
      <c r="G1448" s="11"/>
      <c r="H1448" s="11"/>
      <c r="I1448" s="11"/>
      <c r="J1448" s="11"/>
      <c r="K1448" s="11"/>
      <c r="L1448" s="11"/>
      <c r="M1448" s="11"/>
      <c r="N1448" s="11"/>
      <c r="O1448" s="11"/>
      <c r="P1448" s="11"/>
      <c r="Q1448" s="11"/>
      <c r="R1448" s="11"/>
    </row>
    <row r="1449">
      <c r="C1449" s="15"/>
      <c r="D1449" s="12"/>
      <c r="E1449" s="12"/>
      <c r="G1449" s="11"/>
      <c r="H1449" s="11"/>
      <c r="I1449" s="11"/>
      <c r="J1449" s="11"/>
      <c r="K1449" s="11"/>
      <c r="L1449" s="11"/>
      <c r="M1449" s="11"/>
      <c r="N1449" s="11"/>
      <c r="O1449" s="11"/>
      <c r="P1449" s="11"/>
      <c r="Q1449" s="11"/>
      <c r="R1449" s="11"/>
    </row>
    <row r="1450">
      <c r="C1450" s="15"/>
      <c r="D1450" s="12"/>
      <c r="E1450" s="12"/>
      <c r="G1450" s="11"/>
      <c r="H1450" s="11"/>
      <c r="I1450" s="11"/>
      <c r="J1450" s="11"/>
      <c r="K1450" s="11"/>
      <c r="L1450" s="11"/>
      <c r="M1450" s="11"/>
      <c r="N1450" s="11"/>
      <c r="O1450" s="11"/>
      <c r="P1450" s="11"/>
      <c r="Q1450" s="11"/>
      <c r="R1450" s="11"/>
    </row>
    <row r="1451">
      <c r="C1451" s="15"/>
      <c r="D1451" s="12"/>
      <c r="E1451" s="12"/>
      <c r="G1451" s="11"/>
      <c r="H1451" s="11"/>
      <c r="I1451" s="11"/>
      <c r="J1451" s="11"/>
      <c r="K1451" s="11"/>
      <c r="L1451" s="11"/>
      <c r="M1451" s="11"/>
      <c r="N1451" s="11"/>
      <c r="O1451" s="11"/>
      <c r="P1451" s="11"/>
      <c r="Q1451" s="11"/>
      <c r="R1451" s="11"/>
    </row>
    <row r="1452">
      <c r="C1452" s="15"/>
      <c r="D1452" s="12"/>
      <c r="E1452" s="12"/>
      <c r="G1452" s="11"/>
      <c r="H1452" s="11"/>
      <c r="I1452" s="11"/>
      <c r="J1452" s="11"/>
      <c r="K1452" s="11"/>
      <c r="L1452" s="11"/>
      <c r="M1452" s="11"/>
      <c r="N1452" s="11"/>
      <c r="O1452" s="11"/>
      <c r="P1452" s="11"/>
      <c r="Q1452" s="11"/>
      <c r="R1452" s="11"/>
    </row>
    <row r="1453">
      <c r="C1453" s="15"/>
      <c r="D1453" s="12"/>
      <c r="E1453" s="12"/>
      <c r="G1453" s="11"/>
      <c r="H1453" s="11"/>
      <c r="I1453" s="11"/>
      <c r="J1453" s="11"/>
      <c r="K1453" s="11"/>
      <c r="L1453" s="11"/>
      <c r="M1453" s="11"/>
      <c r="N1453" s="11"/>
      <c r="O1453" s="11"/>
      <c r="P1453" s="11"/>
      <c r="Q1453" s="11"/>
      <c r="R1453" s="11"/>
    </row>
    <row r="1454">
      <c r="C1454" s="15"/>
      <c r="D1454" s="12"/>
      <c r="E1454" s="12"/>
      <c r="G1454" s="11"/>
      <c r="H1454" s="11"/>
      <c r="I1454" s="11"/>
      <c r="J1454" s="11"/>
      <c r="K1454" s="11"/>
      <c r="L1454" s="11"/>
      <c r="M1454" s="11"/>
      <c r="N1454" s="11"/>
      <c r="O1454" s="11"/>
      <c r="P1454" s="11"/>
      <c r="Q1454" s="11"/>
      <c r="R1454" s="11"/>
    </row>
    <row r="1455">
      <c r="C1455" s="15"/>
      <c r="D1455" s="12"/>
      <c r="E1455" s="12"/>
      <c r="G1455" s="11"/>
      <c r="H1455" s="11"/>
      <c r="I1455" s="11"/>
      <c r="J1455" s="11"/>
      <c r="K1455" s="11"/>
      <c r="L1455" s="11"/>
      <c r="M1455" s="11"/>
      <c r="N1455" s="11"/>
      <c r="O1455" s="11"/>
      <c r="P1455" s="11"/>
      <c r="Q1455" s="11"/>
      <c r="R1455" s="11"/>
    </row>
    <row r="1456">
      <c r="C1456" s="15"/>
      <c r="D1456" s="12"/>
      <c r="E1456" s="12"/>
      <c r="G1456" s="11"/>
      <c r="H1456" s="11"/>
      <c r="I1456" s="11"/>
      <c r="J1456" s="11"/>
      <c r="K1456" s="11"/>
      <c r="L1456" s="11"/>
      <c r="M1456" s="11"/>
      <c r="N1456" s="11"/>
      <c r="O1456" s="11"/>
      <c r="P1456" s="11"/>
      <c r="Q1456" s="11"/>
      <c r="R1456" s="11"/>
    </row>
  </sheetData>
  <conditionalFormatting sqref="C1:C1456">
    <cfRule type="containsText" dxfId="0" priority="1" operator="containsText" text="KAS">
      <formula>NOT(ISERROR(SEARCH(("KAS"),(C1))))</formula>
    </cfRule>
  </conditionalFormatting>
  <conditionalFormatting sqref="C1:C1456">
    <cfRule type="containsText" dxfId="1" priority="2" operator="containsText" text="BIAYA">
      <formula>NOT(ISERROR(SEARCH(("BIAYA"),(C1))))</formula>
    </cfRule>
  </conditionalFormatting>
  <conditionalFormatting sqref="C1:C1456">
    <cfRule type="beginsWith" dxfId="2" priority="3" operator="beginsWith" text="OMZET">
      <formula>LEFT((C1),LEN("OMZET"))=("OMZET")</formula>
    </cfRule>
  </conditionalFormatting>
  <conditionalFormatting sqref="C1:C1456">
    <cfRule type="containsText" dxfId="3" priority="4" operator="containsText" text="INVESTOR">
      <formula>NOT(ISERROR(SEARCH(("INVESTOR"),(C1))))</formula>
    </cfRule>
  </conditionalFormatting>
  <conditionalFormatting sqref="C1:C1456">
    <cfRule type="containsText" dxfId="4" priority="5" operator="containsText" text="LABA">
      <formula>NOT(ISERROR(SEARCH(("LABA"),(C1))))</formula>
    </cfRule>
  </conditionalFormatting>
  <conditionalFormatting sqref="C1:C1456">
    <cfRule type="containsText" dxfId="5" priority="6" operator="containsText" text="SUPPLY">
      <formula>NOT(ISERROR(SEARCH(("SUPPLY"),(C1))))</formula>
    </cfRule>
  </conditionalFormatting>
  <conditionalFormatting sqref="C1:C1456">
    <cfRule type="containsText" dxfId="4" priority="7" operator="containsText" text="KOMISI">
      <formula>NOT(ISERROR(SEARCH(("KOMISI"),(C1))))</formula>
    </cfRule>
  </conditionalFormatting>
  <conditionalFormatting sqref="C1:C1456">
    <cfRule type="containsText" dxfId="0" priority="8" operator="containsText" text="TABUNGAN">
      <formula>NOT(ISERROR(SEARCH(("TABUNGAN"),(C1))))</formula>
    </cfRule>
  </conditionalFormatting>
  <conditionalFormatting sqref="C1:C1456">
    <cfRule type="containsText" dxfId="6" priority="9" operator="containsText" text="HUTANG">
      <formula>NOT(ISERROR(SEARCH(("HUTANG"),(C1))))</formula>
    </cfRule>
  </conditionalFormatting>
  <dataValidations>
    <dataValidation type="list" allowBlank="1" sqref="C2:C1456">
      <formula1>"KAS,BIAYA,OMZET-TOKO,OMZET-ANWAR,INVESTOR,SUBSIDI,LUNAS,SUPPLY,LABA,KOMISI,TABUNGAN,HUTANG,PIUTANG,PRIBADI-A,PRIBADI-S"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hidden="1" min="1" max="1" width="12.63"/>
    <col customWidth="1" min="3" max="3" width="19.5"/>
    <col customWidth="1" min="6" max="6" width="48.25"/>
    <col customWidth="1" min="7" max="7" width="13.63"/>
    <col customWidth="1" min="8" max="8" width="18.75"/>
    <col customWidth="1" min="9" max="9" width="16.38"/>
    <col customWidth="1" min="10" max="11" width="13.0"/>
    <col customWidth="1" min="12" max="12" width="14.88"/>
    <col customWidth="1" min="13" max="13" width="12.38"/>
    <col customWidth="1" min="14" max="14" width="17.38"/>
    <col customWidth="1" min="15" max="15" width="14.75"/>
    <col customWidth="1" min="16" max="18" width="15.0"/>
    <col customWidth="1" min="19" max="19" width="4.1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1953</v>
      </c>
      <c r="M1" s="5" t="s">
        <v>11</v>
      </c>
      <c r="N1" s="6" t="s">
        <v>1954</v>
      </c>
      <c r="O1" s="6" t="s">
        <v>12</v>
      </c>
      <c r="P1" s="6" t="s">
        <v>13</v>
      </c>
      <c r="Q1" s="7" t="s">
        <v>14</v>
      </c>
      <c r="R1" s="7" t="s">
        <v>1955</v>
      </c>
    </row>
    <row r="2">
      <c r="A2" s="1" t="s">
        <v>15</v>
      </c>
      <c r="B2" s="8">
        <v>45962.0</v>
      </c>
      <c r="C2" s="1" t="s">
        <v>16</v>
      </c>
      <c r="D2" s="10">
        <v>9000000.0</v>
      </c>
      <c r="E2" s="10"/>
      <c r="F2" s="1" t="s">
        <v>2364</v>
      </c>
      <c r="G2" s="11">
        <f t="shared" ref="G2:G4" si="1">IF(OR(NOT(ISERROR(SEARCH("OMZET", C2))), NOT(ISERROR(SEARCH("PIUTANG", C2)))), IF(ROW()=2, D2, G1 + D2), IF(ROW()=2, 0, G1))</f>
        <v>0</v>
      </c>
      <c r="H2" s="9">
        <v>0.0</v>
      </c>
      <c r="I2" s="11">
        <f t="shared" ref="I2:I4" si="2">IF(ROW()=2, 0, IF(OR(C2="SUPPLY", C2="HUTANG"), I1+E2, I1))</f>
        <v>0</v>
      </c>
      <c r="J2" s="10">
        <v>9000000.0</v>
      </c>
      <c r="K2" s="11">
        <f t="shared" ref="K2:K283" si="3">G2 - (H2 + I2)</f>
        <v>0</v>
      </c>
      <c r="L2" s="11">
        <f t="shared" ref="L2:L4" si="4">IF(C2="PRIBADI-A", IF(ROW()=2, IF(D2, -D2, E2), IF(D2, L1-D2, L1+E2)), IF(ROW()=2, 0, L1))</f>
        <v>0</v>
      </c>
      <c r="M2" s="11">
        <f t="shared" ref="M2:M4" si="5">IF(C2="PRIBADI-S", IF(ROW()=2, IF(D2, -D2, E2), IF(D2, M1-D2, M1+E2)), IF(ROW()=2, 0, M1))</f>
        <v>0</v>
      </c>
      <c r="N2" s="11">
        <f t="shared" ref="N2:N7" si="6">(K2/3)-L2</f>
        <v>0</v>
      </c>
      <c r="O2" s="11">
        <f t="shared" ref="O2:O7" si="7">(K2/3)-M2</f>
        <v>0</v>
      </c>
      <c r="P2" s="11">
        <f t="shared" ref="P2:P242" si="8"> ((K2 - IF(ROW()=2, 0, K1)) / 3) + IF(ROW()=2, 0, P1) + IF(C2="INVESTOR", D2, 0) - IF(C2="INVESTOR", E2, 0)</f>
        <v>0</v>
      </c>
      <c r="Q2" s="11">
        <f t="shared" ref="Q2:Q4" si="9">IF(AND(NOT(ISERROR(SEARCH("Cahaya", F2))), OR(C2="INVESTOR", C2="BIAYA")), IF(ROW()=2, IF(D2, -D2, E2), IF(D2, Q1-D2, Q1+E2)), IF(ROW()=2, 0, Q1))</f>
        <v>0</v>
      </c>
      <c r="R2" s="11">
        <f t="shared" ref="R2:R4" si="10">IF(AND(NOT(ISERROR(SEARCH("Dinil", F2))), OR(C2="INVESTOR", C2="BIAYA")), IF(ROW()=2, IF(D2, -D2, E2), IF(D2, R1-D2, R1+E2)), IF(ROW()=2, 0, R1))</f>
        <v>0</v>
      </c>
    </row>
    <row r="3">
      <c r="A3" s="1" t="s">
        <v>18</v>
      </c>
      <c r="B3" s="8">
        <v>45962.0</v>
      </c>
      <c r="C3" s="1" t="s">
        <v>19</v>
      </c>
      <c r="D3" s="9">
        <v>1.4439582E7</v>
      </c>
      <c r="E3" s="12"/>
      <c r="F3" s="1" t="s">
        <v>20</v>
      </c>
      <c r="G3" s="11">
        <f t="shared" si="1"/>
        <v>0</v>
      </c>
      <c r="H3" s="9">
        <v>0.0</v>
      </c>
      <c r="I3" s="11">
        <f t="shared" si="2"/>
        <v>0</v>
      </c>
      <c r="J3" s="10">
        <v>9000000.0</v>
      </c>
      <c r="K3" s="11">
        <f t="shared" si="3"/>
        <v>0</v>
      </c>
      <c r="L3" s="11">
        <f t="shared" si="4"/>
        <v>0</v>
      </c>
      <c r="M3" s="11">
        <f t="shared" si="5"/>
        <v>0</v>
      </c>
      <c r="N3" s="11">
        <f t="shared" si="6"/>
        <v>0</v>
      </c>
      <c r="O3" s="11">
        <f t="shared" si="7"/>
        <v>0</v>
      </c>
      <c r="P3" s="11">
        <f t="shared" si="8"/>
        <v>14439582</v>
      </c>
      <c r="Q3" s="11">
        <f t="shared" si="9"/>
        <v>0</v>
      </c>
      <c r="R3" s="11">
        <f t="shared" si="10"/>
        <v>0</v>
      </c>
    </row>
    <row r="4">
      <c r="A4" s="1" t="s">
        <v>2365</v>
      </c>
      <c r="B4" s="8">
        <v>45962.0</v>
      </c>
      <c r="C4" s="1" t="s">
        <v>19</v>
      </c>
      <c r="D4" s="9">
        <v>1285538.0</v>
      </c>
      <c r="E4" s="12"/>
      <c r="F4" s="1" t="s">
        <v>2366</v>
      </c>
      <c r="G4" s="11">
        <f t="shared" si="1"/>
        <v>0</v>
      </c>
      <c r="H4" s="9">
        <v>0.0</v>
      </c>
      <c r="I4" s="11">
        <f t="shared" si="2"/>
        <v>0</v>
      </c>
      <c r="J4" s="10">
        <v>9000000.0</v>
      </c>
      <c r="K4" s="11">
        <f t="shared" si="3"/>
        <v>0</v>
      </c>
      <c r="L4" s="11">
        <f t="shared" si="4"/>
        <v>0</v>
      </c>
      <c r="M4" s="11">
        <f t="shared" si="5"/>
        <v>0</v>
      </c>
      <c r="N4" s="11">
        <f t="shared" si="6"/>
        <v>0</v>
      </c>
      <c r="O4" s="11">
        <f t="shared" si="7"/>
        <v>0</v>
      </c>
      <c r="P4" s="11">
        <f t="shared" si="8"/>
        <v>15725120</v>
      </c>
      <c r="Q4" s="11">
        <f t="shared" si="9"/>
        <v>0</v>
      </c>
      <c r="R4" s="11">
        <f t="shared" si="10"/>
        <v>0</v>
      </c>
    </row>
    <row r="5">
      <c r="A5" s="1" t="s">
        <v>24</v>
      </c>
      <c r="B5" s="8">
        <v>45962.0</v>
      </c>
      <c r="C5" s="1" t="s">
        <v>25</v>
      </c>
      <c r="D5" s="12"/>
      <c r="E5" s="10">
        <v>3196000.0</v>
      </c>
      <c r="F5" s="1" t="s">
        <v>26</v>
      </c>
      <c r="G5" s="11">
        <f>IF(OR(NOT(ISERROR(SEARCH("OMZET", C5))), NOT(ISERROR(SEARCH("PIUTANG", C5)))), IF(ROW()=2, D5, G3 + D5), IF(ROW()=2, 0, G3))</f>
        <v>0</v>
      </c>
      <c r="H5" s="11">
        <f>IF(ROW()=2, 0, IF(OR(C5="BIAYA", C5="TABUNGAN"), H2 + E5, H2))</f>
        <v>3196000</v>
      </c>
      <c r="I5" s="11">
        <f>IF(ROW()=2, 0, IF(OR(C5="SUPPLY", C5="HUTANG"), I3+E5, I3))</f>
        <v>0</v>
      </c>
      <c r="J5" s="10">
        <v>9000000.0</v>
      </c>
      <c r="K5" s="11">
        <f t="shared" si="3"/>
        <v>-3196000</v>
      </c>
      <c r="L5" s="11">
        <f>IF(C5="PRIBADI-A", IF(ROW()=2, IF(D5, -D5, E5), IF(D5, L3-D5, L3+E5)), IF(ROW()=2, 0, L3))</f>
        <v>0</v>
      </c>
      <c r="M5" s="11">
        <f>IF(C5="PRIBADI-S", IF(ROW()=2, IF(D5, -D5, E5), IF(D5, M3-D5, M3+E5)), IF(ROW()=2, 0, M3))</f>
        <v>0</v>
      </c>
      <c r="N5" s="11">
        <f t="shared" si="6"/>
        <v>-1065333.333</v>
      </c>
      <c r="O5" s="11">
        <f t="shared" si="7"/>
        <v>-1065333.333</v>
      </c>
      <c r="P5" s="11">
        <f t="shared" si="8"/>
        <v>14659786.67</v>
      </c>
      <c r="Q5" s="11">
        <f>IF(AND(NOT(ISERROR(SEARCH("Cahaya", F5))), OR(C5="INVESTOR", C5="BIAYA")), IF(ROW()=2, IF(D5, -D5, E5), IF(D5, Q3-D5, Q3+E5)), IF(ROW()=2, 0, Q3))</f>
        <v>3196000</v>
      </c>
      <c r="R5" s="11">
        <f>IF(AND(NOT(ISERROR(SEARCH("Dinil", F5))), OR(C5="INVESTOR", C5="BIAYA")), IF(ROW()=2, IF(D5, -D5, E5), IF(D5, R3-D5, R3+E5)), IF(ROW()=2, 0, R3))</f>
        <v>0</v>
      </c>
    </row>
    <row r="6">
      <c r="A6" s="1" t="s">
        <v>2367</v>
      </c>
      <c r="B6" s="8">
        <v>45962.0</v>
      </c>
      <c r="C6" s="1" t="s">
        <v>1982</v>
      </c>
      <c r="D6" s="12"/>
      <c r="E6" s="9">
        <v>3272134.0</v>
      </c>
      <c r="F6" s="1" t="s">
        <v>2368</v>
      </c>
      <c r="G6" s="11">
        <f t="shared" ref="G6:G283" si="11">IF(OR(NOT(ISERROR(SEARCH("OMZET", C6))), NOT(ISERROR(SEARCH("PIUTANG", C6)))), IF(ROW()=2, D6, G5 + D6), IF(ROW()=2, 0, G5))</f>
        <v>0</v>
      </c>
      <c r="H6" s="11">
        <f t="shared" ref="H6:H283" si="12">IF(ROW()=2, 0, IF(OR(C6="BIAYA", C6="TABUNGAN"), H5 + E6, H5))</f>
        <v>3196000</v>
      </c>
      <c r="I6" s="11">
        <f t="shared" ref="I6:I283" si="13">IF(ROW()=2, 0, IF(OR(C6="SUPPLY", C6="HUTANG"), I5+E6, I5))</f>
        <v>0</v>
      </c>
      <c r="J6" s="10">
        <v>9000000.0</v>
      </c>
      <c r="K6" s="11">
        <f t="shared" si="3"/>
        <v>-3196000</v>
      </c>
      <c r="L6" s="11">
        <f t="shared" ref="L6:L283" si="14">IF(C6="PRIBADI-A", IF(ROW()=2, IF(D6, -D6, E6), IF(D6, L5-D6, L5+E6)), IF(ROW()=2, 0, L5))</f>
        <v>3272134</v>
      </c>
      <c r="M6" s="11">
        <f t="shared" ref="M6:M283" si="15">IF(C6="PRIBADI-S", IF(ROW()=2, IF(D6, -D6, E6), IF(D6, M5-D6, M5+E6)), IF(ROW()=2, 0, M5))</f>
        <v>0</v>
      </c>
      <c r="N6" s="11">
        <f t="shared" si="6"/>
        <v>-4337467.333</v>
      </c>
      <c r="O6" s="11">
        <f t="shared" si="7"/>
        <v>-1065333.333</v>
      </c>
      <c r="P6" s="11">
        <f t="shared" si="8"/>
        <v>14659786.67</v>
      </c>
      <c r="Q6" s="11">
        <f t="shared" ref="Q6:Q283" si="16">IF(AND(NOT(ISERROR(SEARCH("Cahaya", F6))), OR(C6="INVESTOR", C6="BIAYA")), IF(ROW()=2, IF(D6, -D6, E6), IF(D6, Q5-D6, Q5+E6)), IF(ROW()=2, 0, Q5))</f>
        <v>3196000</v>
      </c>
      <c r="R6" s="11">
        <f t="shared" ref="R6:R7" si="17">IF(AND(NOT(ISERROR(SEARCH("Dinil", F6))), OR(C6="INVESTOR", C6="BIAYA")), IF(ROW()=2, IF(D6, -D6, E6), IF(D6, R5-D6, R5+E6)), IF(ROW()=2, 0, R5))</f>
        <v>0</v>
      </c>
    </row>
    <row r="7">
      <c r="A7" s="1" t="s">
        <v>21</v>
      </c>
      <c r="B7" s="8">
        <v>45962.0</v>
      </c>
      <c r="C7" s="1" t="s">
        <v>22</v>
      </c>
      <c r="D7" s="10"/>
      <c r="E7" s="10">
        <v>3297987.0</v>
      </c>
      <c r="F7" s="1" t="s">
        <v>2369</v>
      </c>
      <c r="G7" s="11">
        <f t="shared" si="11"/>
        <v>0</v>
      </c>
      <c r="H7" s="11">
        <f t="shared" si="12"/>
        <v>3196000</v>
      </c>
      <c r="I7" s="11">
        <f t="shared" si="13"/>
        <v>0</v>
      </c>
      <c r="J7" s="9">
        <v>9000000.0</v>
      </c>
      <c r="K7" s="11">
        <f t="shared" si="3"/>
        <v>-3196000</v>
      </c>
      <c r="L7" s="11">
        <f t="shared" si="14"/>
        <v>3272134</v>
      </c>
      <c r="M7" s="11">
        <f t="shared" si="15"/>
        <v>3297987</v>
      </c>
      <c r="N7" s="11">
        <f t="shared" si="6"/>
        <v>-4337467.333</v>
      </c>
      <c r="O7" s="11">
        <f t="shared" si="7"/>
        <v>-4363320.333</v>
      </c>
      <c r="P7" s="11">
        <f t="shared" si="8"/>
        <v>14659786.67</v>
      </c>
      <c r="Q7" s="11">
        <f t="shared" si="16"/>
        <v>3196000</v>
      </c>
      <c r="R7" s="11">
        <f t="shared" si="17"/>
        <v>0</v>
      </c>
    </row>
    <row r="8">
      <c r="A8" s="1" t="s">
        <v>2370</v>
      </c>
      <c r="B8" s="8">
        <v>45962.0</v>
      </c>
      <c r="C8" s="1" t="s">
        <v>25</v>
      </c>
      <c r="D8" s="12"/>
      <c r="E8" s="10">
        <v>195000.0</v>
      </c>
      <c r="F8" s="1" t="s">
        <v>276</v>
      </c>
      <c r="G8" s="11">
        <f t="shared" si="11"/>
        <v>0</v>
      </c>
      <c r="H8" s="11">
        <f t="shared" si="12"/>
        <v>3391000</v>
      </c>
      <c r="I8" s="11">
        <f t="shared" si="13"/>
        <v>0</v>
      </c>
      <c r="J8" s="11">
        <f t="shared" ref="J8:J283" si="18"> IF(ROW()=2, D8 - E8, J7 + D8 - E8)</f>
        <v>8805000</v>
      </c>
      <c r="K8" s="11">
        <f t="shared" si="3"/>
        <v>-3391000</v>
      </c>
      <c r="L8" s="11">
        <f t="shared" si="14"/>
        <v>3272134</v>
      </c>
      <c r="M8" s="11">
        <f t="shared" si="15"/>
        <v>3297987</v>
      </c>
      <c r="N8" s="11">
        <f t="shared" ref="N8:N283" si="19">(K8/3)-L8</f>
        <v>-4402467.333</v>
      </c>
      <c r="O8" s="11">
        <f t="shared" ref="O8:O283" si="20">(K8/3)-M8</f>
        <v>-4428320.333</v>
      </c>
      <c r="P8" s="11">
        <f t="shared" si="8"/>
        <v>14594786.67</v>
      </c>
      <c r="Q8" s="11">
        <f t="shared" si="16"/>
        <v>3196000</v>
      </c>
      <c r="R8" s="11">
        <f t="shared" ref="R8:R283" si="21">IF(AND(NOT(ISERROR(SEARCH("Dinil", F8))), OR(C8="INVESTOR", C8="BIAYA")), IF(ROW()=2, IF(D8, -D8, E8), IF(D8, R7-D8, R7+E8)), IF(ROW()=2, 0, R7))</f>
        <v>0</v>
      </c>
    </row>
    <row r="9">
      <c r="A9" s="1" t="s">
        <v>2371</v>
      </c>
      <c r="B9" s="8">
        <v>45962.0</v>
      </c>
      <c r="C9" s="1" t="s">
        <v>34</v>
      </c>
      <c r="D9" s="12"/>
      <c r="E9" s="10">
        <v>180000.0</v>
      </c>
      <c r="F9" s="1" t="s">
        <v>2372</v>
      </c>
      <c r="G9" s="11">
        <f t="shared" si="11"/>
        <v>0</v>
      </c>
      <c r="H9" s="11">
        <f t="shared" si="12"/>
        <v>3391000</v>
      </c>
      <c r="I9" s="11">
        <f t="shared" si="13"/>
        <v>180000</v>
      </c>
      <c r="J9" s="11">
        <f t="shared" si="18"/>
        <v>8625000</v>
      </c>
      <c r="K9" s="11">
        <f t="shared" si="3"/>
        <v>-3571000</v>
      </c>
      <c r="L9" s="11">
        <f t="shared" si="14"/>
        <v>3272134</v>
      </c>
      <c r="M9" s="11">
        <f t="shared" si="15"/>
        <v>3297987</v>
      </c>
      <c r="N9" s="11">
        <f t="shared" si="19"/>
        <v>-4462467.333</v>
      </c>
      <c r="O9" s="11">
        <f t="shared" si="20"/>
        <v>-4488320.333</v>
      </c>
      <c r="P9" s="11">
        <f t="shared" si="8"/>
        <v>14534786.67</v>
      </c>
      <c r="Q9" s="11">
        <f t="shared" si="16"/>
        <v>3196000</v>
      </c>
      <c r="R9" s="11">
        <f t="shared" si="21"/>
        <v>0</v>
      </c>
    </row>
    <row r="10">
      <c r="A10" s="1" t="s">
        <v>2373</v>
      </c>
      <c r="B10" s="8">
        <v>45962.0</v>
      </c>
      <c r="C10" s="1" t="s">
        <v>25</v>
      </c>
      <c r="D10" s="12"/>
      <c r="E10" s="10">
        <v>120000.0</v>
      </c>
      <c r="F10" s="1" t="s">
        <v>775</v>
      </c>
      <c r="G10" s="11">
        <f t="shared" si="11"/>
        <v>0</v>
      </c>
      <c r="H10" s="11">
        <f t="shared" si="12"/>
        <v>3511000</v>
      </c>
      <c r="I10" s="11">
        <f t="shared" si="13"/>
        <v>180000</v>
      </c>
      <c r="J10" s="11">
        <f t="shared" si="18"/>
        <v>8505000</v>
      </c>
      <c r="K10" s="11">
        <f t="shared" si="3"/>
        <v>-3691000</v>
      </c>
      <c r="L10" s="11">
        <f t="shared" si="14"/>
        <v>3272134</v>
      </c>
      <c r="M10" s="11">
        <f t="shared" si="15"/>
        <v>3297987</v>
      </c>
      <c r="N10" s="11">
        <f t="shared" si="19"/>
        <v>-4502467.333</v>
      </c>
      <c r="O10" s="11">
        <f t="shared" si="20"/>
        <v>-4528320.333</v>
      </c>
      <c r="P10" s="11">
        <f t="shared" si="8"/>
        <v>14494786.67</v>
      </c>
      <c r="Q10" s="11">
        <f t="shared" si="16"/>
        <v>3196000</v>
      </c>
      <c r="R10" s="11">
        <f t="shared" si="21"/>
        <v>0</v>
      </c>
    </row>
    <row r="11">
      <c r="A11" s="1" t="s">
        <v>2374</v>
      </c>
      <c r="B11" s="8">
        <v>45962.0</v>
      </c>
      <c r="C11" s="1" t="s">
        <v>34</v>
      </c>
      <c r="D11" s="12"/>
      <c r="E11" s="10">
        <v>50000.0</v>
      </c>
      <c r="F11" s="1" t="s">
        <v>2375</v>
      </c>
      <c r="G11" s="11">
        <f t="shared" si="11"/>
        <v>0</v>
      </c>
      <c r="H11" s="11">
        <f t="shared" si="12"/>
        <v>3511000</v>
      </c>
      <c r="I11" s="11">
        <f t="shared" si="13"/>
        <v>230000</v>
      </c>
      <c r="J11" s="11">
        <f t="shared" si="18"/>
        <v>8455000</v>
      </c>
      <c r="K11" s="11">
        <f t="shared" si="3"/>
        <v>-3741000</v>
      </c>
      <c r="L11" s="11">
        <f t="shared" si="14"/>
        <v>3272134</v>
      </c>
      <c r="M11" s="11">
        <f t="shared" si="15"/>
        <v>3297987</v>
      </c>
      <c r="N11" s="11">
        <f t="shared" si="19"/>
        <v>-4519134</v>
      </c>
      <c r="O11" s="11">
        <f t="shared" si="20"/>
        <v>-4544987</v>
      </c>
      <c r="P11" s="11">
        <f t="shared" si="8"/>
        <v>14478120</v>
      </c>
      <c r="Q11" s="11">
        <f t="shared" si="16"/>
        <v>3196000</v>
      </c>
      <c r="R11" s="11">
        <f t="shared" si="21"/>
        <v>0</v>
      </c>
    </row>
    <row r="12">
      <c r="A12" s="1" t="s">
        <v>2376</v>
      </c>
      <c r="B12" s="8">
        <v>45962.0</v>
      </c>
      <c r="C12" s="1" t="s">
        <v>34</v>
      </c>
      <c r="D12" s="12"/>
      <c r="E12" s="10">
        <v>476000.0</v>
      </c>
      <c r="F12" s="1" t="s">
        <v>2377</v>
      </c>
      <c r="G12" s="11">
        <f t="shared" si="11"/>
        <v>0</v>
      </c>
      <c r="H12" s="11">
        <f t="shared" si="12"/>
        <v>3511000</v>
      </c>
      <c r="I12" s="11">
        <f t="shared" si="13"/>
        <v>706000</v>
      </c>
      <c r="J12" s="11">
        <f t="shared" si="18"/>
        <v>7979000</v>
      </c>
      <c r="K12" s="11">
        <f t="shared" si="3"/>
        <v>-4217000</v>
      </c>
      <c r="L12" s="11">
        <f t="shared" si="14"/>
        <v>3272134</v>
      </c>
      <c r="M12" s="11">
        <f t="shared" si="15"/>
        <v>3297987</v>
      </c>
      <c r="N12" s="11">
        <f t="shared" si="19"/>
        <v>-4677800.667</v>
      </c>
      <c r="O12" s="11">
        <f t="shared" si="20"/>
        <v>-4703653.667</v>
      </c>
      <c r="P12" s="11">
        <f t="shared" si="8"/>
        <v>14319453.33</v>
      </c>
      <c r="Q12" s="11">
        <f t="shared" si="16"/>
        <v>3196000</v>
      </c>
      <c r="R12" s="11">
        <f t="shared" si="21"/>
        <v>0</v>
      </c>
    </row>
    <row r="13">
      <c r="A13" s="1" t="s">
        <v>2378</v>
      </c>
      <c r="B13" s="8">
        <v>45962.0</v>
      </c>
      <c r="C13" s="1" t="s">
        <v>34</v>
      </c>
      <c r="D13" s="12"/>
      <c r="E13" s="10">
        <v>70000.0</v>
      </c>
      <c r="F13" s="1" t="s">
        <v>39</v>
      </c>
      <c r="G13" s="11">
        <f t="shared" si="11"/>
        <v>0</v>
      </c>
      <c r="H13" s="11">
        <f t="shared" si="12"/>
        <v>3511000</v>
      </c>
      <c r="I13" s="11">
        <f t="shared" si="13"/>
        <v>776000</v>
      </c>
      <c r="J13" s="11">
        <f t="shared" si="18"/>
        <v>7909000</v>
      </c>
      <c r="K13" s="11">
        <f t="shared" si="3"/>
        <v>-4287000</v>
      </c>
      <c r="L13" s="11">
        <f t="shared" si="14"/>
        <v>3272134</v>
      </c>
      <c r="M13" s="11">
        <f t="shared" si="15"/>
        <v>3297987</v>
      </c>
      <c r="N13" s="11">
        <f t="shared" si="19"/>
        <v>-4701134</v>
      </c>
      <c r="O13" s="11">
        <f t="shared" si="20"/>
        <v>-4726987</v>
      </c>
      <c r="P13" s="11">
        <f t="shared" si="8"/>
        <v>14296120</v>
      </c>
      <c r="Q13" s="11">
        <f t="shared" si="16"/>
        <v>3196000</v>
      </c>
      <c r="R13" s="11">
        <f t="shared" si="21"/>
        <v>0</v>
      </c>
    </row>
    <row r="14">
      <c r="A14" s="1" t="s">
        <v>2379</v>
      </c>
      <c r="B14" s="8">
        <v>45962.0</v>
      </c>
      <c r="C14" s="1" t="s">
        <v>34</v>
      </c>
      <c r="D14" s="12"/>
      <c r="E14" s="10">
        <v>300000.0</v>
      </c>
      <c r="F14" s="1" t="s">
        <v>2380</v>
      </c>
      <c r="G14" s="11">
        <f t="shared" si="11"/>
        <v>0</v>
      </c>
      <c r="H14" s="11">
        <f t="shared" si="12"/>
        <v>3511000</v>
      </c>
      <c r="I14" s="11">
        <f t="shared" si="13"/>
        <v>1076000</v>
      </c>
      <c r="J14" s="11">
        <f t="shared" si="18"/>
        <v>7609000</v>
      </c>
      <c r="K14" s="11">
        <f t="shared" si="3"/>
        <v>-4587000</v>
      </c>
      <c r="L14" s="11">
        <f t="shared" si="14"/>
        <v>3272134</v>
      </c>
      <c r="M14" s="11">
        <f t="shared" si="15"/>
        <v>3297987</v>
      </c>
      <c r="N14" s="11">
        <f t="shared" si="19"/>
        <v>-4801134</v>
      </c>
      <c r="O14" s="11">
        <f t="shared" si="20"/>
        <v>-4826987</v>
      </c>
      <c r="P14" s="11">
        <f t="shared" si="8"/>
        <v>14196120</v>
      </c>
      <c r="Q14" s="11">
        <f t="shared" si="16"/>
        <v>3196000</v>
      </c>
      <c r="R14" s="11">
        <f t="shared" si="21"/>
        <v>0</v>
      </c>
    </row>
    <row r="15">
      <c r="A15" s="1" t="s">
        <v>2381</v>
      </c>
      <c r="B15" s="8">
        <v>45962.0</v>
      </c>
      <c r="C15" s="1" t="s">
        <v>6</v>
      </c>
      <c r="D15" s="10">
        <v>390000.0</v>
      </c>
      <c r="E15" s="12"/>
      <c r="F15" s="1" t="s">
        <v>2382</v>
      </c>
      <c r="G15" s="11">
        <f t="shared" si="11"/>
        <v>390000</v>
      </c>
      <c r="H15" s="11">
        <f t="shared" si="12"/>
        <v>3511000</v>
      </c>
      <c r="I15" s="11">
        <f t="shared" si="13"/>
        <v>1076000</v>
      </c>
      <c r="J15" s="11">
        <f t="shared" si="18"/>
        <v>7999000</v>
      </c>
      <c r="K15" s="11">
        <f t="shared" si="3"/>
        <v>-4197000</v>
      </c>
      <c r="L15" s="11">
        <f t="shared" si="14"/>
        <v>3272134</v>
      </c>
      <c r="M15" s="11">
        <f t="shared" si="15"/>
        <v>3297987</v>
      </c>
      <c r="N15" s="11">
        <f t="shared" si="19"/>
        <v>-4671134</v>
      </c>
      <c r="O15" s="11">
        <f t="shared" si="20"/>
        <v>-4696987</v>
      </c>
      <c r="P15" s="11">
        <f t="shared" si="8"/>
        <v>14326120</v>
      </c>
      <c r="Q15" s="11">
        <f t="shared" si="16"/>
        <v>3196000</v>
      </c>
      <c r="R15" s="11">
        <f t="shared" si="21"/>
        <v>0</v>
      </c>
    </row>
    <row r="16">
      <c r="A16" s="1" t="s">
        <v>2383</v>
      </c>
      <c r="B16" s="8">
        <v>45963.0</v>
      </c>
      <c r="C16" s="1" t="s">
        <v>25</v>
      </c>
      <c r="D16" s="12"/>
      <c r="E16" s="10">
        <v>200000.0</v>
      </c>
      <c r="F16" s="1" t="s">
        <v>53</v>
      </c>
      <c r="G16" s="11">
        <f t="shared" si="11"/>
        <v>390000</v>
      </c>
      <c r="H16" s="11">
        <f t="shared" si="12"/>
        <v>3711000</v>
      </c>
      <c r="I16" s="11">
        <f t="shared" si="13"/>
        <v>1076000</v>
      </c>
      <c r="J16" s="11">
        <f t="shared" si="18"/>
        <v>7799000</v>
      </c>
      <c r="K16" s="11">
        <f t="shared" si="3"/>
        <v>-4397000</v>
      </c>
      <c r="L16" s="11">
        <f t="shared" si="14"/>
        <v>3272134</v>
      </c>
      <c r="M16" s="11">
        <f t="shared" si="15"/>
        <v>3297987</v>
      </c>
      <c r="N16" s="11">
        <f t="shared" si="19"/>
        <v>-4737800.667</v>
      </c>
      <c r="O16" s="11">
        <f t="shared" si="20"/>
        <v>-4763653.667</v>
      </c>
      <c r="P16" s="11">
        <f t="shared" si="8"/>
        <v>14259453.33</v>
      </c>
      <c r="Q16" s="11">
        <f t="shared" si="16"/>
        <v>3396000</v>
      </c>
      <c r="R16" s="11">
        <f t="shared" si="21"/>
        <v>0</v>
      </c>
    </row>
    <row r="17">
      <c r="A17" s="1" t="s">
        <v>2384</v>
      </c>
      <c r="B17" s="8">
        <v>45964.0</v>
      </c>
      <c r="C17" s="1" t="s">
        <v>1982</v>
      </c>
      <c r="D17" s="12"/>
      <c r="E17" s="10">
        <v>500000.0</v>
      </c>
      <c r="F17" s="1" t="s">
        <v>1983</v>
      </c>
      <c r="G17" s="11">
        <f t="shared" si="11"/>
        <v>390000</v>
      </c>
      <c r="H17" s="11">
        <f t="shared" si="12"/>
        <v>3711000</v>
      </c>
      <c r="I17" s="11">
        <f t="shared" si="13"/>
        <v>1076000</v>
      </c>
      <c r="J17" s="11">
        <f t="shared" si="18"/>
        <v>7299000</v>
      </c>
      <c r="K17" s="11">
        <f t="shared" si="3"/>
        <v>-4397000</v>
      </c>
      <c r="L17" s="11">
        <f t="shared" si="14"/>
        <v>3772134</v>
      </c>
      <c r="M17" s="11">
        <f t="shared" si="15"/>
        <v>3297987</v>
      </c>
      <c r="N17" s="11">
        <f t="shared" si="19"/>
        <v>-5237800.667</v>
      </c>
      <c r="O17" s="11">
        <f t="shared" si="20"/>
        <v>-4763653.667</v>
      </c>
      <c r="P17" s="11">
        <f t="shared" si="8"/>
        <v>14259453.33</v>
      </c>
      <c r="Q17" s="11">
        <f t="shared" si="16"/>
        <v>3396000</v>
      </c>
      <c r="R17" s="11">
        <f t="shared" si="21"/>
        <v>0</v>
      </c>
    </row>
    <row r="18">
      <c r="A18" s="1" t="s">
        <v>2385</v>
      </c>
      <c r="B18" s="8">
        <v>45964.0</v>
      </c>
      <c r="C18" s="1" t="s">
        <v>34</v>
      </c>
      <c r="D18" s="12"/>
      <c r="E18" s="10">
        <v>14000.0</v>
      </c>
      <c r="F18" s="1" t="s">
        <v>2386</v>
      </c>
      <c r="G18" s="11">
        <f t="shared" si="11"/>
        <v>390000</v>
      </c>
      <c r="H18" s="11">
        <f t="shared" si="12"/>
        <v>3711000</v>
      </c>
      <c r="I18" s="11">
        <f t="shared" si="13"/>
        <v>1090000</v>
      </c>
      <c r="J18" s="11">
        <f t="shared" si="18"/>
        <v>7285000</v>
      </c>
      <c r="K18" s="11">
        <f t="shared" si="3"/>
        <v>-4411000</v>
      </c>
      <c r="L18" s="11">
        <f t="shared" si="14"/>
        <v>3772134</v>
      </c>
      <c r="M18" s="11">
        <f t="shared" si="15"/>
        <v>3297987</v>
      </c>
      <c r="N18" s="11">
        <f t="shared" si="19"/>
        <v>-5242467.333</v>
      </c>
      <c r="O18" s="11">
        <f t="shared" si="20"/>
        <v>-4768320.333</v>
      </c>
      <c r="P18" s="11">
        <f t="shared" si="8"/>
        <v>14254786.67</v>
      </c>
      <c r="Q18" s="11">
        <f t="shared" si="16"/>
        <v>3396000</v>
      </c>
      <c r="R18" s="11">
        <f t="shared" si="21"/>
        <v>0</v>
      </c>
    </row>
    <row r="19">
      <c r="A19" s="1" t="s">
        <v>2387</v>
      </c>
      <c r="B19" s="8">
        <v>45964.0</v>
      </c>
      <c r="C19" s="1" t="s">
        <v>34</v>
      </c>
      <c r="D19" s="12"/>
      <c r="E19" s="10">
        <v>3100000.0</v>
      </c>
      <c r="F19" s="1" t="s">
        <v>2388</v>
      </c>
      <c r="G19" s="11">
        <f t="shared" si="11"/>
        <v>390000</v>
      </c>
      <c r="H19" s="11">
        <f t="shared" si="12"/>
        <v>3711000</v>
      </c>
      <c r="I19" s="11">
        <f t="shared" si="13"/>
        <v>4190000</v>
      </c>
      <c r="J19" s="11">
        <f t="shared" si="18"/>
        <v>4185000</v>
      </c>
      <c r="K19" s="11">
        <f t="shared" si="3"/>
        <v>-7511000</v>
      </c>
      <c r="L19" s="11">
        <f t="shared" si="14"/>
        <v>3772134</v>
      </c>
      <c r="M19" s="11">
        <f t="shared" si="15"/>
        <v>3297987</v>
      </c>
      <c r="N19" s="11">
        <f t="shared" si="19"/>
        <v>-6275800.667</v>
      </c>
      <c r="O19" s="11">
        <f t="shared" si="20"/>
        <v>-5801653.667</v>
      </c>
      <c r="P19" s="11">
        <f t="shared" si="8"/>
        <v>13221453.33</v>
      </c>
      <c r="Q19" s="11">
        <f t="shared" si="16"/>
        <v>3396000</v>
      </c>
      <c r="R19" s="11">
        <f t="shared" si="21"/>
        <v>0</v>
      </c>
    </row>
    <row r="20">
      <c r="A20" s="1" t="s">
        <v>2389</v>
      </c>
      <c r="B20" s="8">
        <v>45962.0</v>
      </c>
      <c r="C20" s="1" t="s">
        <v>6</v>
      </c>
      <c r="D20" s="10">
        <v>250000.0</v>
      </c>
      <c r="E20" s="12"/>
      <c r="F20" s="1" t="s">
        <v>2390</v>
      </c>
      <c r="G20" s="11">
        <f t="shared" si="11"/>
        <v>640000</v>
      </c>
      <c r="H20" s="11">
        <f t="shared" si="12"/>
        <v>3711000</v>
      </c>
      <c r="I20" s="11">
        <f t="shared" si="13"/>
        <v>4190000</v>
      </c>
      <c r="J20" s="11">
        <f t="shared" si="18"/>
        <v>4435000</v>
      </c>
      <c r="K20" s="11">
        <f t="shared" si="3"/>
        <v>-7261000</v>
      </c>
      <c r="L20" s="11">
        <f t="shared" si="14"/>
        <v>3772134</v>
      </c>
      <c r="M20" s="11">
        <f t="shared" si="15"/>
        <v>3297987</v>
      </c>
      <c r="N20" s="11">
        <f t="shared" si="19"/>
        <v>-6192467.333</v>
      </c>
      <c r="O20" s="11">
        <f t="shared" si="20"/>
        <v>-5718320.333</v>
      </c>
      <c r="P20" s="11">
        <f t="shared" si="8"/>
        <v>13304786.67</v>
      </c>
      <c r="Q20" s="11">
        <f t="shared" si="16"/>
        <v>3396000</v>
      </c>
      <c r="R20" s="11">
        <f t="shared" si="21"/>
        <v>0</v>
      </c>
    </row>
    <row r="21">
      <c r="A21" s="1" t="s">
        <v>2391</v>
      </c>
      <c r="B21" s="8">
        <v>45962.0</v>
      </c>
      <c r="C21" s="1" t="s">
        <v>6</v>
      </c>
      <c r="D21" s="10">
        <v>21000.0</v>
      </c>
      <c r="E21" s="12"/>
      <c r="F21" s="1" t="s">
        <v>2032</v>
      </c>
      <c r="G21" s="11">
        <f t="shared" si="11"/>
        <v>661000</v>
      </c>
      <c r="H21" s="11">
        <f t="shared" si="12"/>
        <v>3711000</v>
      </c>
      <c r="I21" s="11">
        <f t="shared" si="13"/>
        <v>4190000</v>
      </c>
      <c r="J21" s="11">
        <f t="shared" si="18"/>
        <v>4456000</v>
      </c>
      <c r="K21" s="11">
        <f t="shared" si="3"/>
        <v>-7240000</v>
      </c>
      <c r="L21" s="11">
        <f t="shared" si="14"/>
        <v>3772134</v>
      </c>
      <c r="M21" s="11">
        <f t="shared" si="15"/>
        <v>3297987</v>
      </c>
      <c r="N21" s="11">
        <f t="shared" si="19"/>
        <v>-6185467.333</v>
      </c>
      <c r="O21" s="11">
        <f t="shared" si="20"/>
        <v>-5711320.333</v>
      </c>
      <c r="P21" s="11">
        <f t="shared" si="8"/>
        <v>13311786.67</v>
      </c>
      <c r="Q21" s="11">
        <f t="shared" si="16"/>
        <v>3396000</v>
      </c>
      <c r="R21" s="11">
        <f t="shared" si="21"/>
        <v>0</v>
      </c>
    </row>
    <row r="22">
      <c r="A22" s="1" t="s">
        <v>2392</v>
      </c>
      <c r="B22" s="8">
        <v>45962.0</v>
      </c>
      <c r="C22" s="1" t="s">
        <v>6</v>
      </c>
      <c r="D22" s="10">
        <v>60000.0</v>
      </c>
      <c r="E22" s="12"/>
      <c r="F22" s="1" t="s">
        <v>2393</v>
      </c>
      <c r="G22" s="11">
        <f t="shared" si="11"/>
        <v>721000</v>
      </c>
      <c r="H22" s="11">
        <f t="shared" si="12"/>
        <v>3711000</v>
      </c>
      <c r="I22" s="11">
        <f t="shared" si="13"/>
        <v>4190000</v>
      </c>
      <c r="J22" s="11">
        <f t="shared" si="18"/>
        <v>4516000</v>
      </c>
      <c r="K22" s="11">
        <f t="shared" si="3"/>
        <v>-7180000</v>
      </c>
      <c r="L22" s="11">
        <f t="shared" si="14"/>
        <v>3772134</v>
      </c>
      <c r="M22" s="11">
        <f t="shared" si="15"/>
        <v>3297987</v>
      </c>
      <c r="N22" s="11">
        <f t="shared" si="19"/>
        <v>-6165467.333</v>
      </c>
      <c r="O22" s="11">
        <f t="shared" si="20"/>
        <v>-5691320.333</v>
      </c>
      <c r="P22" s="11">
        <f t="shared" si="8"/>
        <v>13331786.67</v>
      </c>
      <c r="Q22" s="11">
        <f t="shared" si="16"/>
        <v>3396000</v>
      </c>
      <c r="R22" s="11">
        <f t="shared" si="21"/>
        <v>0</v>
      </c>
    </row>
    <row r="23">
      <c r="A23" s="1" t="s">
        <v>2394</v>
      </c>
      <c r="B23" s="8">
        <v>45962.0</v>
      </c>
      <c r="C23" s="1" t="s">
        <v>6</v>
      </c>
      <c r="D23" s="10">
        <v>1000000.0</v>
      </c>
      <c r="E23" s="12"/>
      <c r="F23" s="1" t="s">
        <v>2395</v>
      </c>
      <c r="G23" s="11">
        <f t="shared" si="11"/>
        <v>1721000</v>
      </c>
      <c r="H23" s="11">
        <f t="shared" si="12"/>
        <v>3711000</v>
      </c>
      <c r="I23" s="11">
        <f t="shared" si="13"/>
        <v>4190000</v>
      </c>
      <c r="J23" s="11">
        <f t="shared" si="18"/>
        <v>5516000</v>
      </c>
      <c r="K23" s="11">
        <f t="shared" si="3"/>
        <v>-6180000</v>
      </c>
      <c r="L23" s="11">
        <f t="shared" si="14"/>
        <v>3772134</v>
      </c>
      <c r="M23" s="11">
        <f t="shared" si="15"/>
        <v>3297987</v>
      </c>
      <c r="N23" s="11">
        <f t="shared" si="19"/>
        <v>-5832134</v>
      </c>
      <c r="O23" s="11">
        <f t="shared" si="20"/>
        <v>-5357987</v>
      </c>
      <c r="P23" s="11">
        <f t="shared" si="8"/>
        <v>13665120</v>
      </c>
      <c r="Q23" s="11">
        <f t="shared" si="16"/>
        <v>3396000</v>
      </c>
      <c r="R23" s="11">
        <f t="shared" si="21"/>
        <v>0</v>
      </c>
    </row>
    <row r="24">
      <c r="A24" s="1" t="s">
        <v>2396</v>
      </c>
      <c r="B24" s="8">
        <v>45964.0</v>
      </c>
      <c r="C24" s="1" t="s">
        <v>6</v>
      </c>
      <c r="D24" s="10">
        <v>130900.0</v>
      </c>
      <c r="E24" s="12"/>
      <c r="F24" s="1" t="s">
        <v>2032</v>
      </c>
      <c r="G24" s="11">
        <f t="shared" si="11"/>
        <v>1851900</v>
      </c>
      <c r="H24" s="11">
        <f t="shared" si="12"/>
        <v>3711000</v>
      </c>
      <c r="I24" s="11">
        <f t="shared" si="13"/>
        <v>4190000</v>
      </c>
      <c r="J24" s="11">
        <f t="shared" si="18"/>
        <v>5646900</v>
      </c>
      <c r="K24" s="11">
        <f t="shared" si="3"/>
        <v>-6049100</v>
      </c>
      <c r="L24" s="11">
        <f t="shared" si="14"/>
        <v>3772134</v>
      </c>
      <c r="M24" s="11">
        <f t="shared" si="15"/>
        <v>3297987</v>
      </c>
      <c r="N24" s="11">
        <f t="shared" si="19"/>
        <v>-5788500.667</v>
      </c>
      <c r="O24" s="11">
        <f t="shared" si="20"/>
        <v>-5314353.667</v>
      </c>
      <c r="P24" s="11">
        <f t="shared" si="8"/>
        <v>13708753.33</v>
      </c>
      <c r="Q24" s="11">
        <f t="shared" si="16"/>
        <v>3396000</v>
      </c>
      <c r="R24" s="11">
        <f t="shared" si="21"/>
        <v>0</v>
      </c>
    </row>
    <row r="25">
      <c r="A25" s="1" t="s">
        <v>2397</v>
      </c>
      <c r="B25" s="8">
        <v>45964.0</v>
      </c>
      <c r="C25" s="1" t="s">
        <v>6</v>
      </c>
      <c r="D25" s="10">
        <v>34000.0</v>
      </c>
      <c r="E25" s="12"/>
      <c r="F25" s="1" t="s">
        <v>2032</v>
      </c>
      <c r="G25" s="11">
        <f t="shared" si="11"/>
        <v>1885900</v>
      </c>
      <c r="H25" s="11">
        <f t="shared" si="12"/>
        <v>3711000</v>
      </c>
      <c r="I25" s="11">
        <f t="shared" si="13"/>
        <v>4190000</v>
      </c>
      <c r="J25" s="11">
        <f t="shared" si="18"/>
        <v>5680900</v>
      </c>
      <c r="K25" s="11">
        <f t="shared" si="3"/>
        <v>-6015100</v>
      </c>
      <c r="L25" s="11">
        <f t="shared" si="14"/>
        <v>3772134</v>
      </c>
      <c r="M25" s="11">
        <f t="shared" si="15"/>
        <v>3297987</v>
      </c>
      <c r="N25" s="11">
        <f t="shared" si="19"/>
        <v>-5777167.333</v>
      </c>
      <c r="O25" s="11">
        <f t="shared" si="20"/>
        <v>-5303020.333</v>
      </c>
      <c r="P25" s="11">
        <f t="shared" si="8"/>
        <v>13720086.67</v>
      </c>
      <c r="Q25" s="11">
        <f t="shared" si="16"/>
        <v>3396000</v>
      </c>
      <c r="R25" s="11">
        <f t="shared" si="21"/>
        <v>0</v>
      </c>
    </row>
    <row r="26">
      <c r="A26" s="1" t="s">
        <v>2398</v>
      </c>
      <c r="B26" s="8">
        <v>45964.0</v>
      </c>
      <c r="C26" s="1" t="s">
        <v>6</v>
      </c>
      <c r="D26" s="10">
        <v>221000.0</v>
      </c>
      <c r="E26" s="12"/>
      <c r="F26" s="1" t="s">
        <v>2040</v>
      </c>
      <c r="G26" s="11">
        <f t="shared" si="11"/>
        <v>2106900</v>
      </c>
      <c r="H26" s="11">
        <f t="shared" si="12"/>
        <v>3711000</v>
      </c>
      <c r="I26" s="11">
        <f t="shared" si="13"/>
        <v>4190000</v>
      </c>
      <c r="J26" s="11">
        <f t="shared" si="18"/>
        <v>5901900</v>
      </c>
      <c r="K26" s="11">
        <f t="shared" si="3"/>
        <v>-5794100</v>
      </c>
      <c r="L26" s="11">
        <f t="shared" si="14"/>
        <v>3772134</v>
      </c>
      <c r="M26" s="11">
        <f t="shared" si="15"/>
        <v>3297987</v>
      </c>
      <c r="N26" s="11">
        <f t="shared" si="19"/>
        <v>-5703500.667</v>
      </c>
      <c r="O26" s="11">
        <f t="shared" si="20"/>
        <v>-5229353.667</v>
      </c>
      <c r="P26" s="11">
        <f t="shared" si="8"/>
        <v>13793753.33</v>
      </c>
      <c r="Q26" s="11">
        <f t="shared" si="16"/>
        <v>3396000</v>
      </c>
      <c r="R26" s="11">
        <f t="shared" si="21"/>
        <v>0</v>
      </c>
    </row>
    <row r="27">
      <c r="A27" s="1" t="s">
        <v>2399</v>
      </c>
      <c r="B27" s="8">
        <v>45964.0</v>
      </c>
      <c r="C27" s="1" t="s">
        <v>6</v>
      </c>
      <c r="D27" s="10">
        <v>220000.0</v>
      </c>
      <c r="E27" s="12"/>
      <c r="F27" s="1" t="s">
        <v>2400</v>
      </c>
      <c r="G27" s="11">
        <f t="shared" si="11"/>
        <v>2326900</v>
      </c>
      <c r="H27" s="11">
        <f t="shared" si="12"/>
        <v>3711000</v>
      </c>
      <c r="I27" s="11">
        <f t="shared" si="13"/>
        <v>4190000</v>
      </c>
      <c r="J27" s="11">
        <f t="shared" si="18"/>
        <v>6121900</v>
      </c>
      <c r="K27" s="11">
        <f t="shared" si="3"/>
        <v>-5574100</v>
      </c>
      <c r="L27" s="11">
        <f t="shared" si="14"/>
        <v>3772134</v>
      </c>
      <c r="M27" s="11">
        <f t="shared" si="15"/>
        <v>3297987</v>
      </c>
      <c r="N27" s="11">
        <f t="shared" si="19"/>
        <v>-5630167.333</v>
      </c>
      <c r="O27" s="11">
        <f t="shared" si="20"/>
        <v>-5156020.333</v>
      </c>
      <c r="P27" s="11">
        <f t="shared" si="8"/>
        <v>13867086.67</v>
      </c>
      <c r="Q27" s="11">
        <f t="shared" si="16"/>
        <v>3396000</v>
      </c>
      <c r="R27" s="11">
        <f t="shared" si="21"/>
        <v>0</v>
      </c>
    </row>
    <row r="28">
      <c r="A28" s="1" t="s">
        <v>2401</v>
      </c>
      <c r="B28" s="8">
        <v>45965.0</v>
      </c>
      <c r="C28" s="1" t="s">
        <v>34</v>
      </c>
      <c r="D28" s="12"/>
      <c r="E28" s="10">
        <v>700000.0</v>
      </c>
      <c r="F28" s="1" t="s">
        <v>2402</v>
      </c>
      <c r="G28" s="11">
        <f t="shared" si="11"/>
        <v>2326900</v>
      </c>
      <c r="H28" s="11">
        <f t="shared" si="12"/>
        <v>3711000</v>
      </c>
      <c r="I28" s="11">
        <f t="shared" si="13"/>
        <v>4890000</v>
      </c>
      <c r="J28" s="11">
        <f t="shared" si="18"/>
        <v>5421900</v>
      </c>
      <c r="K28" s="11">
        <f t="shared" si="3"/>
        <v>-6274100</v>
      </c>
      <c r="L28" s="11">
        <f t="shared" si="14"/>
        <v>3772134</v>
      </c>
      <c r="M28" s="11">
        <f t="shared" si="15"/>
        <v>3297987</v>
      </c>
      <c r="N28" s="11">
        <f t="shared" si="19"/>
        <v>-5863500.667</v>
      </c>
      <c r="O28" s="11">
        <f t="shared" si="20"/>
        <v>-5389353.667</v>
      </c>
      <c r="P28" s="11">
        <f t="shared" si="8"/>
        <v>13633753.33</v>
      </c>
      <c r="Q28" s="11">
        <f t="shared" si="16"/>
        <v>3396000</v>
      </c>
      <c r="R28" s="11">
        <f t="shared" si="21"/>
        <v>0</v>
      </c>
    </row>
    <row r="29">
      <c r="A29" s="1" t="s">
        <v>2403</v>
      </c>
      <c r="B29" s="8">
        <v>45965.0</v>
      </c>
      <c r="C29" s="1" t="s">
        <v>34</v>
      </c>
      <c r="D29" s="12"/>
      <c r="E29" s="10">
        <v>40000.0</v>
      </c>
      <c r="F29" s="1" t="s">
        <v>39</v>
      </c>
      <c r="G29" s="11">
        <f t="shared" si="11"/>
        <v>2326900</v>
      </c>
      <c r="H29" s="11">
        <f t="shared" si="12"/>
        <v>3711000</v>
      </c>
      <c r="I29" s="11">
        <f t="shared" si="13"/>
        <v>4930000</v>
      </c>
      <c r="J29" s="11">
        <f t="shared" si="18"/>
        <v>5381900</v>
      </c>
      <c r="K29" s="11">
        <f t="shared" si="3"/>
        <v>-6314100</v>
      </c>
      <c r="L29" s="11">
        <f t="shared" si="14"/>
        <v>3772134</v>
      </c>
      <c r="M29" s="11">
        <f t="shared" si="15"/>
        <v>3297987</v>
      </c>
      <c r="N29" s="11">
        <f t="shared" si="19"/>
        <v>-5876834</v>
      </c>
      <c r="O29" s="11">
        <f t="shared" si="20"/>
        <v>-5402687</v>
      </c>
      <c r="P29" s="11">
        <f t="shared" si="8"/>
        <v>13620420</v>
      </c>
      <c r="Q29" s="11">
        <f t="shared" si="16"/>
        <v>3396000</v>
      </c>
      <c r="R29" s="11">
        <f t="shared" si="21"/>
        <v>0</v>
      </c>
    </row>
    <row r="30">
      <c r="A30" s="1" t="s">
        <v>2404</v>
      </c>
      <c r="B30" s="8">
        <v>45965.0</v>
      </c>
      <c r="C30" s="1" t="s">
        <v>34</v>
      </c>
      <c r="D30" s="12"/>
      <c r="E30" s="10">
        <v>88000.0</v>
      </c>
      <c r="F30" s="1" t="s">
        <v>62</v>
      </c>
      <c r="G30" s="11">
        <f t="shared" si="11"/>
        <v>2326900</v>
      </c>
      <c r="H30" s="11">
        <f t="shared" si="12"/>
        <v>3711000</v>
      </c>
      <c r="I30" s="11">
        <f t="shared" si="13"/>
        <v>5018000</v>
      </c>
      <c r="J30" s="11">
        <f t="shared" si="18"/>
        <v>5293900</v>
      </c>
      <c r="K30" s="11">
        <f t="shared" si="3"/>
        <v>-6402100</v>
      </c>
      <c r="L30" s="11">
        <f t="shared" si="14"/>
        <v>3772134</v>
      </c>
      <c r="M30" s="11">
        <f t="shared" si="15"/>
        <v>3297987</v>
      </c>
      <c r="N30" s="11">
        <f t="shared" si="19"/>
        <v>-5906167.333</v>
      </c>
      <c r="O30" s="11">
        <f t="shared" si="20"/>
        <v>-5432020.333</v>
      </c>
      <c r="P30" s="11">
        <f t="shared" si="8"/>
        <v>13591086.67</v>
      </c>
      <c r="Q30" s="11">
        <f t="shared" si="16"/>
        <v>3396000</v>
      </c>
      <c r="R30" s="11">
        <f t="shared" si="21"/>
        <v>0</v>
      </c>
    </row>
    <row r="31">
      <c r="A31" s="1" t="s">
        <v>2405</v>
      </c>
      <c r="B31" s="8">
        <v>45965.0</v>
      </c>
      <c r="C31" s="1" t="s">
        <v>25</v>
      </c>
      <c r="D31" s="12"/>
      <c r="E31" s="10">
        <v>300000.0</v>
      </c>
      <c r="F31" s="1" t="s">
        <v>53</v>
      </c>
      <c r="G31" s="11">
        <f t="shared" si="11"/>
        <v>2326900</v>
      </c>
      <c r="H31" s="11">
        <f t="shared" si="12"/>
        <v>4011000</v>
      </c>
      <c r="I31" s="11">
        <f t="shared" si="13"/>
        <v>5018000</v>
      </c>
      <c r="J31" s="11">
        <f t="shared" si="18"/>
        <v>4993900</v>
      </c>
      <c r="K31" s="11">
        <f t="shared" si="3"/>
        <v>-6702100</v>
      </c>
      <c r="L31" s="11">
        <f t="shared" si="14"/>
        <v>3772134</v>
      </c>
      <c r="M31" s="11">
        <f t="shared" si="15"/>
        <v>3297987</v>
      </c>
      <c r="N31" s="11">
        <f t="shared" si="19"/>
        <v>-6006167.333</v>
      </c>
      <c r="O31" s="11">
        <f t="shared" si="20"/>
        <v>-5532020.333</v>
      </c>
      <c r="P31" s="11">
        <f t="shared" si="8"/>
        <v>13491086.67</v>
      </c>
      <c r="Q31" s="11">
        <f t="shared" si="16"/>
        <v>3696000</v>
      </c>
      <c r="R31" s="11">
        <f t="shared" si="21"/>
        <v>0</v>
      </c>
    </row>
    <row r="32">
      <c r="A32" s="1" t="s">
        <v>2406</v>
      </c>
      <c r="B32" s="8">
        <v>45965.0</v>
      </c>
      <c r="C32" s="1" t="s">
        <v>6</v>
      </c>
      <c r="D32" s="10">
        <v>522000.0</v>
      </c>
      <c r="E32" s="12"/>
      <c r="F32" s="1" t="s">
        <v>2407</v>
      </c>
      <c r="G32" s="11">
        <f t="shared" si="11"/>
        <v>2848900</v>
      </c>
      <c r="H32" s="11">
        <f t="shared" si="12"/>
        <v>4011000</v>
      </c>
      <c r="I32" s="11">
        <f t="shared" si="13"/>
        <v>5018000</v>
      </c>
      <c r="J32" s="11">
        <f t="shared" si="18"/>
        <v>5515900</v>
      </c>
      <c r="K32" s="11">
        <f t="shared" si="3"/>
        <v>-6180100</v>
      </c>
      <c r="L32" s="11">
        <f t="shared" si="14"/>
        <v>3772134</v>
      </c>
      <c r="M32" s="11">
        <f t="shared" si="15"/>
        <v>3297987</v>
      </c>
      <c r="N32" s="11">
        <f t="shared" si="19"/>
        <v>-5832167.333</v>
      </c>
      <c r="O32" s="11">
        <f t="shared" si="20"/>
        <v>-5358020.333</v>
      </c>
      <c r="P32" s="11">
        <f t="shared" si="8"/>
        <v>13665086.67</v>
      </c>
      <c r="Q32" s="11">
        <f t="shared" si="16"/>
        <v>3696000</v>
      </c>
      <c r="R32" s="11">
        <f t="shared" si="21"/>
        <v>0</v>
      </c>
    </row>
    <row r="33">
      <c r="A33" s="1" t="s">
        <v>2408</v>
      </c>
      <c r="B33" s="8">
        <v>45965.0</v>
      </c>
      <c r="C33" s="1" t="s">
        <v>6</v>
      </c>
      <c r="D33" s="10">
        <v>500000.0</v>
      </c>
      <c r="E33" s="12"/>
      <c r="F33" s="1" t="s">
        <v>2139</v>
      </c>
      <c r="G33" s="11">
        <f t="shared" si="11"/>
        <v>3348900</v>
      </c>
      <c r="H33" s="11">
        <f t="shared" si="12"/>
        <v>4011000</v>
      </c>
      <c r="I33" s="11">
        <f t="shared" si="13"/>
        <v>5018000</v>
      </c>
      <c r="J33" s="11">
        <f t="shared" si="18"/>
        <v>6015900</v>
      </c>
      <c r="K33" s="11">
        <f t="shared" si="3"/>
        <v>-5680100</v>
      </c>
      <c r="L33" s="11">
        <f t="shared" si="14"/>
        <v>3772134</v>
      </c>
      <c r="M33" s="11">
        <f t="shared" si="15"/>
        <v>3297987</v>
      </c>
      <c r="N33" s="11">
        <f t="shared" si="19"/>
        <v>-5665500.667</v>
      </c>
      <c r="O33" s="11">
        <f t="shared" si="20"/>
        <v>-5191353.667</v>
      </c>
      <c r="P33" s="11">
        <f t="shared" si="8"/>
        <v>13831753.33</v>
      </c>
      <c r="Q33" s="11">
        <f t="shared" si="16"/>
        <v>3696000</v>
      </c>
      <c r="R33" s="11">
        <f t="shared" si="21"/>
        <v>0</v>
      </c>
    </row>
    <row r="34">
      <c r="A34" s="1" t="s">
        <v>2409</v>
      </c>
      <c r="B34" s="8">
        <v>45965.0</v>
      </c>
      <c r="C34" s="1" t="s">
        <v>6</v>
      </c>
      <c r="D34" s="10">
        <v>66000.0</v>
      </c>
      <c r="E34" s="12"/>
      <c r="F34" s="1" t="s">
        <v>2410</v>
      </c>
      <c r="G34" s="11">
        <f t="shared" si="11"/>
        <v>3414900</v>
      </c>
      <c r="H34" s="11">
        <f t="shared" si="12"/>
        <v>4011000</v>
      </c>
      <c r="I34" s="11">
        <f t="shared" si="13"/>
        <v>5018000</v>
      </c>
      <c r="J34" s="11">
        <f t="shared" si="18"/>
        <v>6081900</v>
      </c>
      <c r="K34" s="11">
        <f t="shared" si="3"/>
        <v>-5614100</v>
      </c>
      <c r="L34" s="11">
        <f t="shared" si="14"/>
        <v>3772134</v>
      </c>
      <c r="M34" s="11">
        <f t="shared" si="15"/>
        <v>3297987</v>
      </c>
      <c r="N34" s="11">
        <f t="shared" si="19"/>
        <v>-5643500.667</v>
      </c>
      <c r="O34" s="11">
        <f t="shared" si="20"/>
        <v>-5169353.667</v>
      </c>
      <c r="P34" s="11">
        <f t="shared" si="8"/>
        <v>13853753.33</v>
      </c>
      <c r="Q34" s="11">
        <f t="shared" si="16"/>
        <v>3696000</v>
      </c>
      <c r="R34" s="11">
        <f t="shared" si="21"/>
        <v>0</v>
      </c>
    </row>
    <row r="35">
      <c r="A35" s="1" t="s">
        <v>2411</v>
      </c>
      <c r="B35" s="8">
        <v>45965.0</v>
      </c>
      <c r="C35" s="1" t="s">
        <v>6</v>
      </c>
      <c r="D35" s="10">
        <v>60000.0</v>
      </c>
      <c r="E35" s="12"/>
      <c r="F35" s="1" t="s">
        <v>2412</v>
      </c>
      <c r="G35" s="11">
        <f t="shared" si="11"/>
        <v>3474900</v>
      </c>
      <c r="H35" s="11">
        <f t="shared" si="12"/>
        <v>4011000</v>
      </c>
      <c r="I35" s="11">
        <f t="shared" si="13"/>
        <v>5018000</v>
      </c>
      <c r="J35" s="11">
        <f t="shared" si="18"/>
        <v>6141900</v>
      </c>
      <c r="K35" s="11">
        <f t="shared" si="3"/>
        <v>-5554100</v>
      </c>
      <c r="L35" s="11">
        <f t="shared" si="14"/>
        <v>3772134</v>
      </c>
      <c r="M35" s="11">
        <f t="shared" si="15"/>
        <v>3297987</v>
      </c>
      <c r="N35" s="11">
        <f t="shared" si="19"/>
        <v>-5623500.667</v>
      </c>
      <c r="O35" s="11">
        <f t="shared" si="20"/>
        <v>-5149353.667</v>
      </c>
      <c r="P35" s="11">
        <f t="shared" si="8"/>
        <v>13873753.33</v>
      </c>
      <c r="Q35" s="11">
        <f t="shared" si="16"/>
        <v>3696000</v>
      </c>
      <c r="R35" s="11">
        <f t="shared" si="21"/>
        <v>0</v>
      </c>
    </row>
    <row r="36">
      <c r="A36" s="1" t="s">
        <v>2413</v>
      </c>
      <c r="B36" s="8">
        <v>45965.0</v>
      </c>
      <c r="C36" s="1" t="s">
        <v>6</v>
      </c>
      <c r="D36" s="10">
        <v>103000.0</v>
      </c>
      <c r="E36" s="12"/>
      <c r="F36" s="1" t="s">
        <v>1998</v>
      </c>
      <c r="G36" s="11">
        <f t="shared" si="11"/>
        <v>3577900</v>
      </c>
      <c r="H36" s="11">
        <f t="shared" si="12"/>
        <v>4011000</v>
      </c>
      <c r="I36" s="11">
        <f t="shared" si="13"/>
        <v>5018000</v>
      </c>
      <c r="J36" s="11">
        <f t="shared" si="18"/>
        <v>6244900</v>
      </c>
      <c r="K36" s="11">
        <f t="shared" si="3"/>
        <v>-5451100</v>
      </c>
      <c r="L36" s="11">
        <f t="shared" si="14"/>
        <v>3772134</v>
      </c>
      <c r="M36" s="11">
        <f t="shared" si="15"/>
        <v>3297987</v>
      </c>
      <c r="N36" s="11">
        <f t="shared" si="19"/>
        <v>-5589167.333</v>
      </c>
      <c r="O36" s="11">
        <f t="shared" si="20"/>
        <v>-5115020.333</v>
      </c>
      <c r="P36" s="11">
        <f t="shared" si="8"/>
        <v>13908086.67</v>
      </c>
      <c r="Q36" s="11">
        <f t="shared" si="16"/>
        <v>3696000</v>
      </c>
      <c r="R36" s="11">
        <f t="shared" si="21"/>
        <v>0</v>
      </c>
    </row>
    <row r="37">
      <c r="A37" s="1" t="s">
        <v>2414</v>
      </c>
      <c r="B37" s="8">
        <v>45965.0</v>
      </c>
      <c r="C37" s="1" t="s">
        <v>6</v>
      </c>
      <c r="D37" s="10">
        <v>225000.0</v>
      </c>
      <c r="E37" s="12"/>
      <c r="F37" s="1" t="s">
        <v>2144</v>
      </c>
      <c r="G37" s="11">
        <f t="shared" si="11"/>
        <v>3802900</v>
      </c>
      <c r="H37" s="11">
        <f t="shared" si="12"/>
        <v>4011000</v>
      </c>
      <c r="I37" s="11">
        <f t="shared" si="13"/>
        <v>5018000</v>
      </c>
      <c r="J37" s="11">
        <f t="shared" si="18"/>
        <v>6469900</v>
      </c>
      <c r="K37" s="11">
        <f t="shared" si="3"/>
        <v>-5226100</v>
      </c>
      <c r="L37" s="11">
        <f t="shared" si="14"/>
        <v>3772134</v>
      </c>
      <c r="M37" s="11">
        <f t="shared" si="15"/>
        <v>3297987</v>
      </c>
      <c r="N37" s="11">
        <f t="shared" si="19"/>
        <v>-5514167.333</v>
      </c>
      <c r="O37" s="11">
        <f t="shared" si="20"/>
        <v>-5040020.333</v>
      </c>
      <c r="P37" s="11">
        <f t="shared" si="8"/>
        <v>13983086.67</v>
      </c>
      <c r="Q37" s="11">
        <f t="shared" si="16"/>
        <v>3696000</v>
      </c>
      <c r="R37" s="11">
        <f t="shared" si="21"/>
        <v>0</v>
      </c>
    </row>
    <row r="38">
      <c r="A38" s="1" t="s">
        <v>2415</v>
      </c>
      <c r="B38" s="8">
        <v>45965.0</v>
      </c>
      <c r="C38" s="1" t="s">
        <v>6</v>
      </c>
      <c r="D38" s="10">
        <v>69000.0</v>
      </c>
      <c r="E38" s="12"/>
      <c r="F38" s="1" t="s">
        <v>2416</v>
      </c>
      <c r="G38" s="11">
        <f t="shared" si="11"/>
        <v>3871900</v>
      </c>
      <c r="H38" s="11">
        <f t="shared" si="12"/>
        <v>4011000</v>
      </c>
      <c r="I38" s="11">
        <f t="shared" si="13"/>
        <v>5018000</v>
      </c>
      <c r="J38" s="11">
        <f t="shared" si="18"/>
        <v>6538900</v>
      </c>
      <c r="K38" s="11">
        <f t="shared" si="3"/>
        <v>-5157100</v>
      </c>
      <c r="L38" s="11">
        <f t="shared" si="14"/>
        <v>3772134</v>
      </c>
      <c r="M38" s="11">
        <f t="shared" si="15"/>
        <v>3297987</v>
      </c>
      <c r="N38" s="11">
        <f t="shared" si="19"/>
        <v>-5491167.333</v>
      </c>
      <c r="O38" s="11">
        <f t="shared" si="20"/>
        <v>-5017020.333</v>
      </c>
      <c r="P38" s="11">
        <f t="shared" si="8"/>
        <v>14006086.67</v>
      </c>
      <c r="Q38" s="11">
        <f t="shared" si="16"/>
        <v>3696000</v>
      </c>
      <c r="R38" s="11">
        <f t="shared" si="21"/>
        <v>0</v>
      </c>
    </row>
    <row r="39">
      <c r="A39" s="1" t="s">
        <v>2417</v>
      </c>
      <c r="B39" s="8">
        <v>45965.0</v>
      </c>
      <c r="C39" s="1" t="s">
        <v>6</v>
      </c>
      <c r="D39" s="10">
        <v>575000.0</v>
      </c>
      <c r="E39" s="12"/>
      <c r="F39" s="1" t="s">
        <v>2418</v>
      </c>
      <c r="G39" s="11">
        <f t="shared" si="11"/>
        <v>4446900</v>
      </c>
      <c r="H39" s="11">
        <f t="shared" si="12"/>
        <v>4011000</v>
      </c>
      <c r="I39" s="11">
        <f t="shared" si="13"/>
        <v>5018000</v>
      </c>
      <c r="J39" s="11">
        <f t="shared" si="18"/>
        <v>7113900</v>
      </c>
      <c r="K39" s="11">
        <f t="shared" si="3"/>
        <v>-4582100</v>
      </c>
      <c r="L39" s="11">
        <f t="shared" si="14"/>
        <v>3772134</v>
      </c>
      <c r="M39" s="11">
        <f t="shared" si="15"/>
        <v>3297987</v>
      </c>
      <c r="N39" s="11">
        <f t="shared" si="19"/>
        <v>-5299500.667</v>
      </c>
      <c r="O39" s="11">
        <f t="shared" si="20"/>
        <v>-4825353.667</v>
      </c>
      <c r="P39" s="11">
        <f t="shared" si="8"/>
        <v>14197753.33</v>
      </c>
      <c r="Q39" s="11">
        <f t="shared" si="16"/>
        <v>3696000</v>
      </c>
      <c r="R39" s="11">
        <f t="shared" si="21"/>
        <v>0</v>
      </c>
    </row>
    <row r="40">
      <c r="A40" s="1" t="s">
        <v>2419</v>
      </c>
      <c r="B40" s="8">
        <v>45966.0</v>
      </c>
      <c r="C40" s="1" t="s">
        <v>1982</v>
      </c>
      <c r="D40" s="12"/>
      <c r="E40" s="10">
        <v>100000.0</v>
      </c>
      <c r="F40" s="1" t="s">
        <v>1983</v>
      </c>
      <c r="G40" s="11">
        <f t="shared" si="11"/>
        <v>4446900</v>
      </c>
      <c r="H40" s="11">
        <f t="shared" si="12"/>
        <v>4011000</v>
      </c>
      <c r="I40" s="11">
        <f t="shared" si="13"/>
        <v>5018000</v>
      </c>
      <c r="J40" s="11">
        <f t="shared" si="18"/>
        <v>7013900</v>
      </c>
      <c r="K40" s="11">
        <f t="shared" si="3"/>
        <v>-4582100</v>
      </c>
      <c r="L40" s="11">
        <f t="shared" si="14"/>
        <v>3872134</v>
      </c>
      <c r="M40" s="11">
        <f t="shared" si="15"/>
        <v>3297987</v>
      </c>
      <c r="N40" s="11">
        <f t="shared" si="19"/>
        <v>-5399500.667</v>
      </c>
      <c r="O40" s="11">
        <f t="shared" si="20"/>
        <v>-4825353.667</v>
      </c>
      <c r="P40" s="11">
        <f t="shared" si="8"/>
        <v>14197753.33</v>
      </c>
      <c r="Q40" s="11">
        <f t="shared" si="16"/>
        <v>3696000</v>
      </c>
      <c r="R40" s="11">
        <f t="shared" si="21"/>
        <v>0</v>
      </c>
    </row>
    <row r="41">
      <c r="A41" s="1" t="s">
        <v>2420</v>
      </c>
      <c r="B41" s="8">
        <v>45966.0</v>
      </c>
      <c r="C41" s="1" t="s">
        <v>34</v>
      </c>
      <c r="D41" s="10">
        <v>370000.0</v>
      </c>
      <c r="E41" s="12"/>
      <c r="F41" s="1" t="s">
        <v>62</v>
      </c>
      <c r="G41" s="11">
        <f t="shared" si="11"/>
        <v>4446900</v>
      </c>
      <c r="H41" s="11">
        <f t="shared" si="12"/>
        <v>4011000</v>
      </c>
      <c r="I41" s="11">
        <f t="shared" si="13"/>
        <v>5018000</v>
      </c>
      <c r="J41" s="11">
        <f t="shared" si="18"/>
        <v>7383900</v>
      </c>
      <c r="K41" s="11">
        <f t="shared" si="3"/>
        <v>-4582100</v>
      </c>
      <c r="L41" s="11">
        <f t="shared" si="14"/>
        <v>3872134</v>
      </c>
      <c r="M41" s="11">
        <f t="shared" si="15"/>
        <v>3297987</v>
      </c>
      <c r="N41" s="11">
        <f t="shared" si="19"/>
        <v>-5399500.667</v>
      </c>
      <c r="O41" s="11">
        <f t="shared" si="20"/>
        <v>-4825353.667</v>
      </c>
      <c r="P41" s="11">
        <f t="shared" si="8"/>
        <v>14197753.33</v>
      </c>
      <c r="Q41" s="11">
        <f t="shared" si="16"/>
        <v>3696000</v>
      </c>
      <c r="R41" s="11">
        <f t="shared" si="21"/>
        <v>0</v>
      </c>
    </row>
    <row r="42">
      <c r="A42" s="1" t="s">
        <v>2421</v>
      </c>
      <c r="B42" s="8">
        <v>45966.0</v>
      </c>
      <c r="C42" s="1" t="s">
        <v>34</v>
      </c>
      <c r="D42" s="12"/>
      <c r="E42" s="10">
        <v>40000.0</v>
      </c>
      <c r="F42" s="1" t="s">
        <v>39</v>
      </c>
      <c r="G42" s="11">
        <f t="shared" si="11"/>
        <v>4446900</v>
      </c>
      <c r="H42" s="11">
        <f t="shared" si="12"/>
        <v>4011000</v>
      </c>
      <c r="I42" s="11">
        <f t="shared" si="13"/>
        <v>5058000</v>
      </c>
      <c r="J42" s="11">
        <f t="shared" si="18"/>
        <v>7343900</v>
      </c>
      <c r="K42" s="11">
        <f t="shared" si="3"/>
        <v>-4622100</v>
      </c>
      <c r="L42" s="11">
        <f t="shared" si="14"/>
        <v>3872134</v>
      </c>
      <c r="M42" s="11">
        <f t="shared" si="15"/>
        <v>3297987</v>
      </c>
      <c r="N42" s="11">
        <f t="shared" si="19"/>
        <v>-5412834</v>
      </c>
      <c r="O42" s="11">
        <f t="shared" si="20"/>
        <v>-4838687</v>
      </c>
      <c r="P42" s="11">
        <f t="shared" si="8"/>
        <v>14184420</v>
      </c>
      <c r="Q42" s="11">
        <f t="shared" si="16"/>
        <v>3696000</v>
      </c>
      <c r="R42" s="11">
        <f t="shared" si="21"/>
        <v>0</v>
      </c>
    </row>
    <row r="43">
      <c r="A43" s="1" t="s">
        <v>2422</v>
      </c>
      <c r="B43" s="8">
        <v>45966.0</v>
      </c>
      <c r="C43" s="1" t="s">
        <v>25</v>
      </c>
      <c r="D43" s="12"/>
      <c r="E43" s="10">
        <v>50000.0</v>
      </c>
      <c r="F43" s="1" t="s">
        <v>2423</v>
      </c>
      <c r="G43" s="11">
        <f t="shared" si="11"/>
        <v>4446900</v>
      </c>
      <c r="H43" s="11">
        <f t="shared" si="12"/>
        <v>4061000</v>
      </c>
      <c r="I43" s="11">
        <f t="shared" si="13"/>
        <v>5058000</v>
      </c>
      <c r="J43" s="11">
        <f t="shared" si="18"/>
        <v>7293900</v>
      </c>
      <c r="K43" s="11">
        <f t="shared" si="3"/>
        <v>-4672100</v>
      </c>
      <c r="L43" s="11">
        <f t="shared" si="14"/>
        <v>3872134</v>
      </c>
      <c r="M43" s="11">
        <f t="shared" si="15"/>
        <v>3297987</v>
      </c>
      <c r="N43" s="11">
        <f t="shared" si="19"/>
        <v>-5429500.667</v>
      </c>
      <c r="O43" s="11">
        <f t="shared" si="20"/>
        <v>-4855353.667</v>
      </c>
      <c r="P43" s="11">
        <f t="shared" si="8"/>
        <v>14167753.33</v>
      </c>
      <c r="Q43" s="11">
        <f t="shared" si="16"/>
        <v>3696000</v>
      </c>
      <c r="R43" s="11">
        <f t="shared" si="21"/>
        <v>50000</v>
      </c>
    </row>
    <row r="44">
      <c r="A44" s="1" t="s">
        <v>2424</v>
      </c>
      <c r="B44" s="8">
        <v>45967.0</v>
      </c>
      <c r="C44" s="1" t="s">
        <v>34</v>
      </c>
      <c r="D44" s="12"/>
      <c r="E44" s="10">
        <v>70000.0</v>
      </c>
      <c r="F44" s="1" t="s">
        <v>62</v>
      </c>
      <c r="G44" s="11">
        <f t="shared" si="11"/>
        <v>4446900</v>
      </c>
      <c r="H44" s="11">
        <f t="shared" si="12"/>
        <v>4061000</v>
      </c>
      <c r="I44" s="11">
        <f t="shared" si="13"/>
        <v>5128000</v>
      </c>
      <c r="J44" s="11">
        <f t="shared" si="18"/>
        <v>7223900</v>
      </c>
      <c r="K44" s="11">
        <f t="shared" si="3"/>
        <v>-4742100</v>
      </c>
      <c r="L44" s="11">
        <f t="shared" si="14"/>
        <v>3872134</v>
      </c>
      <c r="M44" s="11">
        <f t="shared" si="15"/>
        <v>3297987</v>
      </c>
      <c r="N44" s="11">
        <f t="shared" si="19"/>
        <v>-5452834</v>
      </c>
      <c r="O44" s="11">
        <f t="shared" si="20"/>
        <v>-4878687</v>
      </c>
      <c r="P44" s="11">
        <f t="shared" si="8"/>
        <v>14144420</v>
      </c>
      <c r="Q44" s="11">
        <f t="shared" si="16"/>
        <v>3696000</v>
      </c>
      <c r="R44" s="11">
        <f t="shared" si="21"/>
        <v>50000</v>
      </c>
    </row>
    <row r="45">
      <c r="A45" s="1" t="s">
        <v>2425</v>
      </c>
      <c r="B45" s="8">
        <v>45966.0</v>
      </c>
      <c r="C45" s="1" t="s">
        <v>6</v>
      </c>
      <c r="D45" s="10">
        <v>410000.0</v>
      </c>
      <c r="E45" s="12"/>
      <c r="F45" s="1" t="s">
        <v>2426</v>
      </c>
      <c r="G45" s="11">
        <f t="shared" si="11"/>
        <v>4856900</v>
      </c>
      <c r="H45" s="11">
        <f t="shared" si="12"/>
        <v>4061000</v>
      </c>
      <c r="I45" s="11">
        <f t="shared" si="13"/>
        <v>5128000</v>
      </c>
      <c r="J45" s="11">
        <f t="shared" si="18"/>
        <v>7633900</v>
      </c>
      <c r="K45" s="11">
        <f t="shared" si="3"/>
        <v>-4332100</v>
      </c>
      <c r="L45" s="11">
        <f t="shared" si="14"/>
        <v>3872134</v>
      </c>
      <c r="M45" s="11">
        <f t="shared" si="15"/>
        <v>3297987</v>
      </c>
      <c r="N45" s="11">
        <f t="shared" si="19"/>
        <v>-5316167.333</v>
      </c>
      <c r="O45" s="11">
        <f t="shared" si="20"/>
        <v>-4742020.333</v>
      </c>
      <c r="P45" s="11">
        <f t="shared" si="8"/>
        <v>14281086.67</v>
      </c>
      <c r="Q45" s="11">
        <f t="shared" si="16"/>
        <v>3696000</v>
      </c>
      <c r="R45" s="11">
        <f t="shared" si="21"/>
        <v>50000</v>
      </c>
    </row>
    <row r="46">
      <c r="A46" s="1" t="s">
        <v>2427</v>
      </c>
      <c r="B46" s="8">
        <v>45967.0</v>
      </c>
      <c r="C46" s="1" t="s">
        <v>34</v>
      </c>
      <c r="D46" s="12"/>
      <c r="E46" s="10">
        <v>394000.0</v>
      </c>
      <c r="F46" s="1" t="s">
        <v>2428</v>
      </c>
      <c r="G46" s="11">
        <f t="shared" si="11"/>
        <v>4856900</v>
      </c>
      <c r="H46" s="11">
        <f t="shared" si="12"/>
        <v>4061000</v>
      </c>
      <c r="I46" s="11">
        <f t="shared" si="13"/>
        <v>5522000</v>
      </c>
      <c r="J46" s="11">
        <f t="shared" si="18"/>
        <v>7239900</v>
      </c>
      <c r="K46" s="11">
        <f t="shared" si="3"/>
        <v>-4726100</v>
      </c>
      <c r="L46" s="11">
        <f t="shared" si="14"/>
        <v>3872134</v>
      </c>
      <c r="M46" s="11">
        <f t="shared" si="15"/>
        <v>3297987</v>
      </c>
      <c r="N46" s="11">
        <f t="shared" si="19"/>
        <v>-5447500.667</v>
      </c>
      <c r="O46" s="11">
        <f t="shared" si="20"/>
        <v>-4873353.667</v>
      </c>
      <c r="P46" s="11">
        <f t="shared" si="8"/>
        <v>14149753.33</v>
      </c>
      <c r="Q46" s="11">
        <f t="shared" si="16"/>
        <v>3696000</v>
      </c>
      <c r="R46" s="11">
        <f t="shared" si="21"/>
        <v>50000</v>
      </c>
    </row>
    <row r="47">
      <c r="A47" s="1" t="s">
        <v>2429</v>
      </c>
      <c r="B47" s="8">
        <v>45967.0</v>
      </c>
      <c r="C47" s="1" t="s">
        <v>25</v>
      </c>
      <c r="D47" s="12"/>
      <c r="E47" s="10">
        <v>21000.0</v>
      </c>
      <c r="F47" s="1" t="s">
        <v>2430</v>
      </c>
      <c r="G47" s="11">
        <f t="shared" si="11"/>
        <v>4856900</v>
      </c>
      <c r="H47" s="11">
        <f t="shared" si="12"/>
        <v>4082000</v>
      </c>
      <c r="I47" s="11">
        <f t="shared" si="13"/>
        <v>5522000</v>
      </c>
      <c r="J47" s="11">
        <f t="shared" si="18"/>
        <v>7218900</v>
      </c>
      <c r="K47" s="11">
        <f t="shared" si="3"/>
        <v>-4747100</v>
      </c>
      <c r="L47" s="11">
        <f t="shared" si="14"/>
        <v>3872134</v>
      </c>
      <c r="M47" s="11">
        <f t="shared" si="15"/>
        <v>3297987</v>
      </c>
      <c r="N47" s="11">
        <f t="shared" si="19"/>
        <v>-5454500.667</v>
      </c>
      <c r="O47" s="11">
        <f t="shared" si="20"/>
        <v>-4880353.667</v>
      </c>
      <c r="P47" s="11">
        <f t="shared" si="8"/>
        <v>14142753.33</v>
      </c>
      <c r="Q47" s="11">
        <f t="shared" si="16"/>
        <v>3696000</v>
      </c>
      <c r="R47" s="11">
        <f t="shared" si="21"/>
        <v>50000</v>
      </c>
    </row>
    <row r="48">
      <c r="A48" s="1" t="s">
        <v>2431</v>
      </c>
      <c r="B48" s="8">
        <v>45967.0</v>
      </c>
      <c r="C48" s="1" t="s">
        <v>25</v>
      </c>
      <c r="D48" s="12"/>
      <c r="E48" s="10">
        <v>100000.0</v>
      </c>
      <c r="F48" s="1" t="s">
        <v>53</v>
      </c>
      <c r="G48" s="11">
        <f t="shared" si="11"/>
        <v>4856900</v>
      </c>
      <c r="H48" s="11">
        <f t="shared" si="12"/>
        <v>4182000</v>
      </c>
      <c r="I48" s="11">
        <f t="shared" si="13"/>
        <v>5522000</v>
      </c>
      <c r="J48" s="11">
        <f t="shared" si="18"/>
        <v>7118900</v>
      </c>
      <c r="K48" s="11">
        <f t="shared" si="3"/>
        <v>-4847100</v>
      </c>
      <c r="L48" s="11">
        <f t="shared" si="14"/>
        <v>3872134</v>
      </c>
      <c r="M48" s="11">
        <f t="shared" si="15"/>
        <v>3297987</v>
      </c>
      <c r="N48" s="11">
        <f t="shared" si="19"/>
        <v>-5487834</v>
      </c>
      <c r="O48" s="11">
        <f t="shared" si="20"/>
        <v>-4913687</v>
      </c>
      <c r="P48" s="11">
        <f t="shared" si="8"/>
        <v>14109420</v>
      </c>
      <c r="Q48" s="11">
        <f t="shared" si="16"/>
        <v>3796000</v>
      </c>
      <c r="R48" s="11">
        <f t="shared" si="21"/>
        <v>50000</v>
      </c>
    </row>
    <row r="49">
      <c r="A49" s="1" t="s">
        <v>2432</v>
      </c>
      <c r="B49" s="8">
        <v>45967.0</v>
      </c>
      <c r="C49" s="1" t="s">
        <v>6</v>
      </c>
      <c r="D49" s="10">
        <v>195000.0</v>
      </c>
      <c r="E49" s="12"/>
      <c r="F49" s="1" t="s">
        <v>2433</v>
      </c>
      <c r="G49" s="11">
        <f t="shared" si="11"/>
        <v>5051900</v>
      </c>
      <c r="H49" s="11">
        <f t="shared" si="12"/>
        <v>4182000</v>
      </c>
      <c r="I49" s="11">
        <f t="shared" si="13"/>
        <v>5522000</v>
      </c>
      <c r="J49" s="11">
        <f t="shared" si="18"/>
        <v>7313900</v>
      </c>
      <c r="K49" s="11">
        <f t="shared" si="3"/>
        <v>-4652100</v>
      </c>
      <c r="L49" s="11">
        <f t="shared" si="14"/>
        <v>3872134</v>
      </c>
      <c r="M49" s="11">
        <f t="shared" si="15"/>
        <v>3297987</v>
      </c>
      <c r="N49" s="11">
        <f t="shared" si="19"/>
        <v>-5422834</v>
      </c>
      <c r="O49" s="11">
        <f t="shared" si="20"/>
        <v>-4848687</v>
      </c>
      <c r="P49" s="11">
        <f t="shared" si="8"/>
        <v>14174420</v>
      </c>
      <c r="Q49" s="11">
        <f t="shared" si="16"/>
        <v>3796000</v>
      </c>
      <c r="R49" s="11">
        <f t="shared" si="21"/>
        <v>50000</v>
      </c>
    </row>
    <row r="50">
      <c r="A50" s="1" t="s">
        <v>2434</v>
      </c>
      <c r="B50" s="8">
        <v>45966.0</v>
      </c>
      <c r="C50" s="1" t="s">
        <v>6</v>
      </c>
      <c r="D50" s="10">
        <v>1697450.0</v>
      </c>
      <c r="E50" s="12"/>
      <c r="F50" s="1" t="s">
        <v>2052</v>
      </c>
      <c r="G50" s="11">
        <f t="shared" si="11"/>
        <v>6749350</v>
      </c>
      <c r="H50" s="11">
        <f t="shared" si="12"/>
        <v>4182000</v>
      </c>
      <c r="I50" s="11">
        <f t="shared" si="13"/>
        <v>5522000</v>
      </c>
      <c r="J50" s="11">
        <f t="shared" si="18"/>
        <v>9011350</v>
      </c>
      <c r="K50" s="11">
        <f t="shared" si="3"/>
        <v>-2954650</v>
      </c>
      <c r="L50" s="11">
        <f t="shared" si="14"/>
        <v>3872134</v>
      </c>
      <c r="M50" s="11">
        <f t="shared" si="15"/>
        <v>3297987</v>
      </c>
      <c r="N50" s="11">
        <f t="shared" si="19"/>
        <v>-4857017.333</v>
      </c>
      <c r="O50" s="11">
        <f t="shared" si="20"/>
        <v>-4282870.333</v>
      </c>
      <c r="P50" s="11">
        <f t="shared" si="8"/>
        <v>14740236.67</v>
      </c>
      <c r="Q50" s="11">
        <f t="shared" si="16"/>
        <v>3796000</v>
      </c>
      <c r="R50" s="11">
        <f t="shared" si="21"/>
        <v>50000</v>
      </c>
    </row>
    <row r="51">
      <c r="A51" s="1" t="s">
        <v>2435</v>
      </c>
      <c r="B51" s="8">
        <v>45966.0</v>
      </c>
      <c r="C51" s="1" t="s">
        <v>6</v>
      </c>
      <c r="D51" s="10">
        <v>141000.0</v>
      </c>
      <c r="E51" s="12"/>
      <c r="F51" s="1" t="s">
        <v>2436</v>
      </c>
      <c r="G51" s="11">
        <f t="shared" si="11"/>
        <v>6890350</v>
      </c>
      <c r="H51" s="11">
        <f t="shared" si="12"/>
        <v>4182000</v>
      </c>
      <c r="I51" s="11">
        <f t="shared" si="13"/>
        <v>5522000</v>
      </c>
      <c r="J51" s="11">
        <f t="shared" si="18"/>
        <v>9152350</v>
      </c>
      <c r="K51" s="11">
        <f t="shared" si="3"/>
        <v>-2813650</v>
      </c>
      <c r="L51" s="11">
        <f t="shared" si="14"/>
        <v>3872134</v>
      </c>
      <c r="M51" s="11">
        <f t="shared" si="15"/>
        <v>3297987</v>
      </c>
      <c r="N51" s="11">
        <f t="shared" si="19"/>
        <v>-4810017.333</v>
      </c>
      <c r="O51" s="11">
        <f t="shared" si="20"/>
        <v>-4235870.333</v>
      </c>
      <c r="P51" s="11">
        <f t="shared" si="8"/>
        <v>14787236.67</v>
      </c>
      <c r="Q51" s="11">
        <f t="shared" si="16"/>
        <v>3796000</v>
      </c>
      <c r="R51" s="11">
        <f t="shared" si="21"/>
        <v>50000</v>
      </c>
    </row>
    <row r="52">
      <c r="A52" s="1" t="s">
        <v>2437</v>
      </c>
      <c r="B52" s="8">
        <v>45966.0</v>
      </c>
      <c r="C52" s="1" t="s">
        <v>6</v>
      </c>
      <c r="D52" s="10">
        <v>525000.0</v>
      </c>
      <c r="E52" s="12"/>
      <c r="F52" s="1" t="s">
        <v>2407</v>
      </c>
      <c r="G52" s="11">
        <f t="shared" si="11"/>
        <v>7415350</v>
      </c>
      <c r="H52" s="11">
        <f t="shared" si="12"/>
        <v>4182000</v>
      </c>
      <c r="I52" s="11">
        <f t="shared" si="13"/>
        <v>5522000</v>
      </c>
      <c r="J52" s="11">
        <f t="shared" si="18"/>
        <v>9677350</v>
      </c>
      <c r="K52" s="11">
        <f t="shared" si="3"/>
        <v>-2288650</v>
      </c>
      <c r="L52" s="11">
        <f t="shared" si="14"/>
        <v>3872134</v>
      </c>
      <c r="M52" s="11">
        <f t="shared" si="15"/>
        <v>3297987</v>
      </c>
      <c r="N52" s="11">
        <f t="shared" si="19"/>
        <v>-4635017.333</v>
      </c>
      <c r="O52" s="11">
        <f t="shared" si="20"/>
        <v>-4060870.333</v>
      </c>
      <c r="P52" s="11">
        <f t="shared" si="8"/>
        <v>14962236.67</v>
      </c>
      <c r="Q52" s="11">
        <f t="shared" si="16"/>
        <v>3796000</v>
      </c>
      <c r="R52" s="11">
        <f t="shared" si="21"/>
        <v>50000</v>
      </c>
    </row>
    <row r="53">
      <c r="A53" s="1" t="s">
        <v>2438</v>
      </c>
      <c r="B53" s="8">
        <v>45966.0</v>
      </c>
      <c r="C53" s="1" t="s">
        <v>6</v>
      </c>
      <c r="D53" s="10">
        <v>70000.0</v>
      </c>
      <c r="E53" s="12"/>
      <c r="F53" s="1" t="s">
        <v>2439</v>
      </c>
      <c r="G53" s="11">
        <f t="shared" si="11"/>
        <v>7485350</v>
      </c>
      <c r="H53" s="11">
        <f t="shared" si="12"/>
        <v>4182000</v>
      </c>
      <c r="I53" s="11">
        <f t="shared" si="13"/>
        <v>5522000</v>
      </c>
      <c r="J53" s="11">
        <f t="shared" si="18"/>
        <v>9747350</v>
      </c>
      <c r="K53" s="11">
        <f t="shared" si="3"/>
        <v>-2218650</v>
      </c>
      <c r="L53" s="11">
        <f t="shared" si="14"/>
        <v>3872134</v>
      </c>
      <c r="M53" s="11">
        <f t="shared" si="15"/>
        <v>3297987</v>
      </c>
      <c r="N53" s="11">
        <f t="shared" si="19"/>
        <v>-4611684</v>
      </c>
      <c r="O53" s="11">
        <f t="shared" si="20"/>
        <v>-4037537</v>
      </c>
      <c r="P53" s="11">
        <f t="shared" si="8"/>
        <v>14985570</v>
      </c>
      <c r="Q53" s="11">
        <f t="shared" si="16"/>
        <v>3796000</v>
      </c>
      <c r="R53" s="11">
        <f t="shared" si="21"/>
        <v>50000</v>
      </c>
    </row>
    <row r="54">
      <c r="A54" s="1" t="s">
        <v>2440</v>
      </c>
      <c r="B54" s="8">
        <v>45966.0</v>
      </c>
      <c r="C54" s="1" t="s">
        <v>6</v>
      </c>
      <c r="D54" s="10">
        <v>75000.0</v>
      </c>
      <c r="E54" s="12"/>
      <c r="F54" s="1" t="s">
        <v>2441</v>
      </c>
      <c r="G54" s="11">
        <f t="shared" si="11"/>
        <v>7560350</v>
      </c>
      <c r="H54" s="11">
        <f t="shared" si="12"/>
        <v>4182000</v>
      </c>
      <c r="I54" s="11">
        <f t="shared" si="13"/>
        <v>5522000</v>
      </c>
      <c r="J54" s="11">
        <f t="shared" si="18"/>
        <v>9822350</v>
      </c>
      <c r="K54" s="11">
        <f t="shared" si="3"/>
        <v>-2143650</v>
      </c>
      <c r="L54" s="11">
        <f t="shared" si="14"/>
        <v>3872134</v>
      </c>
      <c r="M54" s="11">
        <f t="shared" si="15"/>
        <v>3297987</v>
      </c>
      <c r="N54" s="11">
        <f t="shared" si="19"/>
        <v>-4586684</v>
      </c>
      <c r="O54" s="11">
        <f t="shared" si="20"/>
        <v>-4012537</v>
      </c>
      <c r="P54" s="11">
        <f t="shared" si="8"/>
        <v>15010570</v>
      </c>
      <c r="Q54" s="11">
        <f t="shared" si="16"/>
        <v>3796000</v>
      </c>
      <c r="R54" s="11">
        <f t="shared" si="21"/>
        <v>50000</v>
      </c>
    </row>
    <row r="55">
      <c r="A55" s="1" t="s">
        <v>2442</v>
      </c>
      <c r="B55" s="8">
        <v>45967.0</v>
      </c>
      <c r="C55" s="1" t="s">
        <v>6</v>
      </c>
      <c r="D55" s="10">
        <v>1165000.0</v>
      </c>
      <c r="E55" s="12"/>
      <c r="F55" s="1" t="s">
        <v>2443</v>
      </c>
      <c r="G55" s="11">
        <f t="shared" si="11"/>
        <v>8725350</v>
      </c>
      <c r="H55" s="11">
        <f t="shared" si="12"/>
        <v>4182000</v>
      </c>
      <c r="I55" s="11">
        <f t="shared" si="13"/>
        <v>5522000</v>
      </c>
      <c r="J55" s="11">
        <f t="shared" si="18"/>
        <v>10987350</v>
      </c>
      <c r="K55" s="11">
        <f t="shared" si="3"/>
        <v>-978650</v>
      </c>
      <c r="L55" s="11">
        <f t="shared" si="14"/>
        <v>3872134</v>
      </c>
      <c r="M55" s="11">
        <f t="shared" si="15"/>
        <v>3297987</v>
      </c>
      <c r="N55" s="11">
        <f t="shared" si="19"/>
        <v>-4198350.667</v>
      </c>
      <c r="O55" s="11">
        <f t="shared" si="20"/>
        <v>-3624203.667</v>
      </c>
      <c r="P55" s="11">
        <f t="shared" si="8"/>
        <v>15398903.33</v>
      </c>
      <c r="Q55" s="11">
        <f t="shared" si="16"/>
        <v>3796000</v>
      </c>
      <c r="R55" s="11">
        <f t="shared" si="21"/>
        <v>50000</v>
      </c>
    </row>
    <row r="56">
      <c r="A56" s="1" t="s">
        <v>2444</v>
      </c>
      <c r="B56" s="8">
        <v>45967.0</v>
      </c>
      <c r="C56" s="1" t="s">
        <v>6</v>
      </c>
      <c r="D56" s="10">
        <v>64500.0</v>
      </c>
      <c r="E56" s="12"/>
      <c r="F56" s="1" t="s">
        <v>2052</v>
      </c>
      <c r="G56" s="11">
        <f t="shared" si="11"/>
        <v>8789850</v>
      </c>
      <c r="H56" s="11">
        <f t="shared" si="12"/>
        <v>4182000</v>
      </c>
      <c r="I56" s="11">
        <f t="shared" si="13"/>
        <v>5522000</v>
      </c>
      <c r="J56" s="11">
        <f t="shared" si="18"/>
        <v>11051850</v>
      </c>
      <c r="K56" s="11">
        <f t="shared" si="3"/>
        <v>-914150</v>
      </c>
      <c r="L56" s="11">
        <f t="shared" si="14"/>
        <v>3872134</v>
      </c>
      <c r="M56" s="11">
        <f t="shared" si="15"/>
        <v>3297987</v>
      </c>
      <c r="N56" s="11">
        <f t="shared" si="19"/>
        <v>-4176850.667</v>
      </c>
      <c r="O56" s="11">
        <f t="shared" si="20"/>
        <v>-3602703.667</v>
      </c>
      <c r="P56" s="11">
        <f t="shared" si="8"/>
        <v>15420403.33</v>
      </c>
      <c r="Q56" s="11">
        <f t="shared" si="16"/>
        <v>3796000</v>
      </c>
      <c r="R56" s="11">
        <f t="shared" si="21"/>
        <v>50000</v>
      </c>
    </row>
    <row r="57">
      <c r="A57" s="1" t="s">
        <v>2445</v>
      </c>
      <c r="B57" s="8">
        <v>45967.0</v>
      </c>
      <c r="C57" s="1" t="s">
        <v>6</v>
      </c>
      <c r="D57" s="10">
        <v>375000.0</v>
      </c>
      <c r="E57" s="12"/>
      <c r="F57" s="1" t="s">
        <v>2148</v>
      </c>
      <c r="G57" s="11">
        <f t="shared" si="11"/>
        <v>9164850</v>
      </c>
      <c r="H57" s="11">
        <f t="shared" si="12"/>
        <v>4182000</v>
      </c>
      <c r="I57" s="11">
        <f t="shared" si="13"/>
        <v>5522000</v>
      </c>
      <c r="J57" s="11">
        <f t="shared" si="18"/>
        <v>11426850</v>
      </c>
      <c r="K57" s="11">
        <f t="shared" si="3"/>
        <v>-539150</v>
      </c>
      <c r="L57" s="11">
        <f t="shared" si="14"/>
        <v>3872134</v>
      </c>
      <c r="M57" s="11">
        <f t="shared" si="15"/>
        <v>3297987</v>
      </c>
      <c r="N57" s="11">
        <f t="shared" si="19"/>
        <v>-4051850.667</v>
      </c>
      <c r="O57" s="11">
        <f t="shared" si="20"/>
        <v>-3477703.667</v>
      </c>
      <c r="P57" s="11">
        <f t="shared" si="8"/>
        <v>15545403.33</v>
      </c>
      <c r="Q57" s="11">
        <f t="shared" si="16"/>
        <v>3796000</v>
      </c>
      <c r="R57" s="11">
        <f t="shared" si="21"/>
        <v>50000</v>
      </c>
    </row>
    <row r="58">
      <c r="A58" s="1" t="s">
        <v>2446</v>
      </c>
      <c r="B58" s="8">
        <v>45967.0</v>
      </c>
      <c r="C58" s="1" t="s">
        <v>6</v>
      </c>
      <c r="D58" s="10">
        <v>108000.0</v>
      </c>
      <c r="E58" s="12"/>
      <c r="F58" s="1" t="s">
        <v>2447</v>
      </c>
      <c r="G58" s="11">
        <f t="shared" si="11"/>
        <v>9272850</v>
      </c>
      <c r="H58" s="11">
        <f t="shared" si="12"/>
        <v>4182000</v>
      </c>
      <c r="I58" s="11">
        <f t="shared" si="13"/>
        <v>5522000</v>
      </c>
      <c r="J58" s="11">
        <f t="shared" si="18"/>
        <v>11534850</v>
      </c>
      <c r="K58" s="11">
        <f t="shared" si="3"/>
        <v>-431150</v>
      </c>
      <c r="L58" s="11">
        <f t="shared" si="14"/>
        <v>3872134</v>
      </c>
      <c r="M58" s="11">
        <f t="shared" si="15"/>
        <v>3297987</v>
      </c>
      <c r="N58" s="11">
        <f t="shared" si="19"/>
        <v>-4015850.667</v>
      </c>
      <c r="O58" s="11">
        <f t="shared" si="20"/>
        <v>-3441703.667</v>
      </c>
      <c r="P58" s="11">
        <f t="shared" si="8"/>
        <v>15581403.33</v>
      </c>
      <c r="Q58" s="11">
        <f t="shared" si="16"/>
        <v>3796000</v>
      </c>
      <c r="R58" s="11">
        <f t="shared" si="21"/>
        <v>50000</v>
      </c>
    </row>
    <row r="59">
      <c r="A59" s="1" t="s">
        <v>2448</v>
      </c>
      <c r="B59" s="8">
        <v>45967.0</v>
      </c>
      <c r="C59" s="1" t="s">
        <v>6</v>
      </c>
      <c r="D59" s="10">
        <v>245000.0</v>
      </c>
      <c r="E59" s="12"/>
      <c r="F59" s="1" t="s">
        <v>2449</v>
      </c>
      <c r="G59" s="11">
        <f t="shared" si="11"/>
        <v>9517850</v>
      </c>
      <c r="H59" s="11">
        <f t="shared" si="12"/>
        <v>4182000</v>
      </c>
      <c r="I59" s="11">
        <f t="shared" si="13"/>
        <v>5522000</v>
      </c>
      <c r="J59" s="11">
        <f t="shared" si="18"/>
        <v>11779850</v>
      </c>
      <c r="K59" s="11">
        <f t="shared" si="3"/>
        <v>-186150</v>
      </c>
      <c r="L59" s="11">
        <f t="shared" si="14"/>
        <v>3872134</v>
      </c>
      <c r="M59" s="11">
        <f t="shared" si="15"/>
        <v>3297987</v>
      </c>
      <c r="N59" s="11">
        <f t="shared" si="19"/>
        <v>-3934184</v>
      </c>
      <c r="O59" s="11">
        <f t="shared" si="20"/>
        <v>-3360037</v>
      </c>
      <c r="P59" s="11">
        <f t="shared" si="8"/>
        <v>15663070</v>
      </c>
      <c r="Q59" s="11">
        <f t="shared" si="16"/>
        <v>3796000</v>
      </c>
      <c r="R59" s="11">
        <f t="shared" si="21"/>
        <v>50000</v>
      </c>
    </row>
    <row r="60">
      <c r="A60" s="14" t="s">
        <v>2450</v>
      </c>
      <c r="B60" s="8">
        <v>45967.0</v>
      </c>
      <c r="C60" s="1" t="s">
        <v>6</v>
      </c>
      <c r="D60" s="10">
        <v>112000.0</v>
      </c>
      <c r="E60" s="12"/>
      <c r="F60" s="1" t="s">
        <v>2451</v>
      </c>
      <c r="G60" s="11">
        <f t="shared" si="11"/>
        <v>9629850</v>
      </c>
      <c r="H60" s="11">
        <f t="shared" si="12"/>
        <v>4182000</v>
      </c>
      <c r="I60" s="11">
        <f t="shared" si="13"/>
        <v>5522000</v>
      </c>
      <c r="J60" s="11">
        <f t="shared" si="18"/>
        <v>11891850</v>
      </c>
      <c r="K60" s="11">
        <f t="shared" si="3"/>
        <v>-74150</v>
      </c>
      <c r="L60" s="11">
        <f t="shared" si="14"/>
        <v>3872134</v>
      </c>
      <c r="M60" s="11">
        <f t="shared" si="15"/>
        <v>3297987</v>
      </c>
      <c r="N60" s="11">
        <f t="shared" si="19"/>
        <v>-3896850.667</v>
      </c>
      <c r="O60" s="11">
        <f t="shared" si="20"/>
        <v>-3322703.667</v>
      </c>
      <c r="P60" s="11">
        <f t="shared" si="8"/>
        <v>15700403.33</v>
      </c>
      <c r="Q60" s="11">
        <f t="shared" si="16"/>
        <v>3796000</v>
      </c>
      <c r="R60" s="11">
        <f t="shared" si="21"/>
        <v>50000</v>
      </c>
    </row>
    <row r="61">
      <c r="A61" s="1" t="s">
        <v>2452</v>
      </c>
      <c r="B61" s="8">
        <v>45967.0</v>
      </c>
      <c r="C61" s="1" t="s">
        <v>6</v>
      </c>
      <c r="D61" s="10">
        <v>30000.0</v>
      </c>
      <c r="E61" s="12"/>
      <c r="F61" s="1" t="s">
        <v>2453</v>
      </c>
      <c r="G61" s="11">
        <f t="shared" si="11"/>
        <v>9659850</v>
      </c>
      <c r="H61" s="11">
        <f t="shared" si="12"/>
        <v>4182000</v>
      </c>
      <c r="I61" s="11">
        <f t="shared" si="13"/>
        <v>5522000</v>
      </c>
      <c r="J61" s="11">
        <f t="shared" si="18"/>
        <v>11921850</v>
      </c>
      <c r="K61" s="11">
        <f t="shared" si="3"/>
        <v>-44150</v>
      </c>
      <c r="L61" s="11">
        <f t="shared" si="14"/>
        <v>3872134</v>
      </c>
      <c r="M61" s="11">
        <f t="shared" si="15"/>
        <v>3297987</v>
      </c>
      <c r="N61" s="11">
        <f t="shared" si="19"/>
        <v>-3886850.667</v>
      </c>
      <c r="O61" s="11">
        <f t="shared" si="20"/>
        <v>-3312703.667</v>
      </c>
      <c r="P61" s="11">
        <f t="shared" si="8"/>
        <v>15710403.33</v>
      </c>
      <c r="Q61" s="11">
        <f t="shared" si="16"/>
        <v>3796000</v>
      </c>
      <c r="R61" s="11">
        <f t="shared" si="21"/>
        <v>50000</v>
      </c>
    </row>
    <row r="62">
      <c r="A62" s="1" t="s">
        <v>2454</v>
      </c>
      <c r="B62" s="8">
        <v>45967.0</v>
      </c>
      <c r="C62" s="1" t="s">
        <v>19</v>
      </c>
      <c r="D62" s="12"/>
      <c r="E62" s="10">
        <v>875000.0</v>
      </c>
      <c r="F62" s="1" t="s">
        <v>2455</v>
      </c>
      <c r="G62" s="11">
        <f t="shared" si="11"/>
        <v>9659850</v>
      </c>
      <c r="H62" s="11">
        <f t="shared" si="12"/>
        <v>4182000</v>
      </c>
      <c r="I62" s="11">
        <f t="shared" si="13"/>
        <v>5522000</v>
      </c>
      <c r="J62" s="11">
        <f t="shared" si="18"/>
        <v>11046850</v>
      </c>
      <c r="K62" s="11">
        <f t="shared" si="3"/>
        <v>-44150</v>
      </c>
      <c r="L62" s="11">
        <f t="shared" si="14"/>
        <v>3872134</v>
      </c>
      <c r="M62" s="11">
        <f t="shared" si="15"/>
        <v>3297987</v>
      </c>
      <c r="N62" s="11">
        <f t="shared" si="19"/>
        <v>-3886850.667</v>
      </c>
      <c r="O62" s="11">
        <f t="shared" si="20"/>
        <v>-3312703.667</v>
      </c>
      <c r="P62" s="11">
        <f t="shared" si="8"/>
        <v>14835403.33</v>
      </c>
      <c r="Q62" s="11">
        <f t="shared" si="16"/>
        <v>3796000</v>
      </c>
      <c r="R62" s="11">
        <f t="shared" si="21"/>
        <v>50000</v>
      </c>
    </row>
    <row r="63">
      <c r="A63" s="1" t="s">
        <v>2456</v>
      </c>
      <c r="B63" s="8">
        <v>45967.0</v>
      </c>
      <c r="C63" s="1" t="s">
        <v>34</v>
      </c>
      <c r="D63" s="12"/>
      <c r="E63" s="10">
        <v>219500.0</v>
      </c>
      <c r="F63" s="1" t="s">
        <v>2457</v>
      </c>
      <c r="G63" s="11">
        <f t="shared" si="11"/>
        <v>9659850</v>
      </c>
      <c r="H63" s="11">
        <f t="shared" si="12"/>
        <v>4182000</v>
      </c>
      <c r="I63" s="11">
        <f t="shared" si="13"/>
        <v>5741500</v>
      </c>
      <c r="J63" s="11">
        <f t="shared" si="18"/>
        <v>10827350</v>
      </c>
      <c r="K63" s="11">
        <f t="shared" si="3"/>
        <v>-263650</v>
      </c>
      <c r="L63" s="11">
        <f t="shared" si="14"/>
        <v>3872134</v>
      </c>
      <c r="M63" s="11">
        <f t="shared" si="15"/>
        <v>3297987</v>
      </c>
      <c r="N63" s="11">
        <f t="shared" si="19"/>
        <v>-3960017.333</v>
      </c>
      <c r="O63" s="11">
        <f t="shared" si="20"/>
        <v>-3385870.333</v>
      </c>
      <c r="P63" s="11">
        <f t="shared" si="8"/>
        <v>14762236.67</v>
      </c>
      <c r="Q63" s="11">
        <f t="shared" si="16"/>
        <v>3796000</v>
      </c>
      <c r="R63" s="11">
        <f t="shared" si="21"/>
        <v>50000</v>
      </c>
    </row>
    <row r="64">
      <c r="A64" s="1" t="s">
        <v>2458</v>
      </c>
      <c r="B64" s="8">
        <v>45967.0</v>
      </c>
      <c r="C64" s="1" t="s">
        <v>34</v>
      </c>
      <c r="D64" s="12"/>
      <c r="E64" s="10">
        <v>45000.0</v>
      </c>
      <c r="F64" s="1" t="s">
        <v>39</v>
      </c>
      <c r="G64" s="11">
        <f t="shared" si="11"/>
        <v>9659850</v>
      </c>
      <c r="H64" s="11">
        <f t="shared" si="12"/>
        <v>4182000</v>
      </c>
      <c r="I64" s="11">
        <f t="shared" si="13"/>
        <v>5786500</v>
      </c>
      <c r="J64" s="11">
        <f t="shared" si="18"/>
        <v>10782350</v>
      </c>
      <c r="K64" s="11">
        <f t="shared" si="3"/>
        <v>-308650</v>
      </c>
      <c r="L64" s="11">
        <f t="shared" si="14"/>
        <v>3872134</v>
      </c>
      <c r="M64" s="11">
        <f t="shared" si="15"/>
        <v>3297987</v>
      </c>
      <c r="N64" s="11">
        <f t="shared" si="19"/>
        <v>-3975017.333</v>
      </c>
      <c r="O64" s="11">
        <f t="shared" si="20"/>
        <v>-3400870.333</v>
      </c>
      <c r="P64" s="11">
        <f t="shared" si="8"/>
        <v>14747236.67</v>
      </c>
      <c r="Q64" s="11">
        <f t="shared" si="16"/>
        <v>3796000</v>
      </c>
      <c r="R64" s="11">
        <f t="shared" si="21"/>
        <v>50000</v>
      </c>
    </row>
    <row r="65">
      <c r="A65" s="1" t="s">
        <v>2459</v>
      </c>
      <c r="B65" s="8">
        <v>45968.0</v>
      </c>
      <c r="C65" s="1" t="s">
        <v>34</v>
      </c>
      <c r="D65" s="12"/>
      <c r="E65" s="10">
        <v>50000.0</v>
      </c>
      <c r="F65" s="1" t="s">
        <v>39</v>
      </c>
      <c r="G65" s="11">
        <f t="shared" si="11"/>
        <v>9659850</v>
      </c>
      <c r="H65" s="11">
        <f t="shared" si="12"/>
        <v>4182000</v>
      </c>
      <c r="I65" s="11">
        <f t="shared" si="13"/>
        <v>5836500</v>
      </c>
      <c r="J65" s="11">
        <f t="shared" si="18"/>
        <v>10732350</v>
      </c>
      <c r="K65" s="11">
        <f t="shared" si="3"/>
        <v>-358650</v>
      </c>
      <c r="L65" s="11">
        <f t="shared" si="14"/>
        <v>3872134</v>
      </c>
      <c r="M65" s="11">
        <f t="shared" si="15"/>
        <v>3297987</v>
      </c>
      <c r="N65" s="11">
        <f t="shared" si="19"/>
        <v>-3991684</v>
      </c>
      <c r="O65" s="11">
        <f t="shared" si="20"/>
        <v>-3417537</v>
      </c>
      <c r="P65" s="11">
        <f t="shared" si="8"/>
        <v>14730570</v>
      </c>
      <c r="Q65" s="11">
        <f t="shared" si="16"/>
        <v>3796000</v>
      </c>
      <c r="R65" s="11">
        <f t="shared" si="21"/>
        <v>50000</v>
      </c>
    </row>
    <row r="66">
      <c r="A66" s="1" t="s">
        <v>2460</v>
      </c>
      <c r="B66" s="8">
        <v>45968.0</v>
      </c>
      <c r="C66" s="1" t="s">
        <v>34</v>
      </c>
      <c r="D66" s="12"/>
      <c r="E66" s="10">
        <v>256000.0</v>
      </c>
      <c r="F66" s="1" t="s">
        <v>37</v>
      </c>
      <c r="G66" s="11">
        <f t="shared" si="11"/>
        <v>9659850</v>
      </c>
      <c r="H66" s="11">
        <f t="shared" si="12"/>
        <v>4182000</v>
      </c>
      <c r="I66" s="11">
        <f t="shared" si="13"/>
        <v>6092500</v>
      </c>
      <c r="J66" s="11">
        <f t="shared" si="18"/>
        <v>10476350</v>
      </c>
      <c r="K66" s="11">
        <f t="shared" si="3"/>
        <v>-614650</v>
      </c>
      <c r="L66" s="11">
        <f t="shared" si="14"/>
        <v>3872134</v>
      </c>
      <c r="M66" s="11">
        <f t="shared" si="15"/>
        <v>3297987</v>
      </c>
      <c r="N66" s="11">
        <f t="shared" si="19"/>
        <v>-4077017.333</v>
      </c>
      <c r="O66" s="11">
        <f t="shared" si="20"/>
        <v>-3502870.333</v>
      </c>
      <c r="P66" s="11">
        <f t="shared" si="8"/>
        <v>14645236.67</v>
      </c>
      <c r="Q66" s="11">
        <f t="shared" si="16"/>
        <v>3796000</v>
      </c>
      <c r="R66" s="11">
        <f t="shared" si="21"/>
        <v>50000</v>
      </c>
    </row>
    <row r="67">
      <c r="A67" s="1" t="s">
        <v>2461</v>
      </c>
      <c r="B67" s="8">
        <v>45969.0</v>
      </c>
      <c r="C67" s="1" t="s">
        <v>6</v>
      </c>
      <c r="D67" s="10">
        <v>360000.0</v>
      </c>
      <c r="E67" s="12"/>
      <c r="F67" s="1" t="s">
        <v>2462</v>
      </c>
      <c r="G67" s="11">
        <f t="shared" si="11"/>
        <v>10019850</v>
      </c>
      <c r="H67" s="11">
        <f t="shared" si="12"/>
        <v>4182000</v>
      </c>
      <c r="I67" s="11">
        <f t="shared" si="13"/>
        <v>6092500</v>
      </c>
      <c r="J67" s="11">
        <f t="shared" si="18"/>
        <v>10836350</v>
      </c>
      <c r="K67" s="11">
        <f t="shared" si="3"/>
        <v>-254650</v>
      </c>
      <c r="L67" s="11">
        <f t="shared" si="14"/>
        <v>3872134</v>
      </c>
      <c r="M67" s="11">
        <f t="shared" si="15"/>
        <v>3297987</v>
      </c>
      <c r="N67" s="11">
        <f t="shared" si="19"/>
        <v>-3957017.333</v>
      </c>
      <c r="O67" s="11">
        <f t="shared" si="20"/>
        <v>-3382870.333</v>
      </c>
      <c r="P67" s="11">
        <f t="shared" si="8"/>
        <v>14765236.67</v>
      </c>
      <c r="Q67" s="11">
        <f t="shared" si="16"/>
        <v>3796000</v>
      </c>
      <c r="R67" s="11">
        <f t="shared" si="21"/>
        <v>50000</v>
      </c>
    </row>
    <row r="68">
      <c r="A68" s="1" t="s">
        <v>2463</v>
      </c>
      <c r="B68" s="8">
        <v>45969.0</v>
      </c>
      <c r="C68" s="1" t="s">
        <v>34</v>
      </c>
      <c r="D68" s="12"/>
      <c r="E68" s="10">
        <v>15000.0</v>
      </c>
      <c r="F68" s="1" t="s">
        <v>2464</v>
      </c>
      <c r="G68" s="11">
        <f t="shared" si="11"/>
        <v>10019850</v>
      </c>
      <c r="H68" s="11">
        <f t="shared" si="12"/>
        <v>4182000</v>
      </c>
      <c r="I68" s="11">
        <f t="shared" si="13"/>
        <v>6107500</v>
      </c>
      <c r="J68" s="11">
        <f t="shared" si="18"/>
        <v>10821350</v>
      </c>
      <c r="K68" s="11">
        <f t="shared" si="3"/>
        <v>-269650</v>
      </c>
      <c r="L68" s="11">
        <f t="shared" si="14"/>
        <v>3872134</v>
      </c>
      <c r="M68" s="11">
        <f t="shared" si="15"/>
        <v>3297987</v>
      </c>
      <c r="N68" s="11">
        <f t="shared" si="19"/>
        <v>-3962017.333</v>
      </c>
      <c r="O68" s="11">
        <f t="shared" si="20"/>
        <v>-3387870.333</v>
      </c>
      <c r="P68" s="11">
        <f t="shared" si="8"/>
        <v>14760236.67</v>
      </c>
      <c r="Q68" s="11">
        <f t="shared" si="16"/>
        <v>3796000</v>
      </c>
      <c r="R68" s="11">
        <f t="shared" si="21"/>
        <v>50000</v>
      </c>
    </row>
    <row r="69">
      <c r="A69" s="1" t="s">
        <v>2465</v>
      </c>
      <c r="B69" s="8">
        <v>45969.0</v>
      </c>
      <c r="C69" s="1" t="s">
        <v>25</v>
      </c>
      <c r="D69" s="12"/>
      <c r="E69" s="10">
        <v>100000.0</v>
      </c>
      <c r="F69" s="1" t="s">
        <v>2466</v>
      </c>
      <c r="G69" s="11">
        <f t="shared" si="11"/>
        <v>10019850</v>
      </c>
      <c r="H69" s="11">
        <f t="shared" si="12"/>
        <v>4282000</v>
      </c>
      <c r="I69" s="11">
        <f t="shared" si="13"/>
        <v>6107500</v>
      </c>
      <c r="J69" s="11">
        <f t="shared" si="18"/>
        <v>10721350</v>
      </c>
      <c r="K69" s="11">
        <f t="shared" si="3"/>
        <v>-369650</v>
      </c>
      <c r="L69" s="11">
        <f t="shared" si="14"/>
        <v>3872134</v>
      </c>
      <c r="M69" s="11">
        <f t="shared" si="15"/>
        <v>3297987</v>
      </c>
      <c r="N69" s="11">
        <f t="shared" si="19"/>
        <v>-3995350.667</v>
      </c>
      <c r="O69" s="11">
        <f t="shared" si="20"/>
        <v>-3421203.667</v>
      </c>
      <c r="P69" s="11">
        <f t="shared" si="8"/>
        <v>14726903.33</v>
      </c>
      <c r="Q69" s="11">
        <f t="shared" si="16"/>
        <v>3796000</v>
      </c>
      <c r="R69" s="11">
        <f t="shared" si="21"/>
        <v>50000</v>
      </c>
    </row>
    <row r="70">
      <c r="A70" s="1" t="s">
        <v>2467</v>
      </c>
      <c r="B70" s="8">
        <v>45969.0</v>
      </c>
      <c r="C70" s="1" t="s">
        <v>25</v>
      </c>
      <c r="D70" s="12"/>
      <c r="E70" s="10">
        <v>250000.0</v>
      </c>
      <c r="F70" s="1" t="s">
        <v>53</v>
      </c>
      <c r="G70" s="11">
        <f t="shared" si="11"/>
        <v>10019850</v>
      </c>
      <c r="H70" s="11">
        <f t="shared" si="12"/>
        <v>4532000</v>
      </c>
      <c r="I70" s="11">
        <f t="shared" si="13"/>
        <v>6107500</v>
      </c>
      <c r="J70" s="11">
        <f t="shared" si="18"/>
        <v>10471350</v>
      </c>
      <c r="K70" s="11">
        <f t="shared" si="3"/>
        <v>-619650</v>
      </c>
      <c r="L70" s="11">
        <f t="shared" si="14"/>
        <v>3872134</v>
      </c>
      <c r="M70" s="11">
        <f t="shared" si="15"/>
        <v>3297987</v>
      </c>
      <c r="N70" s="11">
        <f t="shared" si="19"/>
        <v>-4078684</v>
      </c>
      <c r="O70" s="11">
        <f t="shared" si="20"/>
        <v>-3504537</v>
      </c>
      <c r="P70" s="11">
        <f t="shared" si="8"/>
        <v>14643570</v>
      </c>
      <c r="Q70" s="11">
        <f t="shared" si="16"/>
        <v>4046000</v>
      </c>
      <c r="R70" s="11">
        <f t="shared" si="21"/>
        <v>50000</v>
      </c>
    </row>
    <row r="71">
      <c r="A71" s="1" t="s">
        <v>2468</v>
      </c>
      <c r="B71" s="8">
        <v>45969.0</v>
      </c>
      <c r="C71" s="1" t="s">
        <v>34</v>
      </c>
      <c r="D71" s="12"/>
      <c r="E71" s="10">
        <v>110000.0</v>
      </c>
      <c r="F71" s="1" t="s">
        <v>889</v>
      </c>
      <c r="G71" s="11">
        <f t="shared" si="11"/>
        <v>10019850</v>
      </c>
      <c r="H71" s="11">
        <f t="shared" si="12"/>
        <v>4532000</v>
      </c>
      <c r="I71" s="11">
        <f t="shared" si="13"/>
        <v>6217500</v>
      </c>
      <c r="J71" s="11">
        <f t="shared" si="18"/>
        <v>10361350</v>
      </c>
      <c r="K71" s="11">
        <f t="shared" si="3"/>
        <v>-729650</v>
      </c>
      <c r="L71" s="11">
        <f t="shared" si="14"/>
        <v>3872134</v>
      </c>
      <c r="M71" s="11">
        <f t="shared" si="15"/>
        <v>3297987</v>
      </c>
      <c r="N71" s="11">
        <f t="shared" si="19"/>
        <v>-4115350.667</v>
      </c>
      <c r="O71" s="11">
        <f t="shared" si="20"/>
        <v>-3541203.667</v>
      </c>
      <c r="P71" s="11">
        <f t="shared" si="8"/>
        <v>14606903.33</v>
      </c>
      <c r="Q71" s="11">
        <f t="shared" si="16"/>
        <v>4046000</v>
      </c>
      <c r="R71" s="11">
        <f t="shared" si="21"/>
        <v>50000</v>
      </c>
    </row>
    <row r="72">
      <c r="A72" s="1" t="s">
        <v>2469</v>
      </c>
      <c r="B72" s="8">
        <v>45969.0</v>
      </c>
      <c r="C72" s="1" t="s">
        <v>34</v>
      </c>
      <c r="D72" s="12"/>
      <c r="E72" s="10">
        <v>825000.0</v>
      </c>
      <c r="F72" s="1" t="s">
        <v>2470</v>
      </c>
      <c r="G72" s="11">
        <f t="shared" si="11"/>
        <v>10019850</v>
      </c>
      <c r="H72" s="11">
        <f t="shared" si="12"/>
        <v>4532000</v>
      </c>
      <c r="I72" s="11">
        <f t="shared" si="13"/>
        <v>7042500</v>
      </c>
      <c r="J72" s="11">
        <f t="shared" si="18"/>
        <v>9536350</v>
      </c>
      <c r="K72" s="11">
        <f t="shared" si="3"/>
        <v>-1554650</v>
      </c>
      <c r="L72" s="11">
        <f t="shared" si="14"/>
        <v>3872134</v>
      </c>
      <c r="M72" s="11">
        <f t="shared" si="15"/>
        <v>3297987</v>
      </c>
      <c r="N72" s="11">
        <f t="shared" si="19"/>
        <v>-4390350.667</v>
      </c>
      <c r="O72" s="11">
        <f t="shared" si="20"/>
        <v>-3816203.667</v>
      </c>
      <c r="P72" s="11">
        <f t="shared" si="8"/>
        <v>14331903.33</v>
      </c>
      <c r="Q72" s="11">
        <f t="shared" si="16"/>
        <v>4046000</v>
      </c>
      <c r="R72" s="11">
        <f t="shared" si="21"/>
        <v>50000</v>
      </c>
    </row>
    <row r="73">
      <c r="A73" s="1" t="s">
        <v>2471</v>
      </c>
      <c r="B73" s="8">
        <v>45969.0</v>
      </c>
      <c r="C73" s="1" t="s">
        <v>25</v>
      </c>
      <c r="D73" s="12"/>
      <c r="E73" s="10">
        <v>275000.0</v>
      </c>
      <c r="F73" s="1" t="s">
        <v>313</v>
      </c>
      <c r="G73" s="11">
        <f t="shared" si="11"/>
        <v>10019850</v>
      </c>
      <c r="H73" s="11">
        <f t="shared" si="12"/>
        <v>4807000</v>
      </c>
      <c r="I73" s="11">
        <f t="shared" si="13"/>
        <v>7042500</v>
      </c>
      <c r="J73" s="11">
        <f t="shared" si="18"/>
        <v>9261350</v>
      </c>
      <c r="K73" s="11">
        <f t="shared" si="3"/>
        <v>-1829650</v>
      </c>
      <c r="L73" s="11">
        <f t="shared" si="14"/>
        <v>3872134</v>
      </c>
      <c r="M73" s="11">
        <f t="shared" si="15"/>
        <v>3297987</v>
      </c>
      <c r="N73" s="11">
        <f t="shared" si="19"/>
        <v>-4482017.333</v>
      </c>
      <c r="O73" s="11">
        <f t="shared" si="20"/>
        <v>-3907870.333</v>
      </c>
      <c r="P73" s="11">
        <f t="shared" si="8"/>
        <v>14240236.67</v>
      </c>
      <c r="Q73" s="11">
        <f t="shared" si="16"/>
        <v>4046000</v>
      </c>
      <c r="R73" s="11">
        <f t="shared" si="21"/>
        <v>50000</v>
      </c>
    </row>
    <row r="74">
      <c r="A74" s="1" t="s">
        <v>2472</v>
      </c>
      <c r="B74" s="8">
        <v>45969.0</v>
      </c>
      <c r="C74" s="1" t="s">
        <v>25</v>
      </c>
      <c r="D74" s="12"/>
      <c r="E74" s="10">
        <v>184000.0</v>
      </c>
      <c r="F74" s="1" t="s">
        <v>2473</v>
      </c>
      <c r="G74" s="11">
        <f t="shared" si="11"/>
        <v>10019850</v>
      </c>
      <c r="H74" s="11">
        <f t="shared" si="12"/>
        <v>4991000</v>
      </c>
      <c r="I74" s="11">
        <f t="shared" si="13"/>
        <v>7042500</v>
      </c>
      <c r="J74" s="11">
        <f t="shared" si="18"/>
        <v>9077350</v>
      </c>
      <c r="K74" s="11">
        <f t="shared" si="3"/>
        <v>-2013650</v>
      </c>
      <c r="L74" s="11">
        <f t="shared" si="14"/>
        <v>3872134</v>
      </c>
      <c r="M74" s="11">
        <f t="shared" si="15"/>
        <v>3297987</v>
      </c>
      <c r="N74" s="11">
        <f t="shared" si="19"/>
        <v>-4543350.667</v>
      </c>
      <c r="O74" s="11">
        <f t="shared" si="20"/>
        <v>-3969203.667</v>
      </c>
      <c r="P74" s="11">
        <f t="shared" si="8"/>
        <v>14178903.33</v>
      </c>
      <c r="Q74" s="11">
        <f t="shared" si="16"/>
        <v>4046000</v>
      </c>
      <c r="R74" s="11">
        <f t="shared" si="21"/>
        <v>50000</v>
      </c>
    </row>
    <row r="75">
      <c r="A75" s="1" t="s">
        <v>2474</v>
      </c>
      <c r="B75" s="8">
        <v>45969.0</v>
      </c>
      <c r="C75" s="1" t="s">
        <v>34</v>
      </c>
      <c r="D75" s="12"/>
      <c r="E75" s="10">
        <v>40000.0</v>
      </c>
      <c r="F75" s="1" t="s">
        <v>1965</v>
      </c>
      <c r="G75" s="11">
        <f t="shared" si="11"/>
        <v>10019850</v>
      </c>
      <c r="H75" s="11">
        <f t="shared" si="12"/>
        <v>4991000</v>
      </c>
      <c r="I75" s="11">
        <f t="shared" si="13"/>
        <v>7082500</v>
      </c>
      <c r="J75" s="11">
        <f t="shared" si="18"/>
        <v>9037350</v>
      </c>
      <c r="K75" s="11">
        <f t="shared" si="3"/>
        <v>-2053650</v>
      </c>
      <c r="L75" s="11">
        <f t="shared" si="14"/>
        <v>3872134</v>
      </c>
      <c r="M75" s="11">
        <f t="shared" si="15"/>
        <v>3297987</v>
      </c>
      <c r="N75" s="11">
        <f t="shared" si="19"/>
        <v>-4556684</v>
      </c>
      <c r="O75" s="11">
        <f t="shared" si="20"/>
        <v>-3982537</v>
      </c>
      <c r="P75" s="11">
        <f t="shared" si="8"/>
        <v>14165570</v>
      </c>
      <c r="Q75" s="11">
        <f t="shared" si="16"/>
        <v>4046000</v>
      </c>
      <c r="R75" s="11">
        <f t="shared" si="21"/>
        <v>50000</v>
      </c>
    </row>
    <row r="76">
      <c r="A76" s="1" t="s">
        <v>2475</v>
      </c>
      <c r="B76" s="8">
        <v>45969.0</v>
      </c>
      <c r="C76" s="1" t="s">
        <v>34</v>
      </c>
      <c r="D76" s="12"/>
      <c r="E76" s="10">
        <v>200000.0</v>
      </c>
      <c r="F76" s="1" t="s">
        <v>2476</v>
      </c>
      <c r="G76" s="11">
        <f t="shared" si="11"/>
        <v>10019850</v>
      </c>
      <c r="H76" s="11">
        <f t="shared" si="12"/>
        <v>4991000</v>
      </c>
      <c r="I76" s="11">
        <f t="shared" si="13"/>
        <v>7282500</v>
      </c>
      <c r="J76" s="11">
        <f t="shared" si="18"/>
        <v>8837350</v>
      </c>
      <c r="K76" s="11">
        <f t="shared" si="3"/>
        <v>-2253650</v>
      </c>
      <c r="L76" s="11">
        <f t="shared" si="14"/>
        <v>3872134</v>
      </c>
      <c r="M76" s="11">
        <f t="shared" si="15"/>
        <v>3297987</v>
      </c>
      <c r="N76" s="11">
        <f t="shared" si="19"/>
        <v>-4623350.667</v>
      </c>
      <c r="O76" s="11">
        <f t="shared" si="20"/>
        <v>-4049203.667</v>
      </c>
      <c r="P76" s="11">
        <f t="shared" si="8"/>
        <v>14098903.33</v>
      </c>
      <c r="Q76" s="11">
        <f t="shared" si="16"/>
        <v>4046000</v>
      </c>
      <c r="R76" s="11">
        <f t="shared" si="21"/>
        <v>50000</v>
      </c>
    </row>
    <row r="77">
      <c r="A77" s="1" t="s">
        <v>2477</v>
      </c>
      <c r="B77" s="8">
        <v>45968.0</v>
      </c>
      <c r="C77" s="1" t="s">
        <v>6</v>
      </c>
      <c r="D77" s="10">
        <v>7180000.0</v>
      </c>
      <c r="E77" s="12"/>
      <c r="F77" s="1" t="s">
        <v>2478</v>
      </c>
      <c r="G77" s="11">
        <f t="shared" si="11"/>
        <v>17199850</v>
      </c>
      <c r="H77" s="11">
        <f t="shared" si="12"/>
        <v>4991000</v>
      </c>
      <c r="I77" s="11">
        <f t="shared" si="13"/>
        <v>7282500</v>
      </c>
      <c r="J77" s="11">
        <f t="shared" si="18"/>
        <v>16017350</v>
      </c>
      <c r="K77" s="11">
        <f t="shared" si="3"/>
        <v>4926350</v>
      </c>
      <c r="L77" s="11">
        <f t="shared" si="14"/>
        <v>3872134</v>
      </c>
      <c r="M77" s="11">
        <f t="shared" si="15"/>
        <v>3297987</v>
      </c>
      <c r="N77" s="11">
        <f t="shared" si="19"/>
        <v>-2230017.333</v>
      </c>
      <c r="O77" s="11">
        <f t="shared" si="20"/>
        <v>-1655870.333</v>
      </c>
      <c r="P77" s="11">
        <f t="shared" si="8"/>
        <v>16492236.67</v>
      </c>
      <c r="Q77" s="11">
        <f t="shared" si="16"/>
        <v>4046000</v>
      </c>
      <c r="R77" s="11">
        <f t="shared" si="21"/>
        <v>50000</v>
      </c>
    </row>
    <row r="78">
      <c r="A78" s="1" t="s">
        <v>2479</v>
      </c>
      <c r="B78" s="8">
        <v>45968.0</v>
      </c>
      <c r="C78" s="1" t="s">
        <v>6</v>
      </c>
      <c r="D78" s="10">
        <v>68000.0</v>
      </c>
      <c r="E78" s="12"/>
      <c r="F78" s="1" t="s">
        <v>2032</v>
      </c>
      <c r="G78" s="11">
        <f t="shared" si="11"/>
        <v>17267850</v>
      </c>
      <c r="H78" s="11">
        <f t="shared" si="12"/>
        <v>4991000</v>
      </c>
      <c r="I78" s="11">
        <f t="shared" si="13"/>
        <v>7282500</v>
      </c>
      <c r="J78" s="11">
        <f t="shared" si="18"/>
        <v>16085350</v>
      </c>
      <c r="K78" s="11">
        <f t="shared" si="3"/>
        <v>4994350</v>
      </c>
      <c r="L78" s="11">
        <f t="shared" si="14"/>
        <v>3872134</v>
      </c>
      <c r="M78" s="11">
        <f t="shared" si="15"/>
        <v>3297987</v>
      </c>
      <c r="N78" s="11">
        <f t="shared" si="19"/>
        <v>-2207350.667</v>
      </c>
      <c r="O78" s="11">
        <f t="shared" si="20"/>
        <v>-1633203.667</v>
      </c>
      <c r="P78" s="11">
        <f t="shared" si="8"/>
        <v>16514903.33</v>
      </c>
      <c r="Q78" s="11">
        <f t="shared" si="16"/>
        <v>4046000</v>
      </c>
      <c r="R78" s="11">
        <f t="shared" si="21"/>
        <v>50000</v>
      </c>
    </row>
    <row r="79">
      <c r="A79" s="1" t="s">
        <v>2480</v>
      </c>
      <c r="B79" s="8">
        <v>45969.0</v>
      </c>
      <c r="C79" s="1" t="s">
        <v>6</v>
      </c>
      <c r="D79" s="10">
        <v>46000.0</v>
      </c>
      <c r="E79" s="12"/>
      <c r="F79" s="1" t="s">
        <v>2481</v>
      </c>
      <c r="G79" s="11">
        <f t="shared" si="11"/>
        <v>17313850</v>
      </c>
      <c r="H79" s="11">
        <f t="shared" si="12"/>
        <v>4991000</v>
      </c>
      <c r="I79" s="11">
        <f t="shared" si="13"/>
        <v>7282500</v>
      </c>
      <c r="J79" s="11">
        <f t="shared" si="18"/>
        <v>16131350</v>
      </c>
      <c r="K79" s="11">
        <f t="shared" si="3"/>
        <v>5040350</v>
      </c>
      <c r="L79" s="11">
        <f t="shared" si="14"/>
        <v>3872134</v>
      </c>
      <c r="M79" s="11">
        <f t="shared" si="15"/>
        <v>3297987</v>
      </c>
      <c r="N79" s="11">
        <f t="shared" si="19"/>
        <v>-2192017.333</v>
      </c>
      <c r="O79" s="11">
        <f t="shared" si="20"/>
        <v>-1617870.333</v>
      </c>
      <c r="P79" s="11">
        <f t="shared" si="8"/>
        <v>16530236.67</v>
      </c>
      <c r="Q79" s="11">
        <f t="shared" si="16"/>
        <v>4046000</v>
      </c>
      <c r="R79" s="11">
        <f t="shared" si="21"/>
        <v>50000</v>
      </c>
    </row>
    <row r="80">
      <c r="A80" s="1" t="s">
        <v>2482</v>
      </c>
      <c r="B80" s="8">
        <v>45969.0</v>
      </c>
      <c r="C80" s="1" t="s">
        <v>6</v>
      </c>
      <c r="D80" s="10">
        <v>34000.0</v>
      </c>
      <c r="E80" s="12"/>
      <c r="F80" s="1" t="s">
        <v>2483</v>
      </c>
      <c r="G80" s="11">
        <f t="shared" si="11"/>
        <v>17347850</v>
      </c>
      <c r="H80" s="11">
        <f t="shared" si="12"/>
        <v>4991000</v>
      </c>
      <c r="I80" s="11">
        <f t="shared" si="13"/>
        <v>7282500</v>
      </c>
      <c r="J80" s="11">
        <f t="shared" si="18"/>
        <v>16165350</v>
      </c>
      <c r="K80" s="11">
        <f t="shared" si="3"/>
        <v>5074350</v>
      </c>
      <c r="L80" s="11">
        <f t="shared" si="14"/>
        <v>3872134</v>
      </c>
      <c r="M80" s="11">
        <f t="shared" si="15"/>
        <v>3297987</v>
      </c>
      <c r="N80" s="11">
        <f t="shared" si="19"/>
        <v>-2180684</v>
      </c>
      <c r="O80" s="11">
        <f t="shared" si="20"/>
        <v>-1606537</v>
      </c>
      <c r="P80" s="11">
        <f t="shared" si="8"/>
        <v>16541570</v>
      </c>
      <c r="Q80" s="11">
        <f t="shared" si="16"/>
        <v>4046000</v>
      </c>
      <c r="R80" s="11">
        <f t="shared" si="21"/>
        <v>50000</v>
      </c>
    </row>
    <row r="81">
      <c r="A81" s="1" t="s">
        <v>2484</v>
      </c>
      <c r="B81" s="8">
        <v>45969.0</v>
      </c>
      <c r="C81" s="1" t="s">
        <v>6</v>
      </c>
      <c r="D81" s="10">
        <v>476000.0</v>
      </c>
      <c r="E81" s="12"/>
      <c r="F81" s="1" t="s">
        <v>2485</v>
      </c>
      <c r="G81" s="11">
        <f t="shared" si="11"/>
        <v>17823850</v>
      </c>
      <c r="H81" s="11">
        <f t="shared" si="12"/>
        <v>4991000</v>
      </c>
      <c r="I81" s="11">
        <f t="shared" si="13"/>
        <v>7282500</v>
      </c>
      <c r="J81" s="11">
        <f t="shared" si="18"/>
        <v>16641350</v>
      </c>
      <c r="K81" s="11">
        <f t="shared" si="3"/>
        <v>5550350</v>
      </c>
      <c r="L81" s="11">
        <f t="shared" si="14"/>
        <v>3872134</v>
      </c>
      <c r="M81" s="11">
        <f t="shared" si="15"/>
        <v>3297987</v>
      </c>
      <c r="N81" s="11">
        <f t="shared" si="19"/>
        <v>-2022017.333</v>
      </c>
      <c r="O81" s="11">
        <f t="shared" si="20"/>
        <v>-1447870.333</v>
      </c>
      <c r="P81" s="11">
        <f t="shared" si="8"/>
        <v>16700236.67</v>
      </c>
      <c r="Q81" s="11">
        <f t="shared" si="16"/>
        <v>4046000</v>
      </c>
      <c r="R81" s="11">
        <f t="shared" si="21"/>
        <v>50000</v>
      </c>
    </row>
    <row r="82">
      <c r="A82" s="1" t="s">
        <v>2486</v>
      </c>
      <c r="B82" s="8">
        <v>45969.0</v>
      </c>
      <c r="C82" s="1" t="s">
        <v>6</v>
      </c>
      <c r="D82" s="10">
        <v>125000.0</v>
      </c>
      <c r="E82" s="12"/>
      <c r="F82" s="1" t="s">
        <v>2487</v>
      </c>
      <c r="G82" s="11">
        <f t="shared" si="11"/>
        <v>17948850</v>
      </c>
      <c r="H82" s="11">
        <f t="shared" si="12"/>
        <v>4991000</v>
      </c>
      <c r="I82" s="11">
        <f t="shared" si="13"/>
        <v>7282500</v>
      </c>
      <c r="J82" s="11">
        <f t="shared" si="18"/>
        <v>16766350</v>
      </c>
      <c r="K82" s="11">
        <f t="shared" si="3"/>
        <v>5675350</v>
      </c>
      <c r="L82" s="11">
        <f t="shared" si="14"/>
        <v>3872134</v>
      </c>
      <c r="M82" s="11">
        <f t="shared" si="15"/>
        <v>3297987</v>
      </c>
      <c r="N82" s="11">
        <f t="shared" si="19"/>
        <v>-1980350.667</v>
      </c>
      <c r="O82" s="11">
        <f t="shared" si="20"/>
        <v>-1406203.667</v>
      </c>
      <c r="P82" s="11">
        <f t="shared" si="8"/>
        <v>16741903.33</v>
      </c>
      <c r="Q82" s="11">
        <f t="shared" si="16"/>
        <v>4046000</v>
      </c>
      <c r="R82" s="11">
        <f t="shared" si="21"/>
        <v>50000</v>
      </c>
    </row>
    <row r="83">
      <c r="A83" s="1" t="s">
        <v>2488</v>
      </c>
      <c r="B83" s="8">
        <v>45969.0</v>
      </c>
      <c r="C83" s="1" t="s">
        <v>34</v>
      </c>
      <c r="D83" s="12"/>
      <c r="E83" s="10">
        <v>3583000.0</v>
      </c>
      <c r="F83" s="1" t="s">
        <v>2489</v>
      </c>
      <c r="G83" s="11">
        <f t="shared" si="11"/>
        <v>17948850</v>
      </c>
      <c r="H83" s="11">
        <f t="shared" si="12"/>
        <v>4991000</v>
      </c>
      <c r="I83" s="11">
        <f t="shared" si="13"/>
        <v>10865500</v>
      </c>
      <c r="J83" s="11">
        <f t="shared" si="18"/>
        <v>13183350</v>
      </c>
      <c r="K83" s="11">
        <f t="shared" si="3"/>
        <v>2092350</v>
      </c>
      <c r="L83" s="11">
        <f t="shared" si="14"/>
        <v>3872134</v>
      </c>
      <c r="M83" s="11">
        <f t="shared" si="15"/>
        <v>3297987</v>
      </c>
      <c r="N83" s="11">
        <f t="shared" si="19"/>
        <v>-3174684</v>
      </c>
      <c r="O83" s="11">
        <f t="shared" si="20"/>
        <v>-2600537</v>
      </c>
      <c r="P83" s="11">
        <f t="shared" si="8"/>
        <v>15547570</v>
      </c>
      <c r="Q83" s="11">
        <f t="shared" si="16"/>
        <v>4046000</v>
      </c>
      <c r="R83" s="11">
        <f t="shared" si="21"/>
        <v>50000</v>
      </c>
    </row>
    <row r="84">
      <c r="A84" s="1" t="s">
        <v>2490</v>
      </c>
      <c r="B84" s="8">
        <v>45969.0</v>
      </c>
      <c r="C84" s="1" t="s">
        <v>6</v>
      </c>
      <c r="D84" s="12"/>
      <c r="E84" s="10">
        <v>195000.0</v>
      </c>
      <c r="F84" s="1" t="s">
        <v>2491</v>
      </c>
      <c r="G84" s="11">
        <f t="shared" si="11"/>
        <v>17948850</v>
      </c>
      <c r="H84" s="11">
        <f t="shared" si="12"/>
        <v>4991000</v>
      </c>
      <c r="I84" s="11">
        <f t="shared" si="13"/>
        <v>10865500</v>
      </c>
      <c r="J84" s="11">
        <f t="shared" si="18"/>
        <v>12988350</v>
      </c>
      <c r="K84" s="11">
        <f t="shared" si="3"/>
        <v>2092350</v>
      </c>
      <c r="L84" s="11">
        <f t="shared" si="14"/>
        <v>3872134</v>
      </c>
      <c r="M84" s="11">
        <f t="shared" si="15"/>
        <v>3297987</v>
      </c>
      <c r="N84" s="11">
        <f t="shared" si="19"/>
        <v>-3174684</v>
      </c>
      <c r="O84" s="11">
        <f t="shared" si="20"/>
        <v>-2600537</v>
      </c>
      <c r="P84" s="11">
        <f t="shared" si="8"/>
        <v>15547570</v>
      </c>
      <c r="Q84" s="11">
        <f t="shared" si="16"/>
        <v>4046000</v>
      </c>
      <c r="R84" s="11">
        <f t="shared" si="21"/>
        <v>50000</v>
      </c>
    </row>
    <row r="85">
      <c r="A85" s="1" t="s">
        <v>2492</v>
      </c>
      <c r="B85" s="8">
        <v>45970.0</v>
      </c>
      <c r="C85" s="1" t="s">
        <v>6</v>
      </c>
      <c r="D85" s="10">
        <v>5400000.0</v>
      </c>
      <c r="E85" s="12"/>
      <c r="F85" s="1" t="s">
        <v>2493</v>
      </c>
      <c r="G85" s="11">
        <f t="shared" si="11"/>
        <v>23348850</v>
      </c>
      <c r="H85" s="11">
        <f t="shared" si="12"/>
        <v>4991000</v>
      </c>
      <c r="I85" s="11">
        <f t="shared" si="13"/>
        <v>10865500</v>
      </c>
      <c r="J85" s="11">
        <f t="shared" si="18"/>
        <v>18388350</v>
      </c>
      <c r="K85" s="11">
        <f t="shared" si="3"/>
        <v>7492350</v>
      </c>
      <c r="L85" s="11">
        <f t="shared" si="14"/>
        <v>3872134</v>
      </c>
      <c r="M85" s="11">
        <f t="shared" si="15"/>
        <v>3297987</v>
      </c>
      <c r="N85" s="11">
        <f t="shared" si="19"/>
        <v>-1374684</v>
      </c>
      <c r="O85" s="11">
        <f t="shared" si="20"/>
        <v>-800537</v>
      </c>
      <c r="P85" s="11">
        <f t="shared" si="8"/>
        <v>17347570</v>
      </c>
      <c r="Q85" s="11">
        <f t="shared" si="16"/>
        <v>4046000</v>
      </c>
      <c r="R85" s="11">
        <f t="shared" si="21"/>
        <v>50000</v>
      </c>
    </row>
    <row r="86">
      <c r="A86" s="1" t="s">
        <v>2494</v>
      </c>
      <c r="B86" s="8">
        <v>45970.0</v>
      </c>
      <c r="C86" s="1" t="s">
        <v>6</v>
      </c>
      <c r="D86" s="10">
        <v>144000.0</v>
      </c>
      <c r="E86" s="12"/>
      <c r="F86" s="1" t="s">
        <v>2052</v>
      </c>
      <c r="G86" s="11">
        <f t="shared" si="11"/>
        <v>23492850</v>
      </c>
      <c r="H86" s="11">
        <f t="shared" si="12"/>
        <v>4991000</v>
      </c>
      <c r="I86" s="11">
        <f t="shared" si="13"/>
        <v>10865500</v>
      </c>
      <c r="J86" s="11">
        <f t="shared" si="18"/>
        <v>18532350</v>
      </c>
      <c r="K86" s="11">
        <f t="shared" si="3"/>
        <v>7636350</v>
      </c>
      <c r="L86" s="11">
        <f t="shared" si="14"/>
        <v>3872134</v>
      </c>
      <c r="M86" s="11">
        <f t="shared" si="15"/>
        <v>3297987</v>
      </c>
      <c r="N86" s="11">
        <f t="shared" si="19"/>
        <v>-1326684</v>
      </c>
      <c r="O86" s="11">
        <f t="shared" si="20"/>
        <v>-752537</v>
      </c>
      <c r="P86" s="11">
        <f t="shared" si="8"/>
        <v>17395570</v>
      </c>
      <c r="Q86" s="11">
        <f t="shared" si="16"/>
        <v>4046000</v>
      </c>
      <c r="R86" s="11">
        <f t="shared" si="21"/>
        <v>50000</v>
      </c>
    </row>
    <row r="87">
      <c r="A87" s="1" t="s">
        <v>2495</v>
      </c>
      <c r="B87" s="8">
        <v>45970.0</v>
      </c>
      <c r="C87" s="1" t="s">
        <v>6</v>
      </c>
      <c r="D87" s="10">
        <v>25000.0</v>
      </c>
      <c r="E87" s="12"/>
      <c r="F87" s="1" t="s">
        <v>1974</v>
      </c>
      <c r="G87" s="11">
        <f t="shared" si="11"/>
        <v>23517850</v>
      </c>
      <c r="H87" s="11">
        <f t="shared" si="12"/>
        <v>4991000</v>
      </c>
      <c r="I87" s="11">
        <f t="shared" si="13"/>
        <v>10865500</v>
      </c>
      <c r="J87" s="11">
        <f t="shared" si="18"/>
        <v>18557350</v>
      </c>
      <c r="K87" s="11">
        <f t="shared" si="3"/>
        <v>7661350</v>
      </c>
      <c r="L87" s="11">
        <f t="shared" si="14"/>
        <v>3872134</v>
      </c>
      <c r="M87" s="11">
        <f t="shared" si="15"/>
        <v>3297987</v>
      </c>
      <c r="N87" s="11">
        <f t="shared" si="19"/>
        <v>-1318350.667</v>
      </c>
      <c r="O87" s="11">
        <f t="shared" si="20"/>
        <v>-744203.6667</v>
      </c>
      <c r="P87" s="11">
        <f t="shared" si="8"/>
        <v>17403903.33</v>
      </c>
      <c r="Q87" s="11">
        <f t="shared" si="16"/>
        <v>4046000</v>
      </c>
      <c r="R87" s="11">
        <f t="shared" si="21"/>
        <v>50000</v>
      </c>
    </row>
    <row r="88">
      <c r="A88" s="1" t="s">
        <v>2496</v>
      </c>
      <c r="B88" s="8">
        <v>45970.0</v>
      </c>
      <c r="C88" s="1" t="s">
        <v>25</v>
      </c>
      <c r="D88" s="12"/>
      <c r="E88" s="10">
        <v>50000.0</v>
      </c>
      <c r="F88" s="1" t="s">
        <v>53</v>
      </c>
      <c r="G88" s="11">
        <f t="shared" si="11"/>
        <v>23517850</v>
      </c>
      <c r="H88" s="11">
        <f t="shared" si="12"/>
        <v>5041000</v>
      </c>
      <c r="I88" s="11">
        <f t="shared" si="13"/>
        <v>10865500</v>
      </c>
      <c r="J88" s="11">
        <f t="shared" si="18"/>
        <v>18507350</v>
      </c>
      <c r="K88" s="11">
        <f t="shared" si="3"/>
        <v>7611350</v>
      </c>
      <c r="L88" s="11">
        <f t="shared" si="14"/>
        <v>3872134</v>
      </c>
      <c r="M88" s="11">
        <f t="shared" si="15"/>
        <v>3297987</v>
      </c>
      <c r="N88" s="11">
        <f t="shared" si="19"/>
        <v>-1335017.333</v>
      </c>
      <c r="O88" s="11">
        <f t="shared" si="20"/>
        <v>-760870.3333</v>
      </c>
      <c r="P88" s="11">
        <f t="shared" si="8"/>
        <v>17387236.67</v>
      </c>
      <c r="Q88" s="11">
        <f t="shared" si="16"/>
        <v>4096000</v>
      </c>
      <c r="R88" s="11">
        <f t="shared" si="21"/>
        <v>50000</v>
      </c>
    </row>
    <row r="89">
      <c r="A89" s="1" t="s">
        <v>2497</v>
      </c>
      <c r="B89" s="8">
        <v>45971.0</v>
      </c>
      <c r="C89" s="1" t="s">
        <v>25</v>
      </c>
      <c r="D89" s="12"/>
      <c r="E89" s="10">
        <v>288000.0</v>
      </c>
      <c r="F89" s="1" t="s">
        <v>2498</v>
      </c>
      <c r="G89" s="11">
        <f t="shared" si="11"/>
        <v>23517850</v>
      </c>
      <c r="H89" s="11">
        <f t="shared" si="12"/>
        <v>5329000</v>
      </c>
      <c r="I89" s="11">
        <f t="shared" si="13"/>
        <v>10865500</v>
      </c>
      <c r="J89" s="11">
        <f t="shared" si="18"/>
        <v>18219350</v>
      </c>
      <c r="K89" s="11">
        <f t="shared" si="3"/>
        <v>7323350</v>
      </c>
      <c r="L89" s="11">
        <f t="shared" si="14"/>
        <v>3872134</v>
      </c>
      <c r="M89" s="11">
        <f t="shared" si="15"/>
        <v>3297987</v>
      </c>
      <c r="N89" s="11">
        <f t="shared" si="19"/>
        <v>-1431017.333</v>
      </c>
      <c r="O89" s="11">
        <f t="shared" si="20"/>
        <v>-856870.3333</v>
      </c>
      <c r="P89" s="11">
        <f t="shared" si="8"/>
        <v>17291236.67</v>
      </c>
      <c r="Q89" s="11">
        <f t="shared" si="16"/>
        <v>4096000</v>
      </c>
      <c r="R89" s="11">
        <f t="shared" si="21"/>
        <v>50000</v>
      </c>
    </row>
    <row r="90">
      <c r="A90" s="1" t="s">
        <v>2499</v>
      </c>
      <c r="B90" s="8">
        <v>45971.0</v>
      </c>
      <c r="C90" s="1" t="s">
        <v>19</v>
      </c>
      <c r="D90" s="12"/>
      <c r="E90" s="10">
        <v>1000000.0</v>
      </c>
      <c r="F90" s="1" t="s">
        <v>2230</v>
      </c>
      <c r="G90" s="11">
        <f t="shared" si="11"/>
        <v>23517850</v>
      </c>
      <c r="H90" s="11">
        <f t="shared" si="12"/>
        <v>5329000</v>
      </c>
      <c r="I90" s="11">
        <f t="shared" si="13"/>
        <v>10865500</v>
      </c>
      <c r="J90" s="11">
        <f t="shared" si="18"/>
        <v>17219350</v>
      </c>
      <c r="K90" s="11">
        <f t="shared" si="3"/>
        <v>7323350</v>
      </c>
      <c r="L90" s="11">
        <f t="shared" si="14"/>
        <v>3872134</v>
      </c>
      <c r="M90" s="11">
        <f t="shared" si="15"/>
        <v>3297987</v>
      </c>
      <c r="N90" s="11">
        <f t="shared" si="19"/>
        <v>-1431017.333</v>
      </c>
      <c r="O90" s="11">
        <f t="shared" si="20"/>
        <v>-856870.3333</v>
      </c>
      <c r="P90" s="11">
        <f t="shared" si="8"/>
        <v>16291236.67</v>
      </c>
      <c r="Q90" s="11">
        <f t="shared" si="16"/>
        <v>4096000</v>
      </c>
      <c r="R90" s="11">
        <f t="shared" si="21"/>
        <v>50000</v>
      </c>
    </row>
    <row r="91">
      <c r="A91" s="1" t="s">
        <v>2500</v>
      </c>
      <c r="B91" s="8">
        <v>45972.0</v>
      </c>
      <c r="C91" s="1" t="s">
        <v>34</v>
      </c>
      <c r="D91" s="12"/>
      <c r="E91" s="10">
        <v>50000.0</v>
      </c>
      <c r="F91" s="1" t="s">
        <v>39</v>
      </c>
      <c r="G91" s="11">
        <f t="shared" si="11"/>
        <v>23517850</v>
      </c>
      <c r="H91" s="11">
        <f t="shared" si="12"/>
        <v>5329000</v>
      </c>
      <c r="I91" s="11">
        <f t="shared" si="13"/>
        <v>10915500</v>
      </c>
      <c r="J91" s="11">
        <f t="shared" si="18"/>
        <v>17169350</v>
      </c>
      <c r="K91" s="11">
        <f t="shared" si="3"/>
        <v>7273350</v>
      </c>
      <c r="L91" s="11">
        <f t="shared" si="14"/>
        <v>3872134</v>
      </c>
      <c r="M91" s="11">
        <f t="shared" si="15"/>
        <v>3297987</v>
      </c>
      <c r="N91" s="11">
        <f t="shared" si="19"/>
        <v>-1447684</v>
      </c>
      <c r="O91" s="11">
        <f t="shared" si="20"/>
        <v>-873537</v>
      </c>
      <c r="P91" s="11">
        <f t="shared" si="8"/>
        <v>16274570</v>
      </c>
      <c r="Q91" s="11">
        <f t="shared" si="16"/>
        <v>4096000</v>
      </c>
      <c r="R91" s="11">
        <f t="shared" si="21"/>
        <v>50000</v>
      </c>
    </row>
    <row r="92">
      <c r="A92" s="1" t="s">
        <v>2501</v>
      </c>
      <c r="B92" s="8">
        <v>45971.0</v>
      </c>
      <c r="C92" s="1" t="s">
        <v>6</v>
      </c>
      <c r="D92" s="10">
        <v>145000.0</v>
      </c>
      <c r="E92" s="12"/>
      <c r="F92" s="1" t="s">
        <v>2502</v>
      </c>
      <c r="G92" s="11">
        <f t="shared" si="11"/>
        <v>23662850</v>
      </c>
      <c r="H92" s="11">
        <f t="shared" si="12"/>
        <v>5329000</v>
      </c>
      <c r="I92" s="11">
        <f t="shared" si="13"/>
        <v>10915500</v>
      </c>
      <c r="J92" s="11">
        <f t="shared" si="18"/>
        <v>17314350</v>
      </c>
      <c r="K92" s="11">
        <f t="shared" si="3"/>
        <v>7418350</v>
      </c>
      <c r="L92" s="11">
        <f t="shared" si="14"/>
        <v>3872134</v>
      </c>
      <c r="M92" s="11">
        <f t="shared" si="15"/>
        <v>3297987</v>
      </c>
      <c r="N92" s="11">
        <f t="shared" si="19"/>
        <v>-1399350.667</v>
      </c>
      <c r="O92" s="11">
        <f t="shared" si="20"/>
        <v>-825203.6667</v>
      </c>
      <c r="P92" s="11">
        <f t="shared" si="8"/>
        <v>16322903.33</v>
      </c>
      <c r="Q92" s="11">
        <f t="shared" si="16"/>
        <v>4096000</v>
      </c>
      <c r="R92" s="11">
        <f t="shared" si="21"/>
        <v>50000</v>
      </c>
    </row>
    <row r="93">
      <c r="A93" s="1" t="s">
        <v>2503</v>
      </c>
      <c r="B93" s="8">
        <v>45972.0</v>
      </c>
      <c r="C93" s="1" t="s">
        <v>34</v>
      </c>
      <c r="D93" s="12"/>
      <c r="E93" s="10">
        <v>64000.0</v>
      </c>
      <c r="F93" s="1" t="s">
        <v>62</v>
      </c>
      <c r="G93" s="11">
        <f t="shared" si="11"/>
        <v>23662850</v>
      </c>
      <c r="H93" s="11">
        <f t="shared" si="12"/>
        <v>5329000</v>
      </c>
      <c r="I93" s="11">
        <f t="shared" si="13"/>
        <v>10979500</v>
      </c>
      <c r="J93" s="11">
        <f t="shared" si="18"/>
        <v>17250350</v>
      </c>
      <c r="K93" s="11">
        <f t="shared" si="3"/>
        <v>7354350</v>
      </c>
      <c r="L93" s="11">
        <f t="shared" si="14"/>
        <v>3872134</v>
      </c>
      <c r="M93" s="11">
        <f t="shared" si="15"/>
        <v>3297987</v>
      </c>
      <c r="N93" s="11">
        <f t="shared" si="19"/>
        <v>-1420684</v>
      </c>
      <c r="O93" s="11">
        <f t="shared" si="20"/>
        <v>-846537</v>
      </c>
      <c r="P93" s="11">
        <f t="shared" si="8"/>
        <v>16301570</v>
      </c>
      <c r="Q93" s="11">
        <f t="shared" si="16"/>
        <v>4096000</v>
      </c>
      <c r="R93" s="11">
        <f t="shared" si="21"/>
        <v>50000</v>
      </c>
    </row>
    <row r="94">
      <c r="A94" s="1" t="s">
        <v>2504</v>
      </c>
      <c r="B94" s="8">
        <v>45972.0</v>
      </c>
      <c r="C94" s="1" t="s">
        <v>34</v>
      </c>
      <c r="D94" s="12"/>
      <c r="E94" s="10">
        <v>308000.0</v>
      </c>
      <c r="F94" s="1" t="s">
        <v>515</v>
      </c>
      <c r="G94" s="11">
        <f t="shared" si="11"/>
        <v>23662850</v>
      </c>
      <c r="H94" s="11">
        <f t="shared" si="12"/>
        <v>5329000</v>
      </c>
      <c r="I94" s="11">
        <f t="shared" si="13"/>
        <v>11287500</v>
      </c>
      <c r="J94" s="11">
        <f t="shared" si="18"/>
        <v>16942350</v>
      </c>
      <c r="K94" s="11">
        <f t="shared" si="3"/>
        <v>7046350</v>
      </c>
      <c r="L94" s="11">
        <f t="shared" si="14"/>
        <v>3872134</v>
      </c>
      <c r="M94" s="11">
        <f t="shared" si="15"/>
        <v>3297987</v>
      </c>
      <c r="N94" s="11">
        <f t="shared" si="19"/>
        <v>-1523350.667</v>
      </c>
      <c r="O94" s="11">
        <f t="shared" si="20"/>
        <v>-949203.6667</v>
      </c>
      <c r="P94" s="11">
        <f t="shared" si="8"/>
        <v>16198903.33</v>
      </c>
      <c r="Q94" s="11">
        <f t="shared" si="16"/>
        <v>4096000</v>
      </c>
      <c r="R94" s="11">
        <f t="shared" si="21"/>
        <v>50000</v>
      </c>
    </row>
    <row r="95">
      <c r="A95" s="1" t="s">
        <v>2505</v>
      </c>
      <c r="B95" s="8">
        <v>45972.0</v>
      </c>
      <c r="C95" s="1" t="s">
        <v>34</v>
      </c>
      <c r="D95" s="12"/>
      <c r="E95" s="10">
        <v>120000.0</v>
      </c>
      <c r="F95" s="1" t="s">
        <v>889</v>
      </c>
      <c r="G95" s="11">
        <f t="shared" si="11"/>
        <v>23662850</v>
      </c>
      <c r="H95" s="11">
        <f t="shared" si="12"/>
        <v>5329000</v>
      </c>
      <c r="I95" s="11">
        <f t="shared" si="13"/>
        <v>11407500</v>
      </c>
      <c r="J95" s="11">
        <f t="shared" si="18"/>
        <v>16822350</v>
      </c>
      <c r="K95" s="11">
        <f t="shared" si="3"/>
        <v>6926350</v>
      </c>
      <c r="L95" s="11">
        <f t="shared" si="14"/>
        <v>3872134</v>
      </c>
      <c r="M95" s="11">
        <f t="shared" si="15"/>
        <v>3297987</v>
      </c>
      <c r="N95" s="11">
        <f t="shared" si="19"/>
        <v>-1563350.667</v>
      </c>
      <c r="O95" s="11">
        <f t="shared" si="20"/>
        <v>-989203.6667</v>
      </c>
      <c r="P95" s="11">
        <f t="shared" si="8"/>
        <v>16158903.33</v>
      </c>
      <c r="Q95" s="11">
        <f t="shared" si="16"/>
        <v>4096000</v>
      </c>
      <c r="R95" s="11">
        <f t="shared" si="21"/>
        <v>50000</v>
      </c>
    </row>
    <row r="96">
      <c r="A96" s="1" t="s">
        <v>2506</v>
      </c>
      <c r="B96" s="8">
        <v>45972.0</v>
      </c>
      <c r="C96" s="1" t="s">
        <v>34</v>
      </c>
      <c r="D96" s="12"/>
      <c r="E96" s="10">
        <v>72000.0</v>
      </c>
      <c r="F96" s="1" t="s">
        <v>442</v>
      </c>
      <c r="G96" s="11">
        <f t="shared" si="11"/>
        <v>23662850</v>
      </c>
      <c r="H96" s="11">
        <f t="shared" si="12"/>
        <v>5329000</v>
      </c>
      <c r="I96" s="11">
        <f t="shared" si="13"/>
        <v>11479500</v>
      </c>
      <c r="J96" s="11">
        <f t="shared" si="18"/>
        <v>16750350</v>
      </c>
      <c r="K96" s="11">
        <f t="shared" si="3"/>
        <v>6854350</v>
      </c>
      <c r="L96" s="11">
        <f t="shared" si="14"/>
        <v>3872134</v>
      </c>
      <c r="M96" s="11">
        <f t="shared" si="15"/>
        <v>3297987</v>
      </c>
      <c r="N96" s="11">
        <f t="shared" si="19"/>
        <v>-1587350.667</v>
      </c>
      <c r="O96" s="11">
        <f t="shared" si="20"/>
        <v>-1013203.667</v>
      </c>
      <c r="P96" s="11">
        <f t="shared" si="8"/>
        <v>16134903.33</v>
      </c>
      <c r="Q96" s="11">
        <f t="shared" si="16"/>
        <v>4096000</v>
      </c>
      <c r="R96" s="11">
        <f t="shared" si="21"/>
        <v>50000</v>
      </c>
    </row>
    <row r="97">
      <c r="A97" s="1" t="s">
        <v>2507</v>
      </c>
      <c r="B97" s="8">
        <v>45972.0</v>
      </c>
      <c r="C97" s="1" t="s">
        <v>34</v>
      </c>
      <c r="D97" s="12"/>
      <c r="E97" s="10">
        <v>75000.0</v>
      </c>
      <c r="F97" s="1" t="s">
        <v>2508</v>
      </c>
      <c r="G97" s="11">
        <f t="shared" si="11"/>
        <v>23662850</v>
      </c>
      <c r="H97" s="11">
        <f t="shared" si="12"/>
        <v>5329000</v>
      </c>
      <c r="I97" s="11">
        <f t="shared" si="13"/>
        <v>11554500</v>
      </c>
      <c r="J97" s="11">
        <f t="shared" si="18"/>
        <v>16675350</v>
      </c>
      <c r="K97" s="11">
        <f t="shared" si="3"/>
        <v>6779350</v>
      </c>
      <c r="L97" s="11">
        <f t="shared" si="14"/>
        <v>3872134</v>
      </c>
      <c r="M97" s="11">
        <f t="shared" si="15"/>
        <v>3297987</v>
      </c>
      <c r="N97" s="11">
        <f t="shared" si="19"/>
        <v>-1612350.667</v>
      </c>
      <c r="O97" s="11">
        <f t="shared" si="20"/>
        <v>-1038203.667</v>
      </c>
      <c r="P97" s="11">
        <f t="shared" si="8"/>
        <v>16109903.33</v>
      </c>
      <c r="Q97" s="11">
        <f t="shared" si="16"/>
        <v>4096000</v>
      </c>
      <c r="R97" s="11">
        <f t="shared" si="21"/>
        <v>50000</v>
      </c>
    </row>
    <row r="98">
      <c r="A98" s="1" t="s">
        <v>2509</v>
      </c>
      <c r="B98" s="8">
        <v>45972.0</v>
      </c>
      <c r="C98" s="1" t="s">
        <v>34</v>
      </c>
      <c r="D98" s="12"/>
      <c r="E98" s="10">
        <v>192000.0</v>
      </c>
      <c r="F98" s="1" t="s">
        <v>37</v>
      </c>
      <c r="G98" s="11">
        <f t="shared" si="11"/>
        <v>23662850</v>
      </c>
      <c r="H98" s="11">
        <f t="shared" si="12"/>
        <v>5329000</v>
      </c>
      <c r="I98" s="11">
        <f t="shared" si="13"/>
        <v>11746500</v>
      </c>
      <c r="J98" s="11">
        <f t="shared" si="18"/>
        <v>16483350</v>
      </c>
      <c r="K98" s="11">
        <f t="shared" si="3"/>
        <v>6587350</v>
      </c>
      <c r="L98" s="11">
        <f t="shared" si="14"/>
        <v>3872134</v>
      </c>
      <c r="M98" s="11">
        <f t="shared" si="15"/>
        <v>3297987</v>
      </c>
      <c r="N98" s="11">
        <f t="shared" si="19"/>
        <v>-1676350.667</v>
      </c>
      <c r="O98" s="11">
        <f t="shared" si="20"/>
        <v>-1102203.667</v>
      </c>
      <c r="P98" s="11">
        <f t="shared" si="8"/>
        <v>16045903.33</v>
      </c>
      <c r="Q98" s="11">
        <f t="shared" si="16"/>
        <v>4096000</v>
      </c>
      <c r="R98" s="11">
        <f t="shared" si="21"/>
        <v>50000</v>
      </c>
    </row>
    <row r="99">
      <c r="A99" s="1" t="s">
        <v>2510</v>
      </c>
      <c r="B99" s="8">
        <v>45973.0</v>
      </c>
      <c r="C99" s="1" t="s">
        <v>19</v>
      </c>
      <c r="D99" s="12"/>
      <c r="E99" s="10">
        <v>200000.0</v>
      </c>
      <c r="F99" s="1" t="s">
        <v>2230</v>
      </c>
      <c r="G99" s="11">
        <f t="shared" si="11"/>
        <v>23662850</v>
      </c>
      <c r="H99" s="11">
        <f t="shared" si="12"/>
        <v>5329000</v>
      </c>
      <c r="I99" s="11">
        <f t="shared" si="13"/>
        <v>11746500</v>
      </c>
      <c r="J99" s="11">
        <f t="shared" si="18"/>
        <v>16283350</v>
      </c>
      <c r="K99" s="11">
        <f t="shared" si="3"/>
        <v>6587350</v>
      </c>
      <c r="L99" s="11">
        <f t="shared" si="14"/>
        <v>3872134</v>
      </c>
      <c r="M99" s="11">
        <f t="shared" si="15"/>
        <v>3297987</v>
      </c>
      <c r="N99" s="11">
        <f t="shared" si="19"/>
        <v>-1676350.667</v>
      </c>
      <c r="O99" s="11">
        <f t="shared" si="20"/>
        <v>-1102203.667</v>
      </c>
      <c r="P99" s="11">
        <f t="shared" si="8"/>
        <v>15845903.33</v>
      </c>
      <c r="Q99" s="11">
        <f t="shared" si="16"/>
        <v>4096000</v>
      </c>
      <c r="R99" s="11">
        <f t="shared" si="21"/>
        <v>50000</v>
      </c>
    </row>
    <row r="100">
      <c r="A100" s="1" t="s">
        <v>2511</v>
      </c>
      <c r="B100" s="8">
        <v>45971.0</v>
      </c>
      <c r="C100" s="1" t="s">
        <v>6</v>
      </c>
      <c r="D100" s="10">
        <v>136000.0</v>
      </c>
      <c r="E100" s="12"/>
      <c r="F100" s="1" t="s">
        <v>2512</v>
      </c>
      <c r="G100" s="11">
        <f t="shared" si="11"/>
        <v>23798850</v>
      </c>
      <c r="H100" s="11">
        <f t="shared" si="12"/>
        <v>5329000</v>
      </c>
      <c r="I100" s="11">
        <f t="shared" si="13"/>
        <v>11746500</v>
      </c>
      <c r="J100" s="11">
        <f t="shared" si="18"/>
        <v>16419350</v>
      </c>
      <c r="K100" s="11">
        <f t="shared" si="3"/>
        <v>6723350</v>
      </c>
      <c r="L100" s="11">
        <f t="shared" si="14"/>
        <v>3872134</v>
      </c>
      <c r="M100" s="11">
        <f t="shared" si="15"/>
        <v>3297987</v>
      </c>
      <c r="N100" s="11">
        <f t="shared" si="19"/>
        <v>-1631017.333</v>
      </c>
      <c r="O100" s="11">
        <f t="shared" si="20"/>
        <v>-1056870.333</v>
      </c>
      <c r="P100" s="11">
        <f t="shared" si="8"/>
        <v>15891236.67</v>
      </c>
      <c r="Q100" s="11">
        <f t="shared" si="16"/>
        <v>4096000</v>
      </c>
      <c r="R100" s="11">
        <f t="shared" si="21"/>
        <v>50000</v>
      </c>
    </row>
    <row r="101">
      <c r="A101" s="1" t="s">
        <v>2513</v>
      </c>
      <c r="B101" s="8">
        <v>45971.0</v>
      </c>
      <c r="C101" s="1" t="s">
        <v>6</v>
      </c>
      <c r="D101" s="10">
        <v>34000.0</v>
      </c>
      <c r="E101" s="12"/>
      <c r="F101" s="1" t="s">
        <v>1990</v>
      </c>
      <c r="G101" s="11">
        <f t="shared" si="11"/>
        <v>23832850</v>
      </c>
      <c r="H101" s="11">
        <f t="shared" si="12"/>
        <v>5329000</v>
      </c>
      <c r="I101" s="11">
        <f t="shared" si="13"/>
        <v>11746500</v>
      </c>
      <c r="J101" s="11">
        <f t="shared" si="18"/>
        <v>16453350</v>
      </c>
      <c r="K101" s="11">
        <f t="shared" si="3"/>
        <v>6757350</v>
      </c>
      <c r="L101" s="11">
        <f t="shared" si="14"/>
        <v>3872134</v>
      </c>
      <c r="M101" s="11">
        <f t="shared" si="15"/>
        <v>3297987</v>
      </c>
      <c r="N101" s="11">
        <f t="shared" si="19"/>
        <v>-1619684</v>
      </c>
      <c r="O101" s="11">
        <f t="shared" si="20"/>
        <v>-1045537</v>
      </c>
      <c r="P101" s="11">
        <f t="shared" si="8"/>
        <v>15902570</v>
      </c>
      <c r="Q101" s="11">
        <f t="shared" si="16"/>
        <v>4096000</v>
      </c>
      <c r="R101" s="11">
        <f t="shared" si="21"/>
        <v>50000</v>
      </c>
    </row>
    <row r="102">
      <c r="A102" s="1" t="s">
        <v>2514</v>
      </c>
      <c r="B102" s="8">
        <v>45972.0</v>
      </c>
      <c r="C102" s="1" t="s">
        <v>6</v>
      </c>
      <c r="D102" s="10">
        <v>94000.0</v>
      </c>
      <c r="E102" s="12"/>
      <c r="F102" s="1" t="s">
        <v>2032</v>
      </c>
      <c r="G102" s="11">
        <f t="shared" si="11"/>
        <v>23926850</v>
      </c>
      <c r="H102" s="11">
        <f t="shared" si="12"/>
        <v>5329000</v>
      </c>
      <c r="I102" s="11">
        <f t="shared" si="13"/>
        <v>11746500</v>
      </c>
      <c r="J102" s="11">
        <f t="shared" si="18"/>
        <v>16547350</v>
      </c>
      <c r="K102" s="11">
        <f t="shared" si="3"/>
        <v>6851350</v>
      </c>
      <c r="L102" s="11">
        <f t="shared" si="14"/>
        <v>3872134</v>
      </c>
      <c r="M102" s="11">
        <f t="shared" si="15"/>
        <v>3297987</v>
      </c>
      <c r="N102" s="11">
        <f t="shared" si="19"/>
        <v>-1588350.667</v>
      </c>
      <c r="O102" s="11">
        <f t="shared" si="20"/>
        <v>-1014203.667</v>
      </c>
      <c r="P102" s="11">
        <f t="shared" si="8"/>
        <v>15933903.33</v>
      </c>
      <c r="Q102" s="11">
        <f t="shared" si="16"/>
        <v>4096000</v>
      </c>
      <c r="R102" s="11">
        <f t="shared" si="21"/>
        <v>50000</v>
      </c>
    </row>
    <row r="103">
      <c r="A103" s="1" t="s">
        <v>2515</v>
      </c>
      <c r="B103" s="8">
        <v>45972.0</v>
      </c>
      <c r="C103" s="1" t="s">
        <v>6</v>
      </c>
      <c r="D103" s="10">
        <v>410000.0</v>
      </c>
      <c r="E103" s="12"/>
      <c r="F103" s="1" t="s">
        <v>2516</v>
      </c>
      <c r="G103" s="11">
        <f t="shared" si="11"/>
        <v>24336850</v>
      </c>
      <c r="H103" s="11">
        <f t="shared" si="12"/>
        <v>5329000</v>
      </c>
      <c r="I103" s="11">
        <f t="shared" si="13"/>
        <v>11746500</v>
      </c>
      <c r="J103" s="11">
        <f t="shared" si="18"/>
        <v>16957350</v>
      </c>
      <c r="K103" s="11">
        <f t="shared" si="3"/>
        <v>7261350</v>
      </c>
      <c r="L103" s="11">
        <f t="shared" si="14"/>
        <v>3872134</v>
      </c>
      <c r="M103" s="11">
        <f t="shared" si="15"/>
        <v>3297987</v>
      </c>
      <c r="N103" s="11">
        <f t="shared" si="19"/>
        <v>-1451684</v>
      </c>
      <c r="O103" s="11">
        <f t="shared" si="20"/>
        <v>-877537</v>
      </c>
      <c r="P103" s="11">
        <f t="shared" si="8"/>
        <v>16070570</v>
      </c>
      <c r="Q103" s="11">
        <f t="shared" si="16"/>
        <v>4096000</v>
      </c>
      <c r="R103" s="11">
        <f t="shared" si="21"/>
        <v>50000</v>
      </c>
    </row>
    <row r="104">
      <c r="A104" s="1" t="s">
        <v>2517</v>
      </c>
      <c r="B104" s="8">
        <v>45972.0</v>
      </c>
      <c r="C104" s="1" t="s">
        <v>6</v>
      </c>
      <c r="D104" s="10">
        <v>898650.0</v>
      </c>
      <c r="E104" s="12"/>
      <c r="F104" s="1" t="s">
        <v>2052</v>
      </c>
      <c r="G104" s="11">
        <f t="shared" si="11"/>
        <v>25235500</v>
      </c>
      <c r="H104" s="11">
        <f t="shared" si="12"/>
        <v>5329000</v>
      </c>
      <c r="I104" s="11">
        <f t="shared" si="13"/>
        <v>11746500</v>
      </c>
      <c r="J104" s="11">
        <f t="shared" si="18"/>
        <v>17856000</v>
      </c>
      <c r="K104" s="11">
        <f t="shared" si="3"/>
        <v>8160000</v>
      </c>
      <c r="L104" s="11">
        <f t="shared" si="14"/>
        <v>3872134</v>
      </c>
      <c r="M104" s="11">
        <f t="shared" si="15"/>
        <v>3297987</v>
      </c>
      <c r="N104" s="11">
        <f t="shared" si="19"/>
        <v>-1152134</v>
      </c>
      <c r="O104" s="11">
        <f t="shared" si="20"/>
        <v>-577987</v>
      </c>
      <c r="P104" s="11">
        <f t="shared" si="8"/>
        <v>16370120</v>
      </c>
      <c r="Q104" s="11">
        <f t="shared" si="16"/>
        <v>4096000</v>
      </c>
      <c r="R104" s="11">
        <f t="shared" si="21"/>
        <v>50000</v>
      </c>
    </row>
    <row r="105">
      <c r="A105" s="1" t="s">
        <v>2518</v>
      </c>
      <c r="B105" s="8">
        <v>45973.0</v>
      </c>
      <c r="C105" s="1" t="s">
        <v>6</v>
      </c>
      <c r="D105" s="10">
        <v>159300.0</v>
      </c>
      <c r="E105" s="12"/>
      <c r="F105" s="1" t="s">
        <v>2485</v>
      </c>
      <c r="G105" s="11">
        <f t="shared" si="11"/>
        <v>25394800</v>
      </c>
      <c r="H105" s="11">
        <f t="shared" si="12"/>
        <v>5329000</v>
      </c>
      <c r="I105" s="11">
        <f t="shared" si="13"/>
        <v>11746500</v>
      </c>
      <c r="J105" s="11">
        <f t="shared" si="18"/>
        <v>18015300</v>
      </c>
      <c r="K105" s="11">
        <f t="shared" si="3"/>
        <v>8319300</v>
      </c>
      <c r="L105" s="11">
        <f t="shared" si="14"/>
        <v>3872134</v>
      </c>
      <c r="M105" s="11">
        <f t="shared" si="15"/>
        <v>3297987</v>
      </c>
      <c r="N105" s="11">
        <f t="shared" si="19"/>
        <v>-1099034</v>
      </c>
      <c r="O105" s="11">
        <f t="shared" si="20"/>
        <v>-524887</v>
      </c>
      <c r="P105" s="11">
        <f t="shared" si="8"/>
        <v>16423220</v>
      </c>
      <c r="Q105" s="11">
        <f t="shared" si="16"/>
        <v>4096000</v>
      </c>
      <c r="R105" s="11">
        <f t="shared" si="21"/>
        <v>50000</v>
      </c>
    </row>
    <row r="106">
      <c r="A106" s="1" t="s">
        <v>2519</v>
      </c>
      <c r="B106" s="8">
        <v>45973.0</v>
      </c>
      <c r="C106" s="1" t="s">
        <v>6</v>
      </c>
      <c r="D106" s="10">
        <v>71000.0</v>
      </c>
      <c r="E106" s="12"/>
      <c r="F106" s="1" t="s">
        <v>2449</v>
      </c>
      <c r="G106" s="11">
        <f t="shared" si="11"/>
        <v>25465800</v>
      </c>
      <c r="H106" s="11">
        <f t="shared" si="12"/>
        <v>5329000</v>
      </c>
      <c r="I106" s="11">
        <f t="shared" si="13"/>
        <v>11746500</v>
      </c>
      <c r="J106" s="11">
        <f t="shared" si="18"/>
        <v>18086300</v>
      </c>
      <c r="K106" s="11">
        <f t="shared" si="3"/>
        <v>8390300</v>
      </c>
      <c r="L106" s="11">
        <f t="shared" si="14"/>
        <v>3872134</v>
      </c>
      <c r="M106" s="11">
        <f t="shared" si="15"/>
        <v>3297987</v>
      </c>
      <c r="N106" s="11">
        <f t="shared" si="19"/>
        <v>-1075367.333</v>
      </c>
      <c r="O106" s="11">
        <f t="shared" si="20"/>
        <v>-501220.3333</v>
      </c>
      <c r="P106" s="11">
        <f t="shared" si="8"/>
        <v>16446886.67</v>
      </c>
      <c r="Q106" s="11">
        <f t="shared" si="16"/>
        <v>4096000</v>
      </c>
      <c r="R106" s="11">
        <f t="shared" si="21"/>
        <v>50000</v>
      </c>
    </row>
    <row r="107">
      <c r="A107" s="1" t="s">
        <v>2520</v>
      </c>
      <c r="B107" s="8">
        <v>45973.0</v>
      </c>
      <c r="C107" s="1" t="s">
        <v>1982</v>
      </c>
      <c r="D107" s="12"/>
      <c r="E107" s="10">
        <v>50000.0</v>
      </c>
      <c r="F107" s="1" t="s">
        <v>1983</v>
      </c>
      <c r="G107" s="11">
        <f t="shared" si="11"/>
        <v>25465800</v>
      </c>
      <c r="H107" s="11">
        <f t="shared" si="12"/>
        <v>5329000</v>
      </c>
      <c r="I107" s="11">
        <f t="shared" si="13"/>
        <v>11746500</v>
      </c>
      <c r="J107" s="11">
        <f t="shared" si="18"/>
        <v>18036300</v>
      </c>
      <c r="K107" s="11">
        <f t="shared" si="3"/>
        <v>8390300</v>
      </c>
      <c r="L107" s="11">
        <f t="shared" si="14"/>
        <v>3922134</v>
      </c>
      <c r="M107" s="11">
        <f t="shared" si="15"/>
        <v>3297987</v>
      </c>
      <c r="N107" s="11">
        <f t="shared" si="19"/>
        <v>-1125367.333</v>
      </c>
      <c r="O107" s="11">
        <f t="shared" si="20"/>
        <v>-501220.3333</v>
      </c>
      <c r="P107" s="11">
        <f t="shared" si="8"/>
        <v>16446886.67</v>
      </c>
      <c r="Q107" s="11">
        <f t="shared" si="16"/>
        <v>4096000</v>
      </c>
      <c r="R107" s="11">
        <f t="shared" si="21"/>
        <v>50000</v>
      </c>
    </row>
    <row r="108">
      <c r="A108" s="1" t="s">
        <v>2521</v>
      </c>
      <c r="B108" s="8">
        <v>45973.0</v>
      </c>
      <c r="C108" s="1" t="s">
        <v>34</v>
      </c>
      <c r="D108" s="12"/>
      <c r="E108" s="10">
        <v>50000.0</v>
      </c>
      <c r="F108" s="1" t="s">
        <v>39</v>
      </c>
      <c r="G108" s="11">
        <f t="shared" si="11"/>
        <v>25465800</v>
      </c>
      <c r="H108" s="11">
        <f t="shared" si="12"/>
        <v>5329000</v>
      </c>
      <c r="I108" s="11">
        <f t="shared" si="13"/>
        <v>11796500</v>
      </c>
      <c r="J108" s="11">
        <f t="shared" si="18"/>
        <v>17986300</v>
      </c>
      <c r="K108" s="11">
        <f t="shared" si="3"/>
        <v>8340300</v>
      </c>
      <c r="L108" s="11">
        <f t="shared" si="14"/>
        <v>3922134</v>
      </c>
      <c r="M108" s="11">
        <f t="shared" si="15"/>
        <v>3297987</v>
      </c>
      <c r="N108" s="11">
        <f t="shared" si="19"/>
        <v>-1142034</v>
      </c>
      <c r="O108" s="11">
        <f t="shared" si="20"/>
        <v>-517887</v>
      </c>
      <c r="P108" s="11">
        <f t="shared" si="8"/>
        <v>16430220</v>
      </c>
      <c r="Q108" s="11">
        <f t="shared" si="16"/>
        <v>4096000</v>
      </c>
      <c r="R108" s="11">
        <f t="shared" si="21"/>
        <v>50000</v>
      </c>
    </row>
    <row r="109">
      <c r="A109" s="1" t="s">
        <v>2522</v>
      </c>
      <c r="B109" s="8">
        <v>45973.0</v>
      </c>
      <c r="C109" s="1" t="s">
        <v>34</v>
      </c>
      <c r="D109" s="12"/>
      <c r="E109" s="10">
        <v>475000.0</v>
      </c>
      <c r="F109" s="1" t="s">
        <v>2523</v>
      </c>
      <c r="G109" s="11">
        <f t="shared" si="11"/>
        <v>25465800</v>
      </c>
      <c r="H109" s="11">
        <f t="shared" si="12"/>
        <v>5329000</v>
      </c>
      <c r="I109" s="11">
        <f t="shared" si="13"/>
        <v>12271500</v>
      </c>
      <c r="J109" s="11">
        <f t="shared" si="18"/>
        <v>17511300</v>
      </c>
      <c r="K109" s="11">
        <f t="shared" si="3"/>
        <v>7865300</v>
      </c>
      <c r="L109" s="11">
        <f t="shared" si="14"/>
        <v>3922134</v>
      </c>
      <c r="M109" s="11">
        <f t="shared" si="15"/>
        <v>3297987</v>
      </c>
      <c r="N109" s="11">
        <f t="shared" si="19"/>
        <v>-1300367.333</v>
      </c>
      <c r="O109" s="11">
        <f t="shared" si="20"/>
        <v>-676220.3333</v>
      </c>
      <c r="P109" s="11">
        <f t="shared" si="8"/>
        <v>16271886.67</v>
      </c>
      <c r="Q109" s="11">
        <f t="shared" si="16"/>
        <v>4096000</v>
      </c>
      <c r="R109" s="11">
        <f t="shared" si="21"/>
        <v>50000</v>
      </c>
    </row>
    <row r="110">
      <c r="A110" s="1" t="s">
        <v>2524</v>
      </c>
      <c r="B110" s="8">
        <v>45973.0</v>
      </c>
      <c r="C110" s="1" t="s">
        <v>25</v>
      </c>
      <c r="D110" s="12"/>
      <c r="E110" s="10">
        <v>200000.0</v>
      </c>
      <c r="F110" s="1" t="s">
        <v>53</v>
      </c>
      <c r="G110" s="11">
        <f t="shared" si="11"/>
        <v>25465800</v>
      </c>
      <c r="H110" s="11">
        <f t="shared" si="12"/>
        <v>5529000</v>
      </c>
      <c r="I110" s="11">
        <f t="shared" si="13"/>
        <v>12271500</v>
      </c>
      <c r="J110" s="11">
        <f t="shared" si="18"/>
        <v>17311300</v>
      </c>
      <c r="K110" s="11">
        <f t="shared" si="3"/>
        <v>7665300</v>
      </c>
      <c r="L110" s="11">
        <f t="shared" si="14"/>
        <v>3922134</v>
      </c>
      <c r="M110" s="11">
        <f t="shared" si="15"/>
        <v>3297987</v>
      </c>
      <c r="N110" s="11">
        <f t="shared" si="19"/>
        <v>-1367034</v>
      </c>
      <c r="O110" s="11">
        <f t="shared" si="20"/>
        <v>-742887</v>
      </c>
      <c r="P110" s="11">
        <f t="shared" si="8"/>
        <v>16205220</v>
      </c>
      <c r="Q110" s="11">
        <f t="shared" si="16"/>
        <v>4296000</v>
      </c>
      <c r="R110" s="11">
        <f t="shared" si="21"/>
        <v>50000</v>
      </c>
    </row>
    <row r="111">
      <c r="A111" s="1" t="s">
        <v>2525</v>
      </c>
      <c r="B111" s="8">
        <v>45973.0</v>
      </c>
      <c r="C111" s="1" t="s">
        <v>6</v>
      </c>
      <c r="D111" s="10">
        <v>225000.0</v>
      </c>
      <c r="E111" s="12"/>
      <c r="F111" s="1" t="s">
        <v>2526</v>
      </c>
      <c r="G111" s="11">
        <f t="shared" si="11"/>
        <v>25690800</v>
      </c>
      <c r="H111" s="11">
        <f t="shared" si="12"/>
        <v>5529000</v>
      </c>
      <c r="I111" s="11">
        <f t="shared" si="13"/>
        <v>12271500</v>
      </c>
      <c r="J111" s="11">
        <f t="shared" si="18"/>
        <v>17536300</v>
      </c>
      <c r="K111" s="11">
        <f t="shared" si="3"/>
        <v>7890300</v>
      </c>
      <c r="L111" s="11">
        <f t="shared" si="14"/>
        <v>3922134</v>
      </c>
      <c r="M111" s="11">
        <f t="shared" si="15"/>
        <v>3297987</v>
      </c>
      <c r="N111" s="11">
        <f t="shared" si="19"/>
        <v>-1292034</v>
      </c>
      <c r="O111" s="11">
        <f t="shared" si="20"/>
        <v>-667887</v>
      </c>
      <c r="P111" s="11">
        <f t="shared" si="8"/>
        <v>16280220</v>
      </c>
      <c r="Q111" s="11">
        <f t="shared" si="16"/>
        <v>4296000</v>
      </c>
      <c r="R111" s="11">
        <f t="shared" si="21"/>
        <v>50000</v>
      </c>
    </row>
    <row r="112">
      <c r="A112" s="1" t="s">
        <v>2527</v>
      </c>
      <c r="B112" s="8">
        <v>45973.0</v>
      </c>
      <c r="C112" s="1" t="s">
        <v>6</v>
      </c>
      <c r="D112" s="10">
        <v>34000.0</v>
      </c>
      <c r="E112" s="12"/>
      <c r="F112" s="1" t="s">
        <v>2528</v>
      </c>
      <c r="G112" s="11">
        <f t="shared" si="11"/>
        <v>25724800</v>
      </c>
      <c r="H112" s="11">
        <f t="shared" si="12"/>
        <v>5529000</v>
      </c>
      <c r="I112" s="11">
        <f t="shared" si="13"/>
        <v>12271500</v>
      </c>
      <c r="J112" s="11">
        <f t="shared" si="18"/>
        <v>17570300</v>
      </c>
      <c r="K112" s="11">
        <f t="shared" si="3"/>
        <v>7924300</v>
      </c>
      <c r="L112" s="11">
        <f t="shared" si="14"/>
        <v>3922134</v>
      </c>
      <c r="M112" s="11">
        <f t="shared" si="15"/>
        <v>3297987</v>
      </c>
      <c r="N112" s="11">
        <f t="shared" si="19"/>
        <v>-1280700.667</v>
      </c>
      <c r="O112" s="11">
        <f t="shared" si="20"/>
        <v>-656553.6667</v>
      </c>
      <c r="P112" s="11">
        <f t="shared" si="8"/>
        <v>16291553.33</v>
      </c>
      <c r="Q112" s="11">
        <f t="shared" si="16"/>
        <v>4296000</v>
      </c>
      <c r="R112" s="11">
        <f t="shared" si="21"/>
        <v>50000</v>
      </c>
    </row>
    <row r="113">
      <c r="A113" s="1" t="s">
        <v>2529</v>
      </c>
      <c r="B113" s="8">
        <v>45974.0</v>
      </c>
      <c r="C113" s="1" t="s">
        <v>25</v>
      </c>
      <c r="D113" s="12"/>
      <c r="E113" s="10">
        <v>100000.0</v>
      </c>
      <c r="F113" s="1" t="s">
        <v>53</v>
      </c>
      <c r="G113" s="11">
        <f t="shared" si="11"/>
        <v>25724800</v>
      </c>
      <c r="H113" s="11">
        <f t="shared" si="12"/>
        <v>5629000</v>
      </c>
      <c r="I113" s="11">
        <f t="shared" si="13"/>
        <v>12271500</v>
      </c>
      <c r="J113" s="11">
        <f t="shared" si="18"/>
        <v>17470300</v>
      </c>
      <c r="K113" s="11">
        <f t="shared" si="3"/>
        <v>7824300</v>
      </c>
      <c r="L113" s="11">
        <f t="shared" si="14"/>
        <v>3922134</v>
      </c>
      <c r="M113" s="11">
        <f t="shared" si="15"/>
        <v>3297987</v>
      </c>
      <c r="N113" s="11">
        <f t="shared" si="19"/>
        <v>-1314034</v>
      </c>
      <c r="O113" s="11">
        <f t="shared" si="20"/>
        <v>-689887</v>
      </c>
      <c r="P113" s="11">
        <f t="shared" si="8"/>
        <v>16258220</v>
      </c>
      <c r="Q113" s="11">
        <f t="shared" si="16"/>
        <v>4396000</v>
      </c>
      <c r="R113" s="11">
        <f t="shared" si="21"/>
        <v>50000</v>
      </c>
    </row>
    <row r="114">
      <c r="A114" s="1" t="s">
        <v>2530</v>
      </c>
      <c r="B114" s="8">
        <v>45974.0</v>
      </c>
      <c r="C114" s="1" t="s">
        <v>25</v>
      </c>
      <c r="D114" s="12"/>
      <c r="E114" s="10">
        <v>50000.0</v>
      </c>
      <c r="F114" s="1" t="s">
        <v>2423</v>
      </c>
      <c r="G114" s="11">
        <f t="shared" si="11"/>
        <v>25724800</v>
      </c>
      <c r="H114" s="11">
        <f t="shared" si="12"/>
        <v>5679000</v>
      </c>
      <c r="I114" s="11">
        <f t="shared" si="13"/>
        <v>12271500</v>
      </c>
      <c r="J114" s="11">
        <f t="shared" si="18"/>
        <v>17420300</v>
      </c>
      <c r="K114" s="11">
        <f t="shared" si="3"/>
        <v>7774300</v>
      </c>
      <c r="L114" s="11">
        <f t="shared" si="14"/>
        <v>3922134</v>
      </c>
      <c r="M114" s="11">
        <f t="shared" si="15"/>
        <v>3297987</v>
      </c>
      <c r="N114" s="11">
        <f t="shared" si="19"/>
        <v>-1330700.667</v>
      </c>
      <c r="O114" s="11">
        <f t="shared" si="20"/>
        <v>-706553.6667</v>
      </c>
      <c r="P114" s="11">
        <f t="shared" si="8"/>
        <v>16241553.33</v>
      </c>
      <c r="Q114" s="11">
        <f t="shared" si="16"/>
        <v>4396000</v>
      </c>
      <c r="R114" s="11">
        <f t="shared" si="21"/>
        <v>100000</v>
      </c>
    </row>
    <row r="115">
      <c r="A115" s="1" t="s">
        <v>2531</v>
      </c>
      <c r="B115" s="8">
        <v>45975.0</v>
      </c>
      <c r="C115" s="1" t="s">
        <v>6</v>
      </c>
      <c r="D115" s="10">
        <v>150000.0</v>
      </c>
      <c r="E115" s="12"/>
      <c r="F115" s="1" t="s">
        <v>2532</v>
      </c>
      <c r="G115" s="11">
        <f t="shared" si="11"/>
        <v>25874800</v>
      </c>
      <c r="H115" s="11">
        <f t="shared" si="12"/>
        <v>5679000</v>
      </c>
      <c r="I115" s="11">
        <f t="shared" si="13"/>
        <v>12271500</v>
      </c>
      <c r="J115" s="11">
        <f t="shared" si="18"/>
        <v>17570300</v>
      </c>
      <c r="K115" s="11">
        <f t="shared" si="3"/>
        <v>7924300</v>
      </c>
      <c r="L115" s="11">
        <f t="shared" si="14"/>
        <v>3922134</v>
      </c>
      <c r="M115" s="11">
        <f t="shared" si="15"/>
        <v>3297987</v>
      </c>
      <c r="N115" s="11">
        <f t="shared" si="19"/>
        <v>-1280700.667</v>
      </c>
      <c r="O115" s="11">
        <f t="shared" si="20"/>
        <v>-656553.6667</v>
      </c>
      <c r="P115" s="11">
        <f t="shared" si="8"/>
        <v>16291553.33</v>
      </c>
      <c r="Q115" s="11">
        <f t="shared" si="16"/>
        <v>4396000</v>
      </c>
      <c r="R115" s="11">
        <f t="shared" si="21"/>
        <v>100000</v>
      </c>
    </row>
    <row r="116">
      <c r="A116" s="1" t="s">
        <v>2533</v>
      </c>
      <c r="B116" s="8">
        <v>45975.0</v>
      </c>
      <c r="C116" s="1" t="s">
        <v>6</v>
      </c>
      <c r="D116" s="10">
        <v>470000.0</v>
      </c>
      <c r="E116" s="12"/>
      <c r="F116" s="1" t="s">
        <v>2534</v>
      </c>
      <c r="G116" s="11">
        <f t="shared" si="11"/>
        <v>26344800</v>
      </c>
      <c r="H116" s="11">
        <f t="shared" si="12"/>
        <v>5679000</v>
      </c>
      <c r="I116" s="11">
        <f t="shared" si="13"/>
        <v>12271500</v>
      </c>
      <c r="J116" s="11">
        <f t="shared" si="18"/>
        <v>18040300</v>
      </c>
      <c r="K116" s="11">
        <f t="shared" si="3"/>
        <v>8394300</v>
      </c>
      <c r="L116" s="11">
        <f t="shared" si="14"/>
        <v>3922134</v>
      </c>
      <c r="M116" s="11">
        <f t="shared" si="15"/>
        <v>3297987</v>
      </c>
      <c r="N116" s="11">
        <f t="shared" si="19"/>
        <v>-1124034</v>
      </c>
      <c r="O116" s="11">
        <f t="shared" si="20"/>
        <v>-499887</v>
      </c>
      <c r="P116" s="11">
        <f t="shared" si="8"/>
        <v>16448220</v>
      </c>
      <c r="Q116" s="11">
        <f t="shared" si="16"/>
        <v>4396000</v>
      </c>
      <c r="R116" s="11">
        <f t="shared" si="21"/>
        <v>100000</v>
      </c>
    </row>
    <row r="117">
      <c r="A117" s="1" t="s">
        <v>2535</v>
      </c>
      <c r="B117" s="8">
        <v>45975.0</v>
      </c>
      <c r="C117" s="1" t="s">
        <v>34</v>
      </c>
      <c r="D117" s="12"/>
      <c r="E117" s="10">
        <v>1044000.0</v>
      </c>
      <c r="F117" s="1" t="s">
        <v>1762</v>
      </c>
      <c r="G117" s="11">
        <f t="shared" si="11"/>
        <v>26344800</v>
      </c>
      <c r="H117" s="11">
        <f t="shared" si="12"/>
        <v>5679000</v>
      </c>
      <c r="I117" s="11">
        <f t="shared" si="13"/>
        <v>13315500</v>
      </c>
      <c r="J117" s="11">
        <f t="shared" si="18"/>
        <v>16996300</v>
      </c>
      <c r="K117" s="11">
        <f t="shared" si="3"/>
        <v>7350300</v>
      </c>
      <c r="L117" s="11">
        <f t="shared" si="14"/>
        <v>3922134</v>
      </c>
      <c r="M117" s="11">
        <f t="shared" si="15"/>
        <v>3297987</v>
      </c>
      <c r="N117" s="11">
        <f t="shared" si="19"/>
        <v>-1472034</v>
      </c>
      <c r="O117" s="11">
        <f t="shared" si="20"/>
        <v>-847887</v>
      </c>
      <c r="P117" s="11">
        <f t="shared" si="8"/>
        <v>16100220</v>
      </c>
      <c r="Q117" s="11">
        <f t="shared" si="16"/>
        <v>4396000</v>
      </c>
      <c r="R117" s="11">
        <f t="shared" si="21"/>
        <v>100000</v>
      </c>
    </row>
    <row r="118">
      <c r="A118" s="1" t="s">
        <v>2536</v>
      </c>
      <c r="B118" s="8">
        <v>45975.0</v>
      </c>
      <c r="C118" s="1" t="s">
        <v>34</v>
      </c>
      <c r="D118" s="12"/>
      <c r="E118" s="10">
        <v>186000.0</v>
      </c>
      <c r="F118" s="1" t="s">
        <v>62</v>
      </c>
      <c r="G118" s="11">
        <f t="shared" si="11"/>
        <v>26344800</v>
      </c>
      <c r="H118" s="11">
        <f t="shared" si="12"/>
        <v>5679000</v>
      </c>
      <c r="I118" s="11">
        <f t="shared" si="13"/>
        <v>13501500</v>
      </c>
      <c r="J118" s="11">
        <f t="shared" si="18"/>
        <v>16810300</v>
      </c>
      <c r="K118" s="11">
        <f t="shared" si="3"/>
        <v>7164300</v>
      </c>
      <c r="L118" s="11">
        <f t="shared" si="14"/>
        <v>3922134</v>
      </c>
      <c r="M118" s="11">
        <f t="shared" si="15"/>
        <v>3297987</v>
      </c>
      <c r="N118" s="11">
        <f t="shared" si="19"/>
        <v>-1534034</v>
      </c>
      <c r="O118" s="11">
        <f t="shared" si="20"/>
        <v>-909887</v>
      </c>
      <c r="P118" s="11">
        <f t="shared" si="8"/>
        <v>16038220</v>
      </c>
      <c r="Q118" s="11">
        <f t="shared" si="16"/>
        <v>4396000</v>
      </c>
      <c r="R118" s="11">
        <f t="shared" si="21"/>
        <v>100000</v>
      </c>
    </row>
    <row r="119">
      <c r="A119" s="1" t="s">
        <v>2537</v>
      </c>
      <c r="B119" s="8">
        <v>45975.0</v>
      </c>
      <c r="C119" s="1" t="s">
        <v>34</v>
      </c>
      <c r="D119" s="12"/>
      <c r="E119" s="10">
        <v>289000.0</v>
      </c>
      <c r="F119" s="1" t="s">
        <v>889</v>
      </c>
      <c r="G119" s="11">
        <f t="shared" si="11"/>
        <v>26344800</v>
      </c>
      <c r="H119" s="11">
        <f t="shared" si="12"/>
        <v>5679000</v>
      </c>
      <c r="I119" s="11">
        <f t="shared" si="13"/>
        <v>13790500</v>
      </c>
      <c r="J119" s="11">
        <f t="shared" si="18"/>
        <v>16521300</v>
      </c>
      <c r="K119" s="11">
        <f t="shared" si="3"/>
        <v>6875300</v>
      </c>
      <c r="L119" s="11">
        <f t="shared" si="14"/>
        <v>3922134</v>
      </c>
      <c r="M119" s="11">
        <f t="shared" si="15"/>
        <v>3297987</v>
      </c>
      <c r="N119" s="11">
        <f t="shared" si="19"/>
        <v>-1630367.333</v>
      </c>
      <c r="O119" s="11">
        <f t="shared" si="20"/>
        <v>-1006220.333</v>
      </c>
      <c r="P119" s="11">
        <f t="shared" si="8"/>
        <v>15941886.67</v>
      </c>
      <c r="Q119" s="11">
        <f t="shared" si="16"/>
        <v>4396000</v>
      </c>
      <c r="R119" s="11">
        <f t="shared" si="21"/>
        <v>100000</v>
      </c>
    </row>
    <row r="120">
      <c r="A120" s="1" t="s">
        <v>2538</v>
      </c>
      <c r="B120" s="8">
        <v>45975.0</v>
      </c>
      <c r="C120" s="1" t="s">
        <v>34</v>
      </c>
      <c r="D120" s="12"/>
      <c r="E120" s="10">
        <v>5983200.0</v>
      </c>
      <c r="F120" s="1" t="s">
        <v>1433</v>
      </c>
      <c r="G120" s="11">
        <f t="shared" si="11"/>
        <v>26344800</v>
      </c>
      <c r="H120" s="11">
        <f t="shared" si="12"/>
        <v>5679000</v>
      </c>
      <c r="I120" s="11">
        <f t="shared" si="13"/>
        <v>19773700</v>
      </c>
      <c r="J120" s="11">
        <f t="shared" si="18"/>
        <v>10538100</v>
      </c>
      <c r="K120" s="11">
        <f t="shared" si="3"/>
        <v>892100</v>
      </c>
      <c r="L120" s="11">
        <f t="shared" si="14"/>
        <v>3922134</v>
      </c>
      <c r="M120" s="11">
        <f t="shared" si="15"/>
        <v>3297987</v>
      </c>
      <c r="N120" s="11">
        <f t="shared" si="19"/>
        <v>-3624767.333</v>
      </c>
      <c r="O120" s="11">
        <f t="shared" si="20"/>
        <v>-3000620.333</v>
      </c>
      <c r="P120" s="11">
        <f t="shared" si="8"/>
        <v>13947486.67</v>
      </c>
      <c r="Q120" s="11">
        <f t="shared" si="16"/>
        <v>4396000</v>
      </c>
      <c r="R120" s="11">
        <f t="shared" si="21"/>
        <v>100000</v>
      </c>
    </row>
    <row r="121">
      <c r="A121" s="1" t="s">
        <v>2539</v>
      </c>
      <c r="B121" s="8">
        <v>45974.0</v>
      </c>
      <c r="C121" s="1" t="s">
        <v>6</v>
      </c>
      <c r="D121" s="10">
        <v>138000.0</v>
      </c>
      <c r="E121" s="12"/>
      <c r="F121" s="1" t="s">
        <v>2540</v>
      </c>
      <c r="G121" s="11">
        <f t="shared" si="11"/>
        <v>26482800</v>
      </c>
      <c r="H121" s="11">
        <f t="shared" si="12"/>
        <v>5679000</v>
      </c>
      <c r="I121" s="11">
        <f t="shared" si="13"/>
        <v>19773700</v>
      </c>
      <c r="J121" s="11">
        <f t="shared" si="18"/>
        <v>10676100</v>
      </c>
      <c r="K121" s="11">
        <f t="shared" si="3"/>
        <v>1030100</v>
      </c>
      <c r="L121" s="11">
        <f t="shared" si="14"/>
        <v>3922134</v>
      </c>
      <c r="M121" s="11">
        <f t="shared" si="15"/>
        <v>3297987</v>
      </c>
      <c r="N121" s="11">
        <f t="shared" si="19"/>
        <v>-3578767.333</v>
      </c>
      <c r="O121" s="11">
        <f t="shared" si="20"/>
        <v>-2954620.333</v>
      </c>
      <c r="P121" s="11">
        <f t="shared" si="8"/>
        <v>13993486.67</v>
      </c>
      <c r="Q121" s="11">
        <f t="shared" si="16"/>
        <v>4396000</v>
      </c>
      <c r="R121" s="11">
        <f t="shared" si="21"/>
        <v>100000</v>
      </c>
    </row>
    <row r="122">
      <c r="A122" s="1" t="s">
        <v>2541</v>
      </c>
      <c r="B122" s="8">
        <v>45974.0</v>
      </c>
      <c r="C122" s="1" t="s">
        <v>6</v>
      </c>
      <c r="D122" s="10">
        <v>218000.0</v>
      </c>
      <c r="E122" s="12"/>
      <c r="F122" s="1" t="s">
        <v>2542</v>
      </c>
      <c r="G122" s="11">
        <f t="shared" si="11"/>
        <v>26700800</v>
      </c>
      <c r="H122" s="11">
        <f t="shared" si="12"/>
        <v>5679000</v>
      </c>
      <c r="I122" s="11">
        <f t="shared" si="13"/>
        <v>19773700</v>
      </c>
      <c r="J122" s="11">
        <f t="shared" si="18"/>
        <v>10894100</v>
      </c>
      <c r="K122" s="11">
        <f t="shared" si="3"/>
        <v>1248100</v>
      </c>
      <c r="L122" s="11">
        <f t="shared" si="14"/>
        <v>3922134</v>
      </c>
      <c r="M122" s="11">
        <f t="shared" si="15"/>
        <v>3297987</v>
      </c>
      <c r="N122" s="11">
        <f t="shared" si="19"/>
        <v>-3506100.667</v>
      </c>
      <c r="O122" s="11">
        <f t="shared" si="20"/>
        <v>-2881953.667</v>
      </c>
      <c r="P122" s="11">
        <f t="shared" si="8"/>
        <v>14066153.33</v>
      </c>
      <c r="Q122" s="11">
        <f t="shared" si="16"/>
        <v>4396000</v>
      </c>
      <c r="R122" s="11">
        <f t="shared" si="21"/>
        <v>100000</v>
      </c>
    </row>
    <row r="123">
      <c r="A123" s="1" t="s">
        <v>2543</v>
      </c>
      <c r="B123" s="8">
        <v>45974.0</v>
      </c>
      <c r="C123" s="1" t="s">
        <v>6</v>
      </c>
      <c r="D123" s="10">
        <v>2240000.0</v>
      </c>
      <c r="E123" s="12"/>
      <c r="F123" s="1" t="s">
        <v>2544</v>
      </c>
      <c r="G123" s="11">
        <f t="shared" si="11"/>
        <v>28940800</v>
      </c>
      <c r="H123" s="11">
        <f t="shared" si="12"/>
        <v>5679000</v>
      </c>
      <c r="I123" s="11">
        <f t="shared" si="13"/>
        <v>19773700</v>
      </c>
      <c r="J123" s="11">
        <f t="shared" si="18"/>
        <v>13134100</v>
      </c>
      <c r="K123" s="11">
        <f t="shared" si="3"/>
        <v>3488100</v>
      </c>
      <c r="L123" s="11">
        <f t="shared" si="14"/>
        <v>3922134</v>
      </c>
      <c r="M123" s="11">
        <f t="shared" si="15"/>
        <v>3297987</v>
      </c>
      <c r="N123" s="11">
        <f t="shared" si="19"/>
        <v>-2759434</v>
      </c>
      <c r="O123" s="11">
        <f t="shared" si="20"/>
        <v>-2135287</v>
      </c>
      <c r="P123" s="11">
        <f t="shared" si="8"/>
        <v>14812820</v>
      </c>
      <c r="Q123" s="11">
        <f t="shared" si="16"/>
        <v>4396000</v>
      </c>
      <c r="R123" s="11">
        <f t="shared" si="21"/>
        <v>100000</v>
      </c>
    </row>
    <row r="124">
      <c r="A124" s="1" t="s">
        <v>2545</v>
      </c>
      <c r="B124" s="8">
        <v>45974.0</v>
      </c>
      <c r="C124" s="1" t="s">
        <v>6</v>
      </c>
      <c r="D124" s="10">
        <v>104000.0</v>
      </c>
      <c r="E124" s="12"/>
      <c r="F124" s="1" t="s">
        <v>2485</v>
      </c>
      <c r="G124" s="11">
        <f t="shared" si="11"/>
        <v>29044800</v>
      </c>
      <c r="H124" s="11">
        <f t="shared" si="12"/>
        <v>5679000</v>
      </c>
      <c r="I124" s="11">
        <f t="shared" si="13"/>
        <v>19773700</v>
      </c>
      <c r="J124" s="11">
        <f t="shared" si="18"/>
        <v>13238100</v>
      </c>
      <c r="K124" s="11">
        <f t="shared" si="3"/>
        <v>3592100</v>
      </c>
      <c r="L124" s="11">
        <f t="shared" si="14"/>
        <v>3922134</v>
      </c>
      <c r="M124" s="11">
        <f t="shared" si="15"/>
        <v>3297987</v>
      </c>
      <c r="N124" s="11">
        <f t="shared" si="19"/>
        <v>-2724767.333</v>
      </c>
      <c r="O124" s="11">
        <f t="shared" si="20"/>
        <v>-2100620.333</v>
      </c>
      <c r="P124" s="11">
        <f t="shared" si="8"/>
        <v>14847486.67</v>
      </c>
      <c r="Q124" s="11">
        <f t="shared" si="16"/>
        <v>4396000</v>
      </c>
      <c r="R124" s="11">
        <f t="shared" si="21"/>
        <v>100000</v>
      </c>
    </row>
    <row r="125">
      <c r="A125" s="1" t="s">
        <v>2546</v>
      </c>
      <c r="B125" s="8">
        <v>45974.0</v>
      </c>
      <c r="C125" s="1" t="s">
        <v>6</v>
      </c>
      <c r="D125" s="10">
        <v>322000.0</v>
      </c>
      <c r="E125" s="12"/>
      <c r="F125" s="1" t="s">
        <v>2547</v>
      </c>
      <c r="G125" s="11">
        <f t="shared" si="11"/>
        <v>29366800</v>
      </c>
      <c r="H125" s="11">
        <f t="shared" si="12"/>
        <v>5679000</v>
      </c>
      <c r="I125" s="11">
        <f t="shared" si="13"/>
        <v>19773700</v>
      </c>
      <c r="J125" s="11">
        <f t="shared" si="18"/>
        <v>13560100</v>
      </c>
      <c r="K125" s="11">
        <f t="shared" si="3"/>
        <v>3914100</v>
      </c>
      <c r="L125" s="11">
        <f t="shared" si="14"/>
        <v>3922134</v>
      </c>
      <c r="M125" s="11">
        <f t="shared" si="15"/>
        <v>3297987</v>
      </c>
      <c r="N125" s="11">
        <f t="shared" si="19"/>
        <v>-2617434</v>
      </c>
      <c r="O125" s="11">
        <f t="shared" si="20"/>
        <v>-1993287</v>
      </c>
      <c r="P125" s="11">
        <f t="shared" si="8"/>
        <v>14954820</v>
      </c>
      <c r="Q125" s="11">
        <f t="shared" si="16"/>
        <v>4396000</v>
      </c>
      <c r="R125" s="11">
        <f t="shared" si="21"/>
        <v>100000</v>
      </c>
    </row>
    <row r="126">
      <c r="A126" s="1" t="s">
        <v>2548</v>
      </c>
      <c r="B126" s="8">
        <v>45974.0</v>
      </c>
      <c r="C126" s="1" t="s">
        <v>6</v>
      </c>
      <c r="D126" s="10">
        <v>55000.0</v>
      </c>
      <c r="E126" s="12"/>
      <c r="F126" s="1" t="s">
        <v>2549</v>
      </c>
      <c r="G126" s="11">
        <f t="shared" si="11"/>
        <v>29421800</v>
      </c>
      <c r="H126" s="11">
        <f t="shared" si="12"/>
        <v>5679000</v>
      </c>
      <c r="I126" s="11">
        <f t="shared" si="13"/>
        <v>19773700</v>
      </c>
      <c r="J126" s="11">
        <f t="shared" si="18"/>
        <v>13615100</v>
      </c>
      <c r="K126" s="11">
        <f t="shared" si="3"/>
        <v>3969100</v>
      </c>
      <c r="L126" s="11">
        <f t="shared" si="14"/>
        <v>3922134</v>
      </c>
      <c r="M126" s="11">
        <f t="shared" si="15"/>
        <v>3297987</v>
      </c>
      <c r="N126" s="11">
        <f t="shared" si="19"/>
        <v>-2599100.667</v>
      </c>
      <c r="O126" s="11">
        <f t="shared" si="20"/>
        <v>-1974953.667</v>
      </c>
      <c r="P126" s="11">
        <f t="shared" si="8"/>
        <v>14973153.33</v>
      </c>
      <c r="Q126" s="11">
        <f t="shared" si="16"/>
        <v>4396000</v>
      </c>
      <c r="R126" s="11">
        <f t="shared" si="21"/>
        <v>100000</v>
      </c>
    </row>
    <row r="127">
      <c r="A127" s="1" t="s">
        <v>2550</v>
      </c>
      <c r="B127" s="8">
        <v>45975.0</v>
      </c>
      <c r="C127" s="1" t="s">
        <v>6</v>
      </c>
      <c r="D127" s="10">
        <v>25000.0</v>
      </c>
      <c r="E127" s="12"/>
      <c r="F127" s="1" t="s">
        <v>2551</v>
      </c>
      <c r="G127" s="11">
        <f t="shared" si="11"/>
        <v>29446800</v>
      </c>
      <c r="H127" s="11">
        <f t="shared" si="12"/>
        <v>5679000</v>
      </c>
      <c r="I127" s="11">
        <f t="shared" si="13"/>
        <v>19773700</v>
      </c>
      <c r="J127" s="11">
        <f t="shared" si="18"/>
        <v>13640100</v>
      </c>
      <c r="K127" s="11">
        <f t="shared" si="3"/>
        <v>3994100</v>
      </c>
      <c r="L127" s="11">
        <f t="shared" si="14"/>
        <v>3922134</v>
      </c>
      <c r="M127" s="11">
        <f t="shared" si="15"/>
        <v>3297987</v>
      </c>
      <c r="N127" s="11">
        <f t="shared" si="19"/>
        <v>-2590767.333</v>
      </c>
      <c r="O127" s="11">
        <f t="shared" si="20"/>
        <v>-1966620.333</v>
      </c>
      <c r="P127" s="11">
        <f t="shared" si="8"/>
        <v>14981486.67</v>
      </c>
      <c r="Q127" s="11">
        <f t="shared" si="16"/>
        <v>4396000</v>
      </c>
      <c r="R127" s="11">
        <f t="shared" si="21"/>
        <v>100000</v>
      </c>
    </row>
    <row r="128">
      <c r="A128" s="1" t="s">
        <v>2552</v>
      </c>
      <c r="B128" s="8">
        <v>45975.0</v>
      </c>
      <c r="C128" s="1" t="s">
        <v>6</v>
      </c>
      <c r="D128" s="10">
        <v>595000.0</v>
      </c>
      <c r="E128" s="12"/>
      <c r="F128" s="1" t="s">
        <v>2551</v>
      </c>
      <c r="G128" s="11">
        <f t="shared" si="11"/>
        <v>30041800</v>
      </c>
      <c r="H128" s="11">
        <f t="shared" si="12"/>
        <v>5679000</v>
      </c>
      <c r="I128" s="11">
        <f t="shared" si="13"/>
        <v>19773700</v>
      </c>
      <c r="J128" s="11">
        <f t="shared" si="18"/>
        <v>14235100</v>
      </c>
      <c r="K128" s="11">
        <f t="shared" si="3"/>
        <v>4589100</v>
      </c>
      <c r="L128" s="11">
        <f t="shared" si="14"/>
        <v>3922134</v>
      </c>
      <c r="M128" s="11">
        <f t="shared" si="15"/>
        <v>3297987</v>
      </c>
      <c r="N128" s="11">
        <f t="shared" si="19"/>
        <v>-2392434</v>
      </c>
      <c r="O128" s="11">
        <f t="shared" si="20"/>
        <v>-1768287</v>
      </c>
      <c r="P128" s="11">
        <f t="shared" si="8"/>
        <v>15179820</v>
      </c>
      <c r="Q128" s="11">
        <f t="shared" si="16"/>
        <v>4396000</v>
      </c>
      <c r="R128" s="11">
        <f t="shared" si="21"/>
        <v>100000</v>
      </c>
    </row>
    <row r="129">
      <c r="A129" s="1" t="s">
        <v>2553</v>
      </c>
      <c r="B129" s="8">
        <v>45975.0</v>
      </c>
      <c r="C129" s="1" t="s">
        <v>6</v>
      </c>
      <c r="D129" s="10">
        <v>162000.0</v>
      </c>
      <c r="E129" s="12"/>
      <c r="F129" s="1" t="s">
        <v>2554</v>
      </c>
      <c r="G129" s="11">
        <f t="shared" si="11"/>
        <v>30203800</v>
      </c>
      <c r="H129" s="11">
        <f t="shared" si="12"/>
        <v>5679000</v>
      </c>
      <c r="I129" s="11">
        <f t="shared" si="13"/>
        <v>19773700</v>
      </c>
      <c r="J129" s="11">
        <f t="shared" si="18"/>
        <v>14397100</v>
      </c>
      <c r="K129" s="11">
        <f t="shared" si="3"/>
        <v>4751100</v>
      </c>
      <c r="L129" s="11">
        <f t="shared" si="14"/>
        <v>3922134</v>
      </c>
      <c r="M129" s="11">
        <f t="shared" si="15"/>
        <v>3297987</v>
      </c>
      <c r="N129" s="11">
        <f t="shared" si="19"/>
        <v>-2338434</v>
      </c>
      <c r="O129" s="11">
        <f t="shared" si="20"/>
        <v>-1714287</v>
      </c>
      <c r="P129" s="11">
        <f t="shared" si="8"/>
        <v>15233820</v>
      </c>
      <c r="Q129" s="11">
        <f t="shared" si="16"/>
        <v>4396000</v>
      </c>
      <c r="R129" s="11">
        <f t="shared" si="21"/>
        <v>100000</v>
      </c>
    </row>
    <row r="130">
      <c r="A130" s="1" t="s">
        <v>2555</v>
      </c>
      <c r="B130" s="8">
        <v>45975.0</v>
      </c>
      <c r="C130" s="1" t="s">
        <v>6</v>
      </c>
      <c r="D130" s="10">
        <v>1440000.0</v>
      </c>
      <c r="E130" s="12"/>
      <c r="F130" s="1" t="s">
        <v>2407</v>
      </c>
      <c r="G130" s="11">
        <f t="shared" si="11"/>
        <v>31643800</v>
      </c>
      <c r="H130" s="11">
        <f t="shared" si="12"/>
        <v>5679000</v>
      </c>
      <c r="I130" s="11">
        <f t="shared" si="13"/>
        <v>19773700</v>
      </c>
      <c r="J130" s="11">
        <f t="shared" si="18"/>
        <v>15837100</v>
      </c>
      <c r="K130" s="11">
        <f t="shared" si="3"/>
        <v>6191100</v>
      </c>
      <c r="L130" s="11">
        <f t="shared" si="14"/>
        <v>3922134</v>
      </c>
      <c r="M130" s="11">
        <f t="shared" si="15"/>
        <v>3297987</v>
      </c>
      <c r="N130" s="11">
        <f t="shared" si="19"/>
        <v>-1858434</v>
      </c>
      <c r="O130" s="11">
        <f t="shared" si="20"/>
        <v>-1234287</v>
      </c>
      <c r="P130" s="11">
        <f t="shared" si="8"/>
        <v>15713820</v>
      </c>
      <c r="Q130" s="11">
        <f t="shared" si="16"/>
        <v>4396000</v>
      </c>
      <c r="R130" s="11">
        <f t="shared" si="21"/>
        <v>100000</v>
      </c>
    </row>
    <row r="131">
      <c r="A131" s="1" t="s">
        <v>2556</v>
      </c>
      <c r="B131" s="8">
        <v>45975.0</v>
      </c>
      <c r="C131" s="1" t="s">
        <v>6</v>
      </c>
      <c r="D131" s="10">
        <v>450000.0</v>
      </c>
      <c r="E131" s="12"/>
      <c r="F131" s="1" t="s">
        <v>2137</v>
      </c>
      <c r="G131" s="11">
        <f t="shared" si="11"/>
        <v>32093800</v>
      </c>
      <c r="H131" s="11">
        <f t="shared" si="12"/>
        <v>5679000</v>
      </c>
      <c r="I131" s="11">
        <f t="shared" si="13"/>
        <v>19773700</v>
      </c>
      <c r="J131" s="11">
        <f t="shared" si="18"/>
        <v>16287100</v>
      </c>
      <c r="K131" s="11">
        <f t="shared" si="3"/>
        <v>6641100</v>
      </c>
      <c r="L131" s="11">
        <f t="shared" si="14"/>
        <v>3922134</v>
      </c>
      <c r="M131" s="11">
        <f t="shared" si="15"/>
        <v>3297987</v>
      </c>
      <c r="N131" s="11">
        <f t="shared" si="19"/>
        <v>-1708434</v>
      </c>
      <c r="O131" s="11">
        <f t="shared" si="20"/>
        <v>-1084287</v>
      </c>
      <c r="P131" s="11">
        <f t="shared" si="8"/>
        <v>15863820</v>
      </c>
      <c r="Q131" s="11">
        <f t="shared" si="16"/>
        <v>4396000</v>
      </c>
      <c r="R131" s="11">
        <f t="shared" si="21"/>
        <v>100000</v>
      </c>
    </row>
    <row r="132">
      <c r="A132" s="1" t="s">
        <v>2557</v>
      </c>
      <c r="B132" s="8">
        <v>45975.0</v>
      </c>
      <c r="C132" s="1" t="s">
        <v>6</v>
      </c>
      <c r="D132" s="10">
        <v>34000.0</v>
      </c>
      <c r="E132" s="12"/>
      <c r="F132" s="1" t="s">
        <v>2483</v>
      </c>
      <c r="G132" s="11">
        <f t="shared" si="11"/>
        <v>32127800</v>
      </c>
      <c r="H132" s="11">
        <f t="shared" si="12"/>
        <v>5679000</v>
      </c>
      <c r="I132" s="11">
        <f t="shared" si="13"/>
        <v>19773700</v>
      </c>
      <c r="J132" s="11">
        <f t="shared" si="18"/>
        <v>16321100</v>
      </c>
      <c r="K132" s="11">
        <f t="shared" si="3"/>
        <v>6675100</v>
      </c>
      <c r="L132" s="11">
        <f t="shared" si="14"/>
        <v>3922134</v>
      </c>
      <c r="M132" s="11">
        <f t="shared" si="15"/>
        <v>3297987</v>
      </c>
      <c r="N132" s="11">
        <f t="shared" si="19"/>
        <v>-1697100.667</v>
      </c>
      <c r="O132" s="11">
        <f t="shared" si="20"/>
        <v>-1072953.667</v>
      </c>
      <c r="P132" s="11">
        <f t="shared" si="8"/>
        <v>15875153.33</v>
      </c>
      <c r="Q132" s="11">
        <f t="shared" si="16"/>
        <v>4396000</v>
      </c>
      <c r="R132" s="11">
        <f t="shared" si="21"/>
        <v>100000</v>
      </c>
    </row>
    <row r="133">
      <c r="A133" s="1" t="s">
        <v>2558</v>
      </c>
      <c r="B133" s="8">
        <v>45975.0</v>
      </c>
      <c r="C133" s="1" t="s">
        <v>6</v>
      </c>
      <c r="D133" s="10">
        <v>17000.0</v>
      </c>
      <c r="E133" s="12"/>
      <c r="F133" s="1" t="s">
        <v>2559</v>
      </c>
      <c r="G133" s="11">
        <f t="shared" si="11"/>
        <v>32144800</v>
      </c>
      <c r="H133" s="11">
        <f t="shared" si="12"/>
        <v>5679000</v>
      </c>
      <c r="I133" s="11">
        <f t="shared" si="13"/>
        <v>19773700</v>
      </c>
      <c r="J133" s="11">
        <f t="shared" si="18"/>
        <v>16338100</v>
      </c>
      <c r="K133" s="11">
        <f t="shared" si="3"/>
        <v>6692100</v>
      </c>
      <c r="L133" s="11">
        <f t="shared" si="14"/>
        <v>3922134</v>
      </c>
      <c r="M133" s="11">
        <f t="shared" si="15"/>
        <v>3297987</v>
      </c>
      <c r="N133" s="11">
        <f t="shared" si="19"/>
        <v>-1691434</v>
      </c>
      <c r="O133" s="11">
        <f t="shared" si="20"/>
        <v>-1067287</v>
      </c>
      <c r="P133" s="11">
        <f t="shared" si="8"/>
        <v>15880820</v>
      </c>
      <c r="Q133" s="11">
        <f t="shared" si="16"/>
        <v>4396000</v>
      </c>
      <c r="R133" s="11">
        <f t="shared" si="21"/>
        <v>100000</v>
      </c>
    </row>
    <row r="134">
      <c r="A134" s="1" t="s">
        <v>2560</v>
      </c>
      <c r="B134" s="8">
        <v>45975.0</v>
      </c>
      <c r="C134" s="1" t="s">
        <v>6</v>
      </c>
      <c r="D134" s="10">
        <v>100000.0</v>
      </c>
      <c r="E134" s="12"/>
      <c r="F134" s="1" t="s">
        <v>2561</v>
      </c>
      <c r="G134" s="11">
        <f t="shared" si="11"/>
        <v>32244800</v>
      </c>
      <c r="H134" s="11">
        <f t="shared" si="12"/>
        <v>5679000</v>
      </c>
      <c r="I134" s="11">
        <f t="shared" si="13"/>
        <v>19773700</v>
      </c>
      <c r="J134" s="11">
        <f t="shared" si="18"/>
        <v>16438100</v>
      </c>
      <c r="K134" s="11">
        <f t="shared" si="3"/>
        <v>6792100</v>
      </c>
      <c r="L134" s="11">
        <f t="shared" si="14"/>
        <v>3922134</v>
      </c>
      <c r="M134" s="11">
        <f t="shared" si="15"/>
        <v>3297987</v>
      </c>
      <c r="N134" s="11">
        <f t="shared" si="19"/>
        <v>-1658100.667</v>
      </c>
      <c r="O134" s="11">
        <f t="shared" si="20"/>
        <v>-1033953.667</v>
      </c>
      <c r="P134" s="11">
        <f t="shared" si="8"/>
        <v>15914153.33</v>
      </c>
      <c r="Q134" s="11">
        <f t="shared" si="16"/>
        <v>4396000</v>
      </c>
      <c r="R134" s="11">
        <f t="shared" si="21"/>
        <v>100000</v>
      </c>
    </row>
    <row r="135">
      <c r="A135" s="1" t="s">
        <v>2562</v>
      </c>
      <c r="B135" s="8">
        <v>45975.0</v>
      </c>
      <c r="C135" s="1" t="s">
        <v>34</v>
      </c>
      <c r="D135" s="12"/>
      <c r="E135" s="10">
        <v>35000.0</v>
      </c>
      <c r="F135" s="1" t="s">
        <v>39</v>
      </c>
      <c r="G135" s="11">
        <f t="shared" si="11"/>
        <v>32244800</v>
      </c>
      <c r="H135" s="11">
        <f t="shared" si="12"/>
        <v>5679000</v>
      </c>
      <c r="I135" s="11">
        <f t="shared" si="13"/>
        <v>19808700</v>
      </c>
      <c r="J135" s="11">
        <f t="shared" si="18"/>
        <v>16403100</v>
      </c>
      <c r="K135" s="11">
        <f t="shared" si="3"/>
        <v>6757100</v>
      </c>
      <c r="L135" s="11">
        <f t="shared" si="14"/>
        <v>3922134</v>
      </c>
      <c r="M135" s="11">
        <f t="shared" si="15"/>
        <v>3297987</v>
      </c>
      <c r="N135" s="11">
        <f t="shared" si="19"/>
        <v>-1669767.333</v>
      </c>
      <c r="O135" s="11">
        <f t="shared" si="20"/>
        <v>-1045620.333</v>
      </c>
      <c r="P135" s="11">
        <f t="shared" si="8"/>
        <v>15902486.67</v>
      </c>
      <c r="Q135" s="11">
        <f t="shared" si="16"/>
        <v>4396000</v>
      </c>
      <c r="R135" s="11">
        <f t="shared" si="21"/>
        <v>100000</v>
      </c>
    </row>
    <row r="136">
      <c r="A136" s="1" t="s">
        <v>2563</v>
      </c>
      <c r="B136" s="8">
        <v>45975.0</v>
      </c>
      <c r="C136" s="1" t="s">
        <v>25</v>
      </c>
      <c r="D136" s="12"/>
      <c r="E136" s="10">
        <v>8000.0</v>
      </c>
      <c r="F136" s="1" t="s">
        <v>2564</v>
      </c>
      <c r="G136" s="11">
        <f t="shared" si="11"/>
        <v>32244800</v>
      </c>
      <c r="H136" s="11">
        <f t="shared" si="12"/>
        <v>5687000</v>
      </c>
      <c r="I136" s="11">
        <f t="shared" si="13"/>
        <v>19808700</v>
      </c>
      <c r="J136" s="11">
        <f t="shared" si="18"/>
        <v>16395100</v>
      </c>
      <c r="K136" s="11">
        <f t="shared" si="3"/>
        <v>6749100</v>
      </c>
      <c r="L136" s="11">
        <f t="shared" si="14"/>
        <v>3922134</v>
      </c>
      <c r="M136" s="11">
        <f t="shared" si="15"/>
        <v>3297987</v>
      </c>
      <c r="N136" s="11">
        <f t="shared" si="19"/>
        <v>-1672434</v>
      </c>
      <c r="O136" s="11">
        <f t="shared" si="20"/>
        <v>-1048287</v>
      </c>
      <c r="P136" s="11">
        <f t="shared" si="8"/>
        <v>15899820</v>
      </c>
      <c r="Q136" s="11">
        <f t="shared" si="16"/>
        <v>4396000</v>
      </c>
      <c r="R136" s="11">
        <f t="shared" si="21"/>
        <v>100000</v>
      </c>
    </row>
    <row r="137">
      <c r="A137" s="1" t="s">
        <v>2565</v>
      </c>
      <c r="B137" s="8">
        <v>45975.0</v>
      </c>
      <c r="C137" s="1" t="s">
        <v>25</v>
      </c>
      <c r="D137" s="12"/>
      <c r="E137" s="10">
        <v>200000.0</v>
      </c>
      <c r="F137" s="1" t="s">
        <v>53</v>
      </c>
      <c r="G137" s="11">
        <f t="shared" si="11"/>
        <v>32244800</v>
      </c>
      <c r="H137" s="11">
        <f t="shared" si="12"/>
        <v>5887000</v>
      </c>
      <c r="I137" s="11">
        <f t="shared" si="13"/>
        <v>19808700</v>
      </c>
      <c r="J137" s="11">
        <f t="shared" si="18"/>
        <v>16195100</v>
      </c>
      <c r="K137" s="11">
        <f t="shared" si="3"/>
        <v>6549100</v>
      </c>
      <c r="L137" s="11">
        <f t="shared" si="14"/>
        <v>3922134</v>
      </c>
      <c r="M137" s="11">
        <f t="shared" si="15"/>
        <v>3297987</v>
      </c>
      <c r="N137" s="11">
        <f t="shared" si="19"/>
        <v>-1739100.667</v>
      </c>
      <c r="O137" s="11">
        <f t="shared" si="20"/>
        <v>-1114953.667</v>
      </c>
      <c r="P137" s="11">
        <f t="shared" si="8"/>
        <v>15833153.33</v>
      </c>
      <c r="Q137" s="11">
        <f t="shared" si="16"/>
        <v>4596000</v>
      </c>
      <c r="R137" s="11">
        <f t="shared" si="21"/>
        <v>100000</v>
      </c>
    </row>
    <row r="138">
      <c r="A138" s="1" t="s">
        <v>2566</v>
      </c>
      <c r="B138" s="8">
        <v>45976.0</v>
      </c>
      <c r="C138" s="1" t="s">
        <v>25</v>
      </c>
      <c r="D138" s="12"/>
      <c r="E138" s="10">
        <v>50000.0</v>
      </c>
      <c r="F138" s="1" t="s">
        <v>863</v>
      </c>
      <c r="G138" s="11">
        <f t="shared" si="11"/>
        <v>32244800</v>
      </c>
      <c r="H138" s="11">
        <f t="shared" si="12"/>
        <v>5937000</v>
      </c>
      <c r="I138" s="11">
        <f t="shared" si="13"/>
        <v>19808700</v>
      </c>
      <c r="J138" s="11">
        <f t="shared" si="18"/>
        <v>16145100</v>
      </c>
      <c r="K138" s="11">
        <f t="shared" si="3"/>
        <v>6499100</v>
      </c>
      <c r="L138" s="11">
        <f t="shared" si="14"/>
        <v>3922134</v>
      </c>
      <c r="M138" s="11">
        <f t="shared" si="15"/>
        <v>3297987</v>
      </c>
      <c r="N138" s="11">
        <f t="shared" si="19"/>
        <v>-1755767.333</v>
      </c>
      <c r="O138" s="11">
        <f t="shared" si="20"/>
        <v>-1131620.333</v>
      </c>
      <c r="P138" s="11">
        <f t="shared" si="8"/>
        <v>15816486.67</v>
      </c>
      <c r="Q138" s="11">
        <f t="shared" si="16"/>
        <v>4596000</v>
      </c>
      <c r="R138" s="11">
        <f t="shared" si="21"/>
        <v>100000</v>
      </c>
    </row>
    <row r="139">
      <c r="A139" s="1" t="s">
        <v>2567</v>
      </c>
      <c r="B139" s="8">
        <v>45976.0</v>
      </c>
      <c r="C139" s="1" t="s">
        <v>34</v>
      </c>
      <c r="D139" s="12"/>
      <c r="E139" s="10">
        <v>5000.0</v>
      </c>
      <c r="F139" s="1" t="s">
        <v>2106</v>
      </c>
      <c r="G139" s="11">
        <f t="shared" si="11"/>
        <v>32244800</v>
      </c>
      <c r="H139" s="11">
        <f t="shared" si="12"/>
        <v>5937000</v>
      </c>
      <c r="I139" s="11">
        <f t="shared" si="13"/>
        <v>19813700</v>
      </c>
      <c r="J139" s="11">
        <f t="shared" si="18"/>
        <v>16140100</v>
      </c>
      <c r="K139" s="11">
        <f t="shared" si="3"/>
        <v>6494100</v>
      </c>
      <c r="L139" s="11">
        <f t="shared" si="14"/>
        <v>3922134</v>
      </c>
      <c r="M139" s="11">
        <f t="shared" si="15"/>
        <v>3297987</v>
      </c>
      <c r="N139" s="11">
        <f t="shared" si="19"/>
        <v>-1757434</v>
      </c>
      <c r="O139" s="11">
        <f t="shared" si="20"/>
        <v>-1133287</v>
      </c>
      <c r="P139" s="11">
        <f t="shared" si="8"/>
        <v>15814820</v>
      </c>
      <c r="Q139" s="11">
        <f t="shared" si="16"/>
        <v>4596000</v>
      </c>
      <c r="R139" s="11">
        <f t="shared" si="21"/>
        <v>100000</v>
      </c>
    </row>
    <row r="140">
      <c r="A140" s="1" t="s">
        <v>2568</v>
      </c>
      <c r="B140" s="8">
        <v>45976.0</v>
      </c>
      <c r="C140" s="1" t="s">
        <v>34</v>
      </c>
      <c r="D140" s="12"/>
      <c r="E140" s="10">
        <v>60000.0</v>
      </c>
      <c r="F140" s="1" t="s">
        <v>39</v>
      </c>
      <c r="G140" s="11">
        <f t="shared" si="11"/>
        <v>32244800</v>
      </c>
      <c r="H140" s="11">
        <f t="shared" si="12"/>
        <v>5937000</v>
      </c>
      <c r="I140" s="11">
        <f t="shared" si="13"/>
        <v>19873700</v>
      </c>
      <c r="J140" s="11">
        <f t="shared" si="18"/>
        <v>16080100</v>
      </c>
      <c r="K140" s="11">
        <f t="shared" si="3"/>
        <v>6434100</v>
      </c>
      <c r="L140" s="11">
        <f t="shared" si="14"/>
        <v>3922134</v>
      </c>
      <c r="M140" s="11">
        <f t="shared" si="15"/>
        <v>3297987</v>
      </c>
      <c r="N140" s="11">
        <f t="shared" si="19"/>
        <v>-1777434</v>
      </c>
      <c r="O140" s="11">
        <f t="shared" si="20"/>
        <v>-1153287</v>
      </c>
      <c r="P140" s="11">
        <f t="shared" si="8"/>
        <v>15794820</v>
      </c>
      <c r="Q140" s="11">
        <f t="shared" si="16"/>
        <v>4596000</v>
      </c>
      <c r="R140" s="11">
        <f t="shared" si="21"/>
        <v>100000</v>
      </c>
    </row>
    <row r="141">
      <c r="A141" s="1" t="s">
        <v>2569</v>
      </c>
      <c r="B141" s="8">
        <v>45976.0</v>
      </c>
      <c r="C141" s="1" t="s">
        <v>1982</v>
      </c>
      <c r="D141" s="12"/>
      <c r="E141" s="10">
        <v>200000.0</v>
      </c>
      <c r="F141" s="1" t="s">
        <v>1983</v>
      </c>
      <c r="G141" s="11">
        <f t="shared" si="11"/>
        <v>32244800</v>
      </c>
      <c r="H141" s="11">
        <f t="shared" si="12"/>
        <v>5937000</v>
      </c>
      <c r="I141" s="11">
        <f t="shared" si="13"/>
        <v>19873700</v>
      </c>
      <c r="J141" s="11">
        <f t="shared" si="18"/>
        <v>15880100</v>
      </c>
      <c r="K141" s="11">
        <f t="shared" si="3"/>
        <v>6434100</v>
      </c>
      <c r="L141" s="11">
        <f t="shared" si="14"/>
        <v>4122134</v>
      </c>
      <c r="M141" s="11">
        <f t="shared" si="15"/>
        <v>3297987</v>
      </c>
      <c r="N141" s="11">
        <f t="shared" si="19"/>
        <v>-1977434</v>
      </c>
      <c r="O141" s="11">
        <f t="shared" si="20"/>
        <v>-1153287</v>
      </c>
      <c r="P141" s="11">
        <f t="shared" si="8"/>
        <v>15794820</v>
      </c>
      <c r="Q141" s="11">
        <f t="shared" si="16"/>
        <v>4596000</v>
      </c>
      <c r="R141" s="11">
        <f t="shared" si="21"/>
        <v>100000</v>
      </c>
    </row>
    <row r="142">
      <c r="A142" s="1" t="s">
        <v>2570</v>
      </c>
      <c r="B142" s="8">
        <v>45975.0</v>
      </c>
      <c r="C142" s="1" t="s">
        <v>6</v>
      </c>
      <c r="D142" s="10">
        <v>235000.0</v>
      </c>
      <c r="E142" s="12"/>
      <c r="F142" s="1" t="s">
        <v>2571</v>
      </c>
      <c r="G142" s="11">
        <f t="shared" si="11"/>
        <v>32479800</v>
      </c>
      <c r="H142" s="11">
        <f t="shared" si="12"/>
        <v>5937000</v>
      </c>
      <c r="I142" s="11">
        <f t="shared" si="13"/>
        <v>19873700</v>
      </c>
      <c r="J142" s="11">
        <f t="shared" si="18"/>
        <v>16115100</v>
      </c>
      <c r="K142" s="11">
        <f t="shared" si="3"/>
        <v>6669100</v>
      </c>
      <c r="L142" s="11">
        <f t="shared" si="14"/>
        <v>4122134</v>
      </c>
      <c r="M142" s="11">
        <f t="shared" si="15"/>
        <v>3297987</v>
      </c>
      <c r="N142" s="11">
        <f t="shared" si="19"/>
        <v>-1899100.667</v>
      </c>
      <c r="O142" s="11">
        <f t="shared" si="20"/>
        <v>-1074953.667</v>
      </c>
      <c r="P142" s="11">
        <f t="shared" si="8"/>
        <v>15873153.33</v>
      </c>
      <c r="Q142" s="11">
        <f t="shared" si="16"/>
        <v>4596000</v>
      </c>
      <c r="R142" s="11">
        <f t="shared" si="21"/>
        <v>100000</v>
      </c>
    </row>
    <row r="143">
      <c r="A143" s="1" t="s">
        <v>2572</v>
      </c>
      <c r="B143" s="8">
        <v>45976.0</v>
      </c>
      <c r="C143" s="1" t="s">
        <v>6</v>
      </c>
      <c r="D143" s="10">
        <v>455000.0</v>
      </c>
      <c r="E143" s="12"/>
      <c r="F143" s="1" t="s">
        <v>2573</v>
      </c>
      <c r="G143" s="11">
        <f t="shared" si="11"/>
        <v>32934800</v>
      </c>
      <c r="H143" s="11">
        <f t="shared" si="12"/>
        <v>5937000</v>
      </c>
      <c r="I143" s="11">
        <f t="shared" si="13"/>
        <v>19873700</v>
      </c>
      <c r="J143" s="11">
        <f t="shared" si="18"/>
        <v>16570100</v>
      </c>
      <c r="K143" s="11">
        <f t="shared" si="3"/>
        <v>7124100</v>
      </c>
      <c r="L143" s="11">
        <f t="shared" si="14"/>
        <v>4122134</v>
      </c>
      <c r="M143" s="11">
        <f t="shared" si="15"/>
        <v>3297987</v>
      </c>
      <c r="N143" s="11">
        <f t="shared" si="19"/>
        <v>-1747434</v>
      </c>
      <c r="O143" s="11">
        <f t="shared" si="20"/>
        <v>-923287</v>
      </c>
      <c r="P143" s="11">
        <f t="shared" si="8"/>
        <v>16024820</v>
      </c>
      <c r="Q143" s="11">
        <f t="shared" si="16"/>
        <v>4596000</v>
      </c>
      <c r="R143" s="11">
        <f t="shared" si="21"/>
        <v>100000</v>
      </c>
    </row>
    <row r="144">
      <c r="A144" s="1" t="s">
        <v>2574</v>
      </c>
      <c r="B144" s="8">
        <v>45976.0</v>
      </c>
      <c r="C144" s="1" t="s">
        <v>6</v>
      </c>
      <c r="D144" s="10">
        <v>25000.0</v>
      </c>
      <c r="E144" s="12"/>
      <c r="F144" s="1" t="s">
        <v>2575</v>
      </c>
      <c r="G144" s="11">
        <f t="shared" si="11"/>
        <v>32959800</v>
      </c>
      <c r="H144" s="11">
        <f t="shared" si="12"/>
        <v>5937000</v>
      </c>
      <c r="I144" s="11">
        <f t="shared" si="13"/>
        <v>19873700</v>
      </c>
      <c r="J144" s="11">
        <f t="shared" si="18"/>
        <v>16595100</v>
      </c>
      <c r="K144" s="11">
        <f t="shared" si="3"/>
        <v>7149100</v>
      </c>
      <c r="L144" s="11">
        <f t="shared" si="14"/>
        <v>4122134</v>
      </c>
      <c r="M144" s="11">
        <f t="shared" si="15"/>
        <v>3297987</v>
      </c>
      <c r="N144" s="11">
        <f t="shared" si="19"/>
        <v>-1739100.667</v>
      </c>
      <c r="O144" s="11">
        <f t="shared" si="20"/>
        <v>-914953.6667</v>
      </c>
      <c r="P144" s="11">
        <f t="shared" si="8"/>
        <v>16033153.33</v>
      </c>
      <c r="Q144" s="11">
        <f t="shared" si="16"/>
        <v>4596000</v>
      </c>
      <c r="R144" s="11">
        <f t="shared" si="21"/>
        <v>100000</v>
      </c>
    </row>
    <row r="145">
      <c r="A145" s="1" t="s">
        <v>2576</v>
      </c>
      <c r="B145" s="8">
        <v>45976.0</v>
      </c>
      <c r="C145" s="1" t="s">
        <v>6</v>
      </c>
      <c r="D145" s="10">
        <v>448500.0</v>
      </c>
      <c r="E145" s="12"/>
      <c r="F145" s="1" t="s">
        <v>2577</v>
      </c>
      <c r="G145" s="11">
        <f t="shared" si="11"/>
        <v>33408300</v>
      </c>
      <c r="H145" s="11">
        <f t="shared" si="12"/>
        <v>5937000</v>
      </c>
      <c r="I145" s="11">
        <f t="shared" si="13"/>
        <v>19873700</v>
      </c>
      <c r="J145" s="11">
        <f t="shared" si="18"/>
        <v>17043600</v>
      </c>
      <c r="K145" s="11">
        <f t="shared" si="3"/>
        <v>7597600</v>
      </c>
      <c r="L145" s="11">
        <f t="shared" si="14"/>
        <v>4122134</v>
      </c>
      <c r="M145" s="11">
        <f t="shared" si="15"/>
        <v>3297987</v>
      </c>
      <c r="N145" s="11">
        <f t="shared" si="19"/>
        <v>-1589600.667</v>
      </c>
      <c r="O145" s="11">
        <f t="shared" si="20"/>
        <v>-765453.6667</v>
      </c>
      <c r="P145" s="11">
        <f t="shared" si="8"/>
        <v>16182653.33</v>
      </c>
      <c r="Q145" s="11">
        <f t="shared" si="16"/>
        <v>4596000</v>
      </c>
      <c r="R145" s="11">
        <f t="shared" si="21"/>
        <v>100000</v>
      </c>
    </row>
    <row r="146">
      <c r="A146" s="1" t="s">
        <v>2578</v>
      </c>
      <c r="B146" s="8">
        <v>45976.0</v>
      </c>
      <c r="C146" s="1" t="s">
        <v>6</v>
      </c>
      <c r="D146" s="10">
        <v>185000.0</v>
      </c>
      <c r="E146" s="12"/>
      <c r="F146" s="1" t="s">
        <v>2579</v>
      </c>
      <c r="G146" s="11">
        <f t="shared" si="11"/>
        <v>33593300</v>
      </c>
      <c r="H146" s="11">
        <f t="shared" si="12"/>
        <v>5937000</v>
      </c>
      <c r="I146" s="11">
        <f t="shared" si="13"/>
        <v>19873700</v>
      </c>
      <c r="J146" s="11">
        <f t="shared" si="18"/>
        <v>17228600</v>
      </c>
      <c r="K146" s="11">
        <f t="shared" si="3"/>
        <v>7782600</v>
      </c>
      <c r="L146" s="11">
        <f t="shared" si="14"/>
        <v>4122134</v>
      </c>
      <c r="M146" s="11">
        <f t="shared" si="15"/>
        <v>3297987</v>
      </c>
      <c r="N146" s="11">
        <f t="shared" si="19"/>
        <v>-1527934</v>
      </c>
      <c r="O146" s="11">
        <f t="shared" si="20"/>
        <v>-703787</v>
      </c>
      <c r="P146" s="11">
        <f t="shared" si="8"/>
        <v>16244320</v>
      </c>
      <c r="Q146" s="11">
        <f t="shared" si="16"/>
        <v>4596000</v>
      </c>
      <c r="R146" s="11">
        <f t="shared" si="21"/>
        <v>100000</v>
      </c>
    </row>
    <row r="147">
      <c r="A147" s="1" t="s">
        <v>2580</v>
      </c>
      <c r="B147" s="8">
        <v>45976.0</v>
      </c>
      <c r="C147" s="1" t="s">
        <v>25</v>
      </c>
      <c r="D147" s="12"/>
      <c r="E147" s="10">
        <v>200000.0</v>
      </c>
      <c r="F147" s="1" t="s">
        <v>53</v>
      </c>
      <c r="G147" s="11">
        <f t="shared" si="11"/>
        <v>33593300</v>
      </c>
      <c r="H147" s="11">
        <f t="shared" si="12"/>
        <v>6137000</v>
      </c>
      <c r="I147" s="11">
        <f t="shared" si="13"/>
        <v>19873700</v>
      </c>
      <c r="J147" s="11">
        <f t="shared" si="18"/>
        <v>17028600</v>
      </c>
      <c r="K147" s="11">
        <f t="shared" si="3"/>
        <v>7582600</v>
      </c>
      <c r="L147" s="11">
        <f t="shared" si="14"/>
        <v>4122134</v>
      </c>
      <c r="M147" s="11">
        <f t="shared" si="15"/>
        <v>3297987</v>
      </c>
      <c r="N147" s="11">
        <f t="shared" si="19"/>
        <v>-1594600.667</v>
      </c>
      <c r="O147" s="11">
        <f t="shared" si="20"/>
        <v>-770453.6667</v>
      </c>
      <c r="P147" s="11">
        <f t="shared" si="8"/>
        <v>16177653.33</v>
      </c>
      <c r="Q147" s="11">
        <f t="shared" si="16"/>
        <v>4796000</v>
      </c>
      <c r="R147" s="11">
        <f t="shared" si="21"/>
        <v>100000</v>
      </c>
    </row>
    <row r="148">
      <c r="A148" s="1" t="s">
        <v>2581</v>
      </c>
      <c r="B148" s="8">
        <v>45976.0</v>
      </c>
      <c r="C148" s="1" t="s">
        <v>6</v>
      </c>
      <c r="D148" s="10">
        <v>180000.0</v>
      </c>
      <c r="E148" s="12"/>
      <c r="F148" s="1" t="s">
        <v>2582</v>
      </c>
      <c r="G148" s="11">
        <f t="shared" si="11"/>
        <v>33773300</v>
      </c>
      <c r="H148" s="11">
        <f t="shared" si="12"/>
        <v>6137000</v>
      </c>
      <c r="I148" s="11">
        <f t="shared" si="13"/>
        <v>19873700</v>
      </c>
      <c r="J148" s="11">
        <f t="shared" si="18"/>
        <v>17208600</v>
      </c>
      <c r="K148" s="11">
        <f t="shared" si="3"/>
        <v>7762600</v>
      </c>
      <c r="L148" s="11">
        <f t="shared" si="14"/>
        <v>4122134</v>
      </c>
      <c r="M148" s="11">
        <f t="shared" si="15"/>
        <v>3297987</v>
      </c>
      <c r="N148" s="11">
        <f t="shared" si="19"/>
        <v>-1534600.667</v>
      </c>
      <c r="O148" s="11">
        <f t="shared" si="20"/>
        <v>-710453.6667</v>
      </c>
      <c r="P148" s="11">
        <f t="shared" si="8"/>
        <v>16237653.33</v>
      </c>
      <c r="Q148" s="11">
        <f t="shared" si="16"/>
        <v>4796000</v>
      </c>
      <c r="R148" s="11">
        <f t="shared" si="21"/>
        <v>100000</v>
      </c>
    </row>
    <row r="149">
      <c r="A149" s="1" t="s">
        <v>2583</v>
      </c>
      <c r="B149" s="8">
        <v>45977.0</v>
      </c>
      <c r="C149" s="1" t="s">
        <v>6</v>
      </c>
      <c r="D149" s="10">
        <v>446000.0</v>
      </c>
      <c r="E149" s="12"/>
      <c r="F149" s="1" t="s">
        <v>2478</v>
      </c>
      <c r="G149" s="11">
        <f t="shared" si="11"/>
        <v>34219300</v>
      </c>
      <c r="H149" s="11">
        <f t="shared" si="12"/>
        <v>6137000</v>
      </c>
      <c r="I149" s="11">
        <f t="shared" si="13"/>
        <v>19873700</v>
      </c>
      <c r="J149" s="11">
        <f t="shared" si="18"/>
        <v>17654600</v>
      </c>
      <c r="K149" s="11">
        <f t="shared" si="3"/>
        <v>8208600</v>
      </c>
      <c r="L149" s="11">
        <f t="shared" si="14"/>
        <v>4122134</v>
      </c>
      <c r="M149" s="11">
        <f t="shared" si="15"/>
        <v>3297987</v>
      </c>
      <c r="N149" s="11">
        <f t="shared" si="19"/>
        <v>-1385934</v>
      </c>
      <c r="O149" s="11">
        <f t="shared" si="20"/>
        <v>-561787</v>
      </c>
      <c r="P149" s="11">
        <f t="shared" si="8"/>
        <v>16386320</v>
      </c>
      <c r="Q149" s="11">
        <f t="shared" si="16"/>
        <v>4796000</v>
      </c>
      <c r="R149" s="11">
        <f t="shared" si="21"/>
        <v>100000</v>
      </c>
    </row>
    <row r="150">
      <c r="A150" s="14" t="s">
        <v>2584</v>
      </c>
      <c r="B150" s="8">
        <v>45977.0</v>
      </c>
      <c r="C150" s="1" t="s">
        <v>6</v>
      </c>
      <c r="D150" s="10">
        <v>7800000.0</v>
      </c>
      <c r="E150" s="12"/>
      <c r="F150" s="1" t="s">
        <v>2585</v>
      </c>
      <c r="G150" s="11">
        <f t="shared" si="11"/>
        <v>42019300</v>
      </c>
      <c r="H150" s="11">
        <f t="shared" si="12"/>
        <v>6137000</v>
      </c>
      <c r="I150" s="11">
        <f t="shared" si="13"/>
        <v>19873700</v>
      </c>
      <c r="J150" s="11">
        <f t="shared" si="18"/>
        <v>25454600</v>
      </c>
      <c r="K150" s="11">
        <f t="shared" si="3"/>
        <v>16008600</v>
      </c>
      <c r="L150" s="11">
        <f t="shared" si="14"/>
        <v>4122134</v>
      </c>
      <c r="M150" s="11">
        <f t="shared" si="15"/>
        <v>3297987</v>
      </c>
      <c r="N150" s="11">
        <f t="shared" si="19"/>
        <v>1214066</v>
      </c>
      <c r="O150" s="11">
        <f t="shared" si="20"/>
        <v>2038213</v>
      </c>
      <c r="P150" s="11">
        <f t="shared" si="8"/>
        <v>18986320</v>
      </c>
      <c r="Q150" s="11">
        <f t="shared" si="16"/>
        <v>4796000</v>
      </c>
      <c r="R150" s="11">
        <f t="shared" si="21"/>
        <v>100000</v>
      </c>
    </row>
    <row r="151">
      <c r="A151" s="1" t="s">
        <v>2586</v>
      </c>
      <c r="B151" s="8">
        <v>45977.0</v>
      </c>
      <c r="C151" s="1" t="s">
        <v>6</v>
      </c>
      <c r="D151" s="10">
        <v>140000.0</v>
      </c>
      <c r="E151" s="12"/>
      <c r="F151" s="1" t="s">
        <v>2587</v>
      </c>
      <c r="G151" s="11">
        <f t="shared" si="11"/>
        <v>42159300</v>
      </c>
      <c r="H151" s="11">
        <f t="shared" si="12"/>
        <v>6137000</v>
      </c>
      <c r="I151" s="11">
        <f t="shared" si="13"/>
        <v>19873700</v>
      </c>
      <c r="J151" s="11">
        <f t="shared" si="18"/>
        <v>25594600</v>
      </c>
      <c r="K151" s="11">
        <f t="shared" si="3"/>
        <v>16148600</v>
      </c>
      <c r="L151" s="11">
        <f t="shared" si="14"/>
        <v>4122134</v>
      </c>
      <c r="M151" s="11">
        <f t="shared" si="15"/>
        <v>3297987</v>
      </c>
      <c r="N151" s="11">
        <f t="shared" si="19"/>
        <v>1260732.667</v>
      </c>
      <c r="O151" s="11">
        <f t="shared" si="20"/>
        <v>2084879.667</v>
      </c>
      <c r="P151" s="11">
        <f t="shared" si="8"/>
        <v>19032986.67</v>
      </c>
      <c r="Q151" s="11">
        <f t="shared" si="16"/>
        <v>4796000</v>
      </c>
      <c r="R151" s="11">
        <f t="shared" si="21"/>
        <v>100000</v>
      </c>
    </row>
    <row r="152">
      <c r="A152" s="1" t="s">
        <v>2588</v>
      </c>
      <c r="B152" s="8">
        <v>45977.0</v>
      </c>
      <c r="C152" s="1" t="s">
        <v>6</v>
      </c>
      <c r="D152" s="10">
        <v>6100000.0</v>
      </c>
      <c r="E152" s="12"/>
      <c r="F152" s="1" t="s">
        <v>2589</v>
      </c>
      <c r="G152" s="11">
        <f t="shared" si="11"/>
        <v>48259300</v>
      </c>
      <c r="H152" s="11">
        <f t="shared" si="12"/>
        <v>6137000</v>
      </c>
      <c r="I152" s="11">
        <f t="shared" si="13"/>
        <v>19873700</v>
      </c>
      <c r="J152" s="11">
        <f t="shared" si="18"/>
        <v>31694600</v>
      </c>
      <c r="K152" s="11">
        <f t="shared" si="3"/>
        <v>22248600</v>
      </c>
      <c r="L152" s="11">
        <f t="shared" si="14"/>
        <v>4122134</v>
      </c>
      <c r="M152" s="11">
        <f t="shared" si="15"/>
        <v>3297987</v>
      </c>
      <c r="N152" s="11">
        <f t="shared" si="19"/>
        <v>3294066</v>
      </c>
      <c r="O152" s="11">
        <f t="shared" si="20"/>
        <v>4118213</v>
      </c>
      <c r="P152" s="11">
        <f t="shared" si="8"/>
        <v>21066320</v>
      </c>
      <c r="Q152" s="11">
        <f t="shared" si="16"/>
        <v>4796000</v>
      </c>
      <c r="R152" s="11">
        <f t="shared" si="21"/>
        <v>100000</v>
      </c>
    </row>
    <row r="153">
      <c r="A153" s="1" t="s">
        <v>2590</v>
      </c>
      <c r="B153" s="8">
        <v>45977.0</v>
      </c>
      <c r="C153" s="1" t="s">
        <v>25</v>
      </c>
      <c r="D153" s="12"/>
      <c r="E153" s="10">
        <v>100000.0</v>
      </c>
      <c r="F153" s="1" t="s">
        <v>53</v>
      </c>
      <c r="G153" s="11">
        <f t="shared" si="11"/>
        <v>48259300</v>
      </c>
      <c r="H153" s="11">
        <f t="shared" si="12"/>
        <v>6237000</v>
      </c>
      <c r="I153" s="11">
        <f t="shared" si="13"/>
        <v>19873700</v>
      </c>
      <c r="J153" s="11">
        <f t="shared" si="18"/>
        <v>31594600</v>
      </c>
      <c r="K153" s="11">
        <f t="shared" si="3"/>
        <v>22148600</v>
      </c>
      <c r="L153" s="11">
        <f t="shared" si="14"/>
        <v>4122134</v>
      </c>
      <c r="M153" s="11">
        <f t="shared" si="15"/>
        <v>3297987</v>
      </c>
      <c r="N153" s="11">
        <f t="shared" si="19"/>
        <v>3260732.667</v>
      </c>
      <c r="O153" s="11">
        <f t="shared" si="20"/>
        <v>4084879.667</v>
      </c>
      <c r="P153" s="11">
        <f t="shared" si="8"/>
        <v>21032986.67</v>
      </c>
      <c r="Q153" s="11">
        <f t="shared" si="16"/>
        <v>4896000</v>
      </c>
      <c r="R153" s="11">
        <f t="shared" si="21"/>
        <v>100000</v>
      </c>
    </row>
    <row r="154">
      <c r="A154" s="1" t="s">
        <v>2591</v>
      </c>
      <c r="B154" s="8">
        <v>45976.0</v>
      </c>
      <c r="C154" s="1" t="s">
        <v>34</v>
      </c>
      <c r="D154" s="12"/>
      <c r="E154" s="10">
        <v>9875600.0</v>
      </c>
      <c r="F154" s="1" t="s">
        <v>1433</v>
      </c>
      <c r="G154" s="11">
        <f t="shared" si="11"/>
        <v>48259300</v>
      </c>
      <c r="H154" s="11">
        <f t="shared" si="12"/>
        <v>6237000</v>
      </c>
      <c r="I154" s="11">
        <f t="shared" si="13"/>
        <v>29749300</v>
      </c>
      <c r="J154" s="11">
        <f t="shared" si="18"/>
        <v>21719000</v>
      </c>
      <c r="K154" s="11">
        <f t="shared" si="3"/>
        <v>12273000</v>
      </c>
      <c r="L154" s="11">
        <f t="shared" si="14"/>
        <v>4122134</v>
      </c>
      <c r="M154" s="11">
        <f t="shared" si="15"/>
        <v>3297987</v>
      </c>
      <c r="N154" s="11">
        <f t="shared" si="19"/>
        <v>-31134</v>
      </c>
      <c r="O154" s="11">
        <f t="shared" si="20"/>
        <v>793013</v>
      </c>
      <c r="P154" s="11">
        <f t="shared" si="8"/>
        <v>17741120</v>
      </c>
      <c r="Q154" s="11">
        <f t="shared" si="16"/>
        <v>4896000</v>
      </c>
      <c r="R154" s="11">
        <f t="shared" si="21"/>
        <v>100000</v>
      </c>
    </row>
    <row r="155">
      <c r="A155" s="1" t="s">
        <v>2592</v>
      </c>
      <c r="B155" s="8">
        <v>45977.0</v>
      </c>
      <c r="C155" s="1" t="s">
        <v>34</v>
      </c>
      <c r="D155" s="12"/>
      <c r="E155" s="10">
        <v>50000.0</v>
      </c>
      <c r="F155" s="1" t="s">
        <v>2593</v>
      </c>
      <c r="G155" s="11">
        <f t="shared" si="11"/>
        <v>48259300</v>
      </c>
      <c r="H155" s="11">
        <f t="shared" si="12"/>
        <v>6237000</v>
      </c>
      <c r="I155" s="11">
        <f t="shared" si="13"/>
        <v>29799300</v>
      </c>
      <c r="J155" s="11">
        <f t="shared" si="18"/>
        <v>21669000</v>
      </c>
      <c r="K155" s="11">
        <f t="shared" si="3"/>
        <v>12223000</v>
      </c>
      <c r="L155" s="11">
        <f t="shared" si="14"/>
        <v>4122134</v>
      </c>
      <c r="M155" s="11">
        <f t="shared" si="15"/>
        <v>3297987</v>
      </c>
      <c r="N155" s="11">
        <f t="shared" si="19"/>
        <v>-47800.66667</v>
      </c>
      <c r="O155" s="11">
        <f t="shared" si="20"/>
        <v>776346.3333</v>
      </c>
      <c r="P155" s="11">
        <f t="shared" si="8"/>
        <v>17724453.33</v>
      </c>
      <c r="Q155" s="11">
        <f t="shared" si="16"/>
        <v>4896000</v>
      </c>
      <c r="R155" s="11">
        <f t="shared" si="21"/>
        <v>100000</v>
      </c>
    </row>
    <row r="156">
      <c r="A156" s="1" t="s">
        <v>2594</v>
      </c>
      <c r="B156" s="8">
        <v>45977.0</v>
      </c>
      <c r="C156" s="1" t="s">
        <v>34</v>
      </c>
      <c r="D156" s="12"/>
      <c r="E156" s="10">
        <v>154000.0</v>
      </c>
      <c r="F156" s="1" t="s">
        <v>298</v>
      </c>
      <c r="G156" s="11">
        <f t="shared" si="11"/>
        <v>48259300</v>
      </c>
      <c r="H156" s="11">
        <f t="shared" si="12"/>
        <v>6237000</v>
      </c>
      <c r="I156" s="11">
        <f t="shared" si="13"/>
        <v>29953300</v>
      </c>
      <c r="J156" s="11">
        <f t="shared" si="18"/>
        <v>21515000</v>
      </c>
      <c r="K156" s="11">
        <f t="shared" si="3"/>
        <v>12069000</v>
      </c>
      <c r="L156" s="11">
        <f t="shared" si="14"/>
        <v>4122134</v>
      </c>
      <c r="M156" s="11">
        <f t="shared" si="15"/>
        <v>3297987</v>
      </c>
      <c r="N156" s="11">
        <f t="shared" si="19"/>
        <v>-99134</v>
      </c>
      <c r="O156" s="11">
        <f t="shared" si="20"/>
        <v>725013</v>
      </c>
      <c r="P156" s="11">
        <f t="shared" si="8"/>
        <v>17673120</v>
      </c>
      <c r="Q156" s="11">
        <f t="shared" si="16"/>
        <v>4896000</v>
      </c>
      <c r="R156" s="11">
        <f t="shared" si="21"/>
        <v>100000</v>
      </c>
    </row>
    <row r="157">
      <c r="A157" s="1" t="s">
        <v>2595</v>
      </c>
      <c r="B157" s="8">
        <v>45977.0</v>
      </c>
      <c r="C157" s="1" t="s">
        <v>34</v>
      </c>
      <c r="D157" s="12"/>
      <c r="E157" s="10">
        <v>15000.0</v>
      </c>
      <c r="F157" s="1" t="s">
        <v>858</v>
      </c>
      <c r="G157" s="11">
        <f t="shared" si="11"/>
        <v>48259300</v>
      </c>
      <c r="H157" s="11">
        <f t="shared" si="12"/>
        <v>6237000</v>
      </c>
      <c r="I157" s="11">
        <f t="shared" si="13"/>
        <v>29968300</v>
      </c>
      <c r="J157" s="11">
        <f t="shared" si="18"/>
        <v>21500000</v>
      </c>
      <c r="K157" s="11">
        <f t="shared" si="3"/>
        <v>12054000</v>
      </c>
      <c r="L157" s="11">
        <f t="shared" si="14"/>
        <v>4122134</v>
      </c>
      <c r="M157" s="11">
        <f t="shared" si="15"/>
        <v>3297987</v>
      </c>
      <c r="N157" s="11">
        <f t="shared" si="19"/>
        <v>-104134</v>
      </c>
      <c r="O157" s="11">
        <f t="shared" si="20"/>
        <v>720013</v>
      </c>
      <c r="P157" s="11">
        <f t="shared" si="8"/>
        <v>17668120</v>
      </c>
      <c r="Q157" s="11">
        <f t="shared" si="16"/>
        <v>4896000</v>
      </c>
      <c r="R157" s="11">
        <f t="shared" si="21"/>
        <v>100000</v>
      </c>
    </row>
    <row r="158">
      <c r="A158" s="1" t="s">
        <v>2596</v>
      </c>
      <c r="B158" s="8">
        <v>45977.0</v>
      </c>
      <c r="C158" s="1" t="s">
        <v>34</v>
      </c>
      <c r="D158" s="12"/>
      <c r="E158" s="10">
        <v>256000.0</v>
      </c>
      <c r="F158" s="1" t="s">
        <v>2597</v>
      </c>
      <c r="G158" s="11">
        <f t="shared" si="11"/>
        <v>48259300</v>
      </c>
      <c r="H158" s="11">
        <f t="shared" si="12"/>
        <v>6237000</v>
      </c>
      <c r="I158" s="11">
        <f t="shared" si="13"/>
        <v>30224300</v>
      </c>
      <c r="J158" s="11">
        <f t="shared" si="18"/>
        <v>21244000</v>
      </c>
      <c r="K158" s="11">
        <f t="shared" si="3"/>
        <v>11798000</v>
      </c>
      <c r="L158" s="11">
        <f t="shared" si="14"/>
        <v>4122134</v>
      </c>
      <c r="M158" s="11">
        <f t="shared" si="15"/>
        <v>3297987</v>
      </c>
      <c r="N158" s="11">
        <f t="shared" si="19"/>
        <v>-189467.3333</v>
      </c>
      <c r="O158" s="11">
        <f t="shared" si="20"/>
        <v>634679.6667</v>
      </c>
      <c r="P158" s="11">
        <f t="shared" si="8"/>
        <v>17582786.67</v>
      </c>
      <c r="Q158" s="11">
        <f t="shared" si="16"/>
        <v>4896000</v>
      </c>
      <c r="R158" s="11">
        <f t="shared" si="21"/>
        <v>100000</v>
      </c>
    </row>
    <row r="159">
      <c r="A159" s="1" t="s">
        <v>2598</v>
      </c>
      <c r="B159" s="8">
        <v>45977.0</v>
      </c>
      <c r="C159" s="1" t="s">
        <v>34</v>
      </c>
      <c r="D159" s="12"/>
      <c r="E159" s="10">
        <v>256000.0</v>
      </c>
      <c r="F159" s="1" t="s">
        <v>2599</v>
      </c>
      <c r="G159" s="11">
        <f t="shared" si="11"/>
        <v>48259300</v>
      </c>
      <c r="H159" s="11">
        <f t="shared" si="12"/>
        <v>6237000</v>
      </c>
      <c r="I159" s="11">
        <f t="shared" si="13"/>
        <v>30480300</v>
      </c>
      <c r="J159" s="11">
        <f t="shared" si="18"/>
        <v>20988000</v>
      </c>
      <c r="K159" s="11">
        <f t="shared" si="3"/>
        <v>11542000</v>
      </c>
      <c r="L159" s="11">
        <f t="shared" si="14"/>
        <v>4122134</v>
      </c>
      <c r="M159" s="11">
        <f t="shared" si="15"/>
        <v>3297987</v>
      </c>
      <c r="N159" s="11">
        <f t="shared" si="19"/>
        <v>-274800.6667</v>
      </c>
      <c r="O159" s="11">
        <f t="shared" si="20"/>
        <v>549346.3333</v>
      </c>
      <c r="P159" s="11">
        <f t="shared" si="8"/>
        <v>17497453.33</v>
      </c>
      <c r="Q159" s="11">
        <f t="shared" si="16"/>
        <v>4896000</v>
      </c>
      <c r="R159" s="11">
        <f t="shared" si="21"/>
        <v>100000</v>
      </c>
    </row>
    <row r="160">
      <c r="A160" s="1" t="s">
        <v>2600</v>
      </c>
      <c r="B160" s="8">
        <v>45977.0</v>
      </c>
      <c r="C160" s="1" t="s">
        <v>34</v>
      </c>
      <c r="D160" s="12"/>
      <c r="E160" s="10">
        <v>1095000.0</v>
      </c>
      <c r="F160" s="1" t="s">
        <v>62</v>
      </c>
      <c r="G160" s="11">
        <f t="shared" si="11"/>
        <v>48259300</v>
      </c>
      <c r="H160" s="11">
        <f t="shared" si="12"/>
        <v>6237000</v>
      </c>
      <c r="I160" s="11">
        <f t="shared" si="13"/>
        <v>31575300</v>
      </c>
      <c r="J160" s="11">
        <f t="shared" si="18"/>
        <v>19893000</v>
      </c>
      <c r="K160" s="11">
        <f t="shared" si="3"/>
        <v>10447000</v>
      </c>
      <c r="L160" s="11">
        <f t="shared" si="14"/>
        <v>4122134</v>
      </c>
      <c r="M160" s="11">
        <f t="shared" si="15"/>
        <v>3297987</v>
      </c>
      <c r="N160" s="11">
        <f t="shared" si="19"/>
        <v>-639800.6667</v>
      </c>
      <c r="O160" s="11">
        <f t="shared" si="20"/>
        <v>184346.3333</v>
      </c>
      <c r="P160" s="11">
        <f t="shared" si="8"/>
        <v>17132453.33</v>
      </c>
      <c r="Q160" s="11">
        <f t="shared" si="16"/>
        <v>4896000</v>
      </c>
      <c r="R160" s="11">
        <f t="shared" si="21"/>
        <v>100000</v>
      </c>
    </row>
    <row r="161">
      <c r="A161" s="1" t="s">
        <v>2601</v>
      </c>
      <c r="B161" s="8">
        <v>45978.0</v>
      </c>
      <c r="C161" s="1" t="s">
        <v>34</v>
      </c>
      <c r="D161" s="12"/>
      <c r="E161" s="10">
        <v>531000.0</v>
      </c>
      <c r="F161" s="1" t="s">
        <v>62</v>
      </c>
      <c r="G161" s="11">
        <f t="shared" si="11"/>
        <v>48259300</v>
      </c>
      <c r="H161" s="11">
        <f t="shared" si="12"/>
        <v>6237000</v>
      </c>
      <c r="I161" s="11">
        <f t="shared" si="13"/>
        <v>32106300</v>
      </c>
      <c r="J161" s="11">
        <f t="shared" si="18"/>
        <v>19362000</v>
      </c>
      <c r="K161" s="11">
        <f t="shared" si="3"/>
        <v>9916000</v>
      </c>
      <c r="L161" s="11">
        <f t="shared" si="14"/>
        <v>4122134</v>
      </c>
      <c r="M161" s="11">
        <f t="shared" si="15"/>
        <v>3297987</v>
      </c>
      <c r="N161" s="11">
        <f t="shared" si="19"/>
        <v>-816800.6667</v>
      </c>
      <c r="O161" s="11">
        <f t="shared" si="20"/>
        <v>7346.333333</v>
      </c>
      <c r="P161" s="11">
        <f t="shared" si="8"/>
        <v>16955453.33</v>
      </c>
      <c r="Q161" s="11">
        <f t="shared" si="16"/>
        <v>4896000</v>
      </c>
      <c r="R161" s="11">
        <f t="shared" si="21"/>
        <v>100000</v>
      </c>
    </row>
    <row r="162">
      <c r="A162" s="1" t="s">
        <v>2602</v>
      </c>
      <c r="B162" s="8">
        <v>45978.0</v>
      </c>
      <c r="C162" s="1" t="s">
        <v>34</v>
      </c>
      <c r="D162" s="12"/>
      <c r="E162" s="10">
        <v>60000.0</v>
      </c>
      <c r="F162" s="1" t="s">
        <v>39</v>
      </c>
      <c r="G162" s="11">
        <f t="shared" si="11"/>
        <v>48259300</v>
      </c>
      <c r="H162" s="11">
        <f t="shared" si="12"/>
        <v>6237000</v>
      </c>
      <c r="I162" s="11">
        <f t="shared" si="13"/>
        <v>32166300</v>
      </c>
      <c r="J162" s="11">
        <f t="shared" si="18"/>
        <v>19302000</v>
      </c>
      <c r="K162" s="11">
        <f t="shared" si="3"/>
        <v>9856000</v>
      </c>
      <c r="L162" s="11">
        <f t="shared" si="14"/>
        <v>4122134</v>
      </c>
      <c r="M162" s="11">
        <f t="shared" si="15"/>
        <v>3297987</v>
      </c>
      <c r="N162" s="11">
        <f t="shared" si="19"/>
        <v>-836800.6667</v>
      </c>
      <c r="O162" s="11">
        <f t="shared" si="20"/>
        <v>-12653.66667</v>
      </c>
      <c r="P162" s="11">
        <f t="shared" si="8"/>
        <v>16935453.33</v>
      </c>
      <c r="Q162" s="11">
        <f t="shared" si="16"/>
        <v>4896000</v>
      </c>
      <c r="R162" s="11">
        <f t="shared" si="21"/>
        <v>100000</v>
      </c>
    </row>
    <row r="163">
      <c r="A163" s="1" t="s">
        <v>2603</v>
      </c>
      <c r="B163" s="8">
        <v>45978.0</v>
      </c>
      <c r="C163" s="1" t="s">
        <v>6</v>
      </c>
      <c r="D163" s="10">
        <v>215000.0</v>
      </c>
      <c r="E163" s="12"/>
      <c r="F163" s="1" t="s">
        <v>2604</v>
      </c>
      <c r="G163" s="11">
        <f t="shared" si="11"/>
        <v>48474300</v>
      </c>
      <c r="H163" s="11">
        <f t="shared" si="12"/>
        <v>6237000</v>
      </c>
      <c r="I163" s="11">
        <f t="shared" si="13"/>
        <v>32166300</v>
      </c>
      <c r="J163" s="11">
        <f t="shared" si="18"/>
        <v>19517000</v>
      </c>
      <c r="K163" s="11">
        <f t="shared" si="3"/>
        <v>10071000</v>
      </c>
      <c r="L163" s="11">
        <f t="shared" si="14"/>
        <v>4122134</v>
      </c>
      <c r="M163" s="11">
        <f t="shared" si="15"/>
        <v>3297987</v>
      </c>
      <c r="N163" s="11">
        <f t="shared" si="19"/>
        <v>-765134</v>
      </c>
      <c r="O163" s="11">
        <f t="shared" si="20"/>
        <v>59013</v>
      </c>
      <c r="P163" s="11">
        <f t="shared" si="8"/>
        <v>17007120</v>
      </c>
      <c r="Q163" s="11">
        <f t="shared" si="16"/>
        <v>4896000</v>
      </c>
      <c r="R163" s="11">
        <f t="shared" si="21"/>
        <v>100000</v>
      </c>
    </row>
    <row r="164">
      <c r="A164" s="1" t="s">
        <v>2605</v>
      </c>
      <c r="B164" s="8">
        <v>45979.0</v>
      </c>
      <c r="C164" s="1" t="s">
        <v>25</v>
      </c>
      <c r="D164" s="12"/>
      <c r="E164" s="10">
        <v>100000.0</v>
      </c>
      <c r="F164" s="1" t="s">
        <v>53</v>
      </c>
      <c r="G164" s="11">
        <f t="shared" si="11"/>
        <v>48474300</v>
      </c>
      <c r="H164" s="11">
        <f t="shared" si="12"/>
        <v>6337000</v>
      </c>
      <c r="I164" s="11">
        <f t="shared" si="13"/>
        <v>32166300</v>
      </c>
      <c r="J164" s="11">
        <f t="shared" si="18"/>
        <v>19417000</v>
      </c>
      <c r="K164" s="11">
        <f t="shared" si="3"/>
        <v>9971000</v>
      </c>
      <c r="L164" s="11">
        <f t="shared" si="14"/>
        <v>4122134</v>
      </c>
      <c r="M164" s="11">
        <f t="shared" si="15"/>
        <v>3297987</v>
      </c>
      <c r="N164" s="11">
        <f t="shared" si="19"/>
        <v>-798467.3333</v>
      </c>
      <c r="O164" s="11">
        <f t="shared" si="20"/>
        <v>25679.66667</v>
      </c>
      <c r="P164" s="11">
        <f t="shared" si="8"/>
        <v>16973786.67</v>
      </c>
      <c r="Q164" s="11">
        <f t="shared" si="16"/>
        <v>4996000</v>
      </c>
      <c r="R164" s="11">
        <f t="shared" si="21"/>
        <v>100000</v>
      </c>
    </row>
    <row r="165">
      <c r="A165" s="1" t="s">
        <v>2606</v>
      </c>
      <c r="B165" s="8">
        <v>45979.0</v>
      </c>
      <c r="C165" s="1" t="s">
        <v>34</v>
      </c>
      <c r="D165" s="12"/>
      <c r="E165" s="10">
        <v>45000.0</v>
      </c>
      <c r="F165" s="1" t="s">
        <v>39</v>
      </c>
      <c r="G165" s="11">
        <f t="shared" si="11"/>
        <v>48474300</v>
      </c>
      <c r="H165" s="11">
        <f t="shared" si="12"/>
        <v>6337000</v>
      </c>
      <c r="I165" s="11">
        <f t="shared" si="13"/>
        <v>32211300</v>
      </c>
      <c r="J165" s="11">
        <f t="shared" si="18"/>
        <v>19372000</v>
      </c>
      <c r="K165" s="11">
        <f t="shared" si="3"/>
        <v>9926000</v>
      </c>
      <c r="L165" s="11">
        <f t="shared" si="14"/>
        <v>4122134</v>
      </c>
      <c r="M165" s="11">
        <f t="shared" si="15"/>
        <v>3297987</v>
      </c>
      <c r="N165" s="11">
        <f t="shared" si="19"/>
        <v>-813467.3333</v>
      </c>
      <c r="O165" s="11">
        <f t="shared" si="20"/>
        <v>10679.66667</v>
      </c>
      <c r="P165" s="11">
        <f t="shared" si="8"/>
        <v>16958786.67</v>
      </c>
      <c r="Q165" s="11">
        <f t="shared" si="16"/>
        <v>4996000</v>
      </c>
      <c r="R165" s="11">
        <f t="shared" si="21"/>
        <v>100000</v>
      </c>
    </row>
    <row r="166">
      <c r="A166" s="1" t="s">
        <v>2607</v>
      </c>
      <c r="B166" s="8">
        <v>45979.0</v>
      </c>
      <c r="C166" s="1" t="s">
        <v>34</v>
      </c>
      <c r="D166" s="12"/>
      <c r="E166" s="10">
        <v>120000.0</v>
      </c>
      <c r="F166" s="1" t="s">
        <v>62</v>
      </c>
      <c r="G166" s="11">
        <f t="shared" si="11"/>
        <v>48474300</v>
      </c>
      <c r="H166" s="11">
        <f t="shared" si="12"/>
        <v>6337000</v>
      </c>
      <c r="I166" s="11">
        <f t="shared" si="13"/>
        <v>32331300</v>
      </c>
      <c r="J166" s="11">
        <f t="shared" si="18"/>
        <v>19252000</v>
      </c>
      <c r="K166" s="11">
        <f t="shared" si="3"/>
        <v>9806000</v>
      </c>
      <c r="L166" s="11">
        <f t="shared" si="14"/>
        <v>4122134</v>
      </c>
      <c r="M166" s="11">
        <f t="shared" si="15"/>
        <v>3297987</v>
      </c>
      <c r="N166" s="11">
        <f t="shared" si="19"/>
        <v>-853467.3333</v>
      </c>
      <c r="O166" s="11">
        <f t="shared" si="20"/>
        <v>-29320.33333</v>
      </c>
      <c r="P166" s="11">
        <f t="shared" si="8"/>
        <v>16918786.67</v>
      </c>
      <c r="Q166" s="11">
        <f t="shared" si="16"/>
        <v>4996000</v>
      </c>
      <c r="R166" s="11">
        <f t="shared" si="21"/>
        <v>100000</v>
      </c>
    </row>
    <row r="167">
      <c r="A167" s="1" t="s">
        <v>2608</v>
      </c>
      <c r="B167" s="8">
        <v>45979.0</v>
      </c>
      <c r="C167" s="1" t="s">
        <v>6</v>
      </c>
      <c r="D167" s="10">
        <v>175000.0</v>
      </c>
      <c r="E167" s="12"/>
      <c r="F167" s="1" t="s">
        <v>2609</v>
      </c>
      <c r="G167" s="11">
        <f t="shared" si="11"/>
        <v>48649300</v>
      </c>
      <c r="H167" s="11">
        <f t="shared" si="12"/>
        <v>6337000</v>
      </c>
      <c r="I167" s="11">
        <f t="shared" si="13"/>
        <v>32331300</v>
      </c>
      <c r="J167" s="11">
        <f t="shared" si="18"/>
        <v>19427000</v>
      </c>
      <c r="K167" s="11">
        <f t="shared" si="3"/>
        <v>9981000</v>
      </c>
      <c r="L167" s="11">
        <f t="shared" si="14"/>
        <v>4122134</v>
      </c>
      <c r="M167" s="11">
        <f t="shared" si="15"/>
        <v>3297987</v>
      </c>
      <c r="N167" s="11">
        <f t="shared" si="19"/>
        <v>-795134</v>
      </c>
      <c r="O167" s="11">
        <f t="shared" si="20"/>
        <v>29013</v>
      </c>
      <c r="P167" s="11">
        <f t="shared" si="8"/>
        <v>16977120</v>
      </c>
      <c r="Q167" s="11">
        <f t="shared" si="16"/>
        <v>4996000</v>
      </c>
      <c r="R167" s="11">
        <f t="shared" si="21"/>
        <v>100000</v>
      </c>
    </row>
    <row r="168">
      <c r="A168" s="1" t="s">
        <v>2610</v>
      </c>
      <c r="B168" s="8">
        <v>45978.0</v>
      </c>
      <c r="C168" s="1" t="s">
        <v>6</v>
      </c>
      <c r="D168" s="10">
        <v>39700.0</v>
      </c>
      <c r="E168" s="12"/>
      <c r="F168" s="1" t="s">
        <v>2052</v>
      </c>
      <c r="G168" s="11">
        <f t="shared" si="11"/>
        <v>48689000</v>
      </c>
      <c r="H168" s="11">
        <f t="shared" si="12"/>
        <v>6337000</v>
      </c>
      <c r="I168" s="11">
        <f t="shared" si="13"/>
        <v>32331300</v>
      </c>
      <c r="J168" s="11">
        <f t="shared" si="18"/>
        <v>19466700</v>
      </c>
      <c r="K168" s="11">
        <f t="shared" si="3"/>
        <v>10020700</v>
      </c>
      <c r="L168" s="11">
        <f t="shared" si="14"/>
        <v>4122134</v>
      </c>
      <c r="M168" s="11">
        <f t="shared" si="15"/>
        <v>3297987</v>
      </c>
      <c r="N168" s="11">
        <f t="shared" si="19"/>
        <v>-781900.6667</v>
      </c>
      <c r="O168" s="11">
        <f t="shared" si="20"/>
        <v>42246.33333</v>
      </c>
      <c r="P168" s="11">
        <f t="shared" si="8"/>
        <v>16990353.33</v>
      </c>
      <c r="Q168" s="11">
        <f t="shared" si="16"/>
        <v>4996000</v>
      </c>
      <c r="R168" s="11">
        <f t="shared" si="21"/>
        <v>100000</v>
      </c>
    </row>
    <row r="169">
      <c r="A169" s="1" t="s">
        <v>2611</v>
      </c>
      <c r="B169" s="8">
        <v>45978.0</v>
      </c>
      <c r="C169" s="1" t="s">
        <v>6</v>
      </c>
      <c r="D169" s="10">
        <v>352000.0</v>
      </c>
      <c r="E169" s="12"/>
      <c r="F169" s="1" t="s">
        <v>2612</v>
      </c>
      <c r="G169" s="11">
        <f t="shared" si="11"/>
        <v>49041000</v>
      </c>
      <c r="H169" s="11">
        <f t="shared" si="12"/>
        <v>6337000</v>
      </c>
      <c r="I169" s="11">
        <f t="shared" si="13"/>
        <v>32331300</v>
      </c>
      <c r="J169" s="11">
        <f t="shared" si="18"/>
        <v>19818700</v>
      </c>
      <c r="K169" s="11">
        <f t="shared" si="3"/>
        <v>10372700</v>
      </c>
      <c r="L169" s="11">
        <f t="shared" si="14"/>
        <v>4122134</v>
      </c>
      <c r="M169" s="11">
        <f t="shared" si="15"/>
        <v>3297987</v>
      </c>
      <c r="N169" s="11">
        <f t="shared" si="19"/>
        <v>-664567.3333</v>
      </c>
      <c r="O169" s="11">
        <f t="shared" si="20"/>
        <v>159579.6667</v>
      </c>
      <c r="P169" s="11">
        <f t="shared" si="8"/>
        <v>17107686.67</v>
      </c>
      <c r="Q169" s="11">
        <f t="shared" si="16"/>
        <v>4996000</v>
      </c>
      <c r="R169" s="11">
        <f t="shared" si="21"/>
        <v>100000</v>
      </c>
    </row>
    <row r="170">
      <c r="A170" s="1" t="s">
        <v>2613</v>
      </c>
      <c r="B170" s="8">
        <v>45978.0</v>
      </c>
      <c r="C170" s="1" t="s">
        <v>6</v>
      </c>
      <c r="D170" s="10">
        <v>125000.0</v>
      </c>
      <c r="E170" s="12"/>
      <c r="F170" s="1" t="s">
        <v>2614</v>
      </c>
      <c r="G170" s="11">
        <f t="shared" si="11"/>
        <v>49166000</v>
      </c>
      <c r="H170" s="11">
        <f t="shared" si="12"/>
        <v>6337000</v>
      </c>
      <c r="I170" s="11">
        <f t="shared" si="13"/>
        <v>32331300</v>
      </c>
      <c r="J170" s="11">
        <f t="shared" si="18"/>
        <v>19943700</v>
      </c>
      <c r="K170" s="11">
        <f t="shared" si="3"/>
        <v>10497700</v>
      </c>
      <c r="L170" s="11">
        <f t="shared" si="14"/>
        <v>4122134</v>
      </c>
      <c r="M170" s="11">
        <f t="shared" si="15"/>
        <v>3297987</v>
      </c>
      <c r="N170" s="11">
        <f t="shared" si="19"/>
        <v>-622900.6667</v>
      </c>
      <c r="O170" s="11">
        <f t="shared" si="20"/>
        <v>201246.3333</v>
      </c>
      <c r="P170" s="11">
        <f t="shared" si="8"/>
        <v>17149353.33</v>
      </c>
      <c r="Q170" s="11">
        <f t="shared" si="16"/>
        <v>4996000</v>
      </c>
      <c r="R170" s="11">
        <f t="shared" si="21"/>
        <v>100000</v>
      </c>
    </row>
    <row r="171">
      <c r="A171" s="1" t="s">
        <v>2615</v>
      </c>
      <c r="B171" s="8">
        <v>45978.0</v>
      </c>
      <c r="C171" s="1" t="s">
        <v>6</v>
      </c>
      <c r="D171" s="10">
        <v>216000.0</v>
      </c>
      <c r="E171" s="12"/>
      <c r="F171" s="1" t="s">
        <v>2616</v>
      </c>
      <c r="G171" s="11">
        <f t="shared" si="11"/>
        <v>49382000</v>
      </c>
      <c r="H171" s="11">
        <f t="shared" si="12"/>
        <v>6337000</v>
      </c>
      <c r="I171" s="11">
        <f t="shared" si="13"/>
        <v>32331300</v>
      </c>
      <c r="J171" s="11">
        <f t="shared" si="18"/>
        <v>20159700</v>
      </c>
      <c r="K171" s="11">
        <f t="shared" si="3"/>
        <v>10713700</v>
      </c>
      <c r="L171" s="11">
        <f t="shared" si="14"/>
        <v>4122134</v>
      </c>
      <c r="M171" s="11">
        <f t="shared" si="15"/>
        <v>3297987</v>
      </c>
      <c r="N171" s="11">
        <f t="shared" si="19"/>
        <v>-550900.6667</v>
      </c>
      <c r="O171" s="11">
        <f t="shared" si="20"/>
        <v>273246.3333</v>
      </c>
      <c r="P171" s="11">
        <f t="shared" si="8"/>
        <v>17221353.33</v>
      </c>
      <c r="Q171" s="11">
        <f t="shared" si="16"/>
        <v>4996000</v>
      </c>
      <c r="R171" s="11">
        <f t="shared" si="21"/>
        <v>100000</v>
      </c>
    </row>
    <row r="172">
      <c r="A172" s="1" t="s">
        <v>2617</v>
      </c>
      <c r="B172" s="8">
        <v>45978.0</v>
      </c>
      <c r="C172" s="1" t="s">
        <v>6</v>
      </c>
      <c r="D172" s="10">
        <v>1975000.0</v>
      </c>
      <c r="E172" s="12"/>
      <c r="F172" s="1" t="s">
        <v>2139</v>
      </c>
      <c r="G172" s="11">
        <f t="shared" si="11"/>
        <v>51357000</v>
      </c>
      <c r="H172" s="11">
        <f t="shared" si="12"/>
        <v>6337000</v>
      </c>
      <c r="I172" s="11">
        <f t="shared" si="13"/>
        <v>32331300</v>
      </c>
      <c r="J172" s="11">
        <f t="shared" si="18"/>
        <v>22134700</v>
      </c>
      <c r="K172" s="11">
        <f t="shared" si="3"/>
        <v>12688700</v>
      </c>
      <c r="L172" s="11">
        <f t="shared" si="14"/>
        <v>4122134</v>
      </c>
      <c r="M172" s="11">
        <f t="shared" si="15"/>
        <v>3297987</v>
      </c>
      <c r="N172" s="11">
        <f t="shared" si="19"/>
        <v>107432.6667</v>
      </c>
      <c r="O172" s="11">
        <f t="shared" si="20"/>
        <v>931579.6667</v>
      </c>
      <c r="P172" s="11">
        <f t="shared" si="8"/>
        <v>17879686.67</v>
      </c>
      <c r="Q172" s="11">
        <f t="shared" si="16"/>
        <v>4996000</v>
      </c>
      <c r="R172" s="11">
        <f t="shared" si="21"/>
        <v>100000</v>
      </c>
    </row>
    <row r="173">
      <c r="A173" s="1" t="s">
        <v>2618</v>
      </c>
      <c r="B173" s="8">
        <v>45978.0</v>
      </c>
      <c r="C173" s="1" t="s">
        <v>6</v>
      </c>
      <c r="D173" s="10">
        <v>190000.0</v>
      </c>
      <c r="E173" s="12"/>
      <c r="F173" s="1" t="s">
        <v>2619</v>
      </c>
      <c r="G173" s="11">
        <f t="shared" si="11"/>
        <v>51547000</v>
      </c>
      <c r="H173" s="11">
        <f t="shared" si="12"/>
        <v>6337000</v>
      </c>
      <c r="I173" s="11">
        <f t="shared" si="13"/>
        <v>32331300</v>
      </c>
      <c r="J173" s="11">
        <f t="shared" si="18"/>
        <v>22324700</v>
      </c>
      <c r="K173" s="11">
        <f t="shared" si="3"/>
        <v>12878700</v>
      </c>
      <c r="L173" s="11">
        <f t="shared" si="14"/>
        <v>4122134</v>
      </c>
      <c r="M173" s="11">
        <f t="shared" si="15"/>
        <v>3297987</v>
      </c>
      <c r="N173" s="11">
        <f t="shared" si="19"/>
        <v>170766</v>
      </c>
      <c r="O173" s="11">
        <f t="shared" si="20"/>
        <v>994913</v>
      </c>
      <c r="P173" s="11">
        <f t="shared" si="8"/>
        <v>17943020</v>
      </c>
      <c r="Q173" s="11">
        <f t="shared" si="16"/>
        <v>4996000</v>
      </c>
      <c r="R173" s="11">
        <f t="shared" si="21"/>
        <v>100000</v>
      </c>
    </row>
    <row r="174">
      <c r="A174" s="1" t="s">
        <v>2620</v>
      </c>
      <c r="B174" s="8">
        <v>45978.0</v>
      </c>
      <c r="C174" s="1" t="s">
        <v>6</v>
      </c>
      <c r="D174" s="10">
        <v>112000.0</v>
      </c>
      <c r="E174" s="12"/>
      <c r="F174" s="1" t="s">
        <v>2449</v>
      </c>
      <c r="G174" s="11">
        <f t="shared" si="11"/>
        <v>51659000</v>
      </c>
      <c r="H174" s="11">
        <f t="shared" si="12"/>
        <v>6337000</v>
      </c>
      <c r="I174" s="11">
        <f t="shared" si="13"/>
        <v>32331300</v>
      </c>
      <c r="J174" s="11">
        <f t="shared" si="18"/>
        <v>22436700</v>
      </c>
      <c r="K174" s="11">
        <f t="shared" si="3"/>
        <v>12990700</v>
      </c>
      <c r="L174" s="11">
        <f t="shared" si="14"/>
        <v>4122134</v>
      </c>
      <c r="M174" s="11">
        <f t="shared" si="15"/>
        <v>3297987</v>
      </c>
      <c r="N174" s="11">
        <f t="shared" si="19"/>
        <v>208099.3333</v>
      </c>
      <c r="O174" s="11">
        <f t="shared" si="20"/>
        <v>1032246.333</v>
      </c>
      <c r="P174" s="11">
        <f t="shared" si="8"/>
        <v>17980353.33</v>
      </c>
      <c r="Q174" s="11">
        <f t="shared" si="16"/>
        <v>4996000</v>
      </c>
      <c r="R174" s="11">
        <f t="shared" si="21"/>
        <v>100000</v>
      </c>
    </row>
    <row r="175">
      <c r="A175" s="1" t="s">
        <v>2621</v>
      </c>
      <c r="B175" s="8">
        <v>45978.0</v>
      </c>
      <c r="C175" s="1" t="s">
        <v>6</v>
      </c>
      <c r="D175" s="10">
        <v>68000.0</v>
      </c>
      <c r="E175" s="12"/>
      <c r="F175" s="1" t="s">
        <v>2622</v>
      </c>
      <c r="G175" s="11">
        <f t="shared" si="11"/>
        <v>51727000</v>
      </c>
      <c r="H175" s="11">
        <f t="shared" si="12"/>
        <v>6337000</v>
      </c>
      <c r="I175" s="11">
        <f t="shared" si="13"/>
        <v>32331300</v>
      </c>
      <c r="J175" s="11">
        <f t="shared" si="18"/>
        <v>22504700</v>
      </c>
      <c r="K175" s="11">
        <f t="shared" si="3"/>
        <v>13058700</v>
      </c>
      <c r="L175" s="11">
        <f t="shared" si="14"/>
        <v>4122134</v>
      </c>
      <c r="M175" s="11">
        <f t="shared" si="15"/>
        <v>3297987</v>
      </c>
      <c r="N175" s="11">
        <f t="shared" si="19"/>
        <v>230766</v>
      </c>
      <c r="O175" s="11">
        <f t="shared" si="20"/>
        <v>1054913</v>
      </c>
      <c r="P175" s="11">
        <f t="shared" si="8"/>
        <v>18003020</v>
      </c>
      <c r="Q175" s="11">
        <f t="shared" si="16"/>
        <v>4996000</v>
      </c>
      <c r="R175" s="11">
        <f t="shared" si="21"/>
        <v>100000</v>
      </c>
    </row>
    <row r="176">
      <c r="A176" s="1" t="s">
        <v>2623</v>
      </c>
      <c r="B176" s="8">
        <v>45979.0</v>
      </c>
      <c r="C176" s="1" t="s">
        <v>6</v>
      </c>
      <c r="D176" s="10">
        <v>70000.0</v>
      </c>
      <c r="E176" s="12"/>
      <c r="F176" s="1" t="s">
        <v>2485</v>
      </c>
      <c r="G176" s="11">
        <f t="shared" si="11"/>
        <v>51797000</v>
      </c>
      <c r="H176" s="11">
        <f t="shared" si="12"/>
        <v>6337000</v>
      </c>
      <c r="I176" s="11">
        <f t="shared" si="13"/>
        <v>32331300</v>
      </c>
      <c r="J176" s="11">
        <f t="shared" si="18"/>
        <v>22574700</v>
      </c>
      <c r="K176" s="11">
        <f t="shared" si="3"/>
        <v>13128700</v>
      </c>
      <c r="L176" s="11">
        <f t="shared" si="14"/>
        <v>4122134</v>
      </c>
      <c r="M176" s="11">
        <f t="shared" si="15"/>
        <v>3297987</v>
      </c>
      <c r="N176" s="11">
        <f t="shared" si="19"/>
        <v>254099.3333</v>
      </c>
      <c r="O176" s="11">
        <f t="shared" si="20"/>
        <v>1078246.333</v>
      </c>
      <c r="P176" s="11">
        <f t="shared" si="8"/>
        <v>18026353.33</v>
      </c>
      <c r="Q176" s="11">
        <f t="shared" si="16"/>
        <v>4996000</v>
      </c>
      <c r="R176" s="11">
        <f t="shared" si="21"/>
        <v>100000</v>
      </c>
    </row>
    <row r="177">
      <c r="A177" s="1" t="s">
        <v>2624</v>
      </c>
      <c r="B177" s="8">
        <v>45979.0</v>
      </c>
      <c r="C177" s="1" t="s">
        <v>6</v>
      </c>
      <c r="D177" s="10">
        <v>540000.0</v>
      </c>
      <c r="E177" s="12"/>
      <c r="F177" s="1" t="s">
        <v>2625</v>
      </c>
      <c r="G177" s="11">
        <f t="shared" si="11"/>
        <v>52337000</v>
      </c>
      <c r="H177" s="11">
        <f t="shared" si="12"/>
        <v>6337000</v>
      </c>
      <c r="I177" s="11">
        <f t="shared" si="13"/>
        <v>32331300</v>
      </c>
      <c r="J177" s="11">
        <f t="shared" si="18"/>
        <v>23114700</v>
      </c>
      <c r="K177" s="11">
        <f t="shared" si="3"/>
        <v>13668700</v>
      </c>
      <c r="L177" s="11">
        <f t="shared" si="14"/>
        <v>4122134</v>
      </c>
      <c r="M177" s="11">
        <f t="shared" si="15"/>
        <v>3297987</v>
      </c>
      <c r="N177" s="11">
        <f t="shared" si="19"/>
        <v>434099.3333</v>
      </c>
      <c r="O177" s="11">
        <f t="shared" si="20"/>
        <v>1258246.333</v>
      </c>
      <c r="P177" s="11">
        <f t="shared" si="8"/>
        <v>18206353.33</v>
      </c>
      <c r="Q177" s="11">
        <f t="shared" si="16"/>
        <v>4996000</v>
      </c>
      <c r="R177" s="11">
        <f t="shared" si="21"/>
        <v>100000</v>
      </c>
    </row>
    <row r="178">
      <c r="A178" s="1" t="s">
        <v>2626</v>
      </c>
      <c r="B178" s="8">
        <v>45979.0</v>
      </c>
      <c r="C178" s="1" t="s">
        <v>6</v>
      </c>
      <c r="D178" s="10">
        <v>50000.0</v>
      </c>
      <c r="E178" s="12"/>
      <c r="F178" s="1" t="s">
        <v>2612</v>
      </c>
      <c r="G178" s="11">
        <f t="shared" si="11"/>
        <v>52387000</v>
      </c>
      <c r="H178" s="11">
        <f t="shared" si="12"/>
        <v>6337000</v>
      </c>
      <c r="I178" s="11">
        <f t="shared" si="13"/>
        <v>32331300</v>
      </c>
      <c r="J178" s="11">
        <f t="shared" si="18"/>
        <v>23164700</v>
      </c>
      <c r="K178" s="11">
        <f t="shared" si="3"/>
        <v>13718700</v>
      </c>
      <c r="L178" s="11">
        <f t="shared" si="14"/>
        <v>4122134</v>
      </c>
      <c r="M178" s="11">
        <f t="shared" si="15"/>
        <v>3297987</v>
      </c>
      <c r="N178" s="11">
        <f t="shared" si="19"/>
        <v>450766</v>
      </c>
      <c r="O178" s="11">
        <f t="shared" si="20"/>
        <v>1274913</v>
      </c>
      <c r="P178" s="11">
        <f t="shared" si="8"/>
        <v>18223020</v>
      </c>
      <c r="Q178" s="11">
        <f t="shared" si="16"/>
        <v>4996000</v>
      </c>
      <c r="R178" s="11">
        <f t="shared" si="21"/>
        <v>100000</v>
      </c>
    </row>
    <row r="179">
      <c r="A179" s="1" t="s">
        <v>2627</v>
      </c>
      <c r="B179" s="8">
        <v>45979.0</v>
      </c>
      <c r="C179" s="1" t="s">
        <v>6</v>
      </c>
      <c r="D179" s="10">
        <v>250000.0</v>
      </c>
      <c r="E179" s="12"/>
      <c r="F179" s="1" t="s">
        <v>2628</v>
      </c>
      <c r="G179" s="11">
        <f t="shared" si="11"/>
        <v>52637000</v>
      </c>
      <c r="H179" s="11">
        <f t="shared" si="12"/>
        <v>6337000</v>
      </c>
      <c r="I179" s="11">
        <f t="shared" si="13"/>
        <v>32331300</v>
      </c>
      <c r="J179" s="11">
        <f t="shared" si="18"/>
        <v>23414700</v>
      </c>
      <c r="K179" s="11">
        <f t="shared" si="3"/>
        <v>13968700</v>
      </c>
      <c r="L179" s="11">
        <f t="shared" si="14"/>
        <v>4122134</v>
      </c>
      <c r="M179" s="11">
        <f t="shared" si="15"/>
        <v>3297987</v>
      </c>
      <c r="N179" s="11">
        <f t="shared" si="19"/>
        <v>534099.3333</v>
      </c>
      <c r="O179" s="11">
        <f t="shared" si="20"/>
        <v>1358246.333</v>
      </c>
      <c r="P179" s="11">
        <f t="shared" si="8"/>
        <v>18306353.33</v>
      </c>
      <c r="Q179" s="11">
        <f t="shared" si="16"/>
        <v>4996000</v>
      </c>
      <c r="R179" s="11">
        <f t="shared" si="21"/>
        <v>100000</v>
      </c>
    </row>
    <row r="180">
      <c r="A180" s="1" t="s">
        <v>2629</v>
      </c>
      <c r="B180" s="8">
        <v>45979.0</v>
      </c>
      <c r="C180" s="1" t="s">
        <v>6</v>
      </c>
      <c r="D180" s="10">
        <v>188000.0</v>
      </c>
      <c r="E180" s="12"/>
      <c r="F180" s="1" t="s">
        <v>2630</v>
      </c>
      <c r="G180" s="11">
        <f t="shared" si="11"/>
        <v>52825000</v>
      </c>
      <c r="H180" s="11">
        <f t="shared" si="12"/>
        <v>6337000</v>
      </c>
      <c r="I180" s="11">
        <f t="shared" si="13"/>
        <v>32331300</v>
      </c>
      <c r="J180" s="11">
        <f t="shared" si="18"/>
        <v>23602700</v>
      </c>
      <c r="K180" s="11">
        <f t="shared" si="3"/>
        <v>14156700</v>
      </c>
      <c r="L180" s="11">
        <f t="shared" si="14"/>
        <v>4122134</v>
      </c>
      <c r="M180" s="11">
        <f t="shared" si="15"/>
        <v>3297987</v>
      </c>
      <c r="N180" s="11">
        <f t="shared" si="19"/>
        <v>596766</v>
      </c>
      <c r="O180" s="11">
        <f t="shared" si="20"/>
        <v>1420913</v>
      </c>
      <c r="P180" s="11">
        <f t="shared" si="8"/>
        <v>18369020</v>
      </c>
      <c r="Q180" s="11">
        <f t="shared" si="16"/>
        <v>4996000</v>
      </c>
      <c r="R180" s="11">
        <f t="shared" si="21"/>
        <v>100000</v>
      </c>
    </row>
    <row r="181">
      <c r="A181" s="1" t="s">
        <v>2631</v>
      </c>
      <c r="B181" s="8">
        <v>45979.0</v>
      </c>
      <c r="C181" s="1" t="s">
        <v>25</v>
      </c>
      <c r="D181" s="12"/>
      <c r="E181" s="10">
        <v>1400000.0</v>
      </c>
      <c r="F181" s="1" t="s">
        <v>2632</v>
      </c>
      <c r="G181" s="11">
        <f t="shared" si="11"/>
        <v>52825000</v>
      </c>
      <c r="H181" s="11">
        <f t="shared" si="12"/>
        <v>7737000</v>
      </c>
      <c r="I181" s="11">
        <f t="shared" si="13"/>
        <v>32331300</v>
      </c>
      <c r="J181" s="11">
        <f t="shared" si="18"/>
        <v>22202700</v>
      </c>
      <c r="K181" s="11">
        <f t="shared" si="3"/>
        <v>12756700</v>
      </c>
      <c r="L181" s="11">
        <f t="shared" si="14"/>
        <v>4122134</v>
      </c>
      <c r="M181" s="11">
        <f t="shared" si="15"/>
        <v>3297987</v>
      </c>
      <c r="N181" s="11">
        <f t="shared" si="19"/>
        <v>130099.3333</v>
      </c>
      <c r="O181" s="11">
        <f t="shared" si="20"/>
        <v>954246.3333</v>
      </c>
      <c r="P181" s="11">
        <f t="shared" si="8"/>
        <v>17902353.33</v>
      </c>
      <c r="Q181" s="11">
        <f t="shared" si="16"/>
        <v>4996000</v>
      </c>
      <c r="R181" s="11">
        <f t="shared" si="21"/>
        <v>1500000</v>
      </c>
    </row>
    <row r="182">
      <c r="A182" s="1" t="s">
        <v>2633</v>
      </c>
      <c r="B182" s="8">
        <v>45979.0</v>
      </c>
      <c r="C182" s="1" t="s">
        <v>22</v>
      </c>
      <c r="D182" s="12"/>
      <c r="E182" s="10">
        <v>2000000.0</v>
      </c>
      <c r="F182" s="1" t="s">
        <v>30</v>
      </c>
      <c r="G182" s="11">
        <f t="shared" si="11"/>
        <v>52825000</v>
      </c>
      <c r="H182" s="11">
        <f t="shared" si="12"/>
        <v>7737000</v>
      </c>
      <c r="I182" s="11">
        <f t="shared" si="13"/>
        <v>32331300</v>
      </c>
      <c r="J182" s="11">
        <f t="shared" si="18"/>
        <v>20202700</v>
      </c>
      <c r="K182" s="11">
        <f t="shared" si="3"/>
        <v>12756700</v>
      </c>
      <c r="L182" s="11">
        <f t="shared" si="14"/>
        <v>4122134</v>
      </c>
      <c r="M182" s="11">
        <f t="shared" si="15"/>
        <v>5297987</v>
      </c>
      <c r="N182" s="11">
        <f t="shared" si="19"/>
        <v>130099.3333</v>
      </c>
      <c r="O182" s="11">
        <f t="shared" si="20"/>
        <v>-1045753.667</v>
      </c>
      <c r="P182" s="11">
        <f t="shared" si="8"/>
        <v>17902353.33</v>
      </c>
      <c r="Q182" s="11">
        <f t="shared" si="16"/>
        <v>4996000</v>
      </c>
      <c r="R182" s="11">
        <f t="shared" si="21"/>
        <v>1500000</v>
      </c>
    </row>
    <row r="183">
      <c r="A183" s="1" t="s">
        <v>2634</v>
      </c>
      <c r="B183" s="8">
        <v>45980.0</v>
      </c>
      <c r="C183" s="1" t="s">
        <v>34</v>
      </c>
      <c r="D183" s="12"/>
      <c r="E183" s="10">
        <v>100000.0</v>
      </c>
      <c r="F183" s="1" t="s">
        <v>39</v>
      </c>
      <c r="G183" s="11">
        <f t="shared" si="11"/>
        <v>52825000</v>
      </c>
      <c r="H183" s="11">
        <f t="shared" si="12"/>
        <v>7737000</v>
      </c>
      <c r="I183" s="11">
        <f t="shared" si="13"/>
        <v>32431300</v>
      </c>
      <c r="J183" s="11">
        <f t="shared" si="18"/>
        <v>20102700</v>
      </c>
      <c r="K183" s="11">
        <f t="shared" si="3"/>
        <v>12656700</v>
      </c>
      <c r="L183" s="11">
        <f t="shared" si="14"/>
        <v>4122134</v>
      </c>
      <c r="M183" s="11">
        <f t="shared" si="15"/>
        <v>5297987</v>
      </c>
      <c r="N183" s="11">
        <f t="shared" si="19"/>
        <v>96766</v>
      </c>
      <c r="O183" s="11">
        <f t="shared" si="20"/>
        <v>-1079087</v>
      </c>
      <c r="P183" s="11">
        <f t="shared" si="8"/>
        <v>17869020</v>
      </c>
      <c r="Q183" s="11">
        <f t="shared" si="16"/>
        <v>4996000</v>
      </c>
      <c r="R183" s="11">
        <f t="shared" si="21"/>
        <v>1500000</v>
      </c>
    </row>
    <row r="184">
      <c r="A184" s="1" t="s">
        <v>2635</v>
      </c>
      <c r="B184" s="8">
        <v>45980.0</v>
      </c>
      <c r="C184" s="1" t="s">
        <v>25</v>
      </c>
      <c r="D184" s="12"/>
      <c r="E184" s="10">
        <v>145000.0</v>
      </c>
      <c r="F184" s="1" t="s">
        <v>2636</v>
      </c>
      <c r="G184" s="11">
        <f t="shared" si="11"/>
        <v>52825000</v>
      </c>
      <c r="H184" s="11">
        <f t="shared" si="12"/>
        <v>7882000</v>
      </c>
      <c r="I184" s="11">
        <f t="shared" si="13"/>
        <v>32431300</v>
      </c>
      <c r="J184" s="11">
        <f t="shared" si="18"/>
        <v>19957700</v>
      </c>
      <c r="K184" s="11">
        <f t="shared" si="3"/>
        <v>12511700</v>
      </c>
      <c r="L184" s="11">
        <f t="shared" si="14"/>
        <v>4122134</v>
      </c>
      <c r="M184" s="11">
        <f t="shared" si="15"/>
        <v>5297987</v>
      </c>
      <c r="N184" s="11">
        <f t="shared" si="19"/>
        <v>48432.66667</v>
      </c>
      <c r="O184" s="11">
        <f t="shared" si="20"/>
        <v>-1127420.333</v>
      </c>
      <c r="P184" s="11">
        <f t="shared" si="8"/>
        <v>17820686.67</v>
      </c>
      <c r="Q184" s="11">
        <f t="shared" si="16"/>
        <v>4996000</v>
      </c>
      <c r="R184" s="11">
        <f t="shared" si="21"/>
        <v>1500000</v>
      </c>
    </row>
    <row r="185">
      <c r="A185" s="1" t="s">
        <v>2637</v>
      </c>
      <c r="B185" s="8">
        <v>45980.0</v>
      </c>
      <c r="C185" s="1" t="s">
        <v>34</v>
      </c>
      <c r="D185" s="12"/>
      <c r="E185" s="10">
        <v>2880000.0</v>
      </c>
      <c r="F185" s="1" t="s">
        <v>62</v>
      </c>
      <c r="G185" s="11">
        <f t="shared" si="11"/>
        <v>52825000</v>
      </c>
      <c r="H185" s="11">
        <f t="shared" si="12"/>
        <v>7882000</v>
      </c>
      <c r="I185" s="11">
        <f t="shared" si="13"/>
        <v>35311300</v>
      </c>
      <c r="J185" s="11">
        <f t="shared" si="18"/>
        <v>17077700</v>
      </c>
      <c r="K185" s="11">
        <f t="shared" si="3"/>
        <v>9631700</v>
      </c>
      <c r="L185" s="11">
        <f t="shared" si="14"/>
        <v>4122134</v>
      </c>
      <c r="M185" s="11">
        <f t="shared" si="15"/>
        <v>5297987</v>
      </c>
      <c r="N185" s="11">
        <f t="shared" si="19"/>
        <v>-911567.3333</v>
      </c>
      <c r="O185" s="11">
        <f t="shared" si="20"/>
        <v>-2087420.333</v>
      </c>
      <c r="P185" s="11">
        <f t="shared" si="8"/>
        <v>16860686.67</v>
      </c>
      <c r="Q185" s="11">
        <f t="shared" si="16"/>
        <v>4996000</v>
      </c>
      <c r="R185" s="11">
        <f t="shared" si="21"/>
        <v>1500000</v>
      </c>
    </row>
    <row r="186">
      <c r="A186" s="1" t="s">
        <v>2638</v>
      </c>
      <c r="B186" s="8">
        <v>45980.0</v>
      </c>
      <c r="C186" s="1" t="s">
        <v>34</v>
      </c>
      <c r="D186" s="12"/>
      <c r="E186" s="10">
        <v>136000.0</v>
      </c>
      <c r="F186" s="1" t="s">
        <v>2639</v>
      </c>
      <c r="G186" s="11">
        <f t="shared" si="11"/>
        <v>52825000</v>
      </c>
      <c r="H186" s="11">
        <f t="shared" si="12"/>
        <v>7882000</v>
      </c>
      <c r="I186" s="11">
        <f t="shared" si="13"/>
        <v>35447300</v>
      </c>
      <c r="J186" s="11">
        <f t="shared" si="18"/>
        <v>16941700</v>
      </c>
      <c r="K186" s="11">
        <f t="shared" si="3"/>
        <v>9495700</v>
      </c>
      <c r="L186" s="11">
        <f t="shared" si="14"/>
        <v>4122134</v>
      </c>
      <c r="M186" s="11">
        <f t="shared" si="15"/>
        <v>5297987</v>
      </c>
      <c r="N186" s="11">
        <f t="shared" si="19"/>
        <v>-956900.6667</v>
      </c>
      <c r="O186" s="11">
        <f t="shared" si="20"/>
        <v>-2132753.667</v>
      </c>
      <c r="P186" s="11">
        <f t="shared" si="8"/>
        <v>16815353.33</v>
      </c>
      <c r="Q186" s="11">
        <f t="shared" si="16"/>
        <v>4996000</v>
      </c>
      <c r="R186" s="11">
        <f t="shared" si="21"/>
        <v>1500000</v>
      </c>
    </row>
    <row r="187">
      <c r="A187" s="1" t="s">
        <v>2640</v>
      </c>
      <c r="B187" s="8">
        <v>45980.0</v>
      </c>
      <c r="C187" s="1" t="s">
        <v>34</v>
      </c>
      <c r="D187" s="12"/>
      <c r="E187" s="10">
        <v>918000.0</v>
      </c>
      <c r="F187" s="1" t="s">
        <v>2641</v>
      </c>
      <c r="G187" s="11">
        <f t="shared" si="11"/>
        <v>52825000</v>
      </c>
      <c r="H187" s="11">
        <f t="shared" si="12"/>
        <v>7882000</v>
      </c>
      <c r="I187" s="11">
        <f t="shared" si="13"/>
        <v>36365300</v>
      </c>
      <c r="J187" s="11">
        <f t="shared" si="18"/>
        <v>16023700</v>
      </c>
      <c r="K187" s="11">
        <f t="shared" si="3"/>
        <v>8577700</v>
      </c>
      <c r="L187" s="11">
        <f t="shared" si="14"/>
        <v>4122134</v>
      </c>
      <c r="M187" s="11">
        <f t="shared" si="15"/>
        <v>5297987</v>
      </c>
      <c r="N187" s="11">
        <f t="shared" si="19"/>
        <v>-1262900.667</v>
      </c>
      <c r="O187" s="11">
        <f t="shared" si="20"/>
        <v>-2438753.667</v>
      </c>
      <c r="P187" s="11">
        <f t="shared" si="8"/>
        <v>16509353.33</v>
      </c>
      <c r="Q187" s="11">
        <f t="shared" si="16"/>
        <v>4996000</v>
      </c>
      <c r="R187" s="11">
        <f t="shared" si="21"/>
        <v>1500000</v>
      </c>
    </row>
    <row r="188">
      <c r="A188" s="1" t="s">
        <v>2642</v>
      </c>
      <c r="B188" s="8">
        <v>45980.0</v>
      </c>
      <c r="C188" s="1" t="s">
        <v>34</v>
      </c>
      <c r="D188" s="12"/>
      <c r="E188" s="10">
        <v>250000.0</v>
      </c>
      <c r="F188" s="1" t="s">
        <v>1875</v>
      </c>
      <c r="G188" s="11">
        <f t="shared" si="11"/>
        <v>52825000</v>
      </c>
      <c r="H188" s="11">
        <f t="shared" si="12"/>
        <v>7882000</v>
      </c>
      <c r="I188" s="11">
        <f t="shared" si="13"/>
        <v>36615300</v>
      </c>
      <c r="J188" s="11">
        <f t="shared" si="18"/>
        <v>15773700</v>
      </c>
      <c r="K188" s="11">
        <f t="shared" si="3"/>
        <v>8327700</v>
      </c>
      <c r="L188" s="11">
        <f t="shared" si="14"/>
        <v>4122134</v>
      </c>
      <c r="M188" s="11">
        <f t="shared" si="15"/>
        <v>5297987</v>
      </c>
      <c r="N188" s="11">
        <f t="shared" si="19"/>
        <v>-1346234</v>
      </c>
      <c r="O188" s="11">
        <f t="shared" si="20"/>
        <v>-2522087</v>
      </c>
      <c r="P188" s="11">
        <f t="shared" si="8"/>
        <v>16426020</v>
      </c>
      <c r="Q188" s="11">
        <f t="shared" si="16"/>
        <v>4996000</v>
      </c>
      <c r="R188" s="11">
        <f t="shared" si="21"/>
        <v>1500000</v>
      </c>
    </row>
    <row r="189">
      <c r="A189" s="1" t="s">
        <v>2643</v>
      </c>
      <c r="B189" s="8">
        <v>45980.0</v>
      </c>
      <c r="C189" s="1" t="s">
        <v>34</v>
      </c>
      <c r="D189" s="12"/>
      <c r="E189" s="10">
        <v>200000.0</v>
      </c>
      <c r="F189" s="1" t="s">
        <v>2644</v>
      </c>
      <c r="G189" s="11">
        <f t="shared" si="11"/>
        <v>52825000</v>
      </c>
      <c r="H189" s="11">
        <f t="shared" si="12"/>
        <v>7882000</v>
      </c>
      <c r="I189" s="11">
        <f t="shared" si="13"/>
        <v>36815300</v>
      </c>
      <c r="J189" s="11">
        <f t="shared" si="18"/>
        <v>15573700</v>
      </c>
      <c r="K189" s="11">
        <f t="shared" si="3"/>
        <v>8127700</v>
      </c>
      <c r="L189" s="11">
        <f t="shared" si="14"/>
        <v>4122134</v>
      </c>
      <c r="M189" s="11">
        <f t="shared" si="15"/>
        <v>5297987</v>
      </c>
      <c r="N189" s="11">
        <f t="shared" si="19"/>
        <v>-1412900.667</v>
      </c>
      <c r="O189" s="11">
        <f t="shared" si="20"/>
        <v>-2588753.667</v>
      </c>
      <c r="P189" s="11">
        <f t="shared" si="8"/>
        <v>16359353.33</v>
      </c>
      <c r="Q189" s="11">
        <f t="shared" si="16"/>
        <v>4996000</v>
      </c>
      <c r="R189" s="11">
        <f t="shared" si="21"/>
        <v>1500000</v>
      </c>
    </row>
    <row r="190">
      <c r="A190" s="1" t="s">
        <v>2645</v>
      </c>
      <c r="B190" s="8">
        <v>45980.0</v>
      </c>
      <c r="C190" s="1" t="s">
        <v>6</v>
      </c>
      <c r="D190" s="10">
        <v>220000.0</v>
      </c>
      <c r="E190" s="12"/>
      <c r="F190" s="1" t="s">
        <v>2646</v>
      </c>
      <c r="G190" s="11">
        <f t="shared" si="11"/>
        <v>53045000</v>
      </c>
      <c r="H190" s="11">
        <f t="shared" si="12"/>
        <v>7882000</v>
      </c>
      <c r="I190" s="11">
        <f t="shared" si="13"/>
        <v>36815300</v>
      </c>
      <c r="J190" s="11">
        <f t="shared" si="18"/>
        <v>15793700</v>
      </c>
      <c r="K190" s="11">
        <f t="shared" si="3"/>
        <v>8347700</v>
      </c>
      <c r="L190" s="11">
        <f t="shared" si="14"/>
        <v>4122134</v>
      </c>
      <c r="M190" s="11">
        <f t="shared" si="15"/>
        <v>5297987</v>
      </c>
      <c r="N190" s="11">
        <f t="shared" si="19"/>
        <v>-1339567.333</v>
      </c>
      <c r="O190" s="11">
        <f t="shared" si="20"/>
        <v>-2515420.333</v>
      </c>
      <c r="P190" s="11">
        <f t="shared" si="8"/>
        <v>16432686.67</v>
      </c>
      <c r="Q190" s="11">
        <f t="shared" si="16"/>
        <v>4996000</v>
      </c>
      <c r="R190" s="11">
        <f t="shared" si="21"/>
        <v>1500000</v>
      </c>
    </row>
    <row r="191">
      <c r="A191" s="1" t="s">
        <v>2647</v>
      </c>
      <c r="B191" s="8">
        <v>45981.0</v>
      </c>
      <c r="C191" s="1" t="s">
        <v>6</v>
      </c>
      <c r="D191" s="10">
        <v>360000.0</v>
      </c>
      <c r="E191" s="12"/>
      <c r="F191" s="1" t="s">
        <v>2648</v>
      </c>
      <c r="G191" s="11">
        <f t="shared" si="11"/>
        <v>53405000</v>
      </c>
      <c r="H191" s="11">
        <f t="shared" si="12"/>
        <v>7882000</v>
      </c>
      <c r="I191" s="11">
        <f t="shared" si="13"/>
        <v>36815300</v>
      </c>
      <c r="J191" s="11">
        <f t="shared" si="18"/>
        <v>16153700</v>
      </c>
      <c r="K191" s="11">
        <f t="shared" si="3"/>
        <v>8707700</v>
      </c>
      <c r="L191" s="11">
        <f t="shared" si="14"/>
        <v>4122134</v>
      </c>
      <c r="M191" s="11">
        <f t="shared" si="15"/>
        <v>5297987</v>
      </c>
      <c r="N191" s="11">
        <f t="shared" si="19"/>
        <v>-1219567.333</v>
      </c>
      <c r="O191" s="11">
        <f t="shared" si="20"/>
        <v>-2395420.333</v>
      </c>
      <c r="P191" s="11">
        <f t="shared" si="8"/>
        <v>16552686.67</v>
      </c>
      <c r="Q191" s="11">
        <f t="shared" si="16"/>
        <v>4996000</v>
      </c>
      <c r="R191" s="11">
        <f t="shared" si="21"/>
        <v>1500000</v>
      </c>
    </row>
    <row r="192">
      <c r="A192" s="1" t="s">
        <v>2649</v>
      </c>
      <c r="B192" s="8">
        <v>45981.0</v>
      </c>
      <c r="C192" s="1" t="s">
        <v>34</v>
      </c>
      <c r="D192" s="12"/>
      <c r="E192" s="10">
        <v>42000.0</v>
      </c>
      <c r="F192" s="1" t="s">
        <v>2650</v>
      </c>
      <c r="G192" s="11">
        <f t="shared" si="11"/>
        <v>53405000</v>
      </c>
      <c r="H192" s="11">
        <f t="shared" si="12"/>
        <v>7882000</v>
      </c>
      <c r="I192" s="11">
        <f t="shared" si="13"/>
        <v>36857300</v>
      </c>
      <c r="J192" s="11">
        <f t="shared" si="18"/>
        <v>16111700</v>
      </c>
      <c r="K192" s="11">
        <f t="shared" si="3"/>
        <v>8665700</v>
      </c>
      <c r="L192" s="11">
        <f t="shared" si="14"/>
        <v>4122134</v>
      </c>
      <c r="M192" s="11">
        <f t="shared" si="15"/>
        <v>5297987</v>
      </c>
      <c r="N192" s="11">
        <f t="shared" si="19"/>
        <v>-1233567.333</v>
      </c>
      <c r="O192" s="11">
        <f t="shared" si="20"/>
        <v>-2409420.333</v>
      </c>
      <c r="P192" s="11">
        <f t="shared" si="8"/>
        <v>16538686.67</v>
      </c>
      <c r="Q192" s="11">
        <f t="shared" si="16"/>
        <v>4996000</v>
      </c>
      <c r="R192" s="11">
        <f t="shared" si="21"/>
        <v>1500000</v>
      </c>
    </row>
    <row r="193">
      <c r="A193" s="1" t="s">
        <v>2651</v>
      </c>
      <c r="B193" s="8">
        <v>45982.0</v>
      </c>
      <c r="C193" s="1" t="s">
        <v>25</v>
      </c>
      <c r="D193" s="12"/>
      <c r="E193" s="10">
        <v>503000.0</v>
      </c>
      <c r="F193" s="1" t="s">
        <v>433</v>
      </c>
      <c r="G193" s="11">
        <f t="shared" si="11"/>
        <v>53405000</v>
      </c>
      <c r="H193" s="11">
        <f t="shared" si="12"/>
        <v>8385000</v>
      </c>
      <c r="I193" s="11">
        <f t="shared" si="13"/>
        <v>36857300</v>
      </c>
      <c r="J193" s="11">
        <f t="shared" si="18"/>
        <v>15608700</v>
      </c>
      <c r="K193" s="11">
        <f t="shared" si="3"/>
        <v>8162700</v>
      </c>
      <c r="L193" s="11">
        <f t="shared" si="14"/>
        <v>4122134</v>
      </c>
      <c r="M193" s="11">
        <f t="shared" si="15"/>
        <v>5297987</v>
      </c>
      <c r="N193" s="11">
        <f t="shared" si="19"/>
        <v>-1401234</v>
      </c>
      <c r="O193" s="11">
        <f t="shared" si="20"/>
        <v>-2577087</v>
      </c>
      <c r="P193" s="11">
        <f t="shared" si="8"/>
        <v>16371020</v>
      </c>
      <c r="Q193" s="11">
        <f t="shared" si="16"/>
        <v>4996000</v>
      </c>
      <c r="R193" s="11">
        <f t="shared" si="21"/>
        <v>1500000</v>
      </c>
    </row>
    <row r="194">
      <c r="A194" s="1" t="s">
        <v>2652</v>
      </c>
      <c r="B194" s="8">
        <v>45982.0</v>
      </c>
      <c r="C194" s="1" t="s">
        <v>25</v>
      </c>
      <c r="D194" s="12"/>
      <c r="E194" s="10">
        <v>400000.0</v>
      </c>
      <c r="F194" s="1" t="s">
        <v>53</v>
      </c>
      <c r="G194" s="11">
        <f t="shared" si="11"/>
        <v>53405000</v>
      </c>
      <c r="H194" s="11">
        <f t="shared" si="12"/>
        <v>8785000</v>
      </c>
      <c r="I194" s="11">
        <f t="shared" si="13"/>
        <v>36857300</v>
      </c>
      <c r="J194" s="11">
        <f t="shared" si="18"/>
        <v>15208700</v>
      </c>
      <c r="K194" s="11">
        <f t="shared" si="3"/>
        <v>7762700</v>
      </c>
      <c r="L194" s="11">
        <f t="shared" si="14"/>
        <v>4122134</v>
      </c>
      <c r="M194" s="11">
        <f t="shared" si="15"/>
        <v>5297987</v>
      </c>
      <c r="N194" s="11">
        <f t="shared" si="19"/>
        <v>-1534567.333</v>
      </c>
      <c r="O194" s="11">
        <f t="shared" si="20"/>
        <v>-2710420.333</v>
      </c>
      <c r="P194" s="11">
        <f t="shared" si="8"/>
        <v>16237686.67</v>
      </c>
      <c r="Q194" s="11">
        <f t="shared" si="16"/>
        <v>5396000</v>
      </c>
      <c r="R194" s="11">
        <f t="shared" si="21"/>
        <v>1500000</v>
      </c>
    </row>
    <row r="195">
      <c r="A195" s="1" t="s">
        <v>2653</v>
      </c>
      <c r="B195" s="8">
        <v>45982.0</v>
      </c>
      <c r="C195" s="1" t="s">
        <v>34</v>
      </c>
      <c r="D195" s="12"/>
      <c r="E195" s="10">
        <v>580900.0</v>
      </c>
      <c r="F195" s="1" t="s">
        <v>2654</v>
      </c>
      <c r="G195" s="11">
        <f t="shared" si="11"/>
        <v>53405000</v>
      </c>
      <c r="H195" s="11">
        <f t="shared" si="12"/>
        <v>8785000</v>
      </c>
      <c r="I195" s="11">
        <f t="shared" si="13"/>
        <v>37438200</v>
      </c>
      <c r="J195" s="11">
        <f t="shared" si="18"/>
        <v>14627800</v>
      </c>
      <c r="K195" s="11">
        <f t="shared" si="3"/>
        <v>7181800</v>
      </c>
      <c r="L195" s="11">
        <f t="shared" si="14"/>
        <v>4122134</v>
      </c>
      <c r="M195" s="11">
        <f t="shared" si="15"/>
        <v>5297987</v>
      </c>
      <c r="N195" s="11">
        <f t="shared" si="19"/>
        <v>-1728200.667</v>
      </c>
      <c r="O195" s="11">
        <f t="shared" si="20"/>
        <v>-2904053.667</v>
      </c>
      <c r="P195" s="11">
        <f t="shared" si="8"/>
        <v>16044053.33</v>
      </c>
      <c r="Q195" s="11">
        <f t="shared" si="16"/>
        <v>5396000</v>
      </c>
      <c r="R195" s="11">
        <f t="shared" si="21"/>
        <v>1500000</v>
      </c>
    </row>
    <row r="196">
      <c r="A196" s="1" t="s">
        <v>2655</v>
      </c>
      <c r="B196" s="8">
        <v>45982.0</v>
      </c>
      <c r="C196" s="1" t="s">
        <v>34</v>
      </c>
      <c r="D196" s="12"/>
      <c r="E196" s="10">
        <v>60000.0</v>
      </c>
      <c r="F196" s="1" t="s">
        <v>39</v>
      </c>
      <c r="G196" s="11">
        <f t="shared" si="11"/>
        <v>53405000</v>
      </c>
      <c r="H196" s="11">
        <f t="shared" si="12"/>
        <v>8785000</v>
      </c>
      <c r="I196" s="11">
        <f t="shared" si="13"/>
        <v>37498200</v>
      </c>
      <c r="J196" s="11">
        <f t="shared" si="18"/>
        <v>14567800</v>
      </c>
      <c r="K196" s="11">
        <f t="shared" si="3"/>
        <v>7121800</v>
      </c>
      <c r="L196" s="11">
        <f t="shared" si="14"/>
        <v>4122134</v>
      </c>
      <c r="M196" s="11">
        <f t="shared" si="15"/>
        <v>5297987</v>
      </c>
      <c r="N196" s="11">
        <f t="shared" si="19"/>
        <v>-1748200.667</v>
      </c>
      <c r="O196" s="11">
        <f t="shared" si="20"/>
        <v>-2924053.667</v>
      </c>
      <c r="P196" s="11">
        <f t="shared" si="8"/>
        <v>16024053.33</v>
      </c>
      <c r="Q196" s="11">
        <f t="shared" si="16"/>
        <v>5396000</v>
      </c>
      <c r="R196" s="11">
        <f t="shared" si="21"/>
        <v>1500000</v>
      </c>
    </row>
    <row r="197">
      <c r="A197" s="1" t="s">
        <v>2656</v>
      </c>
      <c r="B197" s="8">
        <v>45982.0</v>
      </c>
      <c r="C197" s="1" t="s">
        <v>34</v>
      </c>
      <c r="D197" s="12"/>
      <c r="E197" s="10">
        <v>40000.0</v>
      </c>
      <c r="F197" s="1" t="s">
        <v>39</v>
      </c>
      <c r="G197" s="11">
        <f t="shared" si="11"/>
        <v>53405000</v>
      </c>
      <c r="H197" s="11">
        <f t="shared" si="12"/>
        <v>8785000</v>
      </c>
      <c r="I197" s="11">
        <f t="shared" si="13"/>
        <v>37538200</v>
      </c>
      <c r="J197" s="11">
        <f t="shared" si="18"/>
        <v>14527800</v>
      </c>
      <c r="K197" s="11">
        <f t="shared" si="3"/>
        <v>7081800</v>
      </c>
      <c r="L197" s="11">
        <f t="shared" si="14"/>
        <v>4122134</v>
      </c>
      <c r="M197" s="11">
        <f t="shared" si="15"/>
        <v>5297987</v>
      </c>
      <c r="N197" s="11">
        <f t="shared" si="19"/>
        <v>-1761534</v>
      </c>
      <c r="O197" s="11">
        <f t="shared" si="20"/>
        <v>-2937387</v>
      </c>
      <c r="P197" s="11">
        <f t="shared" si="8"/>
        <v>16010720</v>
      </c>
      <c r="Q197" s="11">
        <f t="shared" si="16"/>
        <v>5396000</v>
      </c>
      <c r="R197" s="11">
        <f t="shared" si="21"/>
        <v>1500000</v>
      </c>
    </row>
    <row r="198">
      <c r="A198" s="1" t="s">
        <v>2657</v>
      </c>
      <c r="B198" s="8">
        <v>45982.0</v>
      </c>
      <c r="C198" s="1" t="s">
        <v>6</v>
      </c>
      <c r="D198" s="10">
        <v>165000.0</v>
      </c>
      <c r="E198" s="12"/>
      <c r="F198" s="1" t="s">
        <v>2658</v>
      </c>
      <c r="G198" s="11">
        <f t="shared" si="11"/>
        <v>53570000</v>
      </c>
      <c r="H198" s="11">
        <f t="shared" si="12"/>
        <v>8785000</v>
      </c>
      <c r="I198" s="11">
        <f t="shared" si="13"/>
        <v>37538200</v>
      </c>
      <c r="J198" s="11">
        <f t="shared" si="18"/>
        <v>14692800</v>
      </c>
      <c r="K198" s="11">
        <f t="shared" si="3"/>
        <v>7246800</v>
      </c>
      <c r="L198" s="11">
        <f t="shared" si="14"/>
        <v>4122134</v>
      </c>
      <c r="M198" s="11">
        <f t="shared" si="15"/>
        <v>5297987</v>
      </c>
      <c r="N198" s="11">
        <f t="shared" si="19"/>
        <v>-1706534</v>
      </c>
      <c r="O198" s="11">
        <f t="shared" si="20"/>
        <v>-2882387</v>
      </c>
      <c r="P198" s="11">
        <f t="shared" si="8"/>
        <v>16065720</v>
      </c>
      <c r="Q198" s="11">
        <f t="shared" si="16"/>
        <v>5396000</v>
      </c>
      <c r="R198" s="11">
        <f t="shared" si="21"/>
        <v>1500000</v>
      </c>
    </row>
    <row r="199">
      <c r="A199" s="1" t="s">
        <v>2659</v>
      </c>
      <c r="B199" s="8">
        <v>45982.0</v>
      </c>
      <c r="C199" s="1" t="s">
        <v>25</v>
      </c>
      <c r="D199" s="12"/>
      <c r="E199" s="10">
        <v>340000.0</v>
      </c>
      <c r="F199" s="1" t="s">
        <v>62</v>
      </c>
      <c r="G199" s="11">
        <f t="shared" si="11"/>
        <v>53570000</v>
      </c>
      <c r="H199" s="11">
        <f t="shared" si="12"/>
        <v>9125000</v>
      </c>
      <c r="I199" s="11">
        <f t="shared" si="13"/>
        <v>37538200</v>
      </c>
      <c r="J199" s="11">
        <f t="shared" si="18"/>
        <v>14352800</v>
      </c>
      <c r="K199" s="11">
        <f t="shared" si="3"/>
        <v>6906800</v>
      </c>
      <c r="L199" s="11">
        <f t="shared" si="14"/>
        <v>4122134</v>
      </c>
      <c r="M199" s="11">
        <f t="shared" si="15"/>
        <v>5297987</v>
      </c>
      <c r="N199" s="11">
        <f t="shared" si="19"/>
        <v>-1819867.333</v>
      </c>
      <c r="O199" s="11">
        <f t="shared" si="20"/>
        <v>-2995720.333</v>
      </c>
      <c r="P199" s="11">
        <f t="shared" si="8"/>
        <v>15952386.67</v>
      </c>
      <c r="Q199" s="11">
        <f t="shared" si="16"/>
        <v>5396000</v>
      </c>
      <c r="R199" s="11">
        <f t="shared" si="21"/>
        <v>1500000</v>
      </c>
    </row>
    <row r="200">
      <c r="A200" s="1" t="s">
        <v>2660</v>
      </c>
      <c r="B200" s="8">
        <v>45982.0</v>
      </c>
      <c r="C200" s="1" t="s">
        <v>34</v>
      </c>
      <c r="D200" s="12"/>
      <c r="E200" s="10">
        <v>32000.0</v>
      </c>
      <c r="F200" s="1" t="s">
        <v>527</v>
      </c>
      <c r="G200" s="11">
        <f t="shared" si="11"/>
        <v>53570000</v>
      </c>
      <c r="H200" s="11">
        <f t="shared" si="12"/>
        <v>9125000</v>
      </c>
      <c r="I200" s="11">
        <f t="shared" si="13"/>
        <v>37570200</v>
      </c>
      <c r="J200" s="11">
        <f t="shared" si="18"/>
        <v>14320800</v>
      </c>
      <c r="K200" s="11">
        <f t="shared" si="3"/>
        <v>6874800</v>
      </c>
      <c r="L200" s="11">
        <f t="shared" si="14"/>
        <v>4122134</v>
      </c>
      <c r="M200" s="11">
        <f t="shared" si="15"/>
        <v>5297987</v>
      </c>
      <c r="N200" s="11">
        <f t="shared" si="19"/>
        <v>-1830534</v>
      </c>
      <c r="O200" s="11">
        <f t="shared" si="20"/>
        <v>-3006387</v>
      </c>
      <c r="P200" s="11">
        <f t="shared" si="8"/>
        <v>15941720</v>
      </c>
      <c r="Q200" s="11">
        <f t="shared" si="16"/>
        <v>5396000</v>
      </c>
      <c r="R200" s="11">
        <f t="shared" si="21"/>
        <v>1500000</v>
      </c>
    </row>
    <row r="201">
      <c r="A201" s="1" t="s">
        <v>2661</v>
      </c>
      <c r="B201" s="8">
        <v>45983.0</v>
      </c>
      <c r="C201" s="1" t="s">
        <v>1982</v>
      </c>
      <c r="D201" s="12"/>
      <c r="E201" s="10">
        <v>200000.0</v>
      </c>
      <c r="F201" s="1" t="s">
        <v>1983</v>
      </c>
      <c r="G201" s="11">
        <f t="shared" si="11"/>
        <v>53570000</v>
      </c>
      <c r="H201" s="11">
        <f t="shared" si="12"/>
        <v>9125000</v>
      </c>
      <c r="I201" s="11">
        <f t="shared" si="13"/>
        <v>37570200</v>
      </c>
      <c r="J201" s="11">
        <f t="shared" si="18"/>
        <v>14120800</v>
      </c>
      <c r="K201" s="11">
        <f t="shared" si="3"/>
        <v>6874800</v>
      </c>
      <c r="L201" s="11">
        <f t="shared" si="14"/>
        <v>4322134</v>
      </c>
      <c r="M201" s="11">
        <f t="shared" si="15"/>
        <v>5297987</v>
      </c>
      <c r="N201" s="11">
        <f t="shared" si="19"/>
        <v>-2030534</v>
      </c>
      <c r="O201" s="11">
        <f t="shared" si="20"/>
        <v>-3006387</v>
      </c>
      <c r="P201" s="11">
        <f t="shared" si="8"/>
        <v>15941720</v>
      </c>
      <c r="Q201" s="11">
        <f t="shared" si="16"/>
        <v>5396000</v>
      </c>
      <c r="R201" s="11">
        <f t="shared" si="21"/>
        <v>1500000</v>
      </c>
    </row>
    <row r="202">
      <c r="A202" s="1" t="s">
        <v>2662</v>
      </c>
      <c r="B202" s="8">
        <v>45983.0</v>
      </c>
      <c r="C202" s="1" t="s">
        <v>25</v>
      </c>
      <c r="D202" s="12"/>
      <c r="E202" s="10">
        <v>50000.0</v>
      </c>
      <c r="F202" s="1" t="s">
        <v>53</v>
      </c>
      <c r="G202" s="11">
        <f t="shared" si="11"/>
        <v>53570000</v>
      </c>
      <c r="H202" s="11">
        <f t="shared" si="12"/>
        <v>9175000</v>
      </c>
      <c r="I202" s="11">
        <f t="shared" si="13"/>
        <v>37570200</v>
      </c>
      <c r="J202" s="11">
        <f t="shared" si="18"/>
        <v>14070800</v>
      </c>
      <c r="K202" s="11">
        <f t="shared" si="3"/>
        <v>6824800</v>
      </c>
      <c r="L202" s="11">
        <f t="shared" si="14"/>
        <v>4322134</v>
      </c>
      <c r="M202" s="11">
        <f t="shared" si="15"/>
        <v>5297987</v>
      </c>
      <c r="N202" s="11">
        <f t="shared" si="19"/>
        <v>-2047200.667</v>
      </c>
      <c r="O202" s="11">
        <f t="shared" si="20"/>
        <v>-3023053.667</v>
      </c>
      <c r="P202" s="11">
        <f t="shared" si="8"/>
        <v>15925053.33</v>
      </c>
      <c r="Q202" s="11">
        <f t="shared" si="16"/>
        <v>5446000</v>
      </c>
      <c r="R202" s="11">
        <f t="shared" si="21"/>
        <v>1500000</v>
      </c>
    </row>
    <row r="203">
      <c r="A203" s="1" t="s">
        <v>2663</v>
      </c>
      <c r="B203" s="8">
        <v>45980.0</v>
      </c>
      <c r="C203" s="1" t="s">
        <v>6</v>
      </c>
      <c r="D203" s="10">
        <v>50000.0</v>
      </c>
      <c r="E203" s="12"/>
      <c r="F203" s="1" t="s">
        <v>2664</v>
      </c>
      <c r="G203" s="11">
        <f t="shared" si="11"/>
        <v>53620000</v>
      </c>
      <c r="H203" s="11">
        <f t="shared" si="12"/>
        <v>9175000</v>
      </c>
      <c r="I203" s="11">
        <f t="shared" si="13"/>
        <v>37570200</v>
      </c>
      <c r="J203" s="11">
        <f t="shared" si="18"/>
        <v>14120800</v>
      </c>
      <c r="K203" s="11">
        <f t="shared" si="3"/>
        <v>6874800</v>
      </c>
      <c r="L203" s="11">
        <f t="shared" si="14"/>
        <v>4322134</v>
      </c>
      <c r="M203" s="11">
        <f t="shared" si="15"/>
        <v>5297987</v>
      </c>
      <c r="N203" s="11">
        <f t="shared" si="19"/>
        <v>-2030534</v>
      </c>
      <c r="O203" s="11">
        <f t="shared" si="20"/>
        <v>-3006387</v>
      </c>
      <c r="P203" s="11">
        <f t="shared" si="8"/>
        <v>15941720</v>
      </c>
      <c r="Q203" s="11">
        <f t="shared" si="16"/>
        <v>5446000</v>
      </c>
      <c r="R203" s="11">
        <f t="shared" si="21"/>
        <v>1500000</v>
      </c>
    </row>
    <row r="204">
      <c r="A204" s="1" t="s">
        <v>2665</v>
      </c>
      <c r="B204" s="8">
        <v>45980.0</v>
      </c>
      <c r="C204" s="1" t="s">
        <v>6</v>
      </c>
      <c r="D204" s="10">
        <v>351575.0</v>
      </c>
      <c r="E204" s="12"/>
      <c r="F204" s="1" t="s">
        <v>2666</v>
      </c>
      <c r="G204" s="11">
        <f t="shared" si="11"/>
        <v>53971575</v>
      </c>
      <c r="H204" s="11">
        <f t="shared" si="12"/>
        <v>9175000</v>
      </c>
      <c r="I204" s="11">
        <f t="shared" si="13"/>
        <v>37570200</v>
      </c>
      <c r="J204" s="11">
        <f t="shared" si="18"/>
        <v>14472375</v>
      </c>
      <c r="K204" s="11">
        <f t="shared" si="3"/>
        <v>7226375</v>
      </c>
      <c r="L204" s="11">
        <f t="shared" si="14"/>
        <v>4322134</v>
      </c>
      <c r="M204" s="11">
        <f t="shared" si="15"/>
        <v>5297987</v>
      </c>
      <c r="N204" s="11">
        <f t="shared" si="19"/>
        <v>-1913342.333</v>
      </c>
      <c r="O204" s="11">
        <f t="shared" si="20"/>
        <v>-2889195.333</v>
      </c>
      <c r="P204" s="11">
        <f t="shared" si="8"/>
        <v>16058911.67</v>
      </c>
      <c r="Q204" s="11">
        <f t="shared" si="16"/>
        <v>5446000</v>
      </c>
      <c r="R204" s="11">
        <f t="shared" si="21"/>
        <v>1500000</v>
      </c>
    </row>
    <row r="205">
      <c r="A205" s="1" t="s">
        <v>2667</v>
      </c>
      <c r="B205" s="8">
        <v>45980.0</v>
      </c>
      <c r="C205" s="1" t="s">
        <v>6</v>
      </c>
      <c r="D205" s="10">
        <v>42500.0</v>
      </c>
      <c r="E205" s="12"/>
      <c r="F205" s="1" t="s">
        <v>2579</v>
      </c>
      <c r="G205" s="11">
        <f t="shared" si="11"/>
        <v>54014075</v>
      </c>
      <c r="H205" s="11">
        <f t="shared" si="12"/>
        <v>9175000</v>
      </c>
      <c r="I205" s="11">
        <f t="shared" si="13"/>
        <v>37570200</v>
      </c>
      <c r="J205" s="11">
        <f t="shared" si="18"/>
        <v>14514875</v>
      </c>
      <c r="K205" s="11">
        <f t="shared" si="3"/>
        <v>7268875</v>
      </c>
      <c r="L205" s="11">
        <f t="shared" si="14"/>
        <v>4322134</v>
      </c>
      <c r="M205" s="11">
        <f t="shared" si="15"/>
        <v>5297987</v>
      </c>
      <c r="N205" s="11">
        <f t="shared" si="19"/>
        <v>-1899175.667</v>
      </c>
      <c r="O205" s="11">
        <f t="shared" si="20"/>
        <v>-2875028.667</v>
      </c>
      <c r="P205" s="11">
        <f t="shared" si="8"/>
        <v>16073078.33</v>
      </c>
      <c r="Q205" s="11">
        <f t="shared" si="16"/>
        <v>5446000</v>
      </c>
      <c r="R205" s="11">
        <f t="shared" si="21"/>
        <v>1500000</v>
      </c>
    </row>
    <row r="206">
      <c r="A206" s="1" t="s">
        <v>2668</v>
      </c>
      <c r="B206" s="8">
        <v>45981.0</v>
      </c>
      <c r="C206" s="1" t="s">
        <v>6</v>
      </c>
      <c r="D206" s="10">
        <v>68000.0</v>
      </c>
      <c r="E206" s="12"/>
      <c r="F206" s="1" t="s">
        <v>2669</v>
      </c>
      <c r="G206" s="11">
        <f t="shared" si="11"/>
        <v>54082075</v>
      </c>
      <c r="H206" s="11">
        <f t="shared" si="12"/>
        <v>9175000</v>
      </c>
      <c r="I206" s="11">
        <f t="shared" si="13"/>
        <v>37570200</v>
      </c>
      <c r="J206" s="11">
        <f t="shared" si="18"/>
        <v>14582875</v>
      </c>
      <c r="K206" s="11">
        <f t="shared" si="3"/>
        <v>7336875</v>
      </c>
      <c r="L206" s="11">
        <f t="shared" si="14"/>
        <v>4322134</v>
      </c>
      <c r="M206" s="11">
        <f t="shared" si="15"/>
        <v>5297987</v>
      </c>
      <c r="N206" s="11">
        <f t="shared" si="19"/>
        <v>-1876509</v>
      </c>
      <c r="O206" s="11">
        <f t="shared" si="20"/>
        <v>-2852362</v>
      </c>
      <c r="P206" s="11">
        <f t="shared" si="8"/>
        <v>16095745</v>
      </c>
      <c r="Q206" s="11">
        <f t="shared" si="16"/>
        <v>5446000</v>
      </c>
      <c r="R206" s="11">
        <f t="shared" si="21"/>
        <v>1500000</v>
      </c>
    </row>
    <row r="207">
      <c r="A207" s="1" t="s">
        <v>2670</v>
      </c>
      <c r="B207" s="8">
        <v>45981.0</v>
      </c>
      <c r="C207" s="1" t="s">
        <v>6</v>
      </c>
      <c r="D207" s="10">
        <v>323000.0</v>
      </c>
      <c r="E207" s="12"/>
      <c r="F207" s="1" t="s">
        <v>2528</v>
      </c>
      <c r="G207" s="11">
        <f t="shared" si="11"/>
        <v>54405075</v>
      </c>
      <c r="H207" s="11">
        <f t="shared" si="12"/>
        <v>9175000</v>
      </c>
      <c r="I207" s="11">
        <f t="shared" si="13"/>
        <v>37570200</v>
      </c>
      <c r="J207" s="11">
        <f t="shared" si="18"/>
        <v>14905875</v>
      </c>
      <c r="K207" s="11">
        <f t="shared" si="3"/>
        <v>7659875</v>
      </c>
      <c r="L207" s="11">
        <f t="shared" si="14"/>
        <v>4322134</v>
      </c>
      <c r="M207" s="11">
        <f t="shared" si="15"/>
        <v>5297987</v>
      </c>
      <c r="N207" s="11">
        <f t="shared" si="19"/>
        <v>-1768842.333</v>
      </c>
      <c r="O207" s="11">
        <f t="shared" si="20"/>
        <v>-2744695.333</v>
      </c>
      <c r="P207" s="11">
        <f t="shared" si="8"/>
        <v>16203411.67</v>
      </c>
      <c r="Q207" s="11">
        <f t="shared" si="16"/>
        <v>5446000</v>
      </c>
      <c r="R207" s="11">
        <f t="shared" si="21"/>
        <v>1500000</v>
      </c>
    </row>
    <row r="208">
      <c r="A208" s="1" t="s">
        <v>2671</v>
      </c>
      <c r="B208" s="8">
        <v>45981.0</v>
      </c>
      <c r="C208" s="1" t="s">
        <v>6</v>
      </c>
      <c r="D208" s="10">
        <v>408000.0</v>
      </c>
      <c r="E208" s="12"/>
      <c r="F208" s="1" t="s">
        <v>2449</v>
      </c>
      <c r="G208" s="11">
        <f t="shared" si="11"/>
        <v>54813075</v>
      </c>
      <c r="H208" s="11">
        <f t="shared" si="12"/>
        <v>9175000</v>
      </c>
      <c r="I208" s="11">
        <f t="shared" si="13"/>
        <v>37570200</v>
      </c>
      <c r="J208" s="11">
        <f t="shared" si="18"/>
        <v>15313875</v>
      </c>
      <c r="K208" s="11">
        <f t="shared" si="3"/>
        <v>8067875</v>
      </c>
      <c r="L208" s="11">
        <f t="shared" si="14"/>
        <v>4322134</v>
      </c>
      <c r="M208" s="11">
        <f t="shared" si="15"/>
        <v>5297987</v>
      </c>
      <c r="N208" s="11">
        <f t="shared" si="19"/>
        <v>-1632842.333</v>
      </c>
      <c r="O208" s="11">
        <f t="shared" si="20"/>
        <v>-2608695.333</v>
      </c>
      <c r="P208" s="11">
        <f t="shared" si="8"/>
        <v>16339411.67</v>
      </c>
      <c r="Q208" s="11">
        <f t="shared" si="16"/>
        <v>5446000</v>
      </c>
      <c r="R208" s="11">
        <f t="shared" si="21"/>
        <v>1500000</v>
      </c>
    </row>
    <row r="209">
      <c r="A209" s="1" t="s">
        <v>2672</v>
      </c>
      <c r="B209" s="8">
        <v>45981.0</v>
      </c>
      <c r="C209" s="1" t="s">
        <v>6</v>
      </c>
      <c r="D209" s="10">
        <v>343000.0</v>
      </c>
      <c r="E209" s="12"/>
      <c r="F209" s="1" t="s">
        <v>2673</v>
      </c>
      <c r="G209" s="11">
        <f t="shared" si="11"/>
        <v>55156075</v>
      </c>
      <c r="H209" s="11">
        <f t="shared" si="12"/>
        <v>9175000</v>
      </c>
      <c r="I209" s="11">
        <f t="shared" si="13"/>
        <v>37570200</v>
      </c>
      <c r="J209" s="11">
        <f t="shared" si="18"/>
        <v>15656875</v>
      </c>
      <c r="K209" s="11">
        <f t="shared" si="3"/>
        <v>8410875</v>
      </c>
      <c r="L209" s="11">
        <f t="shared" si="14"/>
        <v>4322134</v>
      </c>
      <c r="M209" s="11">
        <f t="shared" si="15"/>
        <v>5297987</v>
      </c>
      <c r="N209" s="11">
        <f t="shared" si="19"/>
        <v>-1518509</v>
      </c>
      <c r="O209" s="11">
        <f t="shared" si="20"/>
        <v>-2494362</v>
      </c>
      <c r="P209" s="11">
        <f t="shared" si="8"/>
        <v>16453745</v>
      </c>
      <c r="Q209" s="11">
        <f t="shared" si="16"/>
        <v>5446000</v>
      </c>
      <c r="R209" s="11">
        <f t="shared" si="21"/>
        <v>1500000</v>
      </c>
    </row>
    <row r="210">
      <c r="A210" s="1" t="s">
        <v>2674</v>
      </c>
      <c r="B210" s="8">
        <v>45982.0</v>
      </c>
      <c r="C210" s="1" t="s">
        <v>6</v>
      </c>
      <c r="D210" s="10">
        <v>81600.0</v>
      </c>
      <c r="E210" s="12"/>
      <c r="F210" s="1" t="s">
        <v>2675</v>
      </c>
      <c r="G210" s="11">
        <f t="shared" si="11"/>
        <v>55237675</v>
      </c>
      <c r="H210" s="11">
        <f t="shared" si="12"/>
        <v>9175000</v>
      </c>
      <c r="I210" s="11">
        <f t="shared" si="13"/>
        <v>37570200</v>
      </c>
      <c r="J210" s="11">
        <f t="shared" si="18"/>
        <v>15738475</v>
      </c>
      <c r="K210" s="11">
        <f t="shared" si="3"/>
        <v>8492475</v>
      </c>
      <c r="L210" s="11">
        <f t="shared" si="14"/>
        <v>4322134</v>
      </c>
      <c r="M210" s="11">
        <f t="shared" si="15"/>
        <v>5297987</v>
      </c>
      <c r="N210" s="11">
        <f t="shared" si="19"/>
        <v>-1491309</v>
      </c>
      <c r="O210" s="11">
        <f t="shared" si="20"/>
        <v>-2467162</v>
      </c>
      <c r="P210" s="11">
        <f t="shared" si="8"/>
        <v>16480945</v>
      </c>
      <c r="Q210" s="11">
        <f t="shared" si="16"/>
        <v>5446000</v>
      </c>
      <c r="R210" s="11">
        <f t="shared" si="21"/>
        <v>1500000</v>
      </c>
    </row>
    <row r="211">
      <c r="A211" s="1" t="s">
        <v>2676</v>
      </c>
      <c r="B211" s="8">
        <v>45982.0</v>
      </c>
      <c r="C211" s="1" t="s">
        <v>6</v>
      </c>
      <c r="D211" s="10">
        <v>166000.0</v>
      </c>
      <c r="E211" s="12"/>
      <c r="F211" s="1" t="s">
        <v>2677</v>
      </c>
      <c r="G211" s="11">
        <f t="shared" si="11"/>
        <v>55403675</v>
      </c>
      <c r="H211" s="11">
        <f t="shared" si="12"/>
        <v>9175000</v>
      </c>
      <c r="I211" s="11">
        <f t="shared" si="13"/>
        <v>37570200</v>
      </c>
      <c r="J211" s="11">
        <f t="shared" si="18"/>
        <v>15904475</v>
      </c>
      <c r="K211" s="11">
        <f t="shared" si="3"/>
        <v>8658475</v>
      </c>
      <c r="L211" s="11">
        <f t="shared" si="14"/>
        <v>4322134</v>
      </c>
      <c r="M211" s="11">
        <f t="shared" si="15"/>
        <v>5297987</v>
      </c>
      <c r="N211" s="11">
        <f t="shared" si="19"/>
        <v>-1435975.667</v>
      </c>
      <c r="O211" s="11">
        <f t="shared" si="20"/>
        <v>-2411828.667</v>
      </c>
      <c r="P211" s="11">
        <f t="shared" si="8"/>
        <v>16536278.33</v>
      </c>
      <c r="Q211" s="11">
        <f t="shared" si="16"/>
        <v>5446000</v>
      </c>
      <c r="R211" s="11">
        <f t="shared" si="21"/>
        <v>1500000</v>
      </c>
    </row>
    <row r="212">
      <c r="A212" s="1" t="s">
        <v>2678</v>
      </c>
      <c r="B212" s="8">
        <v>45982.0</v>
      </c>
      <c r="C212" s="1" t="s">
        <v>6</v>
      </c>
      <c r="D212" s="10">
        <v>289000.0</v>
      </c>
      <c r="E212" s="12"/>
      <c r="F212" s="1" t="s">
        <v>2483</v>
      </c>
      <c r="G212" s="11">
        <f t="shared" si="11"/>
        <v>55692675</v>
      </c>
      <c r="H212" s="11">
        <f t="shared" si="12"/>
        <v>9175000</v>
      </c>
      <c r="I212" s="11">
        <f t="shared" si="13"/>
        <v>37570200</v>
      </c>
      <c r="J212" s="11">
        <f t="shared" si="18"/>
        <v>16193475</v>
      </c>
      <c r="K212" s="11">
        <f t="shared" si="3"/>
        <v>8947475</v>
      </c>
      <c r="L212" s="11">
        <f t="shared" si="14"/>
        <v>4322134</v>
      </c>
      <c r="M212" s="11">
        <f t="shared" si="15"/>
        <v>5297987</v>
      </c>
      <c r="N212" s="11">
        <f t="shared" si="19"/>
        <v>-1339642.333</v>
      </c>
      <c r="O212" s="11">
        <f t="shared" si="20"/>
        <v>-2315495.333</v>
      </c>
      <c r="P212" s="11">
        <f t="shared" si="8"/>
        <v>16632611.67</v>
      </c>
      <c r="Q212" s="11">
        <f t="shared" si="16"/>
        <v>5446000</v>
      </c>
      <c r="R212" s="11">
        <f t="shared" si="21"/>
        <v>1500000</v>
      </c>
    </row>
    <row r="213">
      <c r="A213" s="1" t="s">
        <v>2679</v>
      </c>
      <c r="B213" s="8">
        <v>45982.0</v>
      </c>
      <c r="C213" s="1" t="s">
        <v>6</v>
      </c>
      <c r="D213" s="10">
        <v>23000.0</v>
      </c>
      <c r="E213" s="12"/>
      <c r="F213" s="1" t="s">
        <v>2680</v>
      </c>
      <c r="G213" s="11">
        <f t="shared" si="11"/>
        <v>55715675</v>
      </c>
      <c r="H213" s="11">
        <f t="shared" si="12"/>
        <v>9175000</v>
      </c>
      <c r="I213" s="11">
        <f t="shared" si="13"/>
        <v>37570200</v>
      </c>
      <c r="J213" s="11">
        <f t="shared" si="18"/>
        <v>16216475</v>
      </c>
      <c r="K213" s="11">
        <f t="shared" si="3"/>
        <v>8970475</v>
      </c>
      <c r="L213" s="11">
        <f t="shared" si="14"/>
        <v>4322134</v>
      </c>
      <c r="M213" s="11">
        <f t="shared" si="15"/>
        <v>5297987</v>
      </c>
      <c r="N213" s="11">
        <f t="shared" si="19"/>
        <v>-1331975.667</v>
      </c>
      <c r="O213" s="11">
        <f t="shared" si="20"/>
        <v>-2307828.667</v>
      </c>
      <c r="P213" s="11">
        <f t="shared" si="8"/>
        <v>16640278.33</v>
      </c>
      <c r="Q213" s="11">
        <f t="shared" si="16"/>
        <v>5446000</v>
      </c>
      <c r="R213" s="11">
        <f t="shared" si="21"/>
        <v>1500000</v>
      </c>
    </row>
    <row r="214">
      <c r="A214" s="1" t="s">
        <v>2681</v>
      </c>
      <c r="B214" s="8">
        <v>45983.0</v>
      </c>
      <c r="C214" s="1" t="s">
        <v>6</v>
      </c>
      <c r="D214" s="10">
        <v>180000.0</v>
      </c>
      <c r="E214" s="12"/>
      <c r="F214" s="1" t="s">
        <v>2682</v>
      </c>
      <c r="G214" s="11">
        <f t="shared" si="11"/>
        <v>55895675</v>
      </c>
      <c r="H214" s="11">
        <f t="shared" si="12"/>
        <v>9175000</v>
      </c>
      <c r="I214" s="11">
        <f t="shared" si="13"/>
        <v>37570200</v>
      </c>
      <c r="J214" s="11">
        <f t="shared" si="18"/>
        <v>16396475</v>
      </c>
      <c r="K214" s="11">
        <f t="shared" si="3"/>
        <v>9150475</v>
      </c>
      <c r="L214" s="11">
        <f t="shared" si="14"/>
        <v>4322134</v>
      </c>
      <c r="M214" s="11">
        <f t="shared" si="15"/>
        <v>5297987</v>
      </c>
      <c r="N214" s="11">
        <f t="shared" si="19"/>
        <v>-1271975.667</v>
      </c>
      <c r="O214" s="11">
        <f t="shared" si="20"/>
        <v>-2247828.667</v>
      </c>
      <c r="P214" s="11">
        <f t="shared" si="8"/>
        <v>16700278.33</v>
      </c>
      <c r="Q214" s="11">
        <f t="shared" si="16"/>
        <v>5446000</v>
      </c>
      <c r="R214" s="11">
        <f t="shared" si="21"/>
        <v>1500000</v>
      </c>
    </row>
    <row r="215">
      <c r="A215" s="1" t="s">
        <v>2683</v>
      </c>
      <c r="B215" s="8">
        <v>45983.0</v>
      </c>
      <c r="C215" s="1" t="s">
        <v>6</v>
      </c>
      <c r="D215" s="10">
        <v>816000.0</v>
      </c>
      <c r="E215" s="12"/>
      <c r="F215" s="1" t="s">
        <v>2483</v>
      </c>
      <c r="G215" s="11">
        <f t="shared" si="11"/>
        <v>56711675</v>
      </c>
      <c r="H215" s="11">
        <f t="shared" si="12"/>
        <v>9175000</v>
      </c>
      <c r="I215" s="11">
        <f t="shared" si="13"/>
        <v>37570200</v>
      </c>
      <c r="J215" s="11">
        <f t="shared" si="18"/>
        <v>17212475</v>
      </c>
      <c r="K215" s="11">
        <f t="shared" si="3"/>
        <v>9966475</v>
      </c>
      <c r="L215" s="11">
        <f t="shared" si="14"/>
        <v>4322134</v>
      </c>
      <c r="M215" s="11">
        <f t="shared" si="15"/>
        <v>5297987</v>
      </c>
      <c r="N215" s="11">
        <f t="shared" si="19"/>
        <v>-999975.6667</v>
      </c>
      <c r="O215" s="11">
        <f t="shared" si="20"/>
        <v>-1975828.667</v>
      </c>
      <c r="P215" s="11">
        <f t="shared" si="8"/>
        <v>16972278.33</v>
      </c>
      <c r="Q215" s="11">
        <f t="shared" si="16"/>
        <v>5446000</v>
      </c>
      <c r="R215" s="11">
        <f t="shared" si="21"/>
        <v>1500000</v>
      </c>
    </row>
    <row r="216">
      <c r="A216" s="1" t="s">
        <v>2684</v>
      </c>
      <c r="B216" s="8">
        <v>45983.0</v>
      </c>
      <c r="C216" s="1" t="s">
        <v>6</v>
      </c>
      <c r="D216" s="10">
        <v>2445000.0</v>
      </c>
      <c r="E216" s="12"/>
      <c r="F216" s="1" t="s">
        <v>2685</v>
      </c>
      <c r="G216" s="11">
        <f t="shared" si="11"/>
        <v>59156675</v>
      </c>
      <c r="H216" s="11">
        <f t="shared" si="12"/>
        <v>9175000</v>
      </c>
      <c r="I216" s="11">
        <f t="shared" si="13"/>
        <v>37570200</v>
      </c>
      <c r="J216" s="11">
        <f t="shared" si="18"/>
        <v>19657475</v>
      </c>
      <c r="K216" s="11">
        <f t="shared" si="3"/>
        <v>12411475</v>
      </c>
      <c r="L216" s="11">
        <f t="shared" si="14"/>
        <v>4322134</v>
      </c>
      <c r="M216" s="11">
        <f t="shared" si="15"/>
        <v>5297987</v>
      </c>
      <c r="N216" s="11">
        <f t="shared" si="19"/>
        <v>-184975.6667</v>
      </c>
      <c r="O216" s="11">
        <f t="shared" si="20"/>
        <v>-1160828.667</v>
      </c>
      <c r="P216" s="11">
        <f t="shared" si="8"/>
        <v>17787278.33</v>
      </c>
      <c r="Q216" s="11">
        <f t="shared" si="16"/>
        <v>5446000</v>
      </c>
      <c r="R216" s="11">
        <f t="shared" si="21"/>
        <v>1500000</v>
      </c>
    </row>
    <row r="217">
      <c r="A217" s="1" t="s">
        <v>2686</v>
      </c>
      <c r="B217" s="8">
        <v>45984.0</v>
      </c>
      <c r="C217" s="1" t="s">
        <v>22</v>
      </c>
      <c r="D217" s="12"/>
      <c r="E217" s="10">
        <v>500000.0</v>
      </c>
      <c r="F217" s="1" t="s">
        <v>30</v>
      </c>
      <c r="G217" s="11">
        <f t="shared" si="11"/>
        <v>59156675</v>
      </c>
      <c r="H217" s="11">
        <f t="shared" si="12"/>
        <v>9175000</v>
      </c>
      <c r="I217" s="11">
        <f t="shared" si="13"/>
        <v>37570200</v>
      </c>
      <c r="J217" s="11">
        <f t="shared" si="18"/>
        <v>19157475</v>
      </c>
      <c r="K217" s="11">
        <f t="shared" si="3"/>
        <v>12411475</v>
      </c>
      <c r="L217" s="11">
        <f t="shared" si="14"/>
        <v>4322134</v>
      </c>
      <c r="M217" s="11">
        <f t="shared" si="15"/>
        <v>5797987</v>
      </c>
      <c r="N217" s="11">
        <f t="shared" si="19"/>
        <v>-184975.6667</v>
      </c>
      <c r="O217" s="11">
        <f t="shared" si="20"/>
        <v>-1660828.667</v>
      </c>
      <c r="P217" s="11">
        <f t="shared" si="8"/>
        <v>17787278.33</v>
      </c>
      <c r="Q217" s="11">
        <f t="shared" si="16"/>
        <v>5446000</v>
      </c>
      <c r="R217" s="11">
        <f t="shared" si="21"/>
        <v>1500000</v>
      </c>
    </row>
    <row r="218">
      <c r="A218" s="1" t="s">
        <v>2687</v>
      </c>
      <c r="B218" s="8">
        <v>45984.0</v>
      </c>
      <c r="C218" s="1" t="s">
        <v>25</v>
      </c>
      <c r="D218" s="12"/>
      <c r="E218" s="10">
        <v>570000.0</v>
      </c>
      <c r="F218" s="1" t="s">
        <v>53</v>
      </c>
      <c r="G218" s="11">
        <f t="shared" si="11"/>
        <v>59156675</v>
      </c>
      <c r="H218" s="11">
        <f t="shared" si="12"/>
        <v>9745000</v>
      </c>
      <c r="I218" s="11">
        <f t="shared" si="13"/>
        <v>37570200</v>
      </c>
      <c r="J218" s="11">
        <f t="shared" si="18"/>
        <v>18587475</v>
      </c>
      <c r="K218" s="11">
        <f t="shared" si="3"/>
        <v>11841475</v>
      </c>
      <c r="L218" s="11">
        <f t="shared" si="14"/>
        <v>4322134</v>
      </c>
      <c r="M218" s="11">
        <f t="shared" si="15"/>
        <v>5797987</v>
      </c>
      <c r="N218" s="11">
        <f t="shared" si="19"/>
        <v>-374975.6667</v>
      </c>
      <c r="O218" s="11">
        <f t="shared" si="20"/>
        <v>-1850828.667</v>
      </c>
      <c r="P218" s="11">
        <f t="shared" si="8"/>
        <v>17597278.33</v>
      </c>
      <c r="Q218" s="11">
        <f t="shared" si="16"/>
        <v>6016000</v>
      </c>
      <c r="R218" s="11">
        <f t="shared" si="21"/>
        <v>1500000</v>
      </c>
    </row>
    <row r="219">
      <c r="A219" s="1" t="s">
        <v>2688</v>
      </c>
      <c r="B219" s="8">
        <v>45984.0</v>
      </c>
      <c r="C219" s="1" t="s">
        <v>19</v>
      </c>
      <c r="D219" s="12"/>
      <c r="E219" s="10">
        <v>1000000.0</v>
      </c>
      <c r="F219" s="1" t="s">
        <v>2230</v>
      </c>
      <c r="G219" s="11">
        <f t="shared" si="11"/>
        <v>59156675</v>
      </c>
      <c r="H219" s="11">
        <f t="shared" si="12"/>
        <v>9745000</v>
      </c>
      <c r="I219" s="11">
        <f t="shared" si="13"/>
        <v>37570200</v>
      </c>
      <c r="J219" s="11">
        <f t="shared" si="18"/>
        <v>17587475</v>
      </c>
      <c r="K219" s="11">
        <f t="shared" si="3"/>
        <v>11841475</v>
      </c>
      <c r="L219" s="11">
        <f t="shared" si="14"/>
        <v>4322134</v>
      </c>
      <c r="M219" s="11">
        <f t="shared" si="15"/>
        <v>5797987</v>
      </c>
      <c r="N219" s="11">
        <f t="shared" si="19"/>
        <v>-374975.6667</v>
      </c>
      <c r="O219" s="11">
        <f t="shared" si="20"/>
        <v>-1850828.667</v>
      </c>
      <c r="P219" s="11">
        <f t="shared" si="8"/>
        <v>16597278.33</v>
      </c>
      <c r="Q219" s="11">
        <f t="shared" si="16"/>
        <v>6016000</v>
      </c>
      <c r="R219" s="11">
        <f t="shared" si="21"/>
        <v>1500000</v>
      </c>
    </row>
    <row r="220">
      <c r="A220" s="1" t="s">
        <v>2689</v>
      </c>
      <c r="B220" s="8">
        <v>45986.0</v>
      </c>
      <c r="C220" s="1" t="s">
        <v>25</v>
      </c>
      <c r="D220" s="12"/>
      <c r="E220" s="10">
        <v>15000.0</v>
      </c>
      <c r="F220" s="1" t="s">
        <v>49</v>
      </c>
      <c r="G220" s="11">
        <f t="shared" si="11"/>
        <v>59156675</v>
      </c>
      <c r="H220" s="11">
        <f t="shared" si="12"/>
        <v>9760000</v>
      </c>
      <c r="I220" s="11">
        <f t="shared" si="13"/>
        <v>37570200</v>
      </c>
      <c r="J220" s="11">
        <f t="shared" si="18"/>
        <v>17572475</v>
      </c>
      <c r="K220" s="11">
        <f t="shared" si="3"/>
        <v>11826475</v>
      </c>
      <c r="L220" s="11">
        <f t="shared" si="14"/>
        <v>4322134</v>
      </c>
      <c r="M220" s="11">
        <f t="shared" si="15"/>
        <v>5797987</v>
      </c>
      <c r="N220" s="11">
        <f t="shared" si="19"/>
        <v>-379975.6667</v>
      </c>
      <c r="O220" s="11">
        <f t="shared" si="20"/>
        <v>-1855828.667</v>
      </c>
      <c r="P220" s="11">
        <f t="shared" si="8"/>
        <v>16592278.33</v>
      </c>
      <c r="Q220" s="11">
        <f t="shared" si="16"/>
        <v>6016000</v>
      </c>
      <c r="R220" s="11">
        <f t="shared" si="21"/>
        <v>1500000</v>
      </c>
    </row>
    <row r="221">
      <c r="A221" s="1" t="s">
        <v>2690</v>
      </c>
      <c r="B221" s="8">
        <v>45986.0</v>
      </c>
      <c r="C221" s="1" t="s">
        <v>25</v>
      </c>
      <c r="D221" s="12"/>
      <c r="E221" s="10">
        <v>40000.0</v>
      </c>
      <c r="F221" s="1" t="s">
        <v>2691</v>
      </c>
      <c r="G221" s="11">
        <f t="shared" si="11"/>
        <v>59156675</v>
      </c>
      <c r="H221" s="11">
        <f t="shared" si="12"/>
        <v>9800000</v>
      </c>
      <c r="I221" s="11">
        <f t="shared" si="13"/>
        <v>37570200</v>
      </c>
      <c r="J221" s="11">
        <f t="shared" si="18"/>
        <v>17532475</v>
      </c>
      <c r="K221" s="11">
        <f t="shared" si="3"/>
        <v>11786475</v>
      </c>
      <c r="L221" s="11">
        <f t="shared" si="14"/>
        <v>4322134</v>
      </c>
      <c r="M221" s="11">
        <f t="shared" si="15"/>
        <v>5797987</v>
      </c>
      <c r="N221" s="11">
        <f t="shared" si="19"/>
        <v>-393309</v>
      </c>
      <c r="O221" s="11">
        <f t="shared" si="20"/>
        <v>-1869162</v>
      </c>
      <c r="P221" s="11">
        <f t="shared" si="8"/>
        <v>16578945</v>
      </c>
      <c r="Q221" s="11">
        <f t="shared" si="16"/>
        <v>6016000</v>
      </c>
      <c r="R221" s="11">
        <f t="shared" si="21"/>
        <v>1500000</v>
      </c>
    </row>
    <row r="222">
      <c r="A222" s="1" t="s">
        <v>2692</v>
      </c>
      <c r="B222" s="8">
        <v>45985.0</v>
      </c>
      <c r="C222" s="1" t="s">
        <v>6</v>
      </c>
      <c r="D222" s="10">
        <v>570000.0</v>
      </c>
      <c r="E222" s="12"/>
      <c r="F222" s="1" t="s">
        <v>2693</v>
      </c>
      <c r="G222" s="11">
        <f t="shared" si="11"/>
        <v>59726675</v>
      </c>
      <c r="H222" s="11">
        <f t="shared" si="12"/>
        <v>9800000</v>
      </c>
      <c r="I222" s="11">
        <f t="shared" si="13"/>
        <v>37570200</v>
      </c>
      <c r="J222" s="11">
        <f t="shared" si="18"/>
        <v>18102475</v>
      </c>
      <c r="K222" s="11">
        <f t="shared" si="3"/>
        <v>12356475</v>
      </c>
      <c r="L222" s="11">
        <f t="shared" si="14"/>
        <v>4322134</v>
      </c>
      <c r="M222" s="11">
        <f t="shared" si="15"/>
        <v>5797987</v>
      </c>
      <c r="N222" s="11">
        <f t="shared" si="19"/>
        <v>-203309</v>
      </c>
      <c r="O222" s="11">
        <f t="shared" si="20"/>
        <v>-1679162</v>
      </c>
      <c r="P222" s="11">
        <f t="shared" si="8"/>
        <v>16768945</v>
      </c>
      <c r="Q222" s="11">
        <f t="shared" si="16"/>
        <v>6016000</v>
      </c>
      <c r="R222" s="11">
        <f t="shared" si="21"/>
        <v>1500000</v>
      </c>
    </row>
    <row r="223">
      <c r="A223" s="1" t="s">
        <v>2694</v>
      </c>
      <c r="B223" s="8">
        <v>45985.0</v>
      </c>
      <c r="C223" s="1" t="s">
        <v>6</v>
      </c>
      <c r="D223" s="10">
        <v>100000.0</v>
      </c>
      <c r="E223" s="12"/>
      <c r="F223" s="1" t="s">
        <v>2695</v>
      </c>
      <c r="G223" s="11">
        <f t="shared" si="11"/>
        <v>59826675</v>
      </c>
      <c r="H223" s="11">
        <f t="shared" si="12"/>
        <v>9800000</v>
      </c>
      <c r="I223" s="11">
        <f t="shared" si="13"/>
        <v>37570200</v>
      </c>
      <c r="J223" s="11">
        <f t="shared" si="18"/>
        <v>18202475</v>
      </c>
      <c r="K223" s="11">
        <f t="shared" si="3"/>
        <v>12456475</v>
      </c>
      <c r="L223" s="11">
        <f t="shared" si="14"/>
        <v>4322134</v>
      </c>
      <c r="M223" s="11">
        <f t="shared" si="15"/>
        <v>5797987</v>
      </c>
      <c r="N223" s="11">
        <f t="shared" si="19"/>
        <v>-169975.6667</v>
      </c>
      <c r="O223" s="11">
        <f t="shared" si="20"/>
        <v>-1645828.667</v>
      </c>
      <c r="P223" s="11">
        <f t="shared" si="8"/>
        <v>16802278.33</v>
      </c>
      <c r="Q223" s="11">
        <f t="shared" si="16"/>
        <v>6016000</v>
      </c>
      <c r="R223" s="11">
        <f t="shared" si="21"/>
        <v>1500000</v>
      </c>
    </row>
    <row r="224">
      <c r="A224" s="1" t="s">
        <v>2696</v>
      </c>
      <c r="B224" s="8">
        <v>45985.0</v>
      </c>
      <c r="C224" s="1" t="s">
        <v>6</v>
      </c>
      <c r="D224" s="10">
        <v>120000.0</v>
      </c>
      <c r="E224" s="12"/>
      <c r="F224" s="1" t="s">
        <v>2697</v>
      </c>
      <c r="G224" s="11">
        <f t="shared" si="11"/>
        <v>59946675</v>
      </c>
      <c r="H224" s="11">
        <f t="shared" si="12"/>
        <v>9800000</v>
      </c>
      <c r="I224" s="11">
        <f t="shared" si="13"/>
        <v>37570200</v>
      </c>
      <c r="J224" s="11">
        <f t="shared" si="18"/>
        <v>18322475</v>
      </c>
      <c r="K224" s="11">
        <f t="shared" si="3"/>
        <v>12576475</v>
      </c>
      <c r="L224" s="11">
        <f t="shared" si="14"/>
        <v>4322134</v>
      </c>
      <c r="M224" s="11">
        <f t="shared" si="15"/>
        <v>5797987</v>
      </c>
      <c r="N224" s="11">
        <f t="shared" si="19"/>
        <v>-129975.6667</v>
      </c>
      <c r="O224" s="11">
        <f t="shared" si="20"/>
        <v>-1605828.667</v>
      </c>
      <c r="P224" s="11">
        <f t="shared" si="8"/>
        <v>16842278.33</v>
      </c>
      <c r="Q224" s="11">
        <f t="shared" si="16"/>
        <v>6016000</v>
      </c>
      <c r="R224" s="11">
        <f t="shared" si="21"/>
        <v>1500000</v>
      </c>
    </row>
    <row r="225">
      <c r="A225" s="1" t="s">
        <v>2698</v>
      </c>
      <c r="B225" s="8">
        <v>45985.0</v>
      </c>
      <c r="C225" s="1" t="s">
        <v>6</v>
      </c>
      <c r="D225" s="10">
        <v>770000.0</v>
      </c>
      <c r="E225" s="12"/>
      <c r="F225" s="1" t="s">
        <v>1992</v>
      </c>
      <c r="G225" s="11">
        <f t="shared" si="11"/>
        <v>60716675</v>
      </c>
      <c r="H225" s="11">
        <f t="shared" si="12"/>
        <v>9800000</v>
      </c>
      <c r="I225" s="11">
        <f t="shared" si="13"/>
        <v>37570200</v>
      </c>
      <c r="J225" s="11">
        <f t="shared" si="18"/>
        <v>19092475</v>
      </c>
      <c r="K225" s="11">
        <f t="shared" si="3"/>
        <v>13346475</v>
      </c>
      <c r="L225" s="11">
        <f t="shared" si="14"/>
        <v>4322134</v>
      </c>
      <c r="M225" s="11">
        <f t="shared" si="15"/>
        <v>5797987</v>
      </c>
      <c r="N225" s="11">
        <f t="shared" si="19"/>
        <v>126691</v>
      </c>
      <c r="O225" s="11">
        <f t="shared" si="20"/>
        <v>-1349162</v>
      </c>
      <c r="P225" s="11">
        <f t="shared" si="8"/>
        <v>17098945</v>
      </c>
      <c r="Q225" s="11">
        <f t="shared" si="16"/>
        <v>6016000</v>
      </c>
      <c r="R225" s="11">
        <f t="shared" si="21"/>
        <v>1500000</v>
      </c>
    </row>
    <row r="226">
      <c r="A226" s="1" t="s">
        <v>2699</v>
      </c>
      <c r="B226" s="8">
        <v>45985.0</v>
      </c>
      <c r="C226" s="1" t="s">
        <v>6</v>
      </c>
      <c r="D226" s="10">
        <v>3600000.0</v>
      </c>
      <c r="E226" s="12"/>
      <c r="F226" s="1" t="s">
        <v>2700</v>
      </c>
      <c r="G226" s="11">
        <f t="shared" si="11"/>
        <v>64316675</v>
      </c>
      <c r="H226" s="11">
        <f t="shared" si="12"/>
        <v>9800000</v>
      </c>
      <c r="I226" s="11">
        <f t="shared" si="13"/>
        <v>37570200</v>
      </c>
      <c r="J226" s="11">
        <f t="shared" si="18"/>
        <v>22692475</v>
      </c>
      <c r="K226" s="11">
        <f t="shared" si="3"/>
        <v>16946475</v>
      </c>
      <c r="L226" s="11">
        <f t="shared" si="14"/>
        <v>4322134</v>
      </c>
      <c r="M226" s="11">
        <f t="shared" si="15"/>
        <v>5797987</v>
      </c>
      <c r="N226" s="11">
        <f t="shared" si="19"/>
        <v>1326691</v>
      </c>
      <c r="O226" s="11">
        <f t="shared" si="20"/>
        <v>-149162</v>
      </c>
      <c r="P226" s="11">
        <f t="shared" si="8"/>
        <v>18298945</v>
      </c>
      <c r="Q226" s="11">
        <f t="shared" si="16"/>
        <v>6016000</v>
      </c>
      <c r="R226" s="11">
        <f t="shared" si="21"/>
        <v>1500000</v>
      </c>
    </row>
    <row r="227">
      <c r="A227" s="1" t="s">
        <v>2701</v>
      </c>
      <c r="B227" s="8">
        <v>45986.0</v>
      </c>
      <c r="C227" s="1" t="s">
        <v>6</v>
      </c>
      <c r="D227" s="10">
        <v>64600.0</v>
      </c>
      <c r="E227" s="12"/>
      <c r="F227" s="1" t="s">
        <v>2032</v>
      </c>
      <c r="G227" s="11">
        <f t="shared" si="11"/>
        <v>64381275</v>
      </c>
      <c r="H227" s="11">
        <f t="shared" si="12"/>
        <v>9800000</v>
      </c>
      <c r="I227" s="11">
        <f t="shared" si="13"/>
        <v>37570200</v>
      </c>
      <c r="J227" s="11">
        <f t="shared" si="18"/>
        <v>22757075</v>
      </c>
      <c r="K227" s="11">
        <f t="shared" si="3"/>
        <v>17011075</v>
      </c>
      <c r="L227" s="11">
        <f t="shared" si="14"/>
        <v>4322134</v>
      </c>
      <c r="M227" s="11">
        <f t="shared" si="15"/>
        <v>5797987</v>
      </c>
      <c r="N227" s="11">
        <f t="shared" si="19"/>
        <v>1348224.333</v>
      </c>
      <c r="O227" s="11">
        <f t="shared" si="20"/>
        <v>-127628.6667</v>
      </c>
      <c r="P227" s="11">
        <f t="shared" si="8"/>
        <v>18320478.33</v>
      </c>
      <c r="Q227" s="11">
        <f t="shared" si="16"/>
        <v>6016000</v>
      </c>
      <c r="R227" s="11">
        <f t="shared" si="21"/>
        <v>1500000</v>
      </c>
    </row>
    <row r="228">
      <c r="A228" s="1" t="s">
        <v>2702</v>
      </c>
      <c r="B228" s="8">
        <v>45986.0</v>
      </c>
      <c r="C228" s="1" t="s">
        <v>6</v>
      </c>
      <c r="D228" s="10">
        <v>57000.0</v>
      </c>
      <c r="E228" s="12"/>
      <c r="F228" s="1" t="s">
        <v>2703</v>
      </c>
      <c r="G228" s="11">
        <f t="shared" si="11"/>
        <v>64438275</v>
      </c>
      <c r="H228" s="11">
        <f t="shared" si="12"/>
        <v>9800000</v>
      </c>
      <c r="I228" s="11">
        <f t="shared" si="13"/>
        <v>37570200</v>
      </c>
      <c r="J228" s="11">
        <f t="shared" si="18"/>
        <v>22814075</v>
      </c>
      <c r="K228" s="11">
        <f t="shared" si="3"/>
        <v>17068075</v>
      </c>
      <c r="L228" s="11">
        <f t="shared" si="14"/>
        <v>4322134</v>
      </c>
      <c r="M228" s="11">
        <f t="shared" si="15"/>
        <v>5797987</v>
      </c>
      <c r="N228" s="11">
        <f t="shared" si="19"/>
        <v>1367224.333</v>
      </c>
      <c r="O228" s="11">
        <f t="shared" si="20"/>
        <v>-108628.6667</v>
      </c>
      <c r="P228" s="11">
        <f t="shared" si="8"/>
        <v>18339478.33</v>
      </c>
      <c r="Q228" s="11">
        <f t="shared" si="16"/>
        <v>6016000</v>
      </c>
      <c r="R228" s="11">
        <f t="shared" si="21"/>
        <v>1500000</v>
      </c>
    </row>
    <row r="229">
      <c r="A229" s="1" t="s">
        <v>2704</v>
      </c>
      <c r="B229" s="8">
        <v>45986.0</v>
      </c>
      <c r="C229" s="1" t="s">
        <v>6</v>
      </c>
      <c r="D229" s="10">
        <v>177000.0</v>
      </c>
      <c r="E229" s="12"/>
      <c r="F229" s="1" t="s">
        <v>2705</v>
      </c>
      <c r="G229" s="11">
        <f t="shared" si="11"/>
        <v>64615275</v>
      </c>
      <c r="H229" s="11">
        <f t="shared" si="12"/>
        <v>9800000</v>
      </c>
      <c r="I229" s="11">
        <f t="shared" si="13"/>
        <v>37570200</v>
      </c>
      <c r="J229" s="11">
        <f t="shared" si="18"/>
        <v>22991075</v>
      </c>
      <c r="K229" s="11">
        <f t="shared" si="3"/>
        <v>17245075</v>
      </c>
      <c r="L229" s="11">
        <f t="shared" si="14"/>
        <v>4322134</v>
      </c>
      <c r="M229" s="11">
        <f t="shared" si="15"/>
        <v>5797987</v>
      </c>
      <c r="N229" s="11">
        <f t="shared" si="19"/>
        <v>1426224.333</v>
      </c>
      <c r="O229" s="11">
        <f t="shared" si="20"/>
        <v>-49628.66667</v>
      </c>
      <c r="P229" s="11">
        <f t="shared" si="8"/>
        <v>18398478.33</v>
      </c>
      <c r="Q229" s="11">
        <f t="shared" si="16"/>
        <v>6016000</v>
      </c>
      <c r="R229" s="11">
        <f t="shared" si="21"/>
        <v>1500000</v>
      </c>
    </row>
    <row r="230">
      <c r="A230" s="1" t="s">
        <v>2706</v>
      </c>
      <c r="B230" s="8">
        <v>45986.0</v>
      </c>
      <c r="C230" s="1" t="s">
        <v>22</v>
      </c>
      <c r="D230" s="12"/>
      <c r="E230" s="10">
        <v>50000.0</v>
      </c>
      <c r="F230" s="1" t="s">
        <v>30</v>
      </c>
      <c r="G230" s="11">
        <f t="shared" si="11"/>
        <v>64615275</v>
      </c>
      <c r="H230" s="11">
        <f t="shared" si="12"/>
        <v>9800000</v>
      </c>
      <c r="I230" s="11">
        <f t="shared" si="13"/>
        <v>37570200</v>
      </c>
      <c r="J230" s="11">
        <f t="shared" si="18"/>
        <v>22941075</v>
      </c>
      <c r="K230" s="11">
        <f t="shared" si="3"/>
        <v>17245075</v>
      </c>
      <c r="L230" s="11">
        <f t="shared" si="14"/>
        <v>4322134</v>
      </c>
      <c r="M230" s="11">
        <f t="shared" si="15"/>
        <v>5847987</v>
      </c>
      <c r="N230" s="11">
        <f t="shared" si="19"/>
        <v>1426224.333</v>
      </c>
      <c r="O230" s="11">
        <f t="shared" si="20"/>
        <v>-99628.66667</v>
      </c>
      <c r="P230" s="11">
        <f t="shared" si="8"/>
        <v>18398478.33</v>
      </c>
      <c r="Q230" s="11">
        <f t="shared" si="16"/>
        <v>6016000</v>
      </c>
      <c r="R230" s="11">
        <f t="shared" si="21"/>
        <v>1500000</v>
      </c>
    </row>
    <row r="231">
      <c r="A231" s="1" t="s">
        <v>2707</v>
      </c>
      <c r="B231" s="8">
        <v>45986.0</v>
      </c>
      <c r="C231" s="1" t="s">
        <v>34</v>
      </c>
      <c r="D231" s="12"/>
      <c r="E231" s="10">
        <v>2400000.0</v>
      </c>
      <c r="F231" s="1" t="s">
        <v>2639</v>
      </c>
      <c r="G231" s="11">
        <f t="shared" si="11"/>
        <v>64615275</v>
      </c>
      <c r="H231" s="11">
        <f t="shared" si="12"/>
        <v>9800000</v>
      </c>
      <c r="I231" s="11">
        <f t="shared" si="13"/>
        <v>39970200</v>
      </c>
      <c r="J231" s="11">
        <f t="shared" si="18"/>
        <v>20541075</v>
      </c>
      <c r="K231" s="11">
        <f t="shared" si="3"/>
        <v>14845075</v>
      </c>
      <c r="L231" s="11">
        <f t="shared" si="14"/>
        <v>4322134</v>
      </c>
      <c r="M231" s="11">
        <f t="shared" si="15"/>
        <v>5847987</v>
      </c>
      <c r="N231" s="11">
        <f t="shared" si="19"/>
        <v>626224.3333</v>
      </c>
      <c r="O231" s="11">
        <f t="shared" si="20"/>
        <v>-899628.6667</v>
      </c>
      <c r="P231" s="11">
        <f t="shared" si="8"/>
        <v>17598478.33</v>
      </c>
      <c r="Q231" s="11">
        <f t="shared" si="16"/>
        <v>6016000</v>
      </c>
      <c r="R231" s="11">
        <f t="shared" si="21"/>
        <v>1500000</v>
      </c>
    </row>
    <row r="232">
      <c r="A232" s="1" t="s">
        <v>2708</v>
      </c>
      <c r="B232" s="8">
        <v>45986.0</v>
      </c>
      <c r="C232" s="1" t="s">
        <v>34</v>
      </c>
      <c r="D232" s="12"/>
      <c r="E232" s="10">
        <v>188000.0</v>
      </c>
      <c r="F232" s="1" t="s">
        <v>62</v>
      </c>
      <c r="G232" s="11">
        <f t="shared" si="11"/>
        <v>64615275</v>
      </c>
      <c r="H232" s="11">
        <f t="shared" si="12"/>
        <v>9800000</v>
      </c>
      <c r="I232" s="11">
        <f t="shared" si="13"/>
        <v>40158200</v>
      </c>
      <c r="J232" s="11">
        <f t="shared" si="18"/>
        <v>20353075</v>
      </c>
      <c r="K232" s="11">
        <f t="shared" si="3"/>
        <v>14657075</v>
      </c>
      <c r="L232" s="11">
        <f t="shared" si="14"/>
        <v>4322134</v>
      </c>
      <c r="M232" s="11">
        <f t="shared" si="15"/>
        <v>5847987</v>
      </c>
      <c r="N232" s="11">
        <f t="shared" si="19"/>
        <v>563557.6667</v>
      </c>
      <c r="O232" s="11">
        <f t="shared" si="20"/>
        <v>-962295.3333</v>
      </c>
      <c r="P232" s="11">
        <f t="shared" si="8"/>
        <v>17535811.67</v>
      </c>
      <c r="Q232" s="11">
        <f t="shared" si="16"/>
        <v>6016000</v>
      </c>
      <c r="R232" s="11">
        <f t="shared" si="21"/>
        <v>1500000</v>
      </c>
    </row>
    <row r="233">
      <c r="A233" s="1" t="s">
        <v>2709</v>
      </c>
      <c r="B233" s="8">
        <v>45986.0</v>
      </c>
      <c r="C233" s="1" t="s">
        <v>34</v>
      </c>
      <c r="D233" s="12"/>
      <c r="E233" s="10">
        <v>35000.0</v>
      </c>
      <c r="F233" s="1" t="s">
        <v>39</v>
      </c>
      <c r="G233" s="11">
        <f t="shared" si="11"/>
        <v>64615275</v>
      </c>
      <c r="H233" s="11">
        <f t="shared" si="12"/>
        <v>9800000</v>
      </c>
      <c r="I233" s="11">
        <f t="shared" si="13"/>
        <v>40193200</v>
      </c>
      <c r="J233" s="11">
        <f t="shared" si="18"/>
        <v>20318075</v>
      </c>
      <c r="K233" s="11">
        <f t="shared" si="3"/>
        <v>14622075</v>
      </c>
      <c r="L233" s="11">
        <f t="shared" si="14"/>
        <v>4322134</v>
      </c>
      <c r="M233" s="11">
        <f t="shared" si="15"/>
        <v>5847987</v>
      </c>
      <c r="N233" s="11">
        <f t="shared" si="19"/>
        <v>551891</v>
      </c>
      <c r="O233" s="11">
        <f t="shared" si="20"/>
        <v>-973962</v>
      </c>
      <c r="P233" s="11">
        <f t="shared" si="8"/>
        <v>17524145</v>
      </c>
      <c r="Q233" s="11">
        <f t="shared" si="16"/>
        <v>6016000</v>
      </c>
      <c r="R233" s="11">
        <f t="shared" si="21"/>
        <v>1500000</v>
      </c>
    </row>
    <row r="234">
      <c r="A234" s="1" t="s">
        <v>2710</v>
      </c>
      <c r="B234" s="8">
        <v>45986.0</v>
      </c>
      <c r="C234" s="1" t="s">
        <v>34</v>
      </c>
      <c r="D234" s="12"/>
      <c r="E234" s="10">
        <v>225000.0</v>
      </c>
      <c r="F234" s="1" t="s">
        <v>2711</v>
      </c>
      <c r="G234" s="11">
        <f t="shared" si="11"/>
        <v>64615275</v>
      </c>
      <c r="H234" s="11">
        <f t="shared" si="12"/>
        <v>9800000</v>
      </c>
      <c r="I234" s="11">
        <f t="shared" si="13"/>
        <v>40418200</v>
      </c>
      <c r="J234" s="11">
        <f t="shared" si="18"/>
        <v>20093075</v>
      </c>
      <c r="K234" s="11">
        <f t="shared" si="3"/>
        <v>14397075</v>
      </c>
      <c r="L234" s="11">
        <f t="shared" si="14"/>
        <v>4322134</v>
      </c>
      <c r="M234" s="11">
        <f t="shared" si="15"/>
        <v>5847987</v>
      </c>
      <c r="N234" s="11">
        <f t="shared" si="19"/>
        <v>476891</v>
      </c>
      <c r="O234" s="11">
        <f t="shared" si="20"/>
        <v>-1048962</v>
      </c>
      <c r="P234" s="11">
        <f t="shared" si="8"/>
        <v>17449145</v>
      </c>
      <c r="Q234" s="11">
        <f t="shared" si="16"/>
        <v>6016000</v>
      </c>
      <c r="R234" s="11">
        <f t="shared" si="21"/>
        <v>1500000</v>
      </c>
    </row>
    <row r="235">
      <c r="A235" s="1" t="s">
        <v>2712</v>
      </c>
      <c r="B235" s="8">
        <v>45986.0</v>
      </c>
      <c r="C235" s="1" t="s">
        <v>34</v>
      </c>
      <c r="D235" s="12"/>
      <c r="E235" s="10">
        <v>80000.0</v>
      </c>
      <c r="F235" s="1" t="s">
        <v>2713</v>
      </c>
      <c r="G235" s="11">
        <f t="shared" si="11"/>
        <v>64615275</v>
      </c>
      <c r="H235" s="11">
        <f t="shared" si="12"/>
        <v>9800000</v>
      </c>
      <c r="I235" s="11">
        <f t="shared" si="13"/>
        <v>40498200</v>
      </c>
      <c r="J235" s="11">
        <f t="shared" si="18"/>
        <v>20013075</v>
      </c>
      <c r="K235" s="11">
        <f t="shared" si="3"/>
        <v>14317075</v>
      </c>
      <c r="L235" s="11">
        <f t="shared" si="14"/>
        <v>4322134</v>
      </c>
      <c r="M235" s="11">
        <f t="shared" si="15"/>
        <v>5847987</v>
      </c>
      <c r="N235" s="11">
        <f t="shared" si="19"/>
        <v>450224.3333</v>
      </c>
      <c r="O235" s="11">
        <f t="shared" si="20"/>
        <v>-1075628.667</v>
      </c>
      <c r="P235" s="11">
        <f t="shared" si="8"/>
        <v>17422478.33</v>
      </c>
      <c r="Q235" s="11">
        <f t="shared" si="16"/>
        <v>6016000</v>
      </c>
      <c r="R235" s="11">
        <f t="shared" si="21"/>
        <v>1500000</v>
      </c>
    </row>
    <row r="236">
      <c r="A236" s="1" t="s">
        <v>2714</v>
      </c>
      <c r="B236" s="8">
        <v>45987.0</v>
      </c>
      <c r="C236" s="1" t="s">
        <v>6</v>
      </c>
      <c r="D236" s="10">
        <v>52000.0</v>
      </c>
      <c r="E236" s="12"/>
      <c r="F236" s="1" t="s">
        <v>2715</v>
      </c>
      <c r="G236" s="11">
        <f t="shared" si="11"/>
        <v>64667275</v>
      </c>
      <c r="H236" s="11">
        <f t="shared" si="12"/>
        <v>9800000</v>
      </c>
      <c r="I236" s="11">
        <f t="shared" si="13"/>
        <v>40498200</v>
      </c>
      <c r="J236" s="11">
        <f t="shared" si="18"/>
        <v>20065075</v>
      </c>
      <c r="K236" s="11">
        <f t="shared" si="3"/>
        <v>14369075</v>
      </c>
      <c r="L236" s="11">
        <f t="shared" si="14"/>
        <v>4322134</v>
      </c>
      <c r="M236" s="11">
        <f t="shared" si="15"/>
        <v>5847987</v>
      </c>
      <c r="N236" s="11">
        <f t="shared" si="19"/>
        <v>467557.6667</v>
      </c>
      <c r="O236" s="11">
        <f t="shared" si="20"/>
        <v>-1058295.333</v>
      </c>
      <c r="P236" s="11">
        <f t="shared" si="8"/>
        <v>17439811.67</v>
      </c>
      <c r="Q236" s="11">
        <f t="shared" si="16"/>
        <v>6016000</v>
      </c>
      <c r="R236" s="11">
        <f t="shared" si="21"/>
        <v>1500000</v>
      </c>
    </row>
    <row r="237">
      <c r="A237" s="1" t="s">
        <v>2716</v>
      </c>
      <c r="B237" s="8">
        <v>45987.0</v>
      </c>
      <c r="C237" s="1" t="s">
        <v>6</v>
      </c>
      <c r="D237" s="10">
        <v>192000.0</v>
      </c>
      <c r="E237" s="12"/>
      <c r="F237" s="1" t="s">
        <v>2072</v>
      </c>
      <c r="G237" s="11">
        <f t="shared" si="11"/>
        <v>64859275</v>
      </c>
      <c r="H237" s="11">
        <f t="shared" si="12"/>
        <v>9800000</v>
      </c>
      <c r="I237" s="11">
        <f t="shared" si="13"/>
        <v>40498200</v>
      </c>
      <c r="J237" s="11">
        <f t="shared" si="18"/>
        <v>20257075</v>
      </c>
      <c r="K237" s="11">
        <f t="shared" si="3"/>
        <v>14561075</v>
      </c>
      <c r="L237" s="11">
        <f t="shared" si="14"/>
        <v>4322134</v>
      </c>
      <c r="M237" s="11">
        <f t="shared" si="15"/>
        <v>5847987</v>
      </c>
      <c r="N237" s="11">
        <f t="shared" si="19"/>
        <v>531557.6667</v>
      </c>
      <c r="O237" s="11">
        <f t="shared" si="20"/>
        <v>-994295.3333</v>
      </c>
      <c r="P237" s="11">
        <f t="shared" si="8"/>
        <v>17503811.67</v>
      </c>
      <c r="Q237" s="11">
        <f t="shared" si="16"/>
        <v>6016000</v>
      </c>
      <c r="R237" s="11">
        <f t="shared" si="21"/>
        <v>1500000</v>
      </c>
    </row>
    <row r="238">
      <c r="A238" s="1" t="s">
        <v>2717</v>
      </c>
      <c r="B238" s="8">
        <v>45987.0</v>
      </c>
      <c r="C238" s="1" t="s">
        <v>6</v>
      </c>
      <c r="D238" s="10">
        <v>122000.0</v>
      </c>
      <c r="E238" s="12"/>
      <c r="F238" s="1" t="s">
        <v>2449</v>
      </c>
      <c r="G238" s="11">
        <f t="shared" si="11"/>
        <v>64981275</v>
      </c>
      <c r="H238" s="11">
        <f t="shared" si="12"/>
        <v>9800000</v>
      </c>
      <c r="I238" s="11">
        <f t="shared" si="13"/>
        <v>40498200</v>
      </c>
      <c r="J238" s="11">
        <f t="shared" si="18"/>
        <v>20379075</v>
      </c>
      <c r="K238" s="11">
        <f t="shared" si="3"/>
        <v>14683075</v>
      </c>
      <c r="L238" s="11">
        <f t="shared" si="14"/>
        <v>4322134</v>
      </c>
      <c r="M238" s="11">
        <f t="shared" si="15"/>
        <v>5847987</v>
      </c>
      <c r="N238" s="11">
        <f t="shared" si="19"/>
        <v>572224.3333</v>
      </c>
      <c r="O238" s="11">
        <f t="shared" si="20"/>
        <v>-953628.6667</v>
      </c>
      <c r="P238" s="11">
        <f t="shared" si="8"/>
        <v>17544478.33</v>
      </c>
      <c r="Q238" s="11">
        <f t="shared" si="16"/>
        <v>6016000</v>
      </c>
      <c r="R238" s="11">
        <f t="shared" si="21"/>
        <v>1500000</v>
      </c>
    </row>
    <row r="239">
      <c r="A239" s="1" t="s">
        <v>2718</v>
      </c>
      <c r="B239" s="8">
        <v>45987.0</v>
      </c>
      <c r="C239" s="1" t="s">
        <v>6</v>
      </c>
      <c r="D239" s="10">
        <v>92000.0</v>
      </c>
      <c r="E239" s="12"/>
      <c r="F239" s="1" t="s">
        <v>2664</v>
      </c>
      <c r="G239" s="11">
        <f t="shared" si="11"/>
        <v>65073275</v>
      </c>
      <c r="H239" s="11">
        <f t="shared" si="12"/>
        <v>9800000</v>
      </c>
      <c r="I239" s="11">
        <f t="shared" si="13"/>
        <v>40498200</v>
      </c>
      <c r="J239" s="11">
        <f t="shared" si="18"/>
        <v>20471075</v>
      </c>
      <c r="K239" s="11">
        <f t="shared" si="3"/>
        <v>14775075</v>
      </c>
      <c r="L239" s="11">
        <f t="shared" si="14"/>
        <v>4322134</v>
      </c>
      <c r="M239" s="11">
        <f t="shared" si="15"/>
        <v>5847987</v>
      </c>
      <c r="N239" s="11">
        <f t="shared" si="19"/>
        <v>602891</v>
      </c>
      <c r="O239" s="11">
        <f t="shared" si="20"/>
        <v>-922962</v>
      </c>
      <c r="P239" s="11">
        <f t="shared" si="8"/>
        <v>17575145</v>
      </c>
      <c r="Q239" s="11">
        <f t="shared" si="16"/>
        <v>6016000</v>
      </c>
      <c r="R239" s="11">
        <f t="shared" si="21"/>
        <v>1500000</v>
      </c>
    </row>
    <row r="240">
      <c r="A240" s="1" t="s">
        <v>2719</v>
      </c>
      <c r="B240" s="8">
        <v>45987.0</v>
      </c>
      <c r="C240" s="1" t="s">
        <v>6</v>
      </c>
      <c r="D240" s="10">
        <v>680000.0</v>
      </c>
      <c r="E240" s="12"/>
      <c r="F240" s="1" t="s">
        <v>2483</v>
      </c>
      <c r="G240" s="11">
        <f t="shared" si="11"/>
        <v>65753275</v>
      </c>
      <c r="H240" s="11">
        <f t="shared" si="12"/>
        <v>9800000</v>
      </c>
      <c r="I240" s="11">
        <f t="shared" si="13"/>
        <v>40498200</v>
      </c>
      <c r="J240" s="11">
        <f t="shared" si="18"/>
        <v>21151075</v>
      </c>
      <c r="K240" s="11">
        <f t="shared" si="3"/>
        <v>15455075</v>
      </c>
      <c r="L240" s="11">
        <f t="shared" si="14"/>
        <v>4322134</v>
      </c>
      <c r="M240" s="11">
        <f t="shared" si="15"/>
        <v>5847987</v>
      </c>
      <c r="N240" s="11">
        <f t="shared" si="19"/>
        <v>829557.6667</v>
      </c>
      <c r="O240" s="11">
        <f t="shared" si="20"/>
        <v>-696295.3333</v>
      </c>
      <c r="P240" s="11">
        <f t="shared" si="8"/>
        <v>17801811.67</v>
      </c>
      <c r="Q240" s="11">
        <f t="shared" si="16"/>
        <v>6016000</v>
      </c>
      <c r="R240" s="11">
        <f t="shared" si="21"/>
        <v>1500000</v>
      </c>
    </row>
    <row r="241">
      <c r="A241" s="1" t="s">
        <v>2720</v>
      </c>
      <c r="B241" s="8">
        <v>45987.0</v>
      </c>
      <c r="C241" s="1" t="s">
        <v>6</v>
      </c>
      <c r="D241" s="10">
        <v>135000.0</v>
      </c>
      <c r="E241" s="12"/>
      <c r="F241" s="1" t="s">
        <v>2721</v>
      </c>
      <c r="G241" s="11">
        <f t="shared" si="11"/>
        <v>65888275</v>
      </c>
      <c r="H241" s="11">
        <f t="shared" si="12"/>
        <v>9800000</v>
      </c>
      <c r="I241" s="11">
        <f t="shared" si="13"/>
        <v>40498200</v>
      </c>
      <c r="J241" s="11">
        <f t="shared" si="18"/>
        <v>21286075</v>
      </c>
      <c r="K241" s="11">
        <f t="shared" si="3"/>
        <v>15590075</v>
      </c>
      <c r="L241" s="11">
        <f t="shared" si="14"/>
        <v>4322134</v>
      </c>
      <c r="M241" s="11">
        <f t="shared" si="15"/>
        <v>5847987</v>
      </c>
      <c r="N241" s="11">
        <f t="shared" si="19"/>
        <v>874557.6667</v>
      </c>
      <c r="O241" s="11">
        <f t="shared" si="20"/>
        <v>-651295.3333</v>
      </c>
      <c r="P241" s="11">
        <f t="shared" si="8"/>
        <v>17846811.67</v>
      </c>
      <c r="Q241" s="11">
        <f t="shared" si="16"/>
        <v>6016000</v>
      </c>
      <c r="R241" s="11">
        <f t="shared" si="21"/>
        <v>1500000</v>
      </c>
    </row>
    <row r="242">
      <c r="A242" s="1" t="s">
        <v>2722</v>
      </c>
      <c r="B242" s="8">
        <v>45987.0</v>
      </c>
      <c r="C242" s="1" t="s">
        <v>25</v>
      </c>
      <c r="D242" s="12"/>
      <c r="E242" s="10">
        <v>300000.0</v>
      </c>
      <c r="F242" s="1" t="s">
        <v>53</v>
      </c>
      <c r="G242" s="11">
        <f t="shared" si="11"/>
        <v>65888275</v>
      </c>
      <c r="H242" s="11">
        <f t="shared" si="12"/>
        <v>10100000</v>
      </c>
      <c r="I242" s="11">
        <f t="shared" si="13"/>
        <v>40498200</v>
      </c>
      <c r="J242" s="11">
        <f t="shared" si="18"/>
        <v>20986075</v>
      </c>
      <c r="K242" s="11">
        <f t="shared" si="3"/>
        <v>15290075</v>
      </c>
      <c r="L242" s="11">
        <f t="shared" si="14"/>
        <v>4322134</v>
      </c>
      <c r="M242" s="11">
        <f t="shared" si="15"/>
        <v>5847987</v>
      </c>
      <c r="N242" s="11">
        <f t="shared" si="19"/>
        <v>774557.6667</v>
      </c>
      <c r="O242" s="11">
        <f t="shared" si="20"/>
        <v>-751295.3333</v>
      </c>
      <c r="P242" s="11">
        <f t="shared" si="8"/>
        <v>17746811.67</v>
      </c>
      <c r="Q242" s="11">
        <f t="shared" si="16"/>
        <v>6316000</v>
      </c>
      <c r="R242" s="11">
        <f t="shared" si="21"/>
        <v>1500000</v>
      </c>
    </row>
    <row r="243">
      <c r="A243" s="1" t="s">
        <v>2723</v>
      </c>
      <c r="B243" s="8">
        <v>45987.0</v>
      </c>
      <c r="C243" s="1" t="s">
        <v>19</v>
      </c>
      <c r="D243" s="12"/>
      <c r="E243" s="10">
        <v>2100000.0</v>
      </c>
      <c r="F243" s="1" t="s">
        <v>2230</v>
      </c>
      <c r="G243" s="11">
        <f t="shared" si="11"/>
        <v>65888275</v>
      </c>
      <c r="H243" s="11">
        <f t="shared" si="12"/>
        <v>10100000</v>
      </c>
      <c r="I243" s="11">
        <f t="shared" si="13"/>
        <v>40498200</v>
      </c>
      <c r="J243" s="11">
        <f t="shared" si="18"/>
        <v>18886075</v>
      </c>
      <c r="K243" s="11">
        <f t="shared" si="3"/>
        <v>15290075</v>
      </c>
      <c r="L243" s="11">
        <f t="shared" si="14"/>
        <v>4322134</v>
      </c>
      <c r="M243" s="11">
        <f t="shared" si="15"/>
        <v>5847987</v>
      </c>
      <c r="N243" s="11">
        <f t="shared" si="19"/>
        <v>774557.6667</v>
      </c>
      <c r="O243" s="11">
        <f t="shared" si="20"/>
        <v>-751295.3333</v>
      </c>
      <c r="P243" s="11">
        <f t="shared" ref="P243:P283" si="22">((K243 - IF(ROW()=2, 0, K242)) / 3) + IF(ROW()=2, 0, P242) + IF(C243="INVESTOR", D243, 0) - IF(C243="INVESTOR", E243, 0)</f>
        <v>15646811.67</v>
      </c>
      <c r="Q243" s="11">
        <f t="shared" si="16"/>
        <v>6316000</v>
      </c>
      <c r="R243" s="11">
        <f t="shared" si="21"/>
        <v>1500000</v>
      </c>
    </row>
    <row r="244">
      <c r="A244" s="1" t="s">
        <v>2724</v>
      </c>
      <c r="B244" s="8">
        <v>45988.0</v>
      </c>
      <c r="C244" s="1" t="s">
        <v>25</v>
      </c>
      <c r="D244" s="12"/>
      <c r="E244" s="10">
        <v>100000.0</v>
      </c>
      <c r="F244" s="1" t="s">
        <v>53</v>
      </c>
      <c r="G244" s="11">
        <f t="shared" si="11"/>
        <v>65888275</v>
      </c>
      <c r="H244" s="11">
        <f t="shared" si="12"/>
        <v>10200000</v>
      </c>
      <c r="I244" s="11">
        <f t="shared" si="13"/>
        <v>40498200</v>
      </c>
      <c r="J244" s="11">
        <f t="shared" si="18"/>
        <v>18786075</v>
      </c>
      <c r="K244" s="11">
        <f t="shared" si="3"/>
        <v>15190075</v>
      </c>
      <c r="L244" s="11">
        <f t="shared" si="14"/>
        <v>4322134</v>
      </c>
      <c r="M244" s="11">
        <f t="shared" si="15"/>
        <v>5847987</v>
      </c>
      <c r="N244" s="11">
        <f t="shared" si="19"/>
        <v>741224.3333</v>
      </c>
      <c r="O244" s="11">
        <f t="shared" si="20"/>
        <v>-784628.6667</v>
      </c>
      <c r="P244" s="11">
        <f t="shared" si="22"/>
        <v>15613478.33</v>
      </c>
      <c r="Q244" s="11">
        <f t="shared" si="16"/>
        <v>6416000</v>
      </c>
      <c r="R244" s="11">
        <f t="shared" si="21"/>
        <v>1500000</v>
      </c>
    </row>
    <row r="245">
      <c r="A245" s="1" t="s">
        <v>2725</v>
      </c>
      <c r="B245" s="8">
        <v>45988.0</v>
      </c>
      <c r="C245" s="1" t="s">
        <v>34</v>
      </c>
      <c r="D245" s="12"/>
      <c r="E245" s="10">
        <v>500000.0</v>
      </c>
      <c r="F245" s="1" t="s">
        <v>1339</v>
      </c>
      <c r="G245" s="11">
        <f t="shared" si="11"/>
        <v>65888275</v>
      </c>
      <c r="H245" s="11">
        <f t="shared" si="12"/>
        <v>10200000</v>
      </c>
      <c r="I245" s="11">
        <f t="shared" si="13"/>
        <v>40998200</v>
      </c>
      <c r="J245" s="11">
        <f t="shared" si="18"/>
        <v>18286075</v>
      </c>
      <c r="K245" s="11">
        <f t="shared" si="3"/>
        <v>14690075</v>
      </c>
      <c r="L245" s="11">
        <f t="shared" si="14"/>
        <v>4322134</v>
      </c>
      <c r="M245" s="11">
        <f t="shared" si="15"/>
        <v>5847987</v>
      </c>
      <c r="N245" s="11">
        <f t="shared" si="19"/>
        <v>574557.6667</v>
      </c>
      <c r="O245" s="11">
        <f t="shared" si="20"/>
        <v>-951295.3333</v>
      </c>
      <c r="P245" s="11">
        <f t="shared" si="22"/>
        <v>15446811.67</v>
      </c>
      <c r="Q245" s="11">
        <f t="shared" si="16"/>
        <v>6416000</v>
      </c>
      <c r="R245" s="11">
        <f t="shared" si="21"/>
        <v>1500000</v>
      </c>
    </row>
    <row r="246">
      <c r="A246" s="1" t="s">
        <v>2726</v>
      </c>
      <c r="B246" s="8">
        <v>45989.0</v>
      </c>
      <c r="C246" s="1" t="s">
        <v>34</v>
      </c>
      <c r="D246" s="12"/>
      <c r="E246" s="10">
        <v>15000.0</v>
      </c>
      <c r="F246" s="1" t="s">
        <v>39</v>
      </c>
      <c r="G246" s="11">
        <f t="shared" si="11"/>
        <v>65888275</v>
      </c>
      <c r="H246" s="11">
        <f t="shared" si="12"/>
        <v>10200000</v>
      </c>
      <c r="I246" s="11">
        <f t="shared" si="13"/>
        <v>41013200</v>
      </c>
      <c r="J246" s="11">
        <f t="shared" si="18"/>
        <v>18271075</v>
      </c>
      <c r="K246" s="11">
        <f t="shared" si="3"/>
        <v>14675075</v>
      </c>
      <c r="L246" s="11">
        <f t="shared" si="14"/>
        <v>4322134</v>
      </c>
      <c r="M246" s="11">
        <f t="shared" si="15"/>
        <v>5847987</v>
      </c>
      <c r="N246" s="11">
        <f t="shared" si="19"/>
        <v>569557.6667</v>
      </c>
      <c r="O246" s="11">
        <f t="shared" si="20"/>
        <v>-956295.3333</v>
      </c>
      <c r="P246" s="11">
        <f t="shared" si="22"/>
        <v>15441811.67</v>
      </c>
      <c r="Q246" s="11">
        <f t="shared" si="16"/>
        <v>6416000</v>
      </c>
      <c r="R246" s="11">
        <f t="shared" si="21"/>
        <v>1500000</v>
      </c>
    </row>
    <row r="247">
      <c r="A247" s="1" t="s">
        <v>2727</v>
      </c>
      <c r="B247" s="8">
        <v>45989.0</v>
      </c>
      <c r="C247" s="1" t="s">
        <v>34</v>
      </c>
      <c r="D247" s="12"/>
      <c r="E247" s="10">
        <v>50000.0</v>
      </c>
      <c r="F247" s="1" t="s">
        <v>39</v>
      </c>
      <c r="G247" s="11">
        <f t="shared" si="11"/>
        <v>65888275</v>
      </c>
      <c r="H247" s="11">
        <f t="shared" si="12"/>
        <v>10200000</v>
      </c>
      <c r="I247" s="11">
        <f t="shared" si="13"/>
        <v>41063200</v>
      </c>
      <c r="J247" s="11">
        <f t="shared" si="18"/>
        <v>18221075</v>
      </c>
      <c r="K247" s="11">
        <f t="shared" si="3"/>
        <v>14625075</v>
      </c>
      <c r="L247" s="11">
        <f t="shared" si="14"/>
        <v>4322134</v>
      </c>
      <c r="M247" s="11">
        <f t="shared" si="15"/>
        <v>5847987</v>
      </c>
      <c r="N247" s="11">
        <f t="shared" si="19"/>
        <v>552891</v>
      </c>
      <c r="O247" s="11">
        <f t="shared" si="20"/>
        <v>-972962</v>
      </c>
      <c r="P247" s="11">
        <f t="shared" si="22"/>
        <v>15425145</v>
      </c>
      <c r="Q247" s="11">
        <f t="shared" si="16"/>
        <v>6416000</v>
      </c>
      <c r="R247" s="11">
        <f t="shared" si="21"/>
        <v>1500000</v>
      </c>
    </row>
    <row r="248">
      <c r="A248" s="14" t="s">
        <v>2728</v>
      </c>
      <c r="B248" s="8">
        <v>45989.0</v>
      </c>
      <c r="C248" s="1" t="s">
        <v>6</v>
      </c>
      <c r="D248" s="10">
        <v>330000.0</v>
      </c>
      <c r="E248" s="12"/>
      <c r="F248" s="1" t="s">
        <v>2729</v>
      </c>
      <c r="G248" s="11">
        <f t="shared" si="11"/>
        <v>66218275</v>
      </c>
      <c r="H248" s="11">
        <f t="shared" si="12"/>
        <v>10200000</v>
      </c>
      <c r="I248" s="11">
        <f t="shared" si="13"/>
        <v>41063200</v>
      </c>
      <c r="J248" s="11">
        <f t="shared" si="18"/>
        <v>18551075</v>
      </c>
      <c r="K248" s="11">
        <f t="shared" si="3"/>
        <v>14955075</v>
      </c>
      <c r="L248" s="11">
        <f t="shared" si="14"/>
        <v>4322134</v>
      </c>
      <c r="M248" s="11">
        <f t="shared" si="15"/>
        <v>5847987</v>
      </c>
      <c r="N248" s="11">
        <f t="shared" si="19"/>
        <v>662891</v>
      </c>
      <c r="O248" s="11">
        <f t="shared" si="20"/>
        <v>-862962</v>
      </c>
      <c r="P248" s="11">
        <f t="shared" si="22"/>
        <v>15535145</v>
      </c>
      <c r="Q248" s="11">
        <f t="shared" si="16"/>
        <v>6416000</v>
      </c>
      <c r="R248" s="11">
        <f t="shared" si="21"/>
        <v>1500000</v>
      </c>
    </row>
    <row r="249">
      <c r="A249" s="1" t="s">
        <v>2730</v>
      </c>
      <c r="B249" s="8">
        <v>45990.0</v>
      </c>
      <c r="C249" s="1" t="s">
        <v>34</v>
      </c>
      <c r="D249" s="12"/>
      <c r="E249" s="10">
        <v>121000.0</v>
      </c>
      <c r="F249" s="1" t="s">
        <v>2731</v>
      </c>
      <c r="G249" s="11">
        <f t="shared" si="11"/>
        <v>66218275</v>
      </c>
      <c r="H249" s="11">
        <f t="shared" si="12"/>
        <v>10200000</v>
      </c>
      <c r="I249" s="11">
        <f t="shared" si="13"/>
        <v>41184200</v>
      </c>
      <c r="J249" s="11">
        <f t="shared" si="18"/>
        <v>18430075</v>
      </c>
      <c r="K249" s="11">
        <f t="shared" si="3"/>
        <v>14834075</v>
      </c>
      <c r="L249" s="11">
        <f t="shared" si="14"/>
        <v>4322134</v>
      </c>
      <c r="M249" s="11">
        <f t="shared" si="15"/>
        <v>5847987</v>
      </c>
      <c r="N249" s="11">
        <f t="shared" si="19"/>
        <v>622557.6667</v>
      </c>
      <c r="O249" s="11">
        <f t="shared" si="20"/>
        <v>-903295.3333</v>
      </c>
      <c r="P249" s="11">
        <f t="shared" si="22"/>
        <v>15494811.67</v>
      </c>
      <c r="Q249" s="11">
        <f t="shared" si="16"/>
        <v>6416000</v>
      </c>
      <c r="R249" s="11">
        <f t="shared" si="21"/>
        <v>1500000</v>
      </c>
    </row>
    <row r="250">
      <c r="A250" s="1" t="s">
        <v>2732</v>
      </c>
      <c r="B250" s="8">
        <v>45990.0</v>
      </c>
      <c r="C250" s="1" t="s">
        <v>34</v>
      </c>
      <c r="D250" s="12"/>
      <c r="E250" s="10">
        <v>150000.0</v>
      </c>
      <c r="F250" s="1" t="s">
        <v>39</v>
      </c>
      <c r="G250" s="11">
        <f t="shared" si="11"/>
        <v>66218275</v>
      </c>
      <c r="H250" s="11">
        <f t="shared" si="12"/>
        <v>10200000</v>
      </c>
      <c r="I250" s="11">
        <f t="shared" si="13"/>
        <v>41334200</v>
      </c>
      <c r="J250" s="11">
        <f t="shared" si="18"/>
        <v>18280075</v>
      </c>
      <c r="K250" s="11">
        <f t="shared" si="3"/>
        <v>14684075</v>
      </c>
      <c r="L250" s="11">
        <f t="shared" si="14"/>
        <v>4322134</v>
      </c>
      <c r="M250" s="11">
        <f t="shared" si="15"/>
        <v>5847987</v>
      </c>
      <c r="N250" s="11">
        <f t="shared" si="19"/>
        <v>572557.6667</v>
      </c>
      <c r="O250" s="11">
        <f t="shared" si="20"/>
        <v>-953295.3333</v>
      </c>
      <c r="P250" s="11">
        <f t="shared" si="22"/>
        <v>15444811.67</v>
      </c>
      <c r="Q250" s="11">
        <f t="shared" si="16"/>
        <v>6416000</v>
      </c>
      <c r="R250" s="11">
        <f t="shared" si="21"/>
        <v>1500000</v>
      </c>
    </row>
    <row r="251">
      <c r="A251" s="1" t="s">
        <v>2733</v>
      </c>
      <c r="B251" s="8">
        <v>45990.0</v>
      </c>
      <c r="C251" s="1" t="s">
        <v>34</v>
      </c>
      <c r="D251" s="12"/>
      <c r="E251" s="10">
        <v>66000.0</v>
      </c>
      <c r="F251" s="1" t="s">
        <v>62</v>
      </c>
      <c r="G251" s="11">
        <f t="shared" si="11"/>
        <v>66218275</v>
      </c>
      <c r="H251" s="11">
        <f t="shared" si="12"/>
        <v>10200000</v>
      </c>
      <c r="I251" s="11">
        <f t="shared" si="13"/>
        <v>41400200</v>
      </c>
      <c r="J251" s="11">
        <f t="shared" si="18"/>
        <v>18214075</v>
      </c>
      <c r="K251" s="11">
        <f t="shared" si="3"/>
        <v>14618075</v>
      </c>
      <c r="L251" s="11">
        <f t="shared" si="14"/>
        <v>4322134</v>
      </c>
      <c r="M251" s="11">
        <f t="shared" si="15"/>
        <v>5847987</v>
      </c>
      <c r="N251" s="11">
        <f t="shared" si="19"/>
        <v>550557.6667</v>
      </c>
      <c r="O251" s="11">
        <f t="shared" si="20"/>
        <v>-975295.3333</v>
      </c>
      <c r="P251" s="11">
        <f t="shared" si="22"/>
        <v>15422811.67</v>
      </c>
      <c r="Q251" s="11">
        <f t="shared" si="16"/>
        <v>6416000</v>
      </c>
      <c r="R251" s="11">
        <f t="shared" si="21"/>
        <v>1500000</v>
      </c>
    </row>
    <row r="252">
      <c r="A252" s="1" t="s">
        <v>2734</v>
      </c>
      <c r="B252" s="8">
        <v>45990.0</v>
      </c>
      <c r="C252" s="1" t="s">
        <v>34</v>
      </c>
      <c r="D252" s="12"/>
      <c r="E252" s="10">
        <v>35000.0</v>
      </c>
      <c r="F252" s="1" t="s">
        <v>39</v>
      </c>
      <c r="G252" s="11">
        <f t="shared" si="11"/>
        <v>66218275</v>
      </c>
      <c r="H252" s="11">
        <f t="shared" si="12"/>
        <v>10200000</v>
      </c>
      <c r="I252" s="11">
        <f t="shared" si="13"/>
        <v>41435200</v>
      </c>
      <c r="J252" s="11">
        <f t="shared" si="18"/>
        <v>18179075</v>
      </c>
      <c r="K252" s="11">
        <f t="shared" si="3"/>
        <v>14583075</v>
      </c>
      <c r="L252" s="11">
        <f t="shared" si="14"/>
        <v>4322134</v>
      </c>
      <c r="M252" s="11">
        <f t="shared" si="15"/>
        <v>5847987</v>
      </c>
      <c r="N252" s="11">
        <f t="shared" si="19"/>
        <v>538891</v>
      </c>
      <c r="O252" s="11">
        <f t="shared" si="20"/>
        <v>-986962</v>
      </c>
      <c r="P252" s="11">
        <f t="shared" si="22"/>
        <v>15411145</v>
      </c>
      <c r="Q252" s="11">
        <f t="shared" si="16"/>
        <v>6416000</v>
      </c>
      <c r="R252" s="11">
        <f t="shared" si="21"/>
        <v>1500000</v>
      </c>
    </row>
    <row r="253">
      <c r="A253" s="1" t="s">
        <v>2735</v>
      </c>
      <c r="B253" s="8">
        <v>45990.0</v>
      </c>
      <c r="C253" s="1" t="s">
        <v>34</v>
      </c>
      <c r="D253" s="12"/>
      <c r="E253" s="10">
        <v>100000.0</v>
      </c>
      <c r="F253" s="1" t="s">
        <v>2736</v>
      </c>
      <c r="G253" s="11">
        <f t="shared" si="11"/>
        <v>66218275</v>
      </c>
      <c r="H253" s="11">
        <f t="shared" si="12"/>
        <v>10200000</v>
      </c>
      <c r="I253" s="11">
        <f t="shared" si="13"/>
        <v>41535200</v>
      </c>
      <c r="J253" s="11">
        <f t="shared" si="18"/>
        <v>18079075</v>
      </c>
      <c r="K253" s="11">
        <f t="shared" si="3"/>
        <v>14483075</v>
      </c>
      <c r="L253" s="11">
        <f t="shared" si="14"/>
        <v>4322134</v>
      </c>
      <c r="M253" s="11">
        <f t="shared" si="15"/>
        <v>5847987</v>
      </c>
      <c r="N253" s="11">
        <f t="shared" si="19"/>
        <v>505557.6667</v>
      </c>
      <c r="O253" s="11">
        <f t="shared" si="20"/>
        <v>-1020295.333</v>
      </c>
      <c r="P253" s="11">
        <f t="shared" si="22"/>
        <v>15377811.67</v>
      </c>
      <c r="Q253" s="11">
        <f t="shared" si="16"/>
        <v>6416000</v>
      </c>
      <c r="R253" s="11">
        <f t="shared" si="21"/>
        <v>1500000</v>
      </c>
    </row>
    <row r="254">
      <c r="A254" s="1" t="s">
        <v>2737</v>
      </c>
      <c r="B254" s="8">
        <v>45990.0</v>
      </c>
      <c r="C254" s="1" t="s">
        <v>1982</v>
      </c>
      <c r="D254" s="12"/>
      <c r="E254" s="10">
        <v>125000.0</v>
      </c>
      <c r="F254" s="1" t="s">
        <v>1983</v>
      </c>
      <c r="G254" s="11">
        <f t="shared" si="11"/>
        <v>66218275</v>
      </c>
      <c r="H254" s="11">
        <f t="shared" si="12"/>
        <v>10200000</v>
      </c>
      <c r="I254" s="11">
        <f t="shared" si="13"/>
        <v>41535200</v>
      </c>
      <c r="J254" s="11">
        <f t="shared" si="18"/>
        <v>17954075</v>
      </c>
      <c r="K254" s="11">
        <f t="shared" si="3"/>
        <v>14483075</v>
      </c>
      <c r="L254" s="11">
        <f t="shared" si="14"/>
        <v>4447134</v>
      </c>
      <c r="M254" s="11">
        <f t="shared" si="15"/>
        <v>5847987</v>
      </c>
      <c r="N254" s="11">
        <f t="shared" si="19"/>
        <v>380557.6667</v>
      </c>
      <c r="O254" s="11">
        <f t="shared" si="20"/>
        <v>-1020295.333</v>
      </c>
      <c r="P254" s="11">
        <f t="shared" si="22"/>
        <v>15377811.67</v>
      </c>
      <c r="Q254" s="11">
        <f t="shared" si="16"/>
        <v>6416000</v>
      </c>
      <c r="R254" s="11">
        <f t="shared" si="21"/>
        <v>1500000</v>
      </c>
    </row>
    <row r="255">
      <c r="A255" s="1" t="s">
        <v>2738</v>
      </c>
      <c r="B255" s="8">
        <v>45991.0</v>
      </c>
      <c r="C255" s="1" t="s">
        <v>25</v>
      </c>
      <c r="D255" s="12"/>
      <c r="E255" s="10">
        <v>300000.0</v>
      </c>
      <c r="F255" s="1" t="s">
        <v>53</v>
      </c>
      <c r="G255" s="11">
        <f t="shared" si="11"/>
        <v>66218275</v>
      </c>
      <c r="H255" s="11">
        <f t="shared" si="12"/>
        <v>10500000</v>
      </c>
      <c r="I255" s="11">
        <f t="shared" si="13"/>
        <v>41535200</v>
      </c>
      <c r="J255" s="11">
        <f t="shared" si="18"/>
        <v>17654075</v>
      </c>
      <c r="K255" s="11">
        <f t="shared" si="3"/>
        <v>14183075</v>
      </c>
      <c r="L255" s="11">
        <f t="shared" si="14"/>
        <v>4447134</v>
      </c>
      <c r="M255" s="11">
        <f t="shared" si="15"/>
        <v>5847987</v>
      </c>
      <c r="N255" s="11">
        <f t="shared" si="19"/>
        <v>280557.6667</v>
      </c>
      <c r="O255" s="11">
        <f t="shared" si="20"/>
        <v>-1120295.333</v>
      </c>
      <c r="P255" s="11">
        <f t="shared" si="22"/>
        <v>15277811.67</v>
      </c>
      <c r="Q255" s="11">
        <f t="shared" si="16"/>
        <v>6716000</v>
      </c>
      <c r="R255" s="11">
        <f t="shared" si="21"/>
        <v>1500000</v>
      </c>
    </row>
    <row r="256">
      <c r="A256" s="1" t="s">
        <v>2739</v>
      </c>
      <c r="B256" s="8">
        <v>45991.0</v>
      </c>
      <c r="C256" s="1" t="s">
        <v>25</v>
      </c>
      <c r="D256" s="12"/>
      <c r="E256" s="10">
        <v>28000.0</v>
      </c>
      <c r="F256" s="1" t="s">
        <v>2740</v>
      </c>
      <c r="G256" s="11">
        <f t="shared" si="11"/>
        <v>66218275</v>
      </c>
      <c r="H256" s="11">
        <f t="shared" si="12"/>
        <v>10528000</v>
      </c>
      <c r="I256" s="11">
        <f t="shared" si="13"/>
        <v>41535200</v>
      </c>
      <c r="J256" s="11">
        <f t="shared" si="18"/>
        <v>17626075</v>
      </c>
      <c r="K256" s="11">
        <f t="shared" si="3"/>
        <v>14155075</v>
      </c>
      <c r="L256" s="11">
        <f t="shared" si="14"/>
        <v>4447134</v>
      </c>
      <c r="M256" s="11">
        <f t="shared" si="15"/>
        <v>5847987</v>
      </c>
      <c r="N256" s="11">
        <f t="shared" si="19"/>
        <v>271224.3333</v>
      </c>
      <c r="O256" s="11">
        <f t="shared" si="20"/>
        <v>-1129628.667</v>
      </c>
      <c r="P256" s="11">
        <f t="shared" si="22"/>
        <v>15268478.33</v>
      </c>
      <c r="Q256" s="11">
        <f t="shared" si="16"/>
        <v>6716000</v>
      </c>
      <c r="R256" s="11">
        <f t="shared" si="21"/>
        <v>1500000</v>
      </c>
    </row>
    <row r="257">
      <c r="A257" s="1" t="s">
        <v>2741</v>
      </c>
      <c r="B257" s="8">
        <v>45991.0</v>
      </c>
      <c r="C257" s="1" t="s">
        <v>25</v>
      </c>
      <c r="D257" s="12"/>
      <c r="E257" s="10">
        <v>38000.0</v>
      </c>
      <c r="F257" s="1" t="s">
        <v>2742</v>
      </c>
      <c r="G257" s="11">
        <f t="shared" si="11"/>
        <v>66218275</v>
      </c>
      <c r="H257" s="11">
        <f t="shared" si="12"/>
        <v>10566000</v>
      </c>
      <c r="I257" s="11">
        <f t="shared" si="13"/>
        <v>41535200</v>
      </c>
      <c r="J257" s="11">
        <f t="shared" si="18"/>
        <v>17588075</v>
      </c>
      <c r="K257" s="11">
        <f t="shared" si="3"/>
        <v>14117075</v>
      </c>
      <c r="L257" s="11">
        <f t="shared" si="14"/>
        <v>4447134</v>
      </c>
      <c r="M257" s="11">
        <f t="shared" si="15"/>
        <v>5847987</v>
      </c>
      <c r="N257" s="11">
        <f t="shared" si="19"/>
        <v>258557.6667</v>
      </c>
      <c r="O257" s="11">
        <f t="shared" si="20"/>
        <v>-1142295.333</v>
      </c>
      <c r="P257" s="11">
        <f t="shared" si="22"/>
        <v>15255811.67</v>
      </c>
      <c r="Q257" s="11">
        <f t="shared" si="16"/>
        <v>6716000</v>
      </c>
      <c r="R257" s="11">
        <f t="shared" si="21"/>
        <v>1500000</v>
      </c>
    </row>
    <row r="258">
      <c r="A258" s="1" t="s">
        <v>2743</v>
      </c>
      <c r="B258" s="8">
        <v>45991.0</v>
      </c>
      <c r="C258" s="1" t="s">
        <v>34</v>
      </c>
      <c r="D258" s="12"/>
      <c r="E258" s="10">
        <v>80000.0</v>
      </c>
      <c r="F258" s="1" t="s">
        <v>39</v>
      </c>
      <c r="G258" s="11">
        <f t="shared" si="11"/>
        <v>66218275</v>
      </c>
      <c r="H258" s="11">
        <f t="shared" si="12"/>
        <v>10566000</v>
      </c>
      <c r="I258" s="11">
        <f t="shared" si="13"/>
        <v>41615200</v>
      </c>
      <c r="J258" s="11">
        <f t="shared" si="18"/>
        <v>17508075</v>
      </c>
      <c r="K258" s="11">
        <f t="shared" si="3"/>
        <v>14037075</v>
      </c>
      <c r="L258" s="11">
        <f t="shared" si="14"/>
        <v>4447134</v>
      </c>
      <c r="M258" s="11">
        <f t="shared" si="15"/>
        <v>5847987</v>
      </c>
      <c r="N258" s="11">
        <f t="shared" si="19"/>
        <v>231891</v>
      </c>
      <c r="O258" s="11">
        <f t="shared" si="20"/>
        <v>-1168962</v>
      </c>
      <c r="P258" s="11">
        <f t="shared" si="22"/>
        <v>15229145</v>
      </c>
      <c r="Q258" s="11">
        <f t="shared" si="16"/>
        <v>6716000</v>
      </c>
      <c r="R258" s="11">
        <f t="shared" si="21"/>
        <v>1500000</v>
      </c>
    </row>
    <row r="259">
      <c r="A259" s="1" t="s">
        <v>2744</v>
      </c>
      <c r="B259" s="8">
        <v>45991.0</v>
      </c>
      <c r="C259" s="1" t="s">
        <v>34</v>
      </c>
      <c r="D259" s="12"/>
      <c r="E259" s="10">
        <v>650000.0</v>
      </c>
      <c r="F259" s="1" t="s">
        <v>2745</v>
      </c>
      <c r="G259" s="11">
        <f t="shared" si="11"/>
        <v>66218275</v>
      </c>
      <c r="H259" s="11">
        <f t="shared" si="12"/>
        <v>10566000</v>
      </c>
      <c r="I259" s="11">
        <f t="shared" si="13"/>
        <v>42265200</v>
      </c>
      <c r="J259" s="11">
        <f t="shared" si="18"/>
        <v>16858075</v>
      </c>
      <c r="K259" s="11">
        <f t="shared" si="3"/>
        <v>13387075</v>
      </c>
      <c r="L259" s="11">
        <f t="shared" si="14"/>
        <v>4447134</v>
      </c>
      <c r="M259" s="11">
        <f t="shared" si="15"/>
        <v>5847987</v>
      </c>
      <c r="N259" s="11">
        <f t="shared" si="19"/>
        <v>15224.33333</v>
      </c>
      <c r="O259" s="11">
        <f t="shared" si="20"/>
        <v>-1385628.667</v>
      </c>
      <c r="P259" s="11">
        <f t="shared" si="22"/>
        <v>15012478.33</v>
      </c>
      <c r="Q259" s="11">
        <f t="shared" si="16"/>
        <v>6716000</v>
      </c>
      <c r="R259" s="11">
        <f t="shared" si="21"/>
        <v>1500000</v>
      </c>
    </row>
    <row r="260">
      <c r="A260" s="1" t="s">
        <v>2746</v>
      </c>
      <c r="B260" s="8">
        <v>45991.0</v>
      </c>
      <c r="C260" s="1" t="s">
        <v>34</v>
      </c>
      <c r="D260" s="12"/>
      <c r="E260" s="10">
        <v>1819000.0</v>
      </c>
      <c r="F260" s="1" t="s">
        <v>2747</v>
      </c>
      <c r="G260" s="11">
        <f t="shared" si="11"/>
        <v>66218275</v>
      </c>
      <c r="H260" s="11">
        <f t="shared" si="12"/>
        <v>10566000</v>
      </c>
      <c r="I260" s="11">
        <f t="shared" si="13"/>
        <v>44084200</v>
      </c>
      <c r="J260" s="11">
        <f t="shared" si="18"/>
        <v>15039075</v>
      </c>
      <c r="K260" s="11">
        <f t="shared" si="3"/>
        <v>11568075</v>
      </c>
      <c r="L260" s="11">
        <f t="shared" si="14"/>
        <v>4447134</v>
      </c>
      <c r="M260" s="11">
        <f t="shared" si="15"/>
        <v>5847987</v>
      </c>
      <c r="N260" s="11">
        <f t="shared" si="19"/>
        <v>-591109</v>
      </c>
      <c r="O260" s="11">
        <f t="shared" si="20"/>
        <v>-1991962</v>
      </c>
      <c r="P260" s="11">
        <f t="shared" si="22"/>
        <v>14406145</v>
      </c>
      <c r="Q260" s="11">
        <f t="shared" si="16"/>
        <v>6716000</v>
      </c>
      <c r="R260" s="11">
        <f t="shared" si="21"/>
        <v>1500000</v>
      </c>
    </row>
    <row r="261">
      <c r="A261" s="1" t="s">
        <v>2748</v>
      </c>
      <c r="B261" s="8">
        <v>45991.0</v>
      </c>
      <c r="C261" s="1" t="s">
        <v>6</v>
      </c>
      <c r="D261" s="10">
        <v>760000.0</v>
      </c>
      <c r="E261" s="12"/>
      <c r="F261" s="1" t="s">
        <v>2749</v>
      </c>
      <c r="G261" s="11">
        <f t="shared" si="11"/>
        <v>66978275</v>
      </c>
      <c r="H261" s="11">
        <f t="shared" si="12"/>
        <v>10566000</v>
      </c>
      <c r="I261" s="11">
        <f t="shared" si="13"/>
        <v>44084200</v>
      </c>
      <c r="J261" s="11">
        <f t="shared" si="18"/>
        <v>15799075</v>
      </c>
      <c r="K261" s="11">
        <f t="shared" si="3"/>
        <v>12328075</v>
      </c>
      <c r="L261" s="11">
        <f t="shared" si="14"/>
        <v>4447134</v>
      </c>
      <c r="M261" s="11">
        <f t="shared" si="15"/>
        <v>5847987</v>
      </c>
      <c r="N261" s="11">
        <f t="shared" si="19"/>
        <v>-337775.6667</v>
      </c>
      <c r="O261" s="11">
        <f t="shared" si="20"/>
        <v>-1738628.667</v>
      </c>
      <c r="P261" s="11">
        <f t="shared" si="22"/>
        <v>14659478.33</v>
      </c>
      <c r="Q261" s="11">
        <f t="shared" si="16"/>
        <v>6716000</v>
      </c>
      <c r="R261" s="11">
        <f t="shared" si="21"/>
        <v>1500000</v>
      </c>
    </row>
    <row r="262">
      <c r="A262" s="1" t="s">
        <v>2750</v>
      </c>
      <c r="B262" s="8">
        <v>45991.0</v>
      </c>
      <c r="C262" s="1" t="s">
        <v>34</v>
      </c>
      <c r="D262" s="12"/>
      <c r="E262" s="10">
        <v>88000.0</v>
      </c>
      <c r="F262" s="1" t="s">
        <v>2751</v>
      </c>
      <c r="G262" s="11">
        <f t="shared" si="11"/>
        <v>66978275</v>
      </c>
      <c r="H262" s="11">
        <f t="shared" si="12"/>
        <v>10566000</v>
      </c>
      <c r="I262" s="11">
        <f t="shared" si="13"/>
        <v>44172200</v>
      </c>
      <c r="J262" s="11">
        <f t="shared" si="18"/>
        <v>15711075</v>
      </c>
      <c r="K262" s="11">
        <f t="shared" si="3"/>
        <v>12240075</v>
      </c>
      <c r="L262" s="11">
        <f t="shared" si="14"/>
        <v>4447134</v>
      </c>
      <c r="M262" s="11">
        <f t="shared" si="15"/>
        <v>5847987</v>
      </c>
      <c r="N262" s="11">
        <f t="shared" si="19"/>
        <v>-367109</v>
      </c>
      <c r="O262" s="11">
        <f t="shared" si="20"/>
        <v>-1767962</v>
      </c>
      <c r="P262" s="11">
        <f t="shared" si="22"/>
        <v>14630145</v>
      </c>
      <c r="Q262" s="11">
        <f t="shared" si="16"/>
        <v>6716000</v>
      </c>
      <c r="R262" s="11">
        <f t="shared" si="21"/>
        <v>1500000</v>
      </c>
    </row>
    <row r="263">
      <c r="A263" s="1" t="s">
        <v>2752</v>
      </c>
      <c r="B263" s="8">
        <v>45991.0</v>
      </c>
      <c r="C263" s="1" t="s">
        <v>34</v>
      </c>
      <c r="D263" s="12"/>
      <c r="E263" s="10">
        <v>150000.0</v>
      </c>
      <c r="F263" s="1" t="s">
        <v>2753</v>
      </c>
      <c r="G263" s="11">
        <f t="shared" si="11"/>
        <v>66978275</v>
      </c>
      <c r="H263" s="11">
        <f t="shared" si="12"/>
        <v>10566000</v>
      </c>
      <c r="I263" s="11">
        <f t="shared" si="13"/>
        <v>44322200</v>
      </c>
      <c r="J263" s="11">
        <f t="shared" si="18"/>
        <v>15561075</v>
      </c>
      <c r="K263" s="11">
        <f t="shared" si="3"/>
        <v>12090075</v>
      </c>
      <c r="L263" s="11">
        <f t="shared" si="14"/>
        <v>4447134</v>
      </c>
      <c r="M263" s="11">
        <f t="shared" si="15"/>
        <v>5847987</v>
      </c>
      <c r="N263" s="11">
        <f t="shared" si="19"/>
        <v>-417109</v>
      </c>
      <c r="O263" s="11">
        <f t="shared" si="20"/>
        <v>-1817962</v>
      </c>
      <c r="P263" s="11">
        <f t="shared" si="22"/>
        <v>14580145</v>
      </c>
      <c r="Q263" s="11">
        <f t="shared" si="16"/>
        <v>6716000</v>
      </c>
      <c r="R263" s="11">
        <f t="shared" si="21"/>
        <v>1500000</v>
      </c>
    </row>
    <row r="264">
      <c r="A264" s="1" t="s">
        <v>2754</v>
      </c>
      <c r="B264" s="8">
        <v>45991.0</v>
      </c>
      <c r="C264" s="1" t="s">
        <v>34</v>
      </c>
      <c r="D264" s="12"/>
      <c r="E264" s="10">
        <v>30000.0</v>
      </c>
      <c r="F264" s="1" t="s">
        <v>2755</v>
      </c>
      <c r="G264" s="11">
        <f t="shared" si="11"/>
        <v>66978275</v>
      </c>
      <c r="H264" s="11">
        <f t="shared" si="12"/>
        <v>10566000</v>
      </c>
      <c r="I264" s="11">
        <f t="shared" si="13"/>
        <v>44352200</v>
      </c>
      <c r="J264" s="11">
        <f t="shared" si="18"/>
        <v>15531075</v>
      </c>
      <c r="K264" s="11">
        <f t="shared" si="3"/>
        <v>12060075</v>
      </c>
      <c r="L264" s="11">
        <f t="shared" si="14"/>
        <v>4447134</v>
      </c>
      <c r="M264" s="11">
        <f t="shared" si="15"/>
        <v>5847987</v>
      </c>
      <c r="N264" s="11">
        <f t="shared" si="19"/>
        <v>-427109</v>
      </c>
      <c r="O264" s="11">
        <f t="shared" si="20"/>
        <v>-1827962</v>
      </c>
      <c r="P264" s="11">
        <f t="shared" si="22"/>
        <v>14570145</v>
      </c>
      <c r="Q264" s="11">
        <f t="shared" si="16"/>
        <v>6716000</v>
      </c>
      <c r="R264" s="11">
        <f t="shared" si="21"/>
        <v>1500000</v>
      </c>
    </row>
    <row r="265">
      <c r="A265" s="1" t="s">
        <v>2756</v>
      </c>
      <c r="B265" s="8">
        <v>45988.0</v>
      </c>
      <c r="C265" s="1" t="s">
        <v>6</v>
      </c>
      <c r="D265" s="10">
        <v>354000.0</v>
      </c>
      <c r="E265" s="12"/>
      <c r="F265" s="1" t="s">
        <v>2052</v>
      </c>
      <c r="G265" s="11">
        <f t="shared" si="11"/>
        <v>67332275</v>
      </c>
      <c r="H265" s="11">
        <f t="shared" si="12"/>
        <v>10566000</v>
      </c>
      <c r="I265" s="11">
        <f t="shared" si="13"/>
        <v>44352200</v>
      </c>
      <c r="J265" s="11">
        <f t="shared" si="18"/>
        <v>15885075</v>
      </c>
      <c r="K265" s="11">
        <f t="shared" si="3"/>
        <v>12414075</v>
      </c>
      <c r="L265" s="11">
        <f t="shared" si="14"/>
        <v>4447134</v>
      </c>
      <c r="M265" s="11">
        <f t="shared" si="15"/>
        <v>5847987</v>
      </c>
      <c r="N265" s="11">
        <f t="shared" si="19"/>
        <v>-309109</v>
      </c>
      <c r="O265" s="11">
        <f t="shared" si="20"/>
        <v>-1709962</v>
      </c>
      <c r="P265" s="11">
        <f t="shared" si="22"/>
        <v>14688145</v>
      </c>
      <c r="Q265" s="11">
        <f t="shared" si="16"/>
        <v>6716000</v>
      </c>
      <c r="R265" s="11">
        <f t="shared" si="21"/>
        <v>1500000</v>
      </c>
    </row>
    <row r="266">
      <c r="A266" s="1" t="s">
        <v>2757</v>
      </c>
      <c r="B266" s="8">
        <v>45988.0</v>
      </c>
      <c r="C266" s="1" t="s">
        <v>6</v>
      </c>
      <c r="D266" s="10">
        <v>80000.0</v>
      </c>
      <c r="E266" s="12"/>
      <c r="F266" s="1" t="s">
        <v>2758</v>
      </c>
      <c r="G266" s="11">
        <f t="shared" si="11"/>
        <v>67412275</v>
      </c>
      <c r="H266" s="11">
        <f t="shared" si="12"/>
        <v>10566000</v>
      </c>
      <c r="I266" s="11">
        <f t="shared" si="13"/>
        <v>44352200</v>
      </c>
      <c r="J266" s="11">
        <f t="shared" si="18"/>
        <v>15965075</v>
      </c>
      <c r="K266" s="11">
        <f t="shared" si="3"/>
        <v>12494075</v>
      </c>
      <c r="L266" s="11">
        <f t="shared" si="14"/>
        <v>4447134</v>
      </c>
      <c r="M266" s="11">
        <f t="shared" si="15"/>
        <v>5847987</v>
      </c>
      <c r="N266" s="11">
        <f t="shared" si="19"/>
        <v>-282442.3333</v>
      </c>
      <c r="O266" s="11">
        <f t="shared" si="20"/>
        <v>-1683295.333</v>
      </c>
      <c r="P266" s="11">
        <f t="shared" si="22"/>
        <v>14714811.67</v>
      </c>
      <c r="Q266" s="11">
        <f t="shared" si="16"/>
        <v>6716000</v>
      </c>
      <c r="R266" s="11">
        <f t="shared" si="21"/>
        <v>1500000</v>
      </c>
    </row>
    <row r="267">
      <c r="A267" s="1" t="s">
        <v>2759</v>
      </c>
      <c r="B267" s="8">
        <v>45988.0</v>
      </c>
      <c r="C267" s="1" t="s">
        <v>6</v>
      </c>
      <c r="D267" s="10">
        <v>170000.0</v>
      </c>
      <c r="E267" s="12"/>
      <c r="F267" s="1" t="s">
        <v>2390</v>
      </c>
      <c r="G267" s="11">
        <f t="shared" si="11"/>
        <v>67582275</v>
      </c>
      <c r="H267" s="11">
        <f t="shared" si="12"/>
        <v>10566000</v>
      </c>
      <c r="I267" s="11">
        <f t="shared" si="13"/>
        <v>44352200</v>
      </c>
      <c r="J267" s="11">
        <f t="shared" si="18"/>
        <v>16135075</v>
      </c>
      <c r="K267" s="11">
        <f t="shared" si="3"/>
        <v>12664075</v>
      </c>
      <c r="L267" s="11">
        <f t="shared" si="14"/>
        <v>4447134</v>
      </c>
      <c r="M267" s="11">
        <f t="shared" si="15"/>
        <v>5847987</v>
      </c>
      <c r="N267" s="11">
        <f t="shared" si="19"/>
        <v>-225775.6667</v>
      </c>
      <c r="O267" s="11">
        <f t="shared" si="20"/>
        <v>-1626628.667</v>
      </c>
      <c r="P267" s="11">
        <f t="shared" si="22"/>
        <v>14771478.33</v>
      </c>
      <c r="Q267" s="11">
        <f t="shared" si="16"/>
        <v>6716000</v>
      </c>
      <c r="R267" s="11">
        <f t="shared" si="21"/>
        <v>1500000</v>
      </c>
    </row>
    <row r="268">
      <c r="A268" s="1" t="s">
        <v>2760</v>
      </c>
      <c r="B268" s="8">
        <v>45988.0</v>
      </c>
      <c r="C268" s="1" t="s">
        <v>6</v>
      </c>
      <c r="D268" s="10">
        <v>2300000.0</v>
      </c>
      <c r="E268" s="12"/>
      <c r="F268" s="1" t="s">
        <v>1978</v>
      </c>
      <c r="G268" s="11">
        <f t="shared" si="11"/>
        <v>69882275</v>
      </c>
      <c r="H268" s="11">
        <f t="shared" si="12"/>
        <v>10566000</v>
      </c>
      <c r="I268" s="11">
        <f t="shared" si="13"/>
        <v>44352200</v>
      </c>
      <c r="J268" s="11">
        <f t="shared" si="18"/>
        <v>18435075</v>
      </c>
      <c r="K268" s="11">
        <f t="shared" si="3"/>
        <v>14964075</v>
      </c>
      <c r="L268" s="11">
        <f t="shared" si="14"/>
        <v>4447134</v>
      </c>
      <c r="M268" s="11">
        <f t="shared" si="15"/>
        <v>5847987</v>
      </c>
      <c r="N268" s="11">
        <f t="shared" si="19"/>
        <v>540891</v>
      </c>
      <c r="O268" s="11">
        <f t="shared" si="20"/>
        <v>-859962</v>
      </c>
      <c r="P268" s="11">
        <f t="shared" si="22"/>
        <v>15538145</v>
      </c>
      <c r="Q268" s="11">
        <f t="shared" si="16"/>
        <v>6716000</v>
      </c>
      <c r="R268" s="11">
        <f t="shared" si="21"/>
        <v>1500000</v>
      </c>
    </row>
    <row r="269">
      <c r="A269" s="1" t="s">
        <v>2761</v>
      </c>
      <c r="B269" s="8">
        <v>45989.0</v>
      </c>
      <c r="C269" s="1" t="s">
        <v>6</v>
      </c>
      <c r="D269" s="10">
        <v>36000.0</v>
      </c>
      <c r="E269" s="12"/>
      <c r="F269" s="1" t="s">
        <v>2762</v>
      </c>
      <c r="G269" s="11">
        <f t="shared" si="11"/>
        <v>69918275</v>
      </c>
      <c r="H269" s="11">
        <f t="shared" si="12"/>
        <v>10566000</v>
      </c>
      <c r="I269" s="11">
        <f t="shared" si="13"/>
        <v>44352200</v>
      </c>
      <c r="J269" s="11">
        <f t="shared" si="18"/>
        <v>18471075</v>
      </c>
      <c r="K269" s="11">
        <f t="shared" si="3"/>
        <v>15000075</v>
      </c>
      <c r="L269" s="11">
        <f t="shared" si="14"/>
        <v>4447134</v>
      </c>
      <c r="M269" s="11">
        <f t="shared" si="15"/>
        <v>5847987</v>
      </c>
      <c r="N269" s="11">
        <f t="shared" si="19"/>
        <v>552891</v>
      </c>
      <c r="O269" s="11">
        <f t="shared" si="20"/>
        <v>-847962</v>
      </c>
      <c r="P269" s="11">
        <f t="shared" si="22"/>
        <v>15550145</v>
      </c>
      <c r="Q269" s="11">
        <f t="shared" si="16"/>
        <v>6716000</v>
      </c>
      <c r="R269" s="11">
        <f t="shared" si="21"/>
        <v>1500000</v>
      </c>
    </row>
    <row r="270">
      <c r="A270" s="1" t="s">
        <v>2763</v>
      </c>
      <c r="B270" s="8">
        <v>45989.0</v>
      </c>
      <c r="C270" s="1" t="s">
        <v>6</v>
      </c>
      <c r="D270" s="10">
        <v>105000.0</v>
      </c>
      <c r="E270" s="12"/>
      <c r="F270" s="1" t="s">
        <v>2040</v>
      </c>
      <c r="G270" s="11">
        <f t="shared" si="11"/>
        <v>70023275</v>
      </c>
      <c r="H270" s="11">
        <f t="shared" si="12"/>
        <v>10566000</v>
      </c>
      <c r="I270" s="11">
        <f t="shared" si="13"/>
        <v>44352200</v>
      </c>
      <c r="J270" s="11">
        <f t="shared" si="18"/>
        <v>18576075</v>
      </c>
      <c r="K270" s="11">
        <f t="shared" si="3"/>
        <v>15105075</v>
      </c>
      <c r="L270" s="11">
        <f t="shared" si="14"/>
        <v>4447134</v>
      </c>
      <c r="M270" s="11">
        <f t="shared" si="15"/>
        <v>5847987</v>
      </c>
      <c r="N270" s="11">
        <f t="shared" si="19"/>
        <v>587891</v>
      </c>
      <c r="O270" s="11">
        <f t="shared" si="20"/>
        <v>-812962</v>
      </c>
      <c r="P270" s="11">
        <f t="shared" si="22"/>
        <v>15585145</v>
      </c>
      <c r="Q270" s="11">
        <f t="shared" si="16"/>
        <v>6716000</v>
      </c>
      <c r="R270" s="11">
        <f t="shared" si="21"/>
        <v>1500000</v>
      </c>
    </row>
    <row r="271">
      <c r="A271" s="1" t="s">
        <v>2764</v>
      </c>
      <c r="B271" s="8">
        <v>45989.0</v>
      </c>
      <c r="C271" s="1" t="s">
        <v>6</v>
      </c>
      <c r="D271" s="10">
        <v>100000.0</v>
      </c>
      <c r="E271" s="12"/>
      <c r="F271" s="1" t="s">
        <v>2664</v>
      </c>
      <c r="G271" s="11">
        <f t="shared" si="11"/>
        <v>70123275</v>
      </c>
      <c r="H271" s="11">
        <f t="shared" si="12"/>
        <v>10566000</v>
      </c>
      <c r="I271" s="11">
        <f t="shared" si="13"/>
        <v>44352200</v>
      </c>
      <c r="J271" s="11">
        <f t="shared" si="18"/>
        <v>18676075</v>
      </c>
      <c r="K271" s="11">
        <f t="shared" si="3"/>
        <v>15205075</v>
      </c>
      <c r="L271" s="11">
        <f t="shared" si="14"/>
        <v>4447134</v>
      </c>
      <c r="M271" s="11">
        <f t="shared" si="15"/>
        <v>5847987</v>
      </c>
      <c r="N271" s="11">
        <f t="shared" si="19"/>
        <v>621224.3333</v>
      </c>
      <c r="O271" s="11">
        <f t="shared" si="20"/>
        <v>-779628.6667</v>
      </c>
      <c r="P271" s="11">
        <f t="shared" si="22"/>
        <v>15618478.33</v>
      </c>
      <c r="Q271" s="11">
        <f t="shared" si="16"/>
        <v>6716000</v>
      </c>
      <c r="R271" s="11">
        <f t="shared" si="21"/>
        <v>1500000</v>
      </c>
    </row>
    <row r="272">
      <c r="A272" s="1" t="s">
        <v>2765</v>
      </c>
      <c r="B272" s="8">
        <v>45989.0</v>
      </c>
      <c r="C272" s="1" t="s">
        <v>6</v>
      </c>
      <c r="D272" s="10">
        <v>60000.0</v>
      </c>
      <c r="E272" s="12"/>
      <c r="F272" s="1" t="s">
        <v>2766</v>
      </c>
      <c r="G272" s="11">
        <f t="shared" si="11"/>
        <v>70183275</v>
      </c>
      <c r="H272" s="11">
        <f t="shared" si="12"/>
        <v>10566000</v>
      </c>
      <c r="I272" s="11">
        <f t="shared" si="13"/>
        <v>44352200</v>
      </c>
      <c r="J272" s="11">
        <f t="shared" si="18"/>
        <v>18736075</v>
      </c>
      <c r="K272" s="11">
        <f t="shared" si="3"/>
        <v>15265075</v>
      </c>
      <c r="L272" s="11">
        <f t="shared" si="14"/>
        <v>4447134</v>
      </c>
      <c r="M272" s="11">
        <f t="shared" si="15"/>
        <v>5847987</v>
      </c>
      <c r="N272" s="11">
        <f t="shared" si="19"/>
        <v>641224.3333</v>
      </c>
      <c r="O272" s="11">
        <f t="shared" si="20"/>
        <v>-759628.6667</v>
      </c>
      <c r="P272" s="11">
        <f t="shared" si="22"/>
        <v>15638478.33</v>
      </c>
      <c r="Q272" s="11">
        <f t="shared" si="16"/>
        <v>6716000</v>
      </c>
      <c r="R272" s="11">
        <f t="shared" si="21"/>
        <v>1500000</v>
      </c>
    </row>
    <row r="273">
      <c r="A273" s="1" t="s">
        <v>2767</v>
      </c>
      <c r="B273" s="8">
        <v>45989.0</v>
      </c>
      <c r="C273" s="1" t="s">
        <v>6</v>
      </c>
      <c r="D273" s="10">
        <v>206000.0</v>
      </c>
      <c r="E273" s="12"/>
      <c r="F273" s="1" t="s">
        <v>2664</v>
      </c>
      <c r="G273" s="11">
        <f t="shared" si="11"/>
        <v>70389275</v>
      </c>
      <c r="H273" s="11">
        <f t="shared" si="12"/>
        <v>10566000</v>
      </c>
      <c r="I273" s="11">
        <f t="shared" si="13"/>
        <v>44352200</v>
      </c>
      <c r="J273" s="11">
        <f t="shared" si="18"/>
        <v>18942075</v>
      </c>
      <c r="K273" s="11">
        <f t="shared" si="3"/>
        <v>15471075</v>
      </c>
      <c r="L273" s="11">
        <f t="shared" si="14"/>
        <v>4447134</v>
      </c>
      <c r="M273" s="11">
        <f t="shared" si="15"/>
        <v>5847987</v>
      </c>
      <c r="N273" s="11">
        <f t="shared" si="19"/>
        <v>709891</v>
      </c>
      <c r="O273" s="11">
        <f t="shared" si="20"/>
        <v>-690962</v>
      </c>
      <c r="P273" s="11">
        <f t="shared" si="22"/>
        <v>15707145</v>
      </c>
      <c r="Q273" s="11">
        <f t="shared" si="16"/>
        <v>6716000</v>
      </c>
      <c r="R273" s="11">
        <f t="shared" si="21"/>
        <v>1500000</v>
      </c>
    </row>
    <row r="274">
      <c r="A274" s="1" t="s">
        <v>2768</v>
      </c>
      <c r="B274" s="8">
        <v>45989.0</v>
      </c>
      <c r="C274" s="1" t="s">
        <v>6</v>
      </c>
      <c r="D274" s="10">
        <v>55000.0</v>
      </c>
      <c r="E274" s="12"/>
      <c r="F274" s="1" t="s">
        <v>2769</v>
      </c>
      <c r="G274" s="11">
        <f t="shared" si="11"/>
        <v>70444275</v>
      </c>
      <c r="H274" s="11">
        <f t="shared" si="12"/>
        <v>10566000</v>
      </c>
      <c r="I274" s="11">
        <f t="shared" si="13"/>
        <v>44352200</v>
      </c>
      <c r="J274" s="11">
        <f t="shared" si="18"/>
        <v>18997075</v>
      </c>
      <c r="K274" s="11">
        <f t="shared" si="3"/>
        <v>15526075</v>
      </c>
      <c r="L274" s="11">
        <f t="shared" si="14"/>
        <v>4447134</v>
      </c>
      <c r="M274" s="11">
        <f t="shared" si="15"/>
        <v>5847987</v>
      </c>
      <c r="N274" s="11">
        <f t="shared" si="19"/>
        <v>728224.3333</v>
      </c>
      <c r="O274" s="11">
        <f t="shared" si="20"/>
        <v>-672628.6667</v>
      </c>
      <c r="P274" s="11">
        <f t="shared" si="22"/>
        <v>15725478.33</v>
      </c>
      <c r="Q274" s="11">
        <f t="shared" si="16"/>
        <v>6716000</v>
      </c>
      <c r="R274" s="11">
        <f t="shared" si="21"/>
        <v>1500000</v>
      </c>
    </row>
    <row r="275">
      <c r="A275" s="1" t="s">
        <v>2770</v>
      </c>
      <c r="B275" s="8">
        <v>45990.0</v>
      </c>
      <c r="C275" s="1" t="s">
        <v>6</v>
      </c>
      <c r="D275" s="10">
        <v>35000.0</v>
      </c>
      <c r="E275" s="12"/>
      <c r="F275" s="1" t="s">
        <v>2771</v>
      </c>
      <c r="G275" s="11">
        <f t="shared" si="11"/>
        <v>70479275</v>
      </c>
      <c r="H275" s="11">
        <f t="shared" si="12"/>
        <v>10566000</v>
      </c>
      <c r="I275" s="11">
        <f t="shared" si="13"/>
        <v>44352200</v>
      </c>
      <c r="J275" s="11">
        <f t="shared" si="18"/>
        <v>19032075</v>
      </c>
      <c r="K275" s="11">
        <f t="shared" si="3"/>
        <v>15561075</v>
      </c>
      <c r="L275" s="11">
        <f t="shared" si="14"/>
        <v>4447134</v>
      </c>
      <c r="M275" s="11">
        <f t="shared" si="15"/>
        <v>5847987</v>
      </c>
      <c r="N275" s="11">
        <f t="shared" si="19"/>
        <v>739891</v>
      </c>
      <c r="O275" s="11">
        <f t="shared" si="20"/>
        <v>-660962</v>
      </c>
      <c r="P275" s="11">
        <f t="shared" si="22"/>
        <v>15737145</v>
      </c>
      <c r="Q275" s="11">
        <f t="shared" si="16"/>
        <v>6716000</v>
      </c>
      <c r="R275" s="11">
        <f t="shared" si="21"/>
        <v>1500000</v>
      </c>
    </row>
    <row r="276">
      <c r="A276" s="1" t="s">
        <v>2772</v>
      </c>
      <c r="B276" s="8">
        <v>45990.0</v>
      </c>
      <c r="C276" s="1" t="s">
        <v>6</v>
      </c>
      <c r="D276" s="10">
        <v>275000.0</v>
      </c>
      <c r="E276" s="12"/>
      <c r="F276" s="1" t="s">
        <v>1990</v>
      </c>
      <c r="G276" s="11">
        <f t="shared" si="11"/>
        <v>70754275</v>
      </c>
      <c r="H276" s="11">
        <f t="shared" si="12"/>
        <v>10566000</v>
      </c>
      <c r="I276" s="11">
        <f t="shared" si="13"/>
        <v>44352200</v>
      </c>
      <c r="J276" s="11">
        <f t="shared" si="18"/>
        <v>19307075</v>
      </c>
      <c r="K276" s="11">
        <f t="shared" si="3"/>
        <v>15836075</v>
      </c>
      <c r="L276" s="11">
        <f t="shared" si="14"/>
        <v>4447134</v>
      </c>
      <c r="M276" s="11">
        <f t="shared" si="15"/>
        <v>5847987</v>
      </c>
      <c r="N276" s="11">
        <f t="shared" si="19"/>
        <v>831557.6667</v>
      </c>
      <c r="O276" s="11">
        <f t="shared" si="20"/>
        <v>-569295.3333</v>
      </c>
      <c r="P276" s="11">
        <f t="shared" si="22"/>
        <v>15828811.67</v>
      </c>
      <c r="Q276" s="11">
        <f t="shared" si="16"/>
        <v>6716000</v>
      </c>
      <c r="R276" s="11">
        <f t="shared" si="21"/>
        <v>1500000</v>
      </c>
    </row>
    <row r="277">
      <c r="A277" s="1" t="s">
        <v>2773</v>
      </c>
      <c r="B277" s="8">
        <v>45990.0</v>
      </c>
      <c r="C277" s="1" t="s">
        <v>6</v>
      </c>
      <c r="D277" s="10">
        <v>49000.0</v>
      </c>
      <c r="E277" s="12"/>
      <c r="F277" s="1" t="s">
        <v>2774</v>
      </c>
      <c r="G277" s="11">
        <f t="shared" si="11"/>
        <v>70803275</v>
      </c>
      <c r="H277" s="11">
        <f t="shared" si="12"/>
        <v>10566000</v>
      </c>
      <c r="I277" s="11">
        <f t="shared" si="13"/>
        <v>44352200</v>
      </c>
      <c r="J277" s="11">
        <f t="shared" si="18"/>
        <v>19356075</v>
      </c>
      <c r="K277" s="11">
        <f t="shared" si="3"/>
        <v>15885075</v>
      </c>
      <c r="L277" s="11">
        <f t="shared" si="14"/>
        <v>4447134</v>
      </c>
      <c r="M277" s="11">
        <f t="shared" si="15"/>
        <v>5847987</v>
      </c>
      <c r="N277" s="11">
        <f t="shared" si="19"/>
        <v>847891</v>
      </c>
      <c r="O277" s="11">
        <f t="shared" si="20"/>
        <v>-552962</v>
      </c>
      <c r="P277" s="11">
        <f t="shared" si="22"/>
        <v>15845145</v>
      </c>
      <c r="Q277" s="11">
        <f t="shared" si="16"/>
        <v>6716000</v>
      </c>
      <c r="R277" s="11">
        <f t="shared" si="21"/>
        <v>1500000</v>
      </c>
    </row>
    <row r="278">
      <c r="A278" s="1" t="s">
        <v>2775</v>
      </c>
      <c r="B278" s="8">
        <v>45991.0</v>
      </c>
      <c r="C278" s="1" t="s">
        <v>6</v>
      </c>
      <c r="D278" s="10">
        <v>277500.0</v>
      </c>
      <c r="E278" s="12"/>
      <c r="F278" s="1" t="s">
        <v>2776</v>
      </c>
      <c r="G278" s="11">
        <f t="shared" si="11"/>
        <v>71080775</v>
      </c>
      <c r="H278" s="11">
        <f t="shared" si="12"/>
        <v>10566000</v>
      </c>
      <c r="I278" s="11">
        <f t="shared" si="13"/>
        <v>44352200</v>
      </c>
      <c r="J278" s="11">
        <f t="shared" si="18"/>
        <v>19633575</v>
      </c>
      <c r="K278" s="11">
        <f t="shared" si="3"/>
        <v>16162575</v>
      </c>
      <c r="L278" s="11">
        <f t="shared" si="14"/>
        <v>4447134</v>
      </c>
      <c r="M278" s="11">
        <f t="shared" si="15"/>
        <v>5847987</v>
      </c>
      <c r="N278" s="11">
        <f t="shared" si="19"/>
        <v>940391</v>
      </c>
      <c r="O278" s="11">
        <f t="shared" si="20"/>
        <v>-460462</v>
      </c>
      <c r="P278" s="11">
        <f t="shared" si="22"/>
        <v>15937645</v>
      </c>
      <c r="Q278" s="11">
        <f t="shared" si="16"/>
        <v>6716000</v>
      </c>
      <c r="R278" s="11">
        <f t="shared" si="21"/>
        <v>1500000</v>
      </c>
    </row>
    <row r="279">
      <c r="A279" s="1" t="s">
        <v>2777</v>
      </c>
      <c r="B279" s="8">
        <v>45991.0</v>
      </c>
      <c r="C279" s="1" t="s">
        <v>6</v>
      </c>
      <c r="D279" s="10">
        <v>110000.0</v>
      </c>
      <c r="E279" s="12"/>
      <c r="F279" s="1" t="s">
        <v>2778</v>
      </c>
      <c r="G279" s="11">
        <f t="shared" si="11"/>
        <v>71190775</v>
      </c>
      <c r="H279" s="11">
        <f t="shared" si="12"/>
        <v>10566000</v>
      </c>
      <c r="I279" s="11">
        <f t="shared" si="13"/>
        <v>44352200</v>
      </c>
      <c r="J279" s="11">
        <f t="shared" si="18"/>
        <v>19743575</v>
      </c>
      <c r="K279" s="11">
        <f t="shared" si="3"/>
        <v>16272575</v>
      </c>
      <c r="L279" s="11">
        <f t="shared" si="14"/>
        <v>4447134</v>
      </c>
      <c r="M279" s="11">
        <f t="shared" si="15"/>
        <v>5847987</v>
      </c>
      <c r="N279" s="11">
        <f t="shared" si="19"/>
        <v>977057.6667</v>
      </c>
      <c r="O279" s="11">
        <f t="shared" si="20"/>
        <v>-423795.3333</v>
      </c>
      <c r="P279" s="11">
        <f t="shared" si="22"/>
        <v>15974311.67</v>
      </c>
      <c r="Q279" s="11">
        <f t="shared" si="16"/>
        <v>6716000</v>
      </c>
      <c r="R279" s="11">
        <f t="shared" si="21"/>
        <v>1500000</v>
      </c>
    </row>
    <row r="280">
      <c r="A280" s="1" t="s">
        <v>2779</v>
      </c>
      <c r="B280" s="8">
        <v>45991.0</v>
      </c>
      <c r="C280" s="1" t="s">
        <v>6</v>
      </c>
      <c r="D280" s="10">
        <v>65000.0</v>
      </c>
      <c r="E280" s="12"/>
      <c r="F280" s="1" t="s">
        <v>2780</v>
      </c>
      <c r="G280" s="11">
        <f t="shared" si="11"/>
        <v>71255775</v>
      </c>
      <c r="H280" s="11">
        <f t="shared" si="12"/>
        <v>10566000</v>
      </c>
      <c r="I280" s="11">
        <f t="shared" si="13"/>
        <v>44352200</v>
      </c>
      <c r="J280" s="11">
        <f t="shared" si="18"/>
        <v>19808575</v>
      </c>
      <c r="K280" s="11">
        <f t="shared" si="3"/>
        <v>16337575</v>
      </c>
      <c r="L280" s="11">
        <f t="shared" si="14"/>
        <v>4447134</v>
      </c>
      <c r="M280" s="11">
        <f t="shared" si="15"/>
        <v>5847987</v>
      </c>
      <c r="N280" s="11">
        <f t="shared" si="19"/>
        <v>998724.3333</v>
      </c>
      <c r="O280" s="11">
        <f t="shared" si="20"/>
        <v>-402128.6667</v>
      </c>
      <c r="P280" s="11">
        <f t="shared" si="22"/>
        <v>15995978.33</v>
      </c>
      <c r="Q280" s="11">
        <f t="shared" si="16"/>
        <v>6716000</v>
      </c>
      <c r="R280" s="11">
        <f t="shared" si="21"/>
        <v>1500000</v>
      </c>
    </row>
    <row r="281">
      <c r="A281" s="1" t="s">
        <v>2781</v>
      </c>
      <c r="B281" s="8">
        <v>45991.0</v>
      </c>
      <c r="C281" s="1" t="s">
        <v>6</v>
      </c>
      <c r="D281" s="10">
        <v>281000.0</v>
      </c>
      <c r="E281" s="12"/>
      <c r="F281" s="1" t="s">
        <v>2443</v>
      </c>
      <c r="G281" s="11">
        <f t="shared" si="11"/>
        <v>71536775</v>
      </c>
      <c r="H281" s="11">
        <f t="shared" si="12"/>
        <v>10566000</v>
      </c>
      <c r="I281" s="11">
        <f t="shared" si="13"/>
        <v>44352200</v>
      </c>
      <c r="J281" s="11">
        <f t="shared" si="18"/>
        <v>20089575</v>
      </c>
      <c r="K281" s="11">
        <f t="shared" si="3"/>
        <v>16618575</v>
      </c>
      <c r="L281" s="11">
        <f t="shared" si="14"/>
        <v>4447134</v>
      </c>
      <c r="M281" s="11">
        <f t="shared" si="15"/>
        <v>5847987</v>
      </c>
      <c r="N281" s="11">
        <f t="shared" si="19"/>
        <v>1092391</v>
      </c>
      <c r="O281" s="11">
        <f t="shared" si="20"/>
        <v>-308462</v>
      </c>
      <c r="P281" s="11">
        <f t="shared" si="22"/>
        <v>16089645</v>
      </c>
      <c r="Q281" s="11">
        <f t="shared" si="16"/>
        <v>6716000</v>
      </c>
      <c r="R281" s="11">
        <f t="shared" si="21"/>
        <v>1500000</v>
      </c>
    </row>
    <row r="282">
      <c r="A282" s="1" t="s">
        <v>2782</v>
      </c>
      <c r="B282" s="8">
        <v>45991.0</v>
      </c>
      <c r="C282" s="1" t="s">
        <v>6</v>
      </c>
      <c r="D282" s="10">
        <v>93500.0</v>
      </c>
      <c r="E282" s="12"/>
      <c r="F282" s="1" t="s">
        <v>2040</v>
      </c>
      <c r="G282" s="11">
        <f t="shared" si="11"/>
        <v>71630275</v>
      </c>
      <c r="H282" s="11">
        <f t="shared" si="12"/>
        <v>10566000</v>
      </c>
      <c r="I282" s="11">
        <f t="shared" si="13"/>
        <v>44352200</v>
      </c>
      <c r="J282" s="11">
        <f t="shared" si="18"/>
        <v>20183075</v>
      </c>
      <c r="K282" s="11">
        <f t="shared" si="3"/>
        <v>16712075</v>
      </c>
      <c r="L282" s="11">
        <f t="shared" si="14"/>
        <v>4447134</v>
      </c>
      <c r="M282" s="11">
        <f t="shared" si="15"/>
        <v>5847987</v>
      </c>
      <c r="N282" s="11">
        <f t="shared" si="19"/>
        <v>1123557.667</v>
      </c>
      <c r="O282" s="11">
        <f t="shared" si="20"/>
        <v>-277295.3333</v>
      </c>
      <c r="P282" s="11">
        <f t="shared" si="22"/>
        <v>16120811.67</v>
      </c>
      <c r="Q282" s="11">
        <f t="shared" si="16"/>
        <v>6716000</v>
      </c>
      <c r="R282" s="11">
        <f t="shared" si="21"/>
        <v>1500000</v>
      </c>
    </row>
    <row r="283">
      <c r="A283" s="1" t="s">
        <v>2783</v>
      </c>
      <c r="B283" s="8">
        <v>45991.0</v>
      </c>
      <c r="C283" s="1" t="s">
        <v>25</v>
      </c>
      <c r="D283" s="12"/>
      <c r="E283" s="10">
        <v>30000.0</v>
      </c>
      <c r="F283" s="1" t="s">
        <v>825</v>
      </c>
      <c r="G283" s="11">
        <f t="shared" si="11"/>
        <v>71630275</v>
      </c>
      <c r="H283" s="11">
        <f t="shared" si="12"/>
        <v>10596000</v>
      </c>
      <c r="I283" s="11">
        <f t="shared" si="13"/>
        <v>44352200</v>
      </c>
      <c r="J283" s="11">
        <f t="shared" si="18"/>
        <v>20153075</v>
      </c>
      <c r="K283" s="11">
        <f t="shared" si="3"/>
        <v>16682075</v>
      </c>
      <c r="L283" s="11">
        <f t="shared" si="14"/>
        <v>4447134</v>
      </c>
      <c r="M283" s="11">
        <f t="shared" si="15"/>
        <v>5847987</v>
      </c>
      <c r="N283" s="11">
        <f t="shared" si="19"/>
        <v>1113557.667</v>
      </c>
      <c r="O283" s="11">
        <f t="shared" si="20"/>
        <v>-287295.3333</v>
      </c>
      <c r="P283" s="11">
        <f t="shared" si="22"/>
        <v>16110811.67</v>
      </c>
      <c r="Q283" s="11">
        <f t="shared" si="16"/>
        <v>6716000</v>
      </c>
      <c r="R283" s="11">
        <f t="shared" si="21"/>
        <v>1500000</v>
      </c>
    </row>
    <row r="284">
      <c r="C284" s="15"/>
      <c r="D284" s="12"/>
      <c r="E284" s="12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</row>
    <row r="285">
      <c r="C285" s="15"/>
      <c r="D285" s="12"/>
      <c r="E285" s="12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</row>
    <row r="286">
      <c r="C286" s="15"/>
      <c r="D286" s="12"/>
      <c r="E286" s="12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</row>
    <row r="287">
      <c r="C287" s="15"/>
      <c r="D287" s="12"/>
      <c r="E287" s="12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</row>
    <row r="288">
      <c r="C288" s="15"/>
      <c r="D288" s="12"/>
      <c r="E288" s="12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</row>
    <row r="289">
      <c r="C289" s="15"/>
      <c r="D289" s="12"/>
      <c r="E289" s="12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</row>
    <row r="290">
      <c r="C290" s="15"/>
      <c r="D290" s="12"/>
      <c r="E290" s="12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</row>
    <row r="291">
      <c r="C291" s="15"/>
      <c r="D291" s="12"/>
      <c r="E291" s="12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</row>
    <row r="292">
      <c r="C292" s="15"/>
      <c r="D292" s="12"/>
      <c r="E292" s="12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</row>
    <row r="293">
      <c r="C293" s="15"/>
      <c r="D293" s="12"/>
      <c r="E293" s="12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</row>
    <row r="294">
      <c r="C294" s="15"/>
      <c r="D294" s="12"/>
      <c r="E294" s="12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</row>
    <row r="295">
      <c r="C295" s="15"/>
      <c r="D295" s="12"/>
      <c r="E295" s="12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</row>
    <row r="296">
      <c r="C296" s="15"/>
      <c r="D296" s="12"/>
      <c r="E296" s="12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</row>
    <row r="297">
      <c r="C297" s="15"/>
      <c r="D297" s="12"/>
      <c r="E297" s="12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</row>
    <row r="298">
      <c r="C298" s="15"/>
      <c r="D298" s="12"/>
      <c r="E298" s="12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</row>
    <row r="299">
      <c r="C299" s="15"/>
      <c r="D299" s="12"/>
      <c r="E299" s="12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</row>
    <row r="300">
      <c r="C300" s="15"/>
      <c r="D300" s="12"/>
      <c r="E300" s="12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</row>
    <row r="301">
      <c r="C301" s="15"/>
      <c r="D301" s="12"/>
      <c r="E301" s="12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</row>
    <row r="302">
      <c r="C302" s="15"/>
      <c r="D302" s="12"/>
      <c r="E302" s="12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</row>
    <row r="303">
      <c r="C303" s="15"/>
      <c r="D303" s="12"/>
      <c r="E303" s="12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</row>
    <row r="304">
      <c r="C304" s="15"/>
      <c r="D304" s="12"/>
      <c r="E304" s="12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</row>
    <row r="305">
      <c r="C305" s="15"/>
      <c r="D305" s="12"/>
      <c r="E305" s="12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</row>
    <row r="306">
      <c r="C306" s="15"/>
      <c r="D306" s="12"/>
      <c r="E306" s="12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</row>
    <row r="307">
      <c r="C307" s="15"/>
      <c r="D307" s="12"/>
      <c r="E307" s="12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</row>
    <row r="308">
      <c r="C308" s="15"/>
      <c r="D308" s="12"/>
      <c r="E308" s="12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</row>
    <row r="309">
      <c r="C309" s="15"/>
      <c r="D309" s="12"/>
      <c r="E309" s="12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</row>
    <row r="310">
      <c r="C310" s="15"/>
      <c r="D310" s="12"/>
      <c r="E310" s="12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</row>
    <row r="311">
      <c r="C311" s="15"/>
      <c r="D311" s="12"/>
      <c r="E311" s="12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</row>
    <row r="312">
      <c r="C312" s="15"/>
      <c r="D312" s="12"/>
      <c r="E312" s="12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</row>
    <row r="313">
      <c r="C313" s="15"/>
      <c r="D313" s="12"/>
      <c r="E313" s="12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</row>
    <row r="314">
      <c r="C314" s="15"/>
      <c r="D314" s="12"/>
      <c r="E314" s="12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</row>
    <row r="315">
      <c r="C315" s="15"/>
      <c r="D315" s="12"/>
      <c r="E315" s="12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</row>
    <row r="316">
      <c r="C316" s="15"/>
      <c r="D316" s="12"/>
      <c r="E316" s="12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</row>
    <row r="317">
      <c r="C317" s="15"/>
      <c r="D317" s="12"/>
      <c r="E317" s="12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</row>
    <row r="318">
      <c r="C318" s="15"/>
      <c r="D318" s="12"/>
      <c r="E318" s="12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</row>
    <row r="319">
      <c r="C319" s="15"/>
      <c r="D319" s="12"/>
      <c r="E319" s="12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</row>
    <row r="320">
      <c r="C320" s="15"/>
      <c r="D320" s="12"/>
      <c r="E320" s="12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</row>
    <row r="321">
      <c r="C321" s="15"/>
      <c r="D321" s="12"/>
      <c r="E321" s="12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</row>
    <row r="322">
      <c r="C322" s="15"/>
      <c r="D322" s="12"/>
      <c r="E322" s="12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</row>
    <row r="323">
      <c r="C323" s="15"/>
      <c r="D323" s="12"/>
      <c r="E323" s="12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</row>
    <row r="324">
      <c r="C324" s="15"/>
      <c r="D324" s="12"/>
      <c r="E324" s="12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</row>
    <row r="325">
      <c r="C325" s="15"/>
      <c r="D325" s="12"/>
      <c r="E325" s="12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</row>
    <row r="326">
      <c r="C326" s="15"/>
      <c r="D326" s="12"/>
      <c r="E326" s="12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</row>
    <row r="327">
      <c r="C327" s="15"/>
      <c r="D327" s="12"/>
      <c r="E327" s="12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</row>
    <row r="328">
      <c r="C328" s="15"/>
      <c r="D328" s="12"/>
      <c r="E328" s="12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</row>
    <row r="329">
      <c r="C329" s="15"/>
      <c r="D329" s="12"/>
      <c r="E329" s="12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</row>
    <row r="330">
      <c r="C330" s="15"/>
      <c r="D330" s="12"/>
      <c r="E330" s="12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</row>
    <row r="331">
      <c r="C331" s="15"/>
      <c r="D331" s="12"/>
      <c r="E331" s="12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</row>
    <row r="332">
      <c r="C332" s="15"/>
      <c r="D332" s="12"/>
      <c r="E332" s="12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</row>
    <row r="333">
      <c r="C333" s="15"/>
      <c r="D333" s="12"/>
      <c r="E333" s="12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</row>
    <row r="334">
      <c r="C334" s="15"/>
      <c r="D334" s="12"/>
      <c r="E334" s="12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</row>
    <row r="335">
      <c r="C335" s="15"/>
      <c r="D335" s="12"/>
      <c r="E335" s="12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</row>
    <row r="336">
      <c r="C336" s="15"/>
      <c r="D336" s="12"/>
      <c r="E336" s="12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</row>
    <row r="337">
      <c r="C337" s="15"/>
      <c r="D337" s="12"/>
      <c r="E337" s="12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</row>
    <row r="338">
      <c r="C338" s="15"/>
      <c r="D338" s="12"/>
      <c r="E338" s="12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</row>
    <row r="339">
      <c r="C339" s="15"/>
      <c r="D339" s="12"/>
      <c r="E339" s="12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</row>
    <row r="340">
      <c r="C340" s="15"/>
      <c r="D340" s="12"/>
      <c r="E340" s="12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</row>
    <row r="341">
      <c r="C341" s="15"/>
      <c r="D341" s="12"/>
      <c r="E341" s="12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</row>
    <row r="342">
      <c r="C342" s="15"/>
      <c r="D342" s="12"/>
      <c r="E342" s="12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</row>
    <row r="343">
      <c r="C343" s="15"/>
      <c r="D343" s="12"/>
      <c r="E343" s="12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</row>
    <row r="344">
      <c r="C344" s="15"/>
      <c r="D344" s="12"/>
      <c r="E344" s="12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</row>
    <row r="345">
      <c r="C345" s="15"/>
      <c r="D345" s="12"/>
      <c r="E345" s="12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</row>
    <row r="346">
      <c r="C346" s="15"/>
      <c r="D346" s="12"/>
      <c r="E346" s="12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</row>
    <row r="347">
      <c r="C347" s="15"/>
      <c r="D347" s="12"/>
      <c r="E347" s="12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</row>
    <row r="348">
      <c r="C348" s="15"/>
      <c r="D348" s="12"/>
      <c r="E348" s="12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</row>
    <row r="349">
      <c r="C349" s="15"/>
      <c r="D349" s="12"/>
      <c r="E349" s="12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</row>
    <row r="350">
      <c r="C350" s="15"/>
      <c r="D350" s="12"/>
      <c r="E350" s="12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</row>
    <row r="351">
      <c r="C351" s="15"/>
      <c r="D351" s="12"/>
      <c r="E351" s="12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</row>
    <row r="352">
      <c r="C352" s="15"/>
      <c r="D352" s="12"/>
      <c r="E352" s="12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</row>
    <row r="353">
      <c r="C353" s="15"/>
      <c r="D353" s="12"/>
      <c r="E353" s="12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</row>
    <row r="354">
      <c r="C354" s="15"/>
      <c r="D354" s="12"/>
      <c r="E354" s="12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</row>
    <row r="355">
      <c r="C355" s="15"/>
      <c r="D355" s="12"/>
      <c r="E355" s="12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</row>
    <row r="356">
      <c r="C356" s="15"/>
      <c r="D356" s="12"/>
      <c r="E356" s="12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</row>
    <row r="357">
      <c r="C357" s="15"/>
      <c r="D357" s="12"/>
      <c r="E357" s="12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</row>
    <row r="358">
      <c r="C358" s="15"/>
      <c r="D358" s="12"/>
      <c r="E358" s="12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</row>
    <row r="359">
      <c r="C359" s="15"/>
      <c r="D359" s="12"/>
      <c r="E359" s="12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</row>
    <row r="360">
      <c r="C360" s="15"/>
      <c r="D360" s="12"/>
      <c r="E360" s="12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</row>
    <row r="361">
      <c r="C361" s="15"/>
      <c r="D361" s="12"/>
      <c r="E361" s="12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</row>
    <row r="362">
      <c r="C362" s="15"/>
      <c r="D362" s="12"/>
      <c r="E362" s="12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</row>
    <row r="363">
      <c r="C363" s="15"/>
      <c r="D363" s="12"/>
      <c r="E363" s="12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</row>
    <row r="364">
      <c r="C364" s="15"/>
      <c r="D364" s="12"/>
      <c r="E364" s="12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</row>
    <row r="365">
      <c r="C365" s="15"/>
      <c r="D365" s="12"/>
      <c r="E365" s="12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</row>
    <row r="366">
      <c r="C366" s="15"/>
      <c r="D366" s="12"/>
      <c r="E366" s="12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</row>
    <row r="367">
      <c r="C367" s="15"/>
      <c r="D367" s="12"/>
      <c r="E367" s="12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</row>
    <row r="368">
      <c r="C368" s="15"/>
      <c r="D368" s="12"/>
      <c r="E368" s="12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</row>
    <row r="369">
      <c r="C369" s="15"/>
      <c r="D369" s="12"/>
      <c r="E369" s="12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</row>
    <row r="370">
      <c r="C370" s="15"/>
      <c r="D370" s="12"/>
      <c r="E370" s="12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</row>
    <row r="371">
      <c r="C371" s="15"/>
      <c r="D371" s="12"/>
      <c r="E371" s="12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</row>
    <row r="372">
      <c r="C372" s="15"/>
      <c r="D372" s="12"/>
      <c r="E372" s="12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</row>
    <row r="373">
      <c r="C373" s="15"/>
      <c r="D373" s="12"/>
      <c r="E373" s="12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</row>
    <row r="374">
      <c r="C374" s="15"/>
      <c r="D374" s="12"/>
      <c r="E374" s="12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</row>
    <row r="375">
      <c r="C375" s="15"/>
      <c r="D375" s="12"/>
      <c r="E375" s="12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</row>
    <row r="376">
      <c r="C376" s="15"/>
      <c r="D376" s="12"/>
      <c r="E376" s="12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</row>
    <row r="377">
      <c r="C377" s="15"/>
      <c r="D377" s="12"/>
      <c r="E377" s="12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</row>
    <row r="378">
      <c r="C378" s="15"/>
      <c r="D378" s="12"/>
      <c r="E378" s="12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</row>
    <row r="379">
      <c r="C379" s="15"/>
      <c r="D379" s="12"/>
      <c r="E379" s="12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</row>
    <row r="380">
      <c r="C380" s="15"/>
      <c r="D380" s="12"/>
      <c r="E380" s="12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</row>
    <row r="381">
      <c r="C381" s="15"/>
      <c r="D381" s="12"/>
      <c r="E381" s="12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</row>
    <row r="382">
      <c r="C382" s="15"/>
      <c r="D382" s="12"/>
      <c r="E382" s="12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</row>
    <row r="383">
      <c r="C383" s="15"/>
      <c r="D383" s="12"/>
      <c r="E383" s="12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</row>
    <row r="384">
      <c r="C384" s="15"/>
      <c r="D384" s="12"/>
      <c r="E384" s="12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</row>
    <row r="385">
      <c r="C385" s="15"/>
      <c r="D385" s="12"/>
      <c r="E385" s="12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</row>
    <row r="386">
      <c r="C386" s="15"/>
      <c r="D386" s="12"/>
      <c r="E386" s="12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</row>
    <row r="387">
      <c r="C387" s="15"/>
      <c r="D387" s="12"/>
      <c r="E387" s="12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</row>
    <row r="388">
      <c r="C388" s="15"/>
      <c r="D388" s="12"/>
      <c r="E388" s="12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</row>
    <row r="389">
      <c r="C389" s="15"/>
      <c r="D389" s="12"/>
      <c r="E389" s="12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</row>
    <row r="390">
      <c r="C390" s="15"/>
      <c r="D390" s="12"/>
      <c r="E390" s="12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</row>
    <row r="391">
      <c r="C391" s="15"/>
      <c r="D391" s="12"/>
      <c r="E391" s="12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</row>
    <row r="392">
      <c r="C392" s="15"/>
      <c r="D392" s="12"/>
      <c r="E392" s="12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</row>
    <row r="393">
      <c r="C393" s="15"/>
      <c r="D393" s="12"/>
      <c r="E393" s="12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</row>
    <row r="394">
      <c r="C394" s="15"/>
      <c r="D394" s="12"/>
      <c r="E394" s="12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</row>
    <row r="395">
      <c r="C395" s="15"/>
      <c r="D395" s="12"/>
      <c r="E395" s="12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</row>
    <row r="396">
      <c r="C396" s="15"/>
      <c r="D396" s="12"/>
      <c r="E396" s="12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</row>
    <row r="397">
      <c r="C397" s="15"/>
      <c r="D397" s="12"/>
      <c r="E397" s="12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</row>
    <row r="398">
      <c r="C398" s="15"/>
      <c r="D398" s="12"/>
      <c r="E398" s="12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</row>
    <row r="399">
      <c r="C399" s="15"/>
      <c r="D399" s="12"/>
      <c r="E399" s="12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</row>
    <row r="400">
      <c r="C400" s="15"/>
      <c r="D400" s="12"/>
      <c r="E400" s="12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</row>
    <row r="401">
      <c r="C401" s="15"/>
      <c r="D401" s="12"/>
      <c r="E401" s="12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</row>
    <row r="402">
      <c r="C402" s="15"/>
      <c r="D402" s="12"/>
      <c r="E402" s="12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</row>
    <row r="403">
      <c r="C403" s="15"/>
      <c r="D403" s="12"/>
      <c r="E403" s="12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</row>
    <row r="404">
      <c r="C404" s="15"/>
      <c r="D404" s="12"/>
      <c r="E404" s="12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</row>
    <row r="405">
      <c r="C405" s="15"/>
      <c r="D405" s="12"/>
      <c r="E405" s="12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</row>
    <row r="406">
      <c r="C406" s="15"/>
      <c r="D406" s="12"/>
      <c r="E406" s="12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</row>
    <row r="407">
      <c r="C407" s="15"/>
      <c r="D407" s="12"/>
      <c r="E407" s="12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</row>
    <row r="408">
      <c r="C408" s="15"/>
      <c r="D408" s="12"/>
      <c r="E408" s="12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</row>
    <row r="409">
      <c r="C409" s="15"/>
      <c r="D409" s="12"/>
      <c r="E409" s="12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</row>
    <row r="410">
      <c r="C410" s="15"/>
      <c r="D410" s="12"/>
      <c r="E410" s="12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</row>
    <row r="411">
      <c r="C411" s="15"/>
      <c r="D411" s="12"/>
      <c r="E411" s="12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</row>
    <row r="412">
      <c r="C412" s="15"/>
      <c r="D412" s="12"/>
      <c r="E412" s="12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</row>
    <row r="413">
      <c r="C413" s="15"/>
      <c r="D413" s="12"/>
      <c r="E413" s="12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</row>
    <row r="414">
      <c r="C414" s="15"/>
      <c r="D414" s="12"/>
      <c r="E414" s="12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</row>
    <row r="415">
      <c r="C415" s="15"/>
      <c r="D415" s="12"/>
      <c r="E415" s="12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</row>
    <row r="416">
      <c r="C416" s="15"/>
      <c r="D416" s="12"/>
      <c r="E416" s="12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</row>
    <row r="417">
      <c r="C417" s="15"/>
      <c r="D417" s="12"/>
      <c r="E417" s="12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</row>
    <row r="418">
      <c r="C418" s="15"/>
      <c r="D418" s="12"/>
      <c r="E418" s="12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</row>
    <row r="419">
      <c r="C419" s="15"/>
      <c r="D419" s="12"/>
      <c r="E419" s="12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</row>
    <row r="420">
      <c r="C420" s="15"/>
      <c r="D420" s="12"/>
      <c r="E420" s="12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</row>
    <row r="421">
      <c r="C421" s="15"/>
      <c r="D421" s="12"/>
      <c r="E421" s="12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</row>
    <row r="422">
      <c r="C422" s="15"/>
      <c r="D422" s="12"/>
      <c r="E422" s="12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</row>
    <row r="423">
      <c r="C423" s="15"/>
      <c r="D423" s="12"/>
      <c r="E423" s="12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</row>
    <row r="424">
      <c r="C424" s="15"/>
      <c r="D424" s="12"/>
      <c r="E424" s="12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</row>
    <row r="425">
      <c r="C425" s="15"/>
      <c r="D425" s="12"/>
      <c r="E425" s="12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</row>
    <row r="426">
      <c r="C426" s="15"/>
      <c r="D426" s="12"/>
      <c r="E426" s="12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</row>
    <row r="427">
      <c r="C427" s="15"/>
      <c r="D427" s="12"/>
      <c r="E427" s="12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</row>
    <row r="428">
      <c r="C428" s="15"/>
      <c r="D428" s="12"/>
      <c r="E428" s="12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</row>
    <row r="429">
      <c r="C429" s="15"/>
      <c r="D429" s="12"/>
      <c r="E429" s="12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</row>
    <row r="430">
      <c r="C430" s="15"/>
      <c r="D430" s="12"/>
      <c r="E430" s="12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</row>
    <row r="431">
      <c r="C431" s="15"/>
      <c r="D431" s="12"/>
      <c r="E431" s="12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</row>
    <row r="432">
      <c r="C432" s="15"/>
      <c r="D432" s="12"/>
      <c r="E432" s="12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</row>
    <row r="433">
      <c r="C433" s="15"/>
      <c r="D433" s="12"/>
      <c r="E433" s="12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</row>
    <row r="434">
      <c r="C434" s="15"/>
      <c r="D434" s="12"/>
      <c r="E434" s="12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</row>
    <row r="435">
      <c r="C435" s="15"/>
      <c r="D435" s="12"/>
      <c r="E435" s="12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</row>
    <row r="436">
      <c r="C436" s="15"/>
      <c r="D436" s="12"/>
      <c r="E436" s="12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</row>
    <row r="437">
      <c r="C437" s="15"/>
      <c r="D437" s="12"/>
      <c r="E437" s="12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</row>
    <row r="438">
      <c r="C438" s="15"/>
      <c r="D438" s="12"/>
      <c r="E438" s="12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</row>
    <row r="439">
      <c r="C439" s="15"/>
      <c r="D439" s="12"/>
      <c r="E439" s="12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</row>
    <row r="440">
      <c r="C440" s="15"/>
      <c r="D440" s="12"/>
      <c r="E440" s="12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</row>
    <row r="441">
      <c r="C441" s="15"/>
      <c r="D441" s="12"/>
      <c r="E441" s="12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</row>
    <row r="442">
      <c r="C442" s="15"/>
      <c r="D442" s="12"/>
      <c r="E442" s="12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</row>
    <row r="443">
      <c r="C443" s="15"/>
      <c r="D443" s="12"/>
      <c r="E443" s="12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</row>
    <row r="444">
      <c r="C444" s="15"/>
      <c r="D444" s="12"/>
      <c r="E444" s="12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</row>
    <row r="445">
      <c r="C445" s="15"/>
      <c r="D445" s="12"/>
      <c r="E445" s="12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</row>
    <row r="446">
      <c r="C446" s="15"/>
      <c r="D446" s="12"/>
      <c r="E446" s="12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</row>
    <row r="447">
      <c r="C447" s="15"/>
      <c r="D447" s="12"/>
      <c r="E447" s="12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</row>
    <row r="448">
      <c r="C448" s="15"/>
      <c r="D448" s="12"/>
      <c r="E448" s="12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</row>
    <row r="449">
      <c r="C449" s="15"/>
      <c r="D449" s="12"/>
      <c r="E449" s="12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</row>
    <row r="450">
      <c r="C450" s="15"/>
      <c r="D450" s="12"/>
      <c r="E450" s="12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</row>
    <row r="451">
      <c r="C451" s="15"/>
      <c r="D451" s="12"/>
      <c r="E451" s="12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</row>
    <row r="452">
      <c r="C452" s="15"/>
      <c r="D452" s="12"/>
      <c r="E452" s="12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</row>
    <row r="453">
      <c r="C453" s="15"/>
      <c r="D453" s="12"/>
      <c r="E453" s="12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</row>
    <row r="454">
      <c r="C454" s="15"/>
      <c r="D454" s="12"/>
      <c r="E454" s="12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</row>
    <row r="455">
      <c r="C455" s="15"/>
      <c r="D455" s="12"/>
      <c r="E455" s="12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</row>
    <row r="456">
      <c r="C456" s="15"/>
      <c r="D456" s="12"/>
      <c r="E456" s="12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</row>
    <row r="457">
      <c r="C457" s="15"/>
      <c r="D457" s="12"/>
      <c r="E457" s="12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</row>
    <row r="458">
      <c r="C458" s="15"/>
      <c r="D458" s="12"/>
      <c r="E458" s="12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</row>
    <row r="459">
      <c r="C459" s="15"/>
      <c r="D459" s="12"/>
      <c r="E459" s="12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</row>
    <row r="460">
      <c r="C460" s="15"/>
      <c r="D460" s="12"/>
      <c r="E460" s="12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</row>
    <row r="461">
      <c r="C461" s="15"/>
      <c r="D461" s="12"/>
      <c r="E461" s="12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</row>
    <row r="462">
      <c r="C462" s="15"/>
      <c r="D462" s="12"/>
      <c r="E462" s="12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</row>
    <row r="463">
      <c r="C463" s="15"/>
      <c r="D463" s="12"/>
      <c r="E463" s="12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</row>
    <row r="464">
      <c r="C464" s="15"/>
      <c r="D464" s="12"/>
      <c r="E464" s="12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</row>
    <row r="465">
      <c r="C465" s="15"/>
      <c r="D465" s="12"/>
      <c r="E465" s="12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</row>
    <row r="466">
      <c r="C466" s="15"/>
      <c r="D466" s="12"/>
      <c r="E466" s="12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</row>
    <row r="467">
      <c r="C467" s="15"/>
      <c r="D467" s="12"/>
      <c r="E467" s="12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</row>
    <row r="468">
      <c r="C468" s="15"/>
      <c r="D468" s="12"/>
      <c r="E468" s="12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</row>
    <row r="469">
      <c r="C469" s="15"/>
      <c r="D469" s="12"/>
      <c r="E469" s="12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</row>
    <row r="470">
      <c r="C470" s="15"/>
      <c r="D470" s="12"/>
      <c r="E470" s="12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</row>
    <row r="471">
      <c r="C471" s="15"/>
      <c r="D471" s="12"/>
      <c r="E471" s="12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</row>
    <row r="472">
      <c r="C472" s="15"/>
      <c r="D472" s="12"/>
      <c r="E472" s="12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</row>
    <row r="473">
      <c r="C473" s="15"/>
      <c r="D473" s="12"/>
      <c r="E473" s="12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</row>
    <row r="474">
      <c r="C474" s="15"/>
      <c r="D474" s="12"/>
      <c r="E474" s="12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</row>
    <row r="475">
      <c r="C475" s="15"/>
      <c r="D475" s="12"/>
      <c r="E475" s="12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</row>
    <row r="476">
      <c r="C476" s="15"/>
      <c r="D476" s="12"/>
      <c r="E476" s="12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</row>
    <row r="477">
      <c r="C477" s="15"/>
      <c r="D477" s="12"/>
      <c r="E477" s="12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</row>
    <row r="478">
      <c r="C478" s="15"/>
      <c r="D478" s="12"/>
      <c r="E478" s="12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</row>
    <row r="479">
      <c r="C479" s="15"/>
      <c r="D479" s="12"/>
      <c r="E479" s="12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</row>
    <row r="480">
      <c r="C480" s="15"/>
      <c r="D480" s="12"/>
      <c r="E480" s="12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</row>
    <row r="481">
      <c r="C481" s="15"/>
      <c r="D481" s="12"/>
      <c r="E481" s="12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</row>
    <row r="482">
      <c r="C482" s="15"/>
      <c r="D482" s="12"/>
      <c r="E482" s="12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</row>
    <row r="483">
      <c r="C483" s="15"/>
      <c r="D483" s="12"/>
      <c r="E483" s="12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</row>
    <row r="484">
      <c r="C484" s="15"/>
      <c r="D484" s="12"/>
      <c r="E484" s="12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</row>
    <row r="485">
      <c r="C485" s="15"/>
      <c r="D485" s="12"/>
      <c r="E485" s="12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</row>
    <row r="486">
      <c r="C486" s="15"/>
      <c r="D486" s="12"/>
      <c r="E486" s="12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</row>
    <row r="487">
      <c r="C487" s="15"/>
      <c r="D487" s="12"/>
      <c r="E487" s="12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</row>
    <row r="488">
      <c r="C488" s="15"/>
      <c r="D488" s="12"/>
      <c r="E488" s="12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</row>
    <row r="489">
      <c r="C489" s="15"/>
      <c r="D489" s="12"/>
      <c r="E489" s="12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</row>
    <row r="490">
      <c r="C490" s="15"/>
      <c r="D490" s="12"/>
      <c r="E490" s="12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</row>
    <row r="491">
      <c r="C491" s="15"/>
      <c r="D491" s="12"/>
      <c r="E491" s="12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</row>
    <row r="492">
      <c r="C492" s="15"/>
      <c r="D492" s="12"/>
      <c r="E492" s="12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</row>
    <row r="493">
      <c r="C493" s="15"/>
      <c r="D493" s="12"/>
      <c r="E493" s="12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</row>
    <row r="494">
      <c r="C494" s="15"/>
      <c r="D494" s="12"/>
      <c r="E494" s="12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</row>
    <row r="495">
      <c r="C495" s="15"/>
      <c r="D495" s="12"/>
      <c r="E495" s="12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</row>
    <row r="496">
      <c r="C496" s="15"/>
      <c r="D496" s="12"/>
      <c r="E496" s="12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</row>
    <row r="497">
      <c r="C497" s="15"/>
      <c r="D497" s="12"/>
      <c r="E497" s="12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</row>
    <row r="498">
      <c r="C498" s="15"/>
      <c r="D498" s="12"/>
      <c r="E498" s="12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</row>
    <row r="499">
      <c r="C499" s="15"/>
      <c r="D499" s="12"/>
      <c r="E499" s="12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</row>
    <row r="500">
      <c r="C500" s="15"/>
      <c r="D500" s="12"/>
      <c r="E500" s="12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</row>
    <row r="501">
      <c r="C501" s="15"/>
      <c r="D501" s="12"/>
      <c r="E501" s="12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</row>
    <row r="502">
      <c r="C502" s="15"/>
      <c r="D502" s="12"/>
      <c r="E502" s="12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</row>
    <row r="503">
      <c r="C503" s="15"/>
      <c r="D503" s="12"/>
      <c r="E503" s="12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</row>
    <row r="504">
      <c r="C504" s="15"/>
      <c r="D504" s="12"/>
      <c r="E504" s="12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</row>
    <row r="505">
      <c r="C505" s="15"/>
      <c r="D505" s="12"/>
      <c r="E505" s="12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</row>
    <row r="506">
      <c r="C506" s="15"/>
      <c r="D506" s="12"/>
      <c r="E506" s="12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</row>
    <row r="507">
      <c r="C507" s="15"/>
      <c r="D507" s="12"/>
      <c r="E507" s="12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</row>
    <row r="508">
      <c r="C508" s="15"/>
      <c r="D508" s="12"/>
      <c r="E508" s="12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</row>
    <row r="509">
      <c r="C509" s="15"/>
      <c r="D509" s="12"/>
      <c r="E509" s="12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</row>
    <row r="510">
      <c r="C510" s="15"/>
      <c r="D510" s="12"/>
      <c r="E510" s="12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</row>
    <row r="511">
      <c r="C511" s="15"/>
      <c r="D511" s="12"/>
      <c r="E511" s="12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</row>
    <row r="512">
      <c r="C512" s="15"/>
      <c r="D512" s="12"/>
      <c r="E512" s="12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</row>
    <row r="513">
      <c r="C513" s="15"/>
      <c r="D513" s="12"/>
      <c r="E513" s="12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</row>
    <row r="514">
      <c r="C514" s="15"/>
      <c r="D514" s="12"/>
      <c r="E514" s="12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</row>
    <row r="515">
      <c r="C515" s="15"/>
      <c r="D515" s="12"/>
      <c r="E515" s="12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</row>
    <row r="516">
      <c r="C516" s="15"/>
      <c r="D516" s="12"/>
      <c r="E516" s="12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</row>
    <row r="517">
      <c r="C517" s="15"/>
      <c r="D517" s="12"/>
      <c r="E517" s="12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</row>
    <row r="518">
      <c r="C518" s="15"/>
      <c r="D518" s="12"/>
      <c r="E518" s="12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</row>
    <row r="519">
      <c r="C519" s="15"/>
      <c r="D519" s="12"/>
      <c r="E519" s="12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</row>
    <row r="520">
      <c r="C520" s="15"/>
      <c r="D520" s="12"/>
      <c r="E520" s="12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</row>
    <row r="521">
      <c r="C521" s="15"/>
      <c r="D521" s="12"/>
      <c r="E521" s="12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</row>
    <row r="522">
      <c r="C522" s="15"/>
      <c r="D522" s="12"/>
      <c r="E522" s="12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</row>
    <row r="523">
      <c r="C523" s="15"/>
      <c r="D523" s="12"/>
      <c r="E523" s="12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</row>
    <row r="524">
      <c r="C524" s="15"/>
      <c r="D524" s="12"/>
      <c r="E524" s="12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</row>
    <row r="525">
      <c r="C525" s="15"/>
      <c r="D525" s="12"/>
      <c r="E525" s="12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</row>
    <row r="526">
      <c r="C526" s="15"/>
      <c r="D526" s="12"/>
      <c r="E526" s="12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</row>
    <row r="527">
      <c r="C527" s="15"/>
      <c r="D527" s="12"/>
      <c r="E527" s="12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</row>
    <row r="528">
      <c r="C528" s="15"/>
      <c r="D528" s="12"/>
      <c r="E528" s="12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</row>
    <row r="529">
      <c r="C529" s="15"/>
      <c r="D529" s="12"/>
      <c r="E529" s="12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</row>
    <row r="530">
      <c r="C530" s="15"/>
      <c r="D530" s="12"/>
      <c r="E530" s="12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</row>
    <row r="531">
      <c r="C531" s="15"/>
      <c r="D531" s="12"/>
      <c r="E531" s="12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</row>
    <row r="532">
      <c r="C532" s="15"/>
      <c r="D532" s="12"/>
      <c r="E532" s="12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</row>
    <row r="533">
      <c r="C533" s="15"/>
      <c r="D533" s="12"/>
      <c r="E533" s="12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</row>
    <row r="534">
      <c r="C534" s="15"/>
      <c r="D534" s="12"/>
      <c r="E534" s="12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</row>
    <row r="535">
      <c r="C535" s="15"/>
      <c r="D535" s="12"/>
      <c r="E535" s="12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</row>
    <row r="536">
      <c r="C536" s="15"/>
      <c r="D536" s="12"/>
      <c r="E536" s="12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</row>
    <row r="537">
      <c r="C537" s="15"/>
      <c r="D537" s="12"/>
      <c r="E537" s="12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</row>
    <row r="538">
      <c r="C538" s="15"/>
      <c r="D538" s="12"/>
      <c r="E538" s="12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</row>
    <row r="539">
      <c r="C539" s="15"/>
      <c r="D539" s="12"/>
      <c r="E539" s="12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</row>
    <row r="540">
      <c r="C540" s="15"/>
      <c r="D540" s="12"/>
      <c r="E540" s="12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</row>
    <row r="541">
      <c r="C541" s="15"/>
      <c r="D541" s="12"/>
      <c r="E541" s="12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</row>
    <row r="542">
      <c r="C542" s="15"/>
      <c r="D542" s="12"/>
      <c r="E542" s="12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</row>
    <row r="543">
      <c r="C543" s="15"/>
      <c r="D543" s="12"/>
      <c r="E543" s="12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</row>
    <row r="544">
      <c r="C544" s="15"/>
      <c r="D544" s="12"/>
      <c r="E544" s="12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</row>
    <row r="545">
      <c r="C545" s="15"/>
      <c r="D545" s="12"/>
      <c r="E545" s="12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</row>
    <row r="546">
      <c r="C546" s="15"/>
      <c r="D546" s="12"/>
      <c r="E546" s="12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</row>
    <row r="547">
      <c r="C547" s="15"/>
      <c r="D547" s="12"/>
      <c r="E547" s="12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</row>
    <row r="548">
      <c r="C548" s="15"/>
      <c r="D548" s="12"/>
      <c r="E548" s="12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</row>
    <row r="549">
      <c r="C549" s="15"/>
      <c r="D549" s="12"/>
      <c r="E549" s="12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</row>
    <row r="550">
      <c r="C550" s="15"/>
      <c r="D550" s="12"/>
      <c r="E550" s="12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</row>
    <row r="551">
      <c r="C551" s="15"/>
      <c r="D551" s="12"/>
      <c r="E551" s="12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</row>
    <row r="552">
      <c r="C552" s="15"/>
      <c r="D552" s="12"/>
      <c r="E552" s="12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</row>
    <row r="553">
      <c r="C553" s="15"/>
      <c r="D553" s="12"/>
      <c r="E553" s="12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</row>
    <row r="554">
      <c r="C554" s="15"/>
      <c r="D554" s="12"/>
      <c r="E554" s="12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</row>
    <row r="555">
      <c r="C555" s="15"/>
      <c r="D555" s="12"/>
      <c r="E555" s="12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</row>
    <row r="556">
      <c r="C556" s="15"/>
      <c r="D556" s="12"/>
      <c r="E556" s="12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</row>
    <row r="557">
      <c r="C557" s="15"/>
      <c r="D557" s="12"/>
      <c r="E557" s="12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</row>
    <row r="558">
      <c r="C558" s="15"/>
      <c r="D558" s="12"/>
      <c r="E558" s="12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</row>
    <row r="559">
      <c r="C559" s="15"/>
      <c r="D559" s="12"/>
      <c r="E559" s="12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</row>
    <row r="560">
      <c r="C560" s="15"/>
      <c r="D560" s="12"/>
      <c r="E560" s="12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</row>
    <row r="561">
      <c r="C561" s="15"/>
      <c r="D561" s="12"/>
      <c r="E561" s="12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</row>
    <row r="562">
      <c r="C562" s="15"/>
      <c r="D562" s="12"/>
      <c r="E562" s="12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</row>
    <row r="563">
      <c r="C563" s="15"/>
      <c r="D563" s="12"/>
      <c r="E563" s="12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</row>
    <row r="564">
      <c r="C564" s="15"/>
      <c r="D564" s="12"/>
      <c r="E564" s="12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</row>
    <row r="565">
      <c r="C565" s="15"/>
      <c r="D565" s="12"/>
      <c r="E565" s="12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</row>
    <row r="566">
      <c r="C566" s="15"/>
      <c r="D566" s="12"/>
      <c r="E566" s="12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</row>
    <row r="567">
      <c r="C567" s="15"/>
      <c r="D567" s="12"/>
      <c r="E567" s="12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</row>
    <row r="568">
      <c r="C568" s="15"/>
      <c r="D568" s="12"/>
      <c r="E568" s="12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</row>
    <row r="569">
      <c r="C569" s="15"/>
      <c r="D569" s="12"/>
      <c r="E569" s="12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</row>
    <row r="570">
      <c r="C570" s="15"/>
      <c r="D570" s="12"/>
      <c r="E570" s="12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</row>
    <row r="571">
      <c r="C571" s="15"/>
      <c r="D571" s="12"/>
      <c r="E571" s="12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</row>
    <row r="572">
      <c r="C572" s="15"/>
      <c r="D572" s="12"/>
      <c r="E572" s="12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</row>
    <row r="573">
      <c r="C573" s="15"/>
      <c r="D573" s="12"/>
      <c r="E573" s="12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</row>
    <row r="574">
      <c r="C574" s="15"/>
      <c r="D574" s="12"/>
      <c r="E574" s="12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</row>
    <row r="575">
      <c r="C575" s="15"/>
      <c r="D575" s="12"/>
      <c r="E575" s="12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</row>
    <row r="576">
      <c r="C576" s="15"/>
      <c r="D576" s="12"/>
      <c r="E576" s="12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</row>
    <row r="577">
      <c r="C577" s="15"/>
      <c r="D577" s="12"/>
      <c r="E577" s="12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</row>
    <row r="578">
      <c r="C578" s="15"/>
      <c r="D578" s="12"/>
      <c r="E578" s="12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</row>
    <row r="579">
      <c r="C579" s="15"/>
      <c r="D579" s="12"/>
      <c r="E579" s="12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</row>
    <row r="580">
      <c r="C580" s="15"/>
      <c r="D580" s="12"/>
      <c r="E580" s="12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</row>
    <row r="581">
      <c r="C581" s="15"/>
      <c r="D581" s="12"/>
      <c r="E581" s="12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</row>
    <row r="582">
      <c r="C582" s="15"/>
      <c r="D582" s="12"/>
      <c r="E582" s="12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</row>
    <row r="583">
      <c r="C583" s="15"/>
      <c r="D583" s="12"/>
      <c r="E583" s="12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</row>
    <row r="584">
      <c r="C584" s="15"/>
      <c r="D584" s="12"/>
      <c r="E584" s="12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</row>
    <row r="585">
      <c r="C585" s="15"/>
      <c r="D585" s="12"/>
      <c r="E585" s="12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</row>
    <row r="586">
      <c r="C586" s="15"/>
      <c r="D586" s="12"/>
      <c r="E586" s="12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</row>
    <row r="587">
      <c r="C587" s="15"/>
      <c r="D587" s="12"/>
      <c r="E587" s="12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</row>
    <row r="588">
      <c r="C588" s="15"/>
      <c r="D588" s="12"/>
      <c r="E588" s="12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</row>
    <row r="589">
      <c r="C589" s="15"/>
      <c r="D589" s="12"/>
      <c r="E589" s="12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</row>
    <row r="590">
      <c r="C590" s="15"/>
      <c r="D590" s="12"/>
      <c r="E590" s="12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</row>
    <row r="591">
      <c r="C591" s="15"/>
      <c r="D591" s="12"/>
      <c r="E591" s="12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</row>
    <row r="592">
      <c r="C592" s="15"/>
      <c r="D592" s="12"/>
      <c r="E592" s="12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</row>
    <row r="593">
      <c r="C593" s="15"/>
      <c r="D593" s="12"/>
      <c r="E593" s="12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</row>
    <row r="594">
      <c r="C594" s="15"/>
      <c r="D594" s="12"/>
      <c r="E594" s="12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</row>
    <row r="595">
      <c r="C595" s="15"/>
      <c r="D595" s="12"/>
      <c r="E595" s="12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</row>
    <row r="596">
      <c r="C596" s="15"/>
      <c r="D596" s="12"/>
      <c r="E596" s="12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</row>
    <row r="597">
      <c r="C597" s="15"/>
      <c r="D597" s="12"/>
      <c r="E597" s="12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</row>
    <row r="598">
      <c r="C598" s="15"/>
      <c r="D598" s="12"/>
      <c r="E598" s="12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</row>
    <row r="599">
      <c r="C599" s="15"/>
      <c r="D599" s="12"/>
      <c r="E599" s="12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</row>
    <row r="600">
      <c r="C600" s="15"/>
      <c r="D600" s="12"/>
      <c r="E600" s="12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</row>
    <row r="601">
      <c r="C601" s="15"/>
      <c r="D601" s="12"/>
      <c r="E601" s="12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</row>
    <row r="602">
      <c r="C602" s="15"/>
      <c r="D602" s="12"/>
      <c r="E602" s="12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</row>
    <row r="603">
      <c r="C603" s="15"/>
      <c r="D603" s="12"/>
      <c r="E603" s="12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</row>
    <row r="604">
      <c r="C604" s="15"/>
      <c r="D604" s="12"/>
      <c r="E604" s="12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</row>
    <row r="605">
      <c r="C605" s="15"/>
      <c r="D605" s="12"/>
      <c r="E605" s="12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</row>
    <row r="606">
      <c r="C606" s="15"/>
      <c r="D606" s="12"/>
      <c r="E606" s="12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</row>
    <row r="607">
      <c r="C607" s="15"/>
      <c r="D607" s="12"/>
      <c r="E607" s="12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</row>
    <row r="608">
      <c r="C608" s="15"/>
      <c r="D608" s="12"/>
      <c r="E608" s="12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</row>
    <row r="609">
      <c r="C609" s="15"/>
      <c r="D609" s="12"/>
      <c r="E609" s="12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</row>
    <row r="610">
      <c r="C610" s="15"/>
      <c r="D610" s="12"/>
      <c r="E610" s="12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</row>
    <row r="611">
      <c r="C611" s="15"/>
      <c r="D611" s="12"/>
      <c r="E611" s="12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</row>
    <row r="612">
      <c r="C612" s="15"/>
      <c r="D612" s="12"/>
      <c r="E612" s="12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</row>
    <row r="613">
      <c r="C613" s="15"/>
      <c r="D613" s="12"/>
      <c r="E613" s="12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</row>
    <row r="614">
      <c r="C614" s="15"/>
      <c r="D614" s="12"/>
      <c r="E614" s="12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</row>
    <row r="615">
      <c r="C615" s="15"/>
      <c r="D615" s="12"/>
      <c r="E615" s="12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</row>
    <row r="616">
      <c r="C616" s="15"/>
      <c r="D616" s="12"/>
      <c r="E616" s="12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</row>
    <row r="617">
      <c r="C617" s="15"/>
      <c r="D617" s="12"/>
      <c r="E617" s="12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</row>
    <row r="618">
      <c r="C618" s="15"/>
      <c r="D618" s="12"/>
      <c r="E618" s="12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</row>
    <row r="619">
      <c r="C619" s="15"/>
      <c r="D619" s="12"/>
      <c r="E619" s="12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</row>
    <row r="620">
      <c r="C620" s="15"/>
      <c r="D620" s="12"/>
      <c r="E620" s="12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</row>
    <row r="621">
      <c r="C621" s="15"/>
      <c r="D621" s="12"/>
      <c r="E621" s="12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</row>
    <row r="622">
      <c r="C622" s="15"/>
      <c r="D622" s="12"/>
      <c r="E622" s="12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</row>
    <row r="623">
      <c r="C623" s="15"/>
      <c r="D623" s="12"/>
      <c r="E623" s="12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</row>
    <row r="624">
      <c r="C624" s="15"/>
      <c r="D624" s="12"/>
      <c r="E624" s="12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</row>
    <row r="625">
      <c r="C625" s="15"/>
      <c r="D625" s="12"/>
      <c r="E625" s="12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</row>
    <row r="626">
      <c r="C626" s="15"/>
      <c r="D626" s="12"/>
      <c r="E626" s="12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</row>
    <row r="627">
      <c r="C627" s="15"/>
      <c r="D627" s="12"/>
      <c r="E627" s="12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</row>
    <row r="628">
      <c r="C628" s="15"/>
      <c r="D628" s="12"/>
      <c r="E628" s="12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</row>
    <row r="629">
      <c r="C629" s="15"/>
      <c r="D629" s="12"/>
      <c r="E629" s="12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</row>
    <row r="630">
      <c r="C630" s="15"/>
      <c r="D630" s="12"/>
      <c r="E630" s="12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</row>
    <row r="631">
      <c r="C631" s="15"/>
      <c r="D631" s="12"/>
      <c r="E631" s="12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</row>
    <row r="632">
      <c r="C632" s="15"/>
      <c r="D632" s="12"/>
      <c r="E632" s="12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</row>
    <row r="633">
      <c r="C633" s="15"/>
      <c r="D633" s="12"/>
      <c r="E633" s="12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</row>
    <row r="634">
      <c r="C634" s="15"/>
      <c r="D634" s="12"/>
      <c r="E634" s="12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</row>
    <row r="635">
      <c r="C635" s="15"/>
      <c r="D635" s="12"/>
      <c r="E635" s="12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</row>
    <row r="636">
      <c r="C636" s="15"/>
      <c r="D636" s="12"/>
      <c r="E636" s="12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</row>
    <row r="637">
      <c r="C637" s="15"/>
      <c r="D637" s="12"/>
      <c r="E637" s="12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</row>
    <row r="638">
      <c r="C638" s="15"/>
      <c r="D638" s="12"/>
      <c r="E638" s="12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</row>
    <row r="639">
      <c r="C639" s="15"/>
      <c r="D639" s="12"/>
      <c r="E639" s="12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</row>
    <row r="640">
      <c r="C640" s="15"/>
      <c r="D640" s="12"/>
      <c r="E640" s="12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</row>
    <row r="641">
      <c r="C641" s="15"/>
      <c r="D641" s="12"/>
      <c r="E641" s="12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</row>
    <row r="642">
      <c r="C642" s="15"/>
      <c r="D642" s="12"/>
      <c r="E642" s="12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</row>
    <row r="643">
      <c r="C643" s="15"/>
      <c r="D643" s="12"/>
      <c r="E643" s="12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</row>
    <row r="644">
      <c r="C644" s="15"/>
      <c r="D644" s="12"/>
      <c r="E644" s="12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</row>
    <row r="645">
      <c r="C645" s="15"/>
      <c r="D645" s="12"/>
      <c r="E645" s="12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</row>
    <row r="646">
      <c r="C646" s="15"/>
      <c r="D646" s="12"/>
      <c r="E646" s="12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</row>
    <row r="647">
      <c r="C647" s="15"/>
      <c r="D647" s="12"/>
      <c r="E647" s="12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</row>
    <row r="648">
      <c r="C648" s="15"/>
      <c r="D648" s="12"/>
      <c r="E648" s="12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</row>
    <row r="649">
      <c r="C649" s="15"/>
      <c r="D649" s="12"/>
      <c r="E649" s="12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</row>
    <row r="650">
      <c r="C650" s="15"/>
      <c r="D650" s="12"/>
      <c r="E650" s="12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</row>
    <row r="651">
      <c r="C651" s="15"/>
      <c r="D651" s="12"/>
      <c r="E651" s="12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</row>
    <row r="652">
      <c r="C652" s="15"/>
      <c r="D652" s="12"/>
      <c r="E652" s="12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</row>
    <row r="653">
      <c r="C653" s="15"/>
      <c r="D653" s="12"/>
      <c r="E653" s="12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</row>
    <row r="654">
      <c r="C654" s="15"/>
      <c r="D654" s="12"/>
      <c r="E654" s="12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</row>
    <row r="655">
      <c r="C655" s="15"/>
      <c r="D655" s="12"/>
      <c r="E655" s="12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</row>
    <row r="656">
      <c r="C656" s="15"/>
      <c r="D656" s="12"/>
      <c r="E656" s="12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</row>
    <row r="657">
      <c r="C657" s="15"/>
      <c r="D657" s="12"/>
      <c r="E657" s="12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</row>
    <row r="658">
      <c r="C658" s="15"/>
      <c r="D658" s="12"/>
      <c r="E658" s="12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</row>
    <row r="659">
      <c r="C659" s="15"/>
      <c r="D659" s="12"/>
      <c r="E659" s="12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</row>
    <row r="660">
      <c r="C660" s="15"/>
      <c r="D660" s="12"/>
      <c r="E660" s="12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</row>
    <row r="661">
      <c r="C661" s="15"/>
      <c r="D661" s="12"/>
      <c r="E661" s="12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</row>
    <row r="662">
      <c r="C662" s="15"/>
      <c r="D662" s="12"/>
      <c r="E662" s="12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</row>
    <row r="663">
      <c r="C663" s="15"/>
      <c r="D663" s="12"/>
      <c r="E663" s="12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</row>
    <row r="664">
      <c r="C664" s="15"/>
      <c r="D664" s="12"/>
      <c r="E664" s="12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</row>
    <row r="665">
      <c r="C665" s="15"/>
      <c r="D665" s="12"/>
      <c r="E665" s="12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</row>
    <row r="666">
      <c r="C666" s="15"/>
      <c r="D666" s="12"/>
      <c r="E666" s="12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</row>
    <row r="667">
      <c r="C667" s="15"/>
      <c r="D667" s="12"/>
      <c r="E667" s="12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</row>
    <row r="668">
      <c r="C668" s="15"/>
      <c r="D668" s="12"/>
      <c r="E668" s="12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</row>
    <row r="669">
      <c r="C669" s="15"/>
      <c r="D669" s="12"/>
      <c r="E669" s="12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</row>
    <row r="670">
      <c r="C670" s="15"/>
      <c r="D670" s="12"/>
      <c r="E670" s="12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</row>
    <row r="671">
      <c r="C671" s="15"/>
      <c r="D671" s="12"/>
      <c r="E671" s="12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</row>
    <row r="672">
      <c r="C672" s="15"/>
      <c r="D672" s="12"/>
      <c r="E672" s="12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</row>
    <row r="673">
      <c r="C673" s="15"/>
      <c r="D673" s="12"/>
      <c r="E673" s="12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</row>
    <row r="674">
      <c r="C674" s="15"/>
      <c r="D674" s="12"/>
      <c r="E674" s="12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</row>
    <row r="675">
      <c r="C675" s="15"/>
      <c r="D675" s="12"/>
      <c r="E675" s="12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</row>
    <row r="676">
      <c r="C676" s="15"/>
      <c r="D676" s="12"/>
      <c r="E676" s="12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</row>
    <row r="677">
      <c r="C677" s="15"/>
      <c r="D677" s="12"/>
      <c r="E677" s="12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</row>
    <row r="678">
      <c r="C678" s="15"/>
      <c r="D678" s="12"/>
      <c r="E678" s="12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</row>
    <row r="679">
      <c r="C679" s="15"/>
      <c r="D679" s="12"/>
      <c r="E679" s="12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</row>
    <row r="680">
      <c r="C680" s="15"/>
      <c r="D680" s="12"/>
      <c r="E680" s="12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</row>
    <row r="681">
      <c r="C681" s="15"/>
      <c r="D681" s="12"/>
      <c r="E681" s="12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</row>
    <row r="682">
      <c r="C682" s="15"/>
      <c r="D682" s="12"/>
      <c r="E682" s="12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</row>
    <row r="683">
      <c r="C683" s="15"/>
      <c r="D683" s="12"/>
      <c r="E683" s="12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</row>
    <row r="684">
      <c r="C684" s="15"/>
      <c r="D684" s="12"/>
      <c r="E684" s="12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</row>
    <row r="685">
      <c r="C685" s="15"/>
      <c r="D685" s="12"/>
      <c r="E685" s="12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</row>
    <row r="686">
      <c r="C686" s="15"/>
      <c r="D686" s="12"/>
      <c r="E686" s="12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</row>
    <row r="687">
      <c r="C687" s="15"/>
      <c r="D687" s="12"/>
      <c r="E687" s="12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</row>
    <row r="688">
      <c r="C688" s="15"/>
      <c r="D688" s="12"/>
      <c r="E688" s="12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</row>
    <row r="689">
      <c r="C689" s="15"/>
      <c r="D689" s="12"/>
      <c r="E689" s="12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</row>
    <row r="690">
      <c r="C690" s="15"/>
      <c r="D690" s="12"/>
      <c r="E690" s="12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</row>
    <row r="691">
      <c r="C691" s="15"/>
      <c r="D691" s="12"/>
      <c r="E691" s="12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</row>
    <row r="692">
      <c r="C692" s="15"/>
      <c r="D692" s="12"/>
      <c r="E692" s="12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</row>
    <row r="693">
      <c r="C693" s="15"/>
      <c r="D693" s="12"/>
      <c r="E693" s="12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</row>
    <row r="694">
      <c r="C694" s="15"/>
      <c r="D694" s="12"/>
      <c r="E694" s="12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</row>
    <row r="695">
      <c r="C695" s="15"/>
      <c r="D695" s="12"/>
      <c r="E695" s="12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</row>
    <row r="696">
      <c r="C696" s="15"/>
      <c r="D696" s="12"/>
      <c r="E696" s="12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</row>
    <row r="697">
      <c r="C697" s="15"/>
      <c r="D697" s="12"/>
      <c r="E697" s="12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</row>
    <row r="698">
      <c r="C698" s="15"/>
      <c r="D698" s="12"/>
      <c r="E698" s="12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</row>
    <row r="699">
      <c r="C699" s="15"/>
      <c r="D699" s="12"/>
      <c r="E699" s="12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</row>
    <row r="700">
      <c r="C700" s="15"/>
      <c r="D700" s="12"/>
      <c r="E700" s="12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</row>
    <row r="701">
      <c r="C701" s="15"/>
      <c r="D701" s="12"/>
      <c r="E701" s="12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</row>
    <row r="702">
      <c r="C702" s="15"/>
      <c r="D702" s="12"/>
      <c r="E702" s="12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</row>
    <row r="703">
      <c r="C703" s="15"/>
      <c r="D703" s="12"/>
      <c r="E703" s="12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</row>
    <row r="704">
      <c r="C704" s="15"/>
      <c r="D704" s="12"/>
      <c r="E704" s="12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</row>
    <row r="705">
      <c r="C705" s="15"/>
      <c r="D705" s="12"/>
      <c r="E705" s="12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</row>
    <row r="706">
      <c r="C706" s="15"/>
      <c r="D706" s="12"/>
      <c r="E706" s="12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</row>
    <row r="707">
      <c r="C707" s="15"/>
      <c r="D707" s="12"/>
      <c r="E707" s="12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</row>
    <row r="708">
      <c r="C708" s="15"/>
      <c r="D708" s="12"/>
      <c r="E708" s="12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</row>
    <row r="709">
      <c r="C709" s="15"/>
      <c r="D709" s="12"/>
      <c r="E709" s="12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</row>
    <row r="710">
      <c r="C710" s="15"/>
      <c r="D710" s="12"/>
      <c r="E710" s="12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</row>
    <row r="711">
      <c r="C711" s="15"/>
      <c r="D711" s="12"/>
      <c r="E711" s="12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</row>
    <row r="712">
      <c r="C712" s="15"/>
      <c r="D712" s="12"/>
      <c r="E712" s="12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</row>
    <row r="713">
      <c r="C713" s="15"/>
      <c r="D713" s="12"/>
      <c r="E713" s="12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</row>
    <row r="714">
      <c r="C714" s="15"/>
      <c r="D714" s="12"/>
      <c r="E714" s="12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</row>
    <row r="715">
      <c r="C715" s="15"/>
      <c r="D715" s="12"/>
      <c r="E715" s="12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</row>
    <row r="716">
      <c r="C716" s="15"/>
      <c r="D716" s="12"/>
      <c r="E716" s="12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</row>
    <row r="717">
      <c r="C717" s="15"/>
      <c r="D717" s="12"/>
      <c r="E717" s="12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</row>
    <row r="718">
      <c r="C718" s="15"/>
      <c r="D718" s="12"/>
      <c r="E718" s="12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</row>
    <row r="719">
      <c r="C719" s="15"/>
      <c r="D719" s="12"/>
      <c r="E719" s="12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</row>
    <row r="720">
      <c r="C720" s="15"/>
      <c r="D720" s="12"/>
      <c r="E720" s="12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</row>
    <row r="721">
      <c r="C721" s="15"/>
      <c r="D721" s="12"/>
      <c r="E721" s="12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</row>
    <row r="722">
      <c r="C722" s="15"/>
      <c r="D722" s="12"/>
      <c r="E722" s="12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</row>
    <row r="723">
      <c r="C723" s="15"/>
      <c r="D723" s="12"/>
      <c r="E723" s="12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</row>
    <row r="724">
      <c r="C724" s="15"/>
      <c r="D724" s="12"/>
      <c r="E724" s="12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</row>
    <row r="725">
      <c r="C725" s="15"/>
      <c r="D725" s="12"/>
      <c r="E725" s="12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</row>
    <row r="726">
      <c r="C726" s="15"/>
      <c r="D726" s="12"/>
      <c r="E726" s="12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</row>
    <row r="727">
      <c r="C727" s="15"/>
      <c r="D727" s="12"/>
      <c r="E727" s="12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</row>
    <row r="728">
      <c r="C728" s="15"/>
      <c r="D728" s="12"/>
      <c r="E728" s="12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</row>
    <row r="729">
      <c r="C729" s="15"/>
      <c r="D729" s="12"/>
      <c r="E729" s="12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</row>
    <row r="730">
      <c r="C730" s="15"/>
      <c r="D730" s="12"/>
      <c r="E730" s="12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</row>
    <row r="731">
      <c r="C731" s="15"/>
      <c r="D731" s="12"/>
      <c r="E731" s="12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</row>
    <row r="732">
      <c r="C732" s="15"/>
      <c r="D732" s="12"/>
      <c r="E732" s="12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</row>
    <row r="733">
      <c r="C733" s="15"/>
      <c r="D733" s="12"/>
      <c r="E733" s="12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</row>
    <row r="734">
      <c r="C734" s="15"/>
      <c r="D734" s="12"/>
      <c r="E734" s="12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</row>
    <row r="735">
      <c r="C735" s="15"/>
      <c r="D735" s="12"/>
      <c r="E735" s="12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</row>
    <row r="736">
      <c r="C736" s="15"/>
      <c r="D736" s="12"/>
      <c r="E736" s="12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</row>
    <row r="737">
      <c r="C737" s="15"/>
      <c r="D737" s="12"/>
      <c r="E737" s="12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</row>
    <row r="738">
      <c r="C738" s="15"/>
      <c r="D738" s="12"/>
      <c r="E738" s="12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</row>
    <row r="739">
      <c r="C739" s="15"/>
      <c r="D739" s="12"/>
      <c r="E739" s="12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</row>
    <row r="740">
      <c r="C740" s="15"/>
      <c r="D740" s="12"/>
      <c r="E740" s="12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</row>
    <row r="741">
      <c r="C741" s="15"/>
      <c r="D741" s="12"/>
      <c r="E741" s="12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</row>
    <row r="742">
      <c r="C742" s="15"/>
      <c r="D742" s="12"/>
      <c r="E742" s="12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</row>
  </sheetData>
  <conditionalFormatting sqref="C1:C742">
    <cfRule type="containsText" dxfId="0" priority="1" operator="containsText" text="KAS">
      <formula>NOT(ISERROR(SEARCH(("KAS"),(C1))))</formula>
    </cfRule>
  </conditionalFormatting>
  <conditionalFormatting sqref="C1:C742">
    <cfRule type="containsText" dxfId="1" priority="2" operator="containsText" text="BIAYA">
      <formula>NOT(ISERROR(SEARCH(("BIAYA"),(C1))))</formula>
    </cfRule>
  </conditionalFormatting>
  <conditionalFormatting sqref="C1:C742">
    <cfRule type="beginsWith" dxfId="2" priority="3" operator="beginsWith" text="OMZET">
      <formula>LEFT((C1),LEN("OMZET"))=("OMZET")</formula>
    </cfRule>
  </conditionalFormatting>
  <conditionalFormatting sqref="C1:C742">
    <cfRule type="containsText" dxfId="3" priority="4" operator="containsText" text="INVESTOR">
      <formula>NOT(ISERROR(SEARCH(("INVESTOR"),(C1))))</formula>
    </cfRule>
  </conditionalFormatting>
  <conditionalFormatting sqref="C1:C742">
    <cfRule type="containsText" dxfId="4" priority="5" operator="containsText" text="LABA">
      <formula>NOT(ISERROR(SEARCH(("LABA"),(C1))))</formula>
    </cfRule>
  </conditionalFormatting>
  <conditionalFormatting sqref="C1:C742">
    <cfRule type="containsText" dxfId="5" priority="6" operator="containsText" text="SUPPLY">
      <formula>NOT(ISERROR(SEARCH(("SUPPLY"),(C1))))</formula>
    </cfRule>
  </conditionalFormatting>
  <conditionalFormatting sqref="C1:C742">
    <cfRule type="containsText" dxfId="4" priority="7" operator="containsText" text="KOMISI">
      <formula>NOT(ISERROR(SEARCH(("KOMISI"),(C1))))</formula>
    </cfRule>
  </conditionalFormatting>
  <conditionalFormatting sqref="C1:C742">
    <cfRule type="containsText" dxfId="0" priority="8" operator="containsText" text="TABUNGAN">
      <formula>NOT(ISERROR(SEARCH(("TABUNGAN"),(C1))))</formula>
    </cfRule>
  </conditionalFormatting>
  <conditionalFormatting sqref="C1:C742">
    <cfRule type="containsText" dxfId="6" priority="9" operator="containsText" text="HUTANG">
      <formula>NOT(ISERROR(SEARCH(("HUTANG"),(C1))))</formula>
    </cfRule>
  </conditionalFormatting>
  <dataValidations>
    <dataValidation type="list" allowBlank="1" sqref="C2:C742">
      <formula1>"KAS,BIAYA,OMZET,OMZET-TOKO,OMZET-ANWAR,OMZET-RIZAL,INVESTOR,SUBSIDI,LUNAS,SUPPLY,LABA,KOMISI,TABUNGAN,HUTANG,PIUTANG,PRIBADI-A,PRIBADI-S"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hidden="1" min="1" max="1" width="12.63"/>
    <col customWidth="1" min="3" max="3" width="19.5"/>
    <col customWidth="1" min="6" max="6" width="48.25"/>
    <col customWidth="1" min="7" max="7" width="13.63"/>
    <col customWidth="1" min="8" max="8" width="18.75"/>
    <col customWidth="1" min="9" max="9" width="16.38"/>
    <col customWidth="1" min="10" max="11" width="13.0"/>
    <col customWidth="1" min="12" max="12" width="14.88"/>
    <col customWidth="1" min="13" max="13" width="12.38"/>
    <col customWidth="1" min="14" max="14" width="17.38"/>
    <col customWidth="1" min="15" max="15" width="14.75"/>
    <col customWidth="1" min="16" max="18" width="15.0"/>
    <col customWidth="1" min="19" max="19" width="4.1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1953</v>
      </c>
      <c r="M1" s="5" t="s">
        <v>11</v>
      </c>
      <c r="N1" s="6" t="s">
        <v>1954</v>
      </c>
      <c r="O1" s="6" t="s">
        <v>12</v>
      </c>
      <c r="P1" s="6" t="s">
        <v>13</v>
      </c>
      <c r="Q1" s="7" t="s">
        <v>14</v>
      </c>
      <c r="R1" s="7" t="s">
        <v>1955</v>
      </c>
    </row>
    <row r="2">
      <c r="A2" s="1" t="s">
        <v>15</v>
      </c>
      <c r="B2" s="8">
        <v>45931.0</v>
      </c>
      <c r="C2" s="1" t="s">
        <v>16</v>
      </c>
      <c r="D2" s="10">
        <v>5085464.0</v>
      </c>
      <c r="E2" s="10"/>
      <c r="F2" s="1" t="s">
        <v>2784</v>
      </c>
      <c r="G2" s="11">
        <f t="shared" ref="G2:G289" si="1">IF(OR(NOT(ISERROR(SEARCH("OMZET", C2))), NOT(ISERROR(SEARCH("PIUTANG", C2)))), IF(ROW()=2, D2, G1 + D2), IF(ROW()=2, 0, G1))</f>
        <v>0</v>
      </c>
      <c r="H2" s="9">
        <v>0.0</v>
      </c>
      <c r="I2" s="11">
        <f t="shared" ref="I2:I289" si="2">IF(ROW()=2, 0, IF(OR(C2="SUPPLY", C2="HUTANG"), I1+E2, I1))</f>
        <v>0</v>
      </c>
      <c r="J2" s="10">
        <v>5085464.0</v>
      </c>
      <c r="K2" s="11">
        <f t="shared" ref="K2:K289" si="3">G2 - (H2 + I2)</f>
        <v>0</v>
      </c>
      <c r="L2" s="11">
        <f t="shared" ref="L2:L289" si="4">IF(C2="PRIBADI-A", IF(ROW()=2, IF(D2, -D2, E2), IF(D2, L1-D2, L1+E2)), IF(ROW()=2, 0, L1))</f>
        <v>0</v>
      </c>
      <c r="M2" s="11">
        <f t="shared" ref="M2:M289" si="5">IF(C2="PRIBADI-S", IF(ROW()=2, IF(D2, -D2, E2), IF(D2, M1-D2, M1+E2)), IF(ROW()=2, 0, M1))</f>
        <v>0</v>
      </c>
      <c r="N2" s="11">
        <f t="shared" ref="N2:N7" si="6">(K2/3)-L2</f>
        <v>0</v>
      </c>
      <c r="O2" s="11">
        <f t="shared" ref="O2:O7" si="7">(K2/3)-M2</f>
        <v>0</v>
      </c>
      <c r="P2" s="11">
        <f t="shared" ref="P2:P7" si="8"> ((K2 - IF(ROW()=2, 0, K1)) / 3) + IF(ROW()=2, 0, P1) + IF(C2="INVESTOR", D2, 0) - IF(C2="INVESTOR", E2, 0)</f>
        <v>0</v>
      </c>
      <c r="Q2" s="11">
        <f t="shared" ref="Q2:Q289" si="9">IF(AND(NOT(ISERROR(SEARCH("Cahaya", F2))), OR(C2="INVESTOR", C2="BIAYA")), IF(ROW()=2, IF(D2, -D2, E2), IF(D2, Q1-D2, Q1+E2)), IF(ROW()=2, 0, Q1))</f>
        <v>0</v>
      </c>
      <c r="R2" s="11">
        <f t="shared" ref="R2:R7" si="10">IF(AND(NOT(ISERROR(SEARCH("Dinil", F2))), OR(C2="INVESTOR", C2="BIAYA")), IF(ROW()=2, IF(D2, -D2, E2), IF(D2, R1-D2, R1+E2)), IF(ROW()=2, 0, R1))</f>
        <v>0</v>
      </c>
    </row>
    <row r="3">
      <c r="A3" s="1" t="s">
        <v>18</v>
      </c>
      <c r="B3" s="8">
        <v>45931.0</v>
      </c>
      <c r="C3" s="1" t="s">
        <v>19</v>
      </c>
      <c r="D3" s="9">
        <v>7411821.0</v>
      </c>
      <c r="E3" s="12"/>
      <c r="F3" s="1" t="s">
        <v>2785</v>
      </c>
      <c r="G3" s="11">
        <f t="shared" si="1"/>
        <v>0</v>
      </c>
      <c r="H3" s="9">
        <v>0.0</v>
      </c>
      <c r="I3" s="11">
        <f t="shared" si="2"/>
        <v>0</v>
      </c>
      <c r="J3" s="10">
        <v>5085464.0</v>
      </c>
      <c r="K3" s="11">
        <f t="shared" si="3"/>
        <v>0</v>
      </c>
      <c r="L3" s="11">
        <f t="shared" si="4"/>
        <v>0</v>
      </c>
      <c r="M3" s="11">
        <f t="shared" si="5"/>
        <v>0</v>
      </c>
      <c r="N3" s="11">
        <f t="shared" si="6"/>
        <v>0</v>
      </c>
      <c r="O3" s="11">
        <f t="shared" si="7"/>
        <v>0</v>
      </c>
      <c r="P3" s="11">
        <f t="shared" si="8"/>
        <v>7411821</v>
      </c>
      <c r="Q3" s="11">
        <f t="shared" si="9"/>
        <v>0</v>
      </c>
      <c r="R3" s="11">
        <f t="shared" si="10"/>
        <v>0</v>
      </c>
    </row>
    <row r="4">
      <c r="A4" s="1" t="s">
        <v>24</v>
      </c>
      <c r="B4" s="8">
        <v>45931.0</v>
      </c>
      <c r="C4" s="1" t="s">
        <v>25</v>
      </c>
      <c r="D4" s="12"/>
      <c r="E4" s="10">
        <v>2395000.0</v>
      </c>
      <c r="F4" s="1" t="s">
        <v>26</v>
      </c>
      <c r="G4" s="11">
        <f t="shared" si="1"/>
        <v>0</v>
      </c>
      <c r="H4" s="11">
        <f>IF(ROW()=2, 0, IF(OR(C4="BIAYA", C4="TABUNGAN"), H2 + E4, H2))</f>
        <v>2395000</v>
      </c>
      <c r="I4" s="11">
        <f t="shared" si="2"/>
        <v>0</v>
      </c>
      <c r="J4" s="10">
        <v>5085464.0</v>
      </c>
      <c r="K4" s="11">
        <f t="shared" si="3"/>
        <v>-2395000</v>
      </c>
      <c r="L4" s="11">
        <f t="shared" si="4"/>
        <v>0</v>
      </c>
      <c r="M4" s="11">
        <f t="shared" si="5"/>
        <v>0</v>
      </c>
      <c r="N4" s="11">
        <f t="shared" si="6"/>
        <v>-798333.3333</v>
      </c>
      <c r="O4" s="11">
        <f t="shared" si="7"/>
        <v>-798333.3333</v>
      </c>
      <c r="P4" s="11">
        <f t="shared" si="8"/>
        <v>6613487.667</v>
      </c>
      <c r="Q4" s="11">
        <f t="shared" si="9"/>
        <v>2395000</v>
      </c>
      <c r="R4" s="11">
        <f t="shared" si="10"/>
        <v>0</v>
      </c>
    </row>
    <row r="5">
      <c r="A5" s="1" t="s">
        <v>2367</v>
      </c>
      <c r="B5" s="8">
        <v>45931.0</v>
      </c>
      <c r="C5" s="1" t="s">
        <v>1982</v>
      </c>
      <c r="D5" s="12"/>
      <c r="E5" s="9">
        <v>2228895.0</v>
      </c>
      <c r="F5" s="1" t="s">
        <v>2786</v>
      </c>
      <c r="G5" s="11">
        <f t="shared" si="1"/>
        <v>0</v>
      </c>
      <c r="H5" s="11">
        <f t="shared" ref="H5:H289" si="11">IF(ROW()=2, 0, IF(OR(C5="BIAYA", C5="TABUNGAN"), H4 + E5, H4))</f>
        <v>2395000</v>
      </c>
      <c r="I5" s="11">
        <f t="shared" si="2"/>
        <v>0</v>
      </c>
      <c r="J5" s="10">
        <v>5085464.0</v>
      </c>
      <c r="K5" s="11">
        <f t="shared" si="3"/>
        <v>-2395000</v>
      </c>
      <c r="L5" s="11">
        <f t="shared" si="4"/>
        <v>2228895</v>
      </c>
      <c r="M5" s="11">
        <f t="shared" si="5"/>
        <v>0</v>
      </c>
      <c r="N5" s="11">
        <f t="shared" si="6"/>
        <v>-3027228.333</v>
      </c>
      <c r="O5" s="11">
        <f t="shared" si="7"/>
        <v>-798333.3333</v>
      </c>
      <c r="P5" s="11">
        <f t="shared" si="8"/>
        <v>6613487.667</v>
      </c>
      <c r="Q5" s="11">
        <f t="shared" si="9"/>
        <v>2395000</v>
      </c>
      <c r="R5" s="11">
        <f t="shared" si="10"/>
        <v>0</v>
      </c>
    </row>
    <row r="6">
      <c r="A6" s="1" t="s">
        <v>21</v>
      </c>
      <c r="B6" s="8">
        <v>45931.0</v>
      </c>
      <c r="C6" s="1" t="s">
        <v>6</v>
      </c>
      <c r="D6" s="10">
        <v>100000.0</v>
      </c>
      <c r="E6" s="12"/>
      <c r="F6" s="1" t="s">
        <v>2787</v>
      </c>
      <c r="G6" s="11">
        <f t="shared" si="1"/>
        <v>100000</v>
      </c>
      <c r="H6" s="11">
        <f t="shared" si="11"/>
        <v>2395000</v>
      </c>
      <c r="I6" s="11">
        <f t="shared" si="2"/>
        <v>0</v>
      </c>
      <c r="J6" s="11">
        <f> IF(ROW()=2, D6 - E6, J5 + D6 - E6)</f>
        <v>5185464</v>
      </c>
      <c r="K6" s="11">
        <f t="shared" si="3"/>
        <v>-2295000</v>
      </c>
      <c r="L6" s="11">
        <f t="shared" si="4"/>
        <v>2228895</v>
      </c>
      <c r="M6" s="11">
        <f t="shared" si="5"/>
        <v>0</v>
      </c>
      <c r="N6" s="11">
        <f t="shared" si="6"/>
        <v>-2993895</v>
      </c>
      <c r="O6" s="11">
        <f t="shared" si="7"/>
        <v>-765000</v>
      </c>
      <c r="P6" s="11">
        <f t="shared" si="8"/>
        <v>6646821</v>
      </c>
      <c r="Q6" s="11">
        <f t="shared" si="9"/>
        <v>2395000</v>
      </c>
      <c r="R6" s="11">
        <f t="shared" si="10"/>
        <v>0</v>
      </c>
    </row>
    <row r="7">
      <c r="A7" s="1" t="s">
        <v>2788</v>
      </c>
      <c r="B7" s="8">
        <v>45932.0</v>
      </c>
      <c r="C7" s="1" t="s">
        <v>25</v>
      </c>
      <c r="D7" s="12"/>
      <c r="E7" s="10">
        <v>250000.0</v>
      </c>
      <c r="F7" s="1" t="s">
        <v>53</v>
      </c>
      <c r="G7" s="11">
        <f t="shared" si="1"/>
        <v>100000</v>
      </c>
      <c r="H7" s="11">
        <f t="shared" si="11"/>
        <v>2645000</v>
      </c>
      <c r="I7" s="11">
        <f t="shared" si="2"/>
        <v>0</v>
      </c>
      <c r="J7" s="11">
        <f t="shared" ref="J7:J289" si="12"> IF(ROW()=2, D7 - E7, J6 + D7 - E7)</f>
        <v>4935464</v>
      </c>
      <c r="K7" s="11">
        <f t="shared" si="3"/>
        <v>-2545000</v>
      </c>
      <c r="L7" s="11">
        <f t="shared" si="4"/>
        <v>2228895</v>
      </c>
      <c r="M7" s="11">
        <f t="shared" si="5"/>
        <v>0</v>
      </c>
      <c r="N7" s="11">
        <f t="shared" si="6"/>
        <v>-3077228.333</v>
      </c>
      <c r="O7" s="11">
        <f t="shared" si="7"/>
        <v>-848333.3333</v>
      </c>
      <c r="P7" s="11">
        <f t="shared" si="8"/>
        <v>6563487.667</v>
      </c>
      <c r="Q7" s="11">
        <f t="shared" si="9"/>
        <v>2645000</v>
      </c>
      <c r="R7" s="11">
        <f t="shared" si="10"/>
        <v>0</v>
      </c>
    </row>
    <row r="8">
      <c r="A8" s="1" t="s">
        <v>2789</v>
      </c>
      <c r="B8" s="8">
        <v>45932.0</v>
      </c>
      <c r="C8" s="1" t="s">
        <v>19</v>
      </c>
      <c r="D8" s="12"/>
      <c r="E8" s="10">
        <v>200000.0</v>
      </c>
      <c r="F8" s="1" t="s">
        <v>2230</v>
      </c>
      <c r="G8" s="11">
        <f t="shared" si="1"/>
        <v>100000</v>
      </c>
      <c r="H8" s="11">
        <f t="shared" si="11"/>
        <v>2645000</v>
      </c>
      <c r="I8" s="11">
        <f t="shared" si="2"/>
        <v>0</v>
      </c>
      <c r="J8" s="11">
        <f t="shared" si="12"/>
        <v>4735464</v>
      </c>
      <c r="K8" s="11">
        <f t="shared" si="3"/>
        <v>-2545000</v>
      </c>
      <c r="L8" s="11">
        <f t="shared" si="4"/>
        <v>2228895</v>
      </c>
      <c r="M8" s="11">
        <f t="shared" si="5"/>
        <v>0</v>
      </c>
      <c r="N8" s="11">
        <f t="shared" ref="N8:N289" si="13">(K8/3)-L8</f>
        <v>-3077228.333</v>
      </c>
      <c r="O8" s="11">
        <f t="shared" ref="O8:O289" si="14">(K8/3)-M8</f>
        <v>-848333.3333</v>
      </c>
      <c r="P8" s="11">
        <f t="shared" ref="P8:P289" si="15">((K8 - IF(ROW()=2, 0, K7)) / 3) + IF(ROW()=2, 0, P7) + IF(C8="INVESTOR", D8, 0) - IF(C8="INVESTOR", E8, 0)</f>
        <v>6363487.667</v>
      </c>
      <c r="Q8" s="11">
        <f t="shared" si="9"/>
        <v>2645000</v>
      </c>
      <c r="R8" s="11">
        <f t="shared" ref="R8:R289" si="16">IF(AND(NOT(ISERROR(SEARCH("Dinil", F8))), OR(C8="INVESTOR", C8="BIAYA")), IF(ROW()=2, IF(D8, -D8, E8), IF(D8, R7-D8, R7+E8)), IF(ROW()=2, 0, R7))</f>
        <v>0</v>
      </c>
    </row>
    <row r="9">
      <c r="A9" s="1" t="s">
        <v>2790</v>
      </c>
      <c r="B9" s="8">
        <v>45932.0</v>
      </c>
      <c r="C9" s="1" t="s">
        <v>1959</v>
      </c>
      <c r="D9" s="12"/>
      <c r="E9" s="10">
        <v>877000.0</v>
      </c>
      <c r="F9" s="1" t="s">
        <v>2791</v>
      </c>
      <c r="G9" s="11">
        <f t="shared" si="1"/>
        <v>100000</v>
      </c>
      <c r="H9" s="11">
        <f t="shared" si="11"/>
        <v>2645000</v>
      </c>
      <c r="I9" s="11">
        <f t="shared" si="2"/>
        <v>0</v>
      </c>
      <c r="J9" s="11">
        <f t="shared" si="12"/>
        <v>3858464</v>
      </c>
      <c r="K9" s="11">
        <f t="shared" si="3"/>
        <v>-2545000</v>
      </c>
      <c r="L9" s="11">
        <f t="shared" si="4"/>
        <v>2228895</v>
      </c>
      <c r="M9" s="11">
        <f t="shared" si="5"/>
        <v>0</v>
      </c>
      <c r="N9" s="11">
        <f t="shared" si="13"/>
        <v>-3077228.333</v>
      </c>
      <c r="O9" s="11">
        <f t="shared" si="14"/>
        <v>-848333.3333</v>
      </c>
      <c r="P9" s="11">
        <f t="shared" si="15"/>
        <v>6363487.667</v>
      </c>
      <c r="Q9" s="11">
        <f t="shared" si="9"/>
        <v>2645000</v>
      </c>
      <c r="R9" s="11">
        <f t="shared" si="16"/>
        <v>0</v>
      </c>
    </row>
    <row r="10">
      <c r="A10" s="1" t="s">
        <v>2792</v>
      </c>
      <c r="B10" s="8">
        <v>45932.0</v>
      </c>
      <c r="C10" s="1" t="s">
        <v>1959</v>
      </c>
      <c r="D10" s="12"/>
      <c r="E10" s="10">
        <v>290000.0</v>
      </c>
      <c r="F10" s="1" t="s">
        <v>2793</v>
      </c>
      <c r="G10" s="11">
        <f t="shared" si="1"/>
        <v>100000</v>
      </c>
      <c r="H10" s="11">
        <f t="shared" si="11"/>
        <v>2645000</v>
      </c>
      <c r="I10" s="11">
        <f t="shared" si="2"/>
        <v>0</v>
      </c>
      <c r="J10" s="11">
        <f t="shared" si="12"/>
        <v>3568464</v>
      </c>
      <c r="K10" s="11">
        <f t="shared" si="3"/>
        <v>-2545000</v>
      </c>
      <c r="L10" s="11">
        <f t="shared" si="4"/>
        <v>2228895</v>
      </c>
      <c r="M10" s="11">
        <f t="shared" si="5"/>
        <v>0</v>
      </c>
      <c r="N10" s="11">
        <f t="shared" si="13"/>
        <v>-3077228.333</v>
      </c>
      <c r="O10" s="11">
        <f t="shared" si="14"/>
        <v>-848333.3333</v>
      </c>
      <c r="P10" s="11">
        <f t="shared" si="15"/>
        <v>6363487.667</v>
      </c>
      <c r="Q10" s="11">
        <f t="shared" si="9"/>
        <v>2645000</v>
      </c>
      <c r="R10" s="11">
        <f t="shared" si="16"/>
        <v>0</v>
      </c>
    </row>
    <row r="11">
      <c r="A11" s="1" t="s">
        <v>2794</v>
      </c>
      <c r="B11" s="8">
        <v>45932.0</v>
      </c>
      <c r="C11" s="1" t="s">
        <v>34</v>
      </c>
      <c r="D11" s="12"/>
      <c r="E11" s="10">
        <v>615000.0</v>
      </c>
      <c r="F11" s="1" t="s">
        <v>2795</v>
      </c>
      <c r="G11" s="11">
        <f t="shared" si="1"/>
        <v>100000</v>
      </c>
      <c r="H11" s="11">
        <f t="shared" si="11"/>
        <v>2645000</v>
      </c>
      <c r="I11" s="11">
        <f t="shared" si="2"/>
        <v>615000</v>
      </c>
      <c r="J11" s="11">
        <f t="shared" si="12"/>
        <v>2953464</v>
      </c>
      <c r="K11" s="11">
        <f t="shared" si="3"/>
        <v>-3160000</v>
      </c>
      <c r="L11" s="11">
        <f t="shared" si="4"/>
        <v>2228895</v>
      </c>
      <c r="M11" s="11">
        <f t="shared" si="5"/>
        <v>0</v>
      </c>
      <c r="N11" s="11">
        <f t="shared" si="13"/>
        <v>-3282228.333</v>
      </c>
      <c r="O11" s="11">
        <f t="shared" si="14"/>
        <v>-1053333.333</v>
      </c>
      <c r="P11" s="11">
        <f t="shared" si="15"/>
        <v>6158487.667</v>
      </c>
      <c r="Q11" s="11">
        <f t="shared" si="9"/>
        <v>2645000</v>
      </c>
      <c r="R11" s="11">
        <f t="shared" si="16"/>
        <v>0</v>
      </c>
    </row>
    <row r="12">
      <c r="A12" s="1" t="s">
        <v>2796</v>
      </c>
      <c r="B12" s="8">
        <v>45932.0</v>
      </c>
      <c r="C12" s="1" t="s">
        <v>34</v>
      </c>
      <c r="D12" s="12"/>
      <c r="E12" s="10">
        <v>236500.0</v>
      </c>
      <c r="F12" s="1" t="s">
        <v>37</v>
      </c>
      <c r="G12" s="11">
        <f t="shared" si="1"/>
        <v>100000</v>
      </c>
      <c r="H12" s="11">
        <f t="shared" si="11"/>
        <v>2645000</v>
      </c>
      <c r="I12" s="11">
        <f t="shared" si="2"/>
        <v>851500</v>
      </c>
      <c r="J12" s="11">
        <f t="shared" si="12"/>
        <v>2716964</v>
      </c>
      <c r="K12" s="11">
        <f t="shared" si="3"/>
        <v>-3396500</v>
      </c>
      <c r="L12" s="11">
        <f t="shared" si="4"/>
        <v>2228895</v>
      </c>
      <c r="M12" s="11">
        <f t="shared" si="5"/>
        <v>0</v>
      </c>
      <c r="N12" s="11">
        <f t="shared" si="13"/>
        <v>-3361061.667</v>
      </c>
      <c r="O12" s="11">
        <f t="shared" si="14"/>
        <v>-1132166.667</v>
      </c>
      <c r="P12" s="11">
        <f t="shared" si="15"/>
        <v>6079654.333</v>
      </c>
      <c r="Q12" s="11">
        <f t="shared" si="9"/>
        <v>2645000</v>
      </c>
      <c r="R12" s="11">
        <f t="shared" si="16"/>
        <v>0</v>
      </c>
    </row>
    <row r="13">
      <c r="A13" s="1" t="s">
        <v>2797</v>
      </c>
      <c r="B13" s="8">
        <v>45932.0</v>
      </c>
      <c r="C13" s="1" t="s">
        <v>25</v>
      </c>
      <c r="D13" s="12"/>
      <c r="E13" s="10">
        <v>70000.0</v>
      </c>
      <c r="F13" s="1" t="s">
        <v>2798</v>
      </c>
      <c r="G13" s="11">
        <f t="shared" si="1"/>
        <v>100000</v>
      </c>
      <c r="H13" s="11">
        <f t="shared" si="11"/>
        <v>2715000</v>
      </c>
      <c r="I13" s="11">
        <f t="shared" si="2"/>
        <v>851500</v>
      </c>
      <c r="J13" s="11">
        <f t="shared" si="12"/>
        <v>2646964</v>
      </c>
      <c r="K13" s="11">
        <f t="shared" si="3"/>
        <v>-3466500</v>
      </c>
      <c r="L13" s="11">
        <f t="shared" si="4"/>
        <v>2228895</v>
      </c>
      <c r="M13" s="11">
        <f t="shared" si="5"/>
        <v>0</v>
      </c>
      <c r="N13" s="11">
        <f t="shared" si="13"/>
        <v>-3384395</v>
      </c>
      <c r="O13" s="11">
        <f t="shared" si="14"/>
        <v>-1155500</v>
      </c>
      <c r="P13" s="11">
        <f t="shared" si="15"/>
        <v>6056321</v>
      </c>
      <c r="Q13" s="11">
        <f t="shared" si="9"/>
        <v>2645000</v>
      </c>
      <c r="R13" s="11">
        <f t="shared" si="16"/>
        <v>0</v>
      </c>
    </row>
    <row r="14">
      <c r="A14" s="1" t="s">
        <v>2799</v>
      </c>
      <c r="B14" s="8">
        <v>45934.0</v>
      </c>
      <c r="C14" s="1" t="s">
        <v>34</v>
      </c>
      <c r="D14" s="12"/>
      <c r="E14" s="10">
        <v>150000.0</v>
      </c>
      <c r="F14" s="1" t="s">
        <v>527</v>
      </c>
      <c r="G14" s="11">
        <f t="shared" si="1"/>
        <v>100000</v>
      </c>
      <c r="H14" s="11">
        <f t="shared" si="11"/>
        <v>2715000</v>
      </c>
      <c r="I14" s="11">
        <f t="shared" si="2"/>
        <v>1001500</v>
      </c>
      <c r="J14" s="11">
        <f t="shared" si="12"/>
        <v>2496964</v>
      </c>
      <c r="K14" s="11">
        <f t="shared" si="3"/>
        <v>-3616500</v>
      </c>
      <c r="L14" s="11">
        <f t="shared" si="4"/>
        <v>2228895</v>
      </c>
      <c r="M14" s="11">
        <f t="shared" si="5"/>
        <v>0</v>
      </c>
      <c r="N14" s="11">
        <f t="shared" si="13"/>
        <v>-3434395</v>
      </c>
      <c r="O14" s="11">
        <f t="shared" si="14"/>
        <v>-1205500</v>
      </c>
      <c r="P14" s="11">
        <f t="shared" si="15"/>
        <v>6006321</v>
      </c>
      <c r="Q14" s="11">
        <f t="shared" si="9"/>
        <v>2645000</v>
      </c>
      <c r="R14" s="11">
        <f t="shared" si="16"/>
        <v>0</v>
      </c>
    </row>
    <row r="15">
      <c r="A15" s="1" t="s">
        <v>2800</v>
      </c>
      <c r="B15" s="8">
        <v>45934.0</v>
      </c>
      <c r="C15" s="1" t="s">
        <v>34</v>
      </c>
      <c r="D15" s="12"/>
      <c r="E15" s="10">
        <v>106000.0</v>
      </c>
      <c r="F15" s="1" t="s">
        <v>2801</v>
      </c>
      <c r="G15" s="11">
        <f t="shared" si="1"/>
        <v>100000</v>
      </c>
      <c r="H15" s="11">
        <f t="shared" si="11"/>
        <v>2715000</v>
      </c>
      <c r="I15" s="11">
        <f t="shared" si="2"/>
        <v>1107500</v>
      </c>
      <c r="J15" s="11">
        <f t="shared" si="12"/>
        <v>2390964</v>
      </c>
      <c r="K15" s="11">
        <f t="shared" si="3"/>
        <v>-3722500</v>
      </c>
      <c r="L15" s="11">
        <f t="shared" si="4"/>
        <v>2228895</v>
      </c>
      <c r="M15" s="11">
        <f t="shared" si="5"/>
        <v>0</v>
      </c>
      <c r="N15" s="11">
        <f t="shared" si="13"/>
        <v>-3469728.333</v>
      </c>
      <c r="O15" s="11">
        <f t="shared" si="14"/>
        <v>-1240833.333</v>
      </c>
      <c r="P15" s="11">
        <f t="shared" si="15"/>
        <v>5970987.667</v>
      </c>
      <c r="Q15" s="11">
        <f t="shared" si="9"/>
        <v>2645000</v>
      </c>
      <c r="R15" s="11">
        <f t="shared" si="16"/>
        <v>0</v>
      </c>
    </row>
    <row r="16">
      <c r="A16" s="1" t="s">
        <v>2802</v>
      </c>
      <c r="B16" s="8">
        <v>45934.0</v>
      </c>
      <c r="C16" s="1" t="s">
        <v>34</v>
      </c>
      <c r="D16" s="12"/>
      <c r="E16" s="10">
        <v>100500.0</v>
      </c>
      <c r="F16" s="1" t="s">
        <v>62</v>
      </c>
      <c r="G16" s="11">
        <f t="shared" si="1"/>
        <v>100000</v>
      </c>
      <c r="H16" s="11">
        <f t="shared" si="11"/>
        <v>2715000</v>
      </c>
      <c r="I16" s="11">
        <f t="shared" si="2"/>
        <v>1208000</v>
      </c>
      <c r="J16" s="11">
        <f t="shared" si="12"/>
        <v>2290464</v>
      </c>
      <c r="K16" s="11">
        <f t="shared" si="3"/>
        <v>-3823000</v>
      </c>
      <c r="L16" s="11">
        <f t="shared" si="4"/>
        <v>2228895</v>
      </c>
      <c r="M16" s="11">
        <f t="shared" si="5"/>
        <v>0</v>
      </c>
      <c r="N16" s="11">
        <f t="shared" si="13"/>
        <v>-3503228.333</v>
      </c>
      <c r="O16" s="11">
        <f t="shared" si="14"/>
        <v>-1274333.333</v>
      </c>
      <c r="P16" s="11">
        <f t="shared" si="15"/>
        <v>5937487.667</v>
      </c>
      <c r="Q16" s="11">
        <f t="shared" si="9"/>
        <v>2645000</v>
      </c>
      <c r="R16" s="11">
        <f t="shared" si="16"/>
        <v>0</v>
      </c>
    </row>
    <row r="17">
      <c r="A17" s="1" t="s">
        <v>2803</v>
      </c>
      <c r="B17" s="8">
        <v>45934.0</v>
      </c>
      <c r="C17" s="1" t="s">
        <v>25</v>
      </c>
      <c r="D17" s="12"/>
      <c r="E17" s="10">
        <v>15000.0</v>
      </c>
      <c r="F17" s="1" t="s">
        <v>307</v>
      </c>
      <c r="G17" s="11">
        <f t="shared" si="1"/>
        <v>100000</v>
      </c>
      <c r="H17" s="11">
        <f t="shared" si="11"/>
        <v>2730000</v>
      </c>
      <c r="I17" s="11">
        <f t="shared" si="2"/>
        <v>1208000</v>
      </c>
      <c r="J17" s="11">
        <f t="shared" si="12"/>
        <v>2275464</v>
      </c>
      <c r="K17" s="11">
        <f t="shared" si="3"/>
        <v>-3838000</v>
      </c>
      <c r="L17" s="11">
        <f t="shared" si="4"/>
        <v>2228895</v>
      </c>
      <c r="M17" s="11">
        <f t="shared" si="5"/>
        <v>0</v>
      </c>
      <c r="N17" s="11">
        <f t="shared" si="13"/>
        <v>-3508228.333</v>
      </c>
      <c r="O17" s="11">
        <f t="shared" si="14"/>
        <v>-1279333.333</v>
      </c>
      <c r="P17" s="11">
        <f t="shared" si="15"/>
        <v>5932487.667</v>
      </c>
      <c r="Q17" s="11">
        <f t="shared" si="9"/>
        <v>2645000</v>
      </c>
      <c r="R17" s="11">
        <f t="shared" si="16"/>
        <v>0</v>
      </c>
    </row>
    <row r="18">
      <c r="A18" s="1" t="s">
        <v>2804</v>
      </c>
      <c r="B18" s="8">
        <v>45934.0</v>
      </c>
      <c r="C18" s="1" t="s">
        <v>25</v>
      </c>
      <c r="D18" s="12"/>
      <c r="E18" s="10">
        <v>40000.0</v>
      </c>
      <c r="F18" s="1" t="s">
        <v>2805</v>
      </c>
      <c r="G18" s="11">
        <f t="shared" si="1"/>
        <v>100000</v>
      </c>
      <c r="H18" s="11">
        <f t="shared" si="11"/>
        <v>2770000</v>
      </c>
      <c r="I18" s="11">
        <f t="shared" si="2"/>
        <v>1208000</v>
      </c>
      <c r="J18" s="11">
        <f t="shared" si="12"/>
        <v>2235464</v>
      </c>
      <c r="K18" s="11">
        <f t="shared" si="3"/>
        <v>-3878000</v>
      </c>
      <c r="L18" s="11">
        <f t="shared" si="4"/>
        <v>2228895</v>
      </c>
      <c r="M18" s="11">
        <f t="shared" si="5"/>
        <v>0</v>
      </c>
      <c r="N18" s="11">
        <f t="shared" si="13"/>
        <v>-3521561.667</v>
      </c>
      <c r="O18" s="11">
        <f t="shared" si="14"/>
        <v>-1292666.667</v>
      </c>
      <c r="P18" s="11">
        <f t="shared" si="15"/>
        <v>5919154.333</v>
      </c>
      <c r="Q18" s="11">
        <f t="shared" si="9"/>
        <v>2645000</v>
      </c>
      <c r="R18" s="11">
        <f t="shared" si="16"/>
        <v>0</v>
      </c>
    </row>
    <row r="19">
      <c r="A19" s="1" t="s">
        <v>2806</v>
      </c>
      <c r="B19" s="8">
        <v>45933.0</v>
      </c>
      <c r="C19" s="1" t="s">
        <v>6</v>
      </c>
      <c r="D19" s="10">
        <v>675000.0</v>
      </c>
      <c r="E19" s="12"/>
      <c r="F19" s="1" t="s">
        <v>2807</v>
      </c>
      <c r="G19" s="11">
        <f t="shared" si="1"/>
        <v>775000</v>
      </c>
      <c r="H19" s="11">
        <f t="shared" si="11"/>
        <v>2770000</v>
      </c>
      <c r="I19" s="11">
        <f t="shared" si="2"/>
        <v>1208000</v>
      </c>
      <c r="J19" s="11">
        <f t="shared" si="12"/>
        <v>2910464</v>
      </c>
      <c r="K19" s="11">
        <f t="shared" si="3"/>
        <v>-3203000</v>
      </c>
      <c r="L19" s="11">
        <f t="shared" si="4"/>
        <v>2228895</v>
      </c>
      <c r="M19" s="11">
        <f t="shared" si="5"/>
        <v>0</v>
      </c>
      <c r="N19" s="11">
        <f t="shared" si="13"/>
        <v>-3296561.667</v>
      </c>
      <c r="O19" s="11">
        <f t="shared" si="14"/>
        <v>-1067666.667</v>
      </c>
      <c r="P19" s="11">
        <f t="shared" si="15"/>
        <v>6144154.333</v>
      </c>
      <c r="Q19" s="11">
        <f t="shared" si="9"/>
        <v>2645000</v>
      </c>
      <c r="R19" s="11">
        <f t="shared" si="16"/>
        <v>0</v>
      </c>
    </row>
    <row r="20">
      <c r="A20" s="1" t="s">
        <v>2808</v>
      </c>
      <c r="B20" s="8">
        <v>45931.0</v>
      </c>
      <c r="C20" s="1" t="s">
        <v>6</v>
      </c>
      <c r="D20" s="10">
        <v>150000.0</v>
      </c>
      <c r="E20" s="12"/>
      <c r="F20" s="1" t="s">
        <v>2809</v>
      </c>
      <c r="G20" s="11">
        <f t="shared" si="1"/>
        <v>925000</v>
      </c>
      <c r="H20" s="11">
        <f t="shared" si="11"/>
        <v>2770000</v>
      </c>
      <c r="I20" s="11">
        <f t="shared" si="2"/>
        <v>1208000</v>
      </c>
      <c r="J20" s="11">
        <f t="shared" si="12"/>
        <v>3060464</v>
      </c>
      <c r="K20" s="11">
        <f t="shared" si="3"/>
        <v>-3053000</v>
      </c>
      <c r="L20" s="11">
        <f t="shared" si="4"/>
        <v>2228895</v>
      </c>
      <c r="M20" s="11">
        <f t="shared" si="5"/>
        <v>0</v>
      </c>
      <c r="N20" s="11">
        <f t="shared" si="13"/>
        <v>-3246561.667</v>
      </c>
      <c r="O20" s="11">
        <f t="shared" si="14"/>
        <v>-1017666.667</v>
      </c>
      <c r="P20" s="11">
        <f t="shared" si="15"/>
        <v>6194154.333</v>
      </c>
      <c r="Q20" s="11">
        <f t="shared" si="9"/>
        <v>2645000</v>
      </c>
      <c r="R20" s="11">
        <f t="shared" si="16"/>
        <v>0</v>
      </c>
    </row>
    <row r="21">
      <c r="A21" s="1" t="s">
        <v>2810</v>
      </c>
      <c r="B21" s="8">
        <v>45932.0</v>
      </c>
      <c r="C21" s="1" t="s">
        <v>6</v>
      </c>
      <c r="D21" s="10">
        <v>68000.0</v>
      </c>
      <c r="E21" s="12"/>
      <c r="F21" s="1" t="s">
        <v>2032</v>
      </c>
      <c r="G21" s="11">
        <f t="shared" si="1"/>
        <v>993000</v>
      </c>
      <c r="H21" s="11">
        <f t="shared" si="11"/>
        <v>2770000</v>
      </c>
      <c r="I21" s="11">
        <f t="shared" si="2"/>
        <v>1208000</v>
      </c>
      <c r="J21" s="11">
        <f t="shared" si="12"/>
        <v>3128464</v>
      </c>
      <c r="K21" s="11">
        <f t="shared" si="3"/>
        <v>-2985000</v>
      </c>
      <c r="L21" s="11">
        <f t="shared" si="4"/>
        <v>2228895</v>
      </c>
      <c r="M21" s="11">
        <f t="shared" si="5"/>
        <v>0</v>
      </c>
      <c r="N21" s="11">
        <f t="shared" si="13"/>
        <v>-3223895</v>
      </c>
      <c r="O21" s="11">
        <f t="shared" si="14"/>
        <v>-995000</v>
      </c>
      <c r="P21" s="11">
        <f t="shared" si="15"/>
        <v>6216821</v>
      </c>
      <c r="Q21" s="11">
        <f t="shared" si="9"/>
        <v>2645000</v>
      </c>
      <c r="R21" s="11">
        <f t="shared" si="16"/>
        <v>0</v>
      </c>
    </row>
    <row r="22">
      <c r="A22" s="1" t="s">
        <v>2811</v>
      </c>
      <c r="B22" s="8">
        <v>45932.0</v>
      </c>
      <c r="C22" s="1" t="s">
        <v>6</v>
      </c>
      <c r="D22" s="10">
        <v>70000.0</v>
      </c>
      <c r="E22" s="12"/>
      <c r="F22" s="1" t="s">
        <v>2549</v>
      </c>
      <c r="G22" s="11">
        <f t="shared" si="1"/>
        <v>1063000</v>
      </c>
      <c r="H22" s="11">
        <f t="shared" si="11"/>
        <v>2770000</v>
      </c>
      <c r="I22" s="11">
        <f t="shared" si="2"/>
        <v>1208000</v>
      </c>
      <c r="J22" s="11">
        <f t="shared" si="12"/>
        <v>3198464</v>
      </c>
      <c r="K22" s="11">
        <f t="shared" si="3"/>
        <v>-2915000</v>
      </c>
      <c r="L22" s="11">
        <f t="shared" si="4"/>
        <v>2228895</v>
      </c>
      <c r="M22" s="11">
        <f t="shared" si="5"/>
        <v>0</v>
      </c>
      <c r="N22" s="11">
        <f t="shared" si="13"/>
        <v>-3200561.667</v>
      </c>
      <c r="O22" s="11">
        <f t="shared" si="14"/>
        <v>-971666.6667</v>
      </c>
      <c r="P22" s="11">
        <f t="shared" si="15"/>
        <v>6240154.333</v>
      </c>
      <c r="Q22" s="11">
        <f t="shared" si="9"/>
        <v>2645000</v>
      </c>
      <c r="R22" s="11">
        <f t="shared" si="16"/>
        <v>0</v>
      </c>
    </row>
    <row r="23">
      <c r="A23" s="1" t="s">
        <v>2812</v>
      </c>
      <c r="B23" s="8">
        <v>45932.0</v>
      </c>
      <c r="C23" s="1" t="s">
        <v>6</v>
      </c>
      <c r="D23" s="10">
        <v>50000.0</v>
      </c>
      <c r="E23" s="12"/>
      <c r="F23" s="1" t="s">
        <v>2813</v>
      </c>
      <c r="G23" s="11">
        <f t="shared" si="1"/>
        <v>1113000</v>
      </c>
      <c r="H23" s="11">
        <f t="shared" si="11"/>
        <v>2770000</v>
      </c>
      <c r="I23" s="11">
        <f t="shared" si="2"/>
        <v>1208000</v>
      </c>
      <c r="J23" s="11">
        <f t="shared" si="12"/>
        <v>3248464</v>
      </c>
      <c r="K23" s="11">
        <f t="shared" si="3"/>
        <v>-2865000</v>
      </c>
      <c r="L23" s="11">
        <f t="shared" si="4"/>
        <v>2228895</v>
      </c>
      <c r="M23" s="11">
        <f t="shared" si="5"/>
        <v>0</v>
      </c>
      <c r="N23" s="11">
        <f t="shared" si="13"/>
        <v>-3183895</v>
      </c>
      <c r="O23" s="11">
        <f t="shared" si="14"/>
        <v>-955000</v>
      </c>
      <c r="P23" s="11">
        <f t="shared" si="15"/>
        <v>6256821</v>
      </c>
      <c r="Q23" s="11">
        <f t="shared" si="9"/>
        <v>2645000</v>
      </c>
      <c r="R23" s="11">
        <f t="shared" si="16"/>
        <v>0</v>
      </c>
    </row>
    <row r="24">
      <c r="A24" s="1" t="s">
        <v>2814</v>
      </c>
      <c r="B24" s="8">
        <v>45932.0</v>
      </c>
      <c r="C24" s="1" t="s">
        <v>6</v>
      </c>
      <c r="D24" s="10">
        <v>90000.0</v>
      </c>
      <c r="E24" s="12"/>
      <c r="F24" s="1" t="s">
        <v>2449</v>
      </c>
      <c r="G24" s="11">
        <f t="shared" si="1"/>
        <v>1203000</v>
      </c>
      <c r="H24" s="11">
        <f t="shared" si="11"/>
        <v>2770000</v>
      </c>
      <c r="I24" s="11">
        <f t="shared" si="2"/>
        <v>1208000</v>
      </c>
      <c r="J24" s="11">
        <f t="shared" si="12"/>
        <v>3338464</v>
      </c>
      <c r="K24" s="11">
        <f t="shared" si="3"/>
        <v>-2775000</v>
      </c>
      <c r="L24" s="11">
        <f t="shared" si="4"/>
        <v>2228895</v>
      </c>
      <c r="M24" s="11">
        <f t="shared" si="5"/>
        <v>0</v>
      </c>
      <c r="N24" s="11">
        <f t="shared" si="13"/>
        <v>-3153895</v>
      </c>
      <c r="O24" s="11">
        <f t="shared" si="14"/>
        <v>-925000</v>
      </c>
      <c r="P24" s="11">
        <f t="shared" si="15"/>
        <v>6286821</v>
      </c>
      <c r="Q24" s="11">
        <f t="shared" si="9"/>
        <v>2645000</v>
      </c>
      <c r="R24" s="11">
        <f t="shared" si="16"/>
        <v>0</v>
      </c>
    </row>
    <row r="25">
      <c r="A25" s="1" t="s">
        <v>2815</v>
      </c>
      <c r="B25" s="8">
        <v>45932.0</v>
      </c>
      <c r="C25" s="1" t="s">
        <v>6</v>
      </c>
      <c r="D25" s="10">
        <v>70000.0</v>
      </c>
      <c r="E25" s="12"/>
      <c r="F25" s="1" t="s">
        <v>2816</v>
      </c>
      <c r="G25" s="11">
        <f t="shared" si="1"/>
        <v>1273000</v>
      </c>
      <c r="H25" s="11">
        <f t="shared" si="11"/>
        <v>2770000</v>
      </c>
      <c r="I25" s="11">
        <f t="shared" si="2"/>
        <v>1208000</v>
      </c>
      <c r="J25" s="11">
        <f t="shared" si="12"/>
        <v>3408464</v>
      </c>
      <c r="K25" s="11">
        <f t="shared" si="3"/>
        <v>-2705000</v>
      </c>
      <c r="L25" s="11">
        <f t="shared" si="4"/>
        <v>2228895</v>
      </c>
      <c r="M25" s="11">
        <f t="shared" si="5"/>
        <v>0</v>
      </c>
      <c r="N25" s="11">
        <f t="shared" si="13"/>
        <v>-3130561.667</v>
      </c>
      <c r="O25" s="11">
        <f t="shared" si="14"/>
        <v>-901666.6667</v>
      </c>
      <c r="P25" s="11">
        <f t="shared" si="15"/>
        <v>6310154.333</v>
      </c>
      <c r="Q25" s="11">
        <f t="shared" si="9"/>
        <v>2645000</v>
      </c>
      <c r="R25" s="11">
        <f t="shared" si="16"/>
        <v>0</v>
      </c>
    </row>
    <row r="26">
      <c r="A26" s="1" t="s">
        <v>2817</v>
      </c>
      <c r="B26" s="8">
        <v>45932.0</v>
      </c>
      <c r="C26" s="1" t="s">
        <v>6</v>
      </c>
      <c r="D26" s="10">
        <v>225000.0</v>
      </c>
      <c r="E26" s="12"/>
      <c r="F26" s="1" t="s">
        <v>2818</v>
      </c>
      <c r="G26" s="11">
        <f t="shared" si="1"/>
        <v>1498000</v>
      </c>
      <c r="H26" s="11">
        <f t="shared" si="11"/>
        <v>2770000</v>
      </c>
      <c r="I26" s="11">
        <f t="shared" si="2"/>
        <v>1208000</v>
      </c>
      <c r="J26" s="11">
        <f t="shared" si="12"/>
        <v>3633464</v>
      </c>
      <c r="K26" s="11">
        <f t="shared" si="3"/>
        <v>-2480000</v>
      </c>
      <c r="L26" s="11">
        <f t="shared" si="4"/>
        <v>2228895</v>
      </c>
      <c r="M26" s="11">
        <f t="shared" si="5"/>
        <v>0</v>
      </c>
      <c r="N26" s="11">
        <f t="shared" si="13"/>
        <v>-3055561.667</v>
      </c>
      <c r="O26" s="11">
        <f t="shared" si="14"/>
        <v>-826666.6667</v>
      </c>
      <c r="P26" s="11">
        <f t="shared" si="15"/>
        <v>6385154.333</v>
      </c>
      <c r="Q26" s="11">
        <f t="shared" si="9"/>
        <v>2645000</v>
      </c>
      <c r="R26" s="11">
        <f t="shared" si="16"/>
        <v>0</v>
      </c>
    </row>
    <row r="27">
      <c r="A27" s="1" t="s">
        <v>2819</v>
      </c>
      <c r="B27" s="8">
        <v>45932.0</v>
      </c>
      <c r="C27" s="1" t="s">
        <v>6</v>
      </c>
      <c r="D27" s="10">
        <v>854000.0</v>
      </c>
      <c r="E27" s="12"/>
      <c r="F27" s="1" t="s">
        <v>2052</v>
      </c>
      <c r="G27" s="11">
        <f t="shared" si="1"/>
        <v>2352000</v>
      </c>
      <c r="H27" s="11">
        <f t="shared" si="11"/>
        <v>2770000</v>
      </c>
      <c r="I27" s="11">
        <f t="shared" si="2"/>
        <v>1208000</v>
      </c>
      <c r="J27" s="11">
        <f t="shared" si="12"/>
        <v>4487464</v>
      </c>
      <c r="K27" s="11">
        <f t="shared" si="3"/>
        <v>-1626000</v>
      </c>
      <c r="L27" s="11">
        <f t="shared" si="4"/>
        <v>2228895</v>
      </c>
      <c r="M27" s="11">
        <f t="shared" si="5"/>
        <v>0</v>
      </c>
      <c r="N27" s="11">
        <f t="shared" si="13"/>
        <v>-2770895</v>
      </c>
      <c r="O27" s="11">
        <f t="shared" si="14"/>
        <v>-542000</v>
      </c>
      <c r="P27" s="11">
        <f t="shared" si="15"/>
        <v>6669821</v>
      </c>
      <c r="Q27" s="11">
        <f t="shared" si="9"/>
        <v>2645000</v>
      </c>
      <c r="R27" s="11">
        <f t="shared" si="16"/>
        <v>0</v>
      </c>
    </row>
    <row r="28">
      <c r="A28" s="1" t="s">
        <v>2820</v>
      </c>
      <c r="B28" s="8">
        <v>45933.0</v>
      </c>
      <c r="C28" s="1" t="s">
        <v>6</v>
      </c>
      <c r="D28" s="10">
        <v>500000.0</v>
      </c>
      <c r="E28" s="12"/>
      <c r="F28" s="1" t="s">
        <v>2821</v>
      </c>
      <c r="G28" s="11">
        <f t="shared" si="1"/>
        <v>2852000</v>
      </c>
      <c r="H28" s="11">
        <f t="shared" si="11"/>
        <v>2770000</v>
      </c>
      <c r="I28" s="11">
        <f t="shared" si="2"/>
        <v>1208000</v>
      </c>
      <c r="J28" s="11">
        <f t="shared" si="12"/>
        <v>4987464</v>
      </c>
      <c r="K28" s="11">
        <f t="shared" si="3"/>
        <v>-1126000</v>
      </c>
      <c r="L28" s="11">
        <f t="shared" si="4"/>
        <v>2228895</v>
      </c>
      <c r="M28" s="11">
        <f t="shared" si="5"/>
        <v>0</v>
      </c>
      <c r="N28" s="11">
        <f t="shared" si="13"/>
        <v>-2604228.333</v>
      </c>
      <c r="O28" s="11">
        <f t="shared" si="14"/>
        <v>-375333.3333</v>
      </c>
      <c r="P28" s="11">
        <f t="shared" si="15"/>
        <v>6836487.667</v>
      </c>
      <c r="Q28" s="11">
        <f t="shared" si="9"/>
        <v>2645000</v>
      </c>
      <c r="R28" s="11">
        <f t="shared" si="16"/>
        <v>0</v>
      </c>
    </row>
    <row r="29">
      <c r="A29" s="1" t="s">
        <v>2822</v>
      </c>
      <c r="B29" s="8">
        <v>45933.0</v>
      </c>
      <c r="C29" s="1" t="s">
        <v>6</v>
      </c>
      <c r="D29" s="10">
        <v>68000.0</v>
      </c>
      <c r="E29" s="12"/>
      <c r="F29" s="1" t="s">
        <v>2669</v>
      </c>
      <c r="G29" s="11">
        <f t="shared" si="1"/>
        <v>2920000</v>
      </c>
      <c r="H29" s="11">
        <f t="shared" si="11"/>
        <v>2770000</v>
      </c>
      <c r="I29" s="11">
        <f t="shared" si="2"/>
        <v>1208000</v>
      </c>
      <c r="J29" s="11">
        <f t="shared" si="12"/>
        <v>5055464</v>
      </c>
      <c r="K29" s="11">
        <f t="shared" si="3"/>
        <v>-1058000</v>
      </c>
      <c r="L29" s="11">
        <f t="shared" si="4"/>
        <v>2228895</v>
      </c>
      <c r="M29" s="11">
        <f t="shared" si="5"/>
        <v>0</v>
      </c>
      <c r="N29" s="11">
        <f t="shared" si="13"/>
        <v>-2581561.667</v>
      </c>
      <c r="O29" s="11">
        <f t="shared" si="14"/>
        <v>-352666.6667</v>
      </c>
      <c r="P29" s="11">
        <f t="shared" si="15"/>
        <v>6859154.333</v>
      </c>
      <c r="Q29" s="11">
        <f t="shared" si="9"/>
        <v>2645000</v>
      </c>
      <c r="R29" s="11">
        <f t="shared" si="16"/>
        <v>0</v>
      </c>
    </row>
    <row r="30">
      <c r="A30" s="1" t="s">
        <v>2823</v>
      </c>
      <c r="B30" s="8">
        <v>45933.0</v>
      </c>
      <c r="C30" s="1" t="s">
        <v>6</v>
      </c>
      <c r="D30" s="10">
        <v>1850000.0</v>
      </c>
      <c r="E30" s="12"/>
      <c r="F30" s="1" t="s">
        <v>2824</v>
      </c>
      <c r="G30" s="11">
        <f t="shared" si="1"/>
        <v>4770000</v>
      </c>
      <c r="H30" s="11">
        <f t="shared" si="11"/>
        <v>2770000</v>
      </c>
      <c r="I30" s="11">
        <f t="shared" si="2"/>
        <v>1208000</v>
      </c>
      <c r="J30" s="11">
        <f t="shared" si="12"/>
        <v>6905464</v>
      </c>
      <c r="K30" s="11">
        <f t="shared" si="3"/>
        <v>792000</v>
      </c>
      <c r="L30" s="11">
        <f t="shared" si="4"/>
        <v>2228895</v>
      </c>
      <c r="M30" s="11">
        <f t="shared" si="5"/>
        <v>0</v>
      </c>
      <c r="N30" s="11">
        <f t="shared" si="13"/>
        <v>-1964895</v>
      </c>
      <c r="O30" s="11">
        <f t="shared" si="14"/>
        <v>264000</v>
      </c>
      <c r="P30" s="11">
        <f t="shared" si="15"/>
        <v>7475821</v>
      </c>
      <c r="Q30" s="11">
        <f t="shared" si="9"/>
        <v>2645000</v>
      </c>
      <c r="R30" s="11">
        <f t="shared" si="16"/>
        <v>0</v>
      </c>
    </row>
    <row r="31">
      <c r="A31" s="1" t="s">
        <v>2825</v>
      </c>
      <c r="B31" s="8">
        <v>45933.0</v>
      </c>
      <c r="C31" s="1" t="s">
        <v>6</v>
      </c>
      <c r="D31" s="10">
        <v>34000.0</v>
      </c>
      <c r="E31" s="12"/>
      <c r="F31" s="1" t="s">
        <v>2826</v>
      </c>
      <c r="G31" s="11">
        <f t="shared" si="1"/>
        <v>4804000</v>
      </c>
      <c r="H31" s="11">
        <f t="shared" si="11"/>
        <v>2770000</v>
      </c>
      <c r="I31" s="11">
        <f t="shared" si="2"/>
        <v>1208000</v>
      </c>
      <c r="J31" s="11">
        <f t="shared" si="12"/>
        <v>6939464</v>
      </c>
      <c r="K31" s="11">
        <f t="shared" si="3"/>
        <v>826000</v>
      </c>
      <c r="L31" s="11">
        <f t="shared" si="4"/>
        <v>2228895</v>
      </c>
      <c r="M31" s="11">
        <f t="shared" si="5"/>
        <v>0</v>
      </c>
      <c r="N31" s="11">
        <f t="shared" si="13"/>
        <v>-1953561.667</v>
      </c>
      <c r="O31" s="11">
        <f t="shared" si="14"/>
        <v>275333.3333</v>
      </c>
      <c r="P31" s="11">
        <f t="shared" si="15"/>
        <v>7487154.333</v>
      </c>
      <c r="Q31" s="11">
        <f t="shared" si="9"/>
        <v>2645000</v>
      </c>
      <c r="R31" s="11">
        <f t="shared" si="16"/>
        <v>0</v>
      </c>
    </row>
    <row r="32">
      <c r="A32" s="1" t="s">
        <v>2827</v>
      </c>
      <c r="B32" s="8">
        <v>45933.0</v>
      </c>
      <c r="C32" s="1" t="s">
        <v>6</v>
      </c>
      <c r="D32" s="10">
        <v>157000.0</v>
      </c>
      <c r="E32" s="12"/>
      <c r="F32" s="1" t="s">
        <v>2828</v>
      </c>
      <c r="G32" s="11">
        <f t="shared" si="1"/>
        <v>4961000</v>
      </c>
      <c r="H32" s="11">
        <f t="shared" si="11"/>
        <v>2770000</v>
      </c>
      <c r="I32" s="11">
        <f t="shared" si="2"/>
        <v>1208000</v>
      </c>
      <c r="J32" s="11">
        <f t="shared" si="12"/>
        <v>7096464</v>
      </c>
      <c r="K32" s="11">
        <f t="shared" si="3"/>
        <v>983000</v>
      </c>
      <c r="L32" s="11">
        <f t="shared" si="4"/>
        <v>2228895</v>
      </c>
      <c r="M32" s="11">
        <f t="shared" si="5"/>
        <v>0</v>
      </c>
      <c r="N32" s="11">
        <f t="shared" si="13"/>
        <v>-1901228.333</v>
      </c>
      <c r="O32" s="11">
        <f t="shared" si="14"/>
        <v>327666.6667</v>
      </c>
      <c r="P32" s="11">
        <f t="shared" si="15"/>
        <v>7539487.667</v>
      </c>
      <c r="Q32" s="11">
        <f t="shared" si="9"/>
        <v>2645000</v>
      </c>
      <c r="R32" s="11">
        <f t="shared" si="16"/>
        <v>0</v>
      </c>
    </row>
    <row r="33">
      <c r="A33" s="1" t="s">
        <v>2829</v>
      </c>
      <c r="B33" s="8">
        <v>45933.0</v>
      </c>
      <c r="C33" s="1" t="s">
        <v>6</v>
      </c>
      <c r="D33" s="10">
        <v>217000.0</v>
      </c>
      <c r="E33" s="12"/>
      <c r="F33" s="1" t="s">
        <v>2830</v>
      </c>
      <c r="G33" s="11">
        <f t="shared" si="1"/>
        <v>5178000</v>
      </c>
      <c r="H33" s="11">
        <f t="shared" si="11"/>
        <v>2770000</v>
      </c>
      <c r="I33" s="11">
        <f t="shared" si="2"/>
        <v>1208000</v>
      </c>
      <c r="J33" s="11">
        <f t="shared" si="12"/>
        <v>7313464</v>
      </c>
      <c r="K33" s="11">
        <f t="shared" si="3"/>
        <v>1200000</v>
      </c>
      <c r="L33" s="11">
        <f t="shared" si="4"/>
        <v>2228895</v>
      </c>
      <c r="M33" s="11">
        <f t="shared" si="5"/>
        <v>0</v>
      </c>
      <c r="N33" s="11">
        <f t="shared" si="13"/>
        <v>-1828895</v>
      </c>
      <c r="O33" s="11">
        <f t="shared" si="14"/>
        <v>400000</v>
      </c>
      <c r="P33" s="11">
        <f t="shared" si="15"/>
        <v>7611821</v>
      </c>
      <c r="Q33" s="11">
        <f t="shared" si="9"/>
        <v>2645000</v>
      </c>
      <c r="R33" s="11">
        <f t="shared" si="16"/>
        <v>0</v>
      </c>
    </row>
    <row r="34">
      <c r="A34" s="1" t="s">
        <v>2831</v>
      </c>
      <c r="B34" s="8">
        <v>45933.0</v>
      </c>
      <c r="C34" s="1" t="s">
        <v>6</v>
      </c>
      <c r="D34" s="10">
        <v>45000.0</v>
      </c>
      <c r="E34" s="12"/>
      <c r="F34" s="1" t="s">
        <v>2832</v>
      </c>
      <c r="G34" s="11">
        <f t="shared" si="1"/>
        <v>5223000</v>
      </c>
      <c r="H34" s="11">
        <f t="shared" si="11"/>
        <v>2770000</v>
      </c>
      <c r="I34" s="11">
        <f t="shared" si="2"/>
        <v>1208000</v>
      </c>
      <c r="J34" s="11">
        <f t="shared" si="12"/>
        <v>7358464</v>
      </c>
      <c r="K34" s="11">
        <f t="shared" si="3"/>
        <v>1245000</v>
      </c>
      <c r="L34" s="11">
        <f t="shared" si="4"/>
        <v>2228895</v>
      </c>
      <c r="M34" s="11">
        <f t="shared" si="5"/>
        <v>0</v>
      </c>
      <c r="N34" s="11">
        <f t="shared" si="13"/>
        <v>-1813895</v>
      </c>
      <c r="O34" s="11">
        <f t="shared" si="14"/>
        <v>415000</v>
      </c>
      <c r="P34" s="11">
        <f t="shared" si="15"/>
        <v>7626821</v>
      </c>
      <c r="Q34" s="11">
        <f t="shared" si="9"/>
        <v>2645000</v>
      </c>
      <c r="R34" s="11">
        <f t="shared" si="16"/>
        <v>0</v>
      </c>
    </row>
    <row r="35">
      <c r="A35" s="1" t="s">
        <v>2833</v>
      </c>
      <c r="B35" s="8">
        <v>45933.0</v>
      </c>
      <c r="C35" s="1" t="s">
        <v>6</v>
      </c>
      <c r="D35" s="10">
        <v>50000.0</v>
      </c>
      <c r="E35" s="12"/>
      <c r="F35" s="1" t="s">
        <v>2834</v>
      </c>
      <c r="G35" s="11">
        <f t="shared" si="1"/>
        <v>5273000</v>
      </c>
      <c r="H35" s="11">
        <f t="shared" si="11"/>
        <v>2770000</v>
      </c>
      <c r="I35" s="11">
        <f t="shared" si="2"/>
        <v>1208000</v>
      </c>
      <c r="J35" s="11">
        <f t="shared" si="12"/>
        <v>7408464</v>
      </c>
      <c r="K35" s="11">
        <f t="shared" si="3"/>
        <v>1295000</v>
      </c>
      <c r="L35" s="11">
        <f t="shared" si="4"/>
        <v>2228895</v>
      </c>
      <c r="M35" s="11">
        <f t="shared" si="5"/>
        <v>0</v>
      </c>
      <c r="N35" s="11">
        <f t="shared" si="13"/>
        <v>-1797228.333</v>
      </c>
      <c r="O35" s="11">
        <f t="shared" si="14"/>
        <v>431666.6667</v>
      </c>
      <c r="P35" s="11">
        <f t="shared" si="15"/>
        <v>7643487.667</v>
      </c>
      <c r="Q35" s="11">
        <f t="shared" si="9"/>
        <v>2645000</v>
      </c>
      <c r="R35" s="11">
        <f t="shared" si="16"/>
        <v>0</v>
      </c>
    </row>
    <row r="36">
      <c r="A36" s="1" t="s">
        <v>2835</v>
      </c>
      <c r="B36" s="8">
        <v>45933.0</v>
      </c>
      <c r="C36" s="1" t="s">
        <v>6</v>
      </c>
      <c r="D36" s="10">
        <v>80000.0</v>
      </c>
      <c r="E36" s="12"/>
      <c r="F36" s="1" t="s">
        <v>2771</v>
      </c>
      <c r="G36" s="11">
        <f t="shared" si="1"/>
        <v>5353000</v>
      </c>
      <c r="H36" s="11">
        <f t="shared" si="11"/>
        <v>2770000</v>
      </c>
      <c r="I36" s="11">
        <f t="shared" si="2"/>
        <v>1208000</v>
      </c>
      <c r="J36" s="11">
        <f t="shared" si="12"/>
        <v>7488464</v>
      </c>
      <c r="K36" s="11">
        <f t="shared" si="3"/>
        <v>1375000</v>
      </c>
      <c r="L36" s="11">
        <f t="shared" si="4"/>
        <v>2228895</v>
      </c>
      <c r="M36" s="11">
        <f t="shared" si="5"/>
        <v>0</v>
      </c>
      <c r="N36" s="11">
        <f t="shared" si="13"/>
        <v>-1770561.667</v>
      </c>
      <c r="O36" s="11">
        <f t="shared" si="14"/>
        <v>458333.3333</v>
      </c>
      <c r="P36" s="11">
        <f t="shared" si="15"/>
        <v>7670154.333</v>
      </c>
      <c r="Q36" s="11">
        <f t="shared" si="9"/>
        <v>2645000</v>
      </c>
      <c r="R36" s="11">
        <f t="shared" si="16"/>
        <v>0</v>
      </c>
    </row>
    <row r="37">
      <c r="A37" s="1" t="s">
        <v>2836</v>
      </c>
      <c r="B37" s="8">
        <v>45934.0</v>
      </c>
      <c r="C37" s="1" t="s">
        <v>25</v>
      </c>
      <c r="D37" s="12"/>
      <c r="E37" s="10">
        <v>600000.0</v>
      </c>
      <c r="F37" s="1" t="s">
        <v>53</v>
      </c>
      <c r="G37" s="11">
        <f t="shared" si="1"/>
        <v>5353000</v>
      </c>
      <c r="H37" s="11">
        <f t="shared" si="11"/>
        <v>3370000</v>
      </c>
      <c r="I37" s="11">
        <f t="shared" si="2"/>
        <v>1208000</v>
      </c>
      <c r="J37" s="11">
        <f t="shared" si="12"/>
        <v>6888464</v>
      </c>
      <c r="K37" s="11">
        <f t="shared" si="3"/>
        <v>775000</v>
      </c>
      <c r="L37" s="11">
        <f t="shared" si="4"/>
        <v>2228895</v>
      </c>
      <c r="M37" s="11">
        <f t="shared" si="5"/>
        <v>0</v>
      </c>
      <c r="N37" s="11">
        <f t="shared" si="13"/>
        <v>-1970561.667</v>
      </c>
      <c r="O37" s="11">
        <f t="shared" si="14"/>
        <v>258333.3333</v>
      </c>
      <c r="P37" s="11">
        <f t="shared" si="15"/>
        <v>7470154.333</v>
      </c>
      <c r="Q37" s="11">
        <f t="shared" si="9"/>
        <v>3245000</v>
      </c>
      <c r="R37" s="11">
        <f t="shared" si="16"/>
        <v>0</v>
      </c>
    </row>
    <row r="38">
      <c r="A38" s="1" t="s">
        <v>2837</v>
      </c>
      <c r="B38" s="8">
        <v>45934.0</v>
      </c>
      <c r="C38" s="1" t="s">
        <v>19</v>
      </c>
      <c r="D38" s="12"/>
      <c r="E38" s="10">
        <v>175000.0</v>
      </c>
      <c r="F38" s="1" t="s">
        <v>2838</v>
      </c>
      <c r="G38" s="11">
        <f t="shared" si="1"/>
        <v>5353000</v>
      </c>
      <c r="H38" s="11">
        <f t="shared" si="11"/>
        <v>3370000</v>
      </c>
      <c r="I38" s="11">
        <f t="shared" si="2"/>
        <v>1208000</v>
      </c>
      <c r="J38" s="11">
        <f t="shared" si="12"/>
        <v>6713464</v>
      </c>
      <c r="K38" s="11">
        <f t="shared" si="3"/>
        <v>775000</v>
      </c>
      <c r="L38" s="11">
        <f t="shared" si="4"/>
        <v>2228895</v>
      </c>
      <c r="M38" s="11">
        <f t="shared" si="5"/>
        <v>0</v>
      </c>
      <c r="N38" s="11">
        <f t="shared" si="13"/>
        <v>-1970561.667</v>
      </c>
      <c r="O38" s="11">
        <f t="shared" si="14"/>
        <v>258333.3333</v>
      </c>
      <c r="P38" s="11">
        <f t="shared" si="15"/>
        <v>7295154.333</v>
      </c>
      <c r="Q38" s="11">
        <f t="shared" si="9"/>
        <v>3245000</v>
      </c>
      <c r="R38" s="11">
        <f t="shared" si="16"/>
        <v>0</v>
      </c>
    </row>
    <row r="39">
      <c r="A39" s="1" t="s">
        <v>2839</v>
      </c>
      <c r="B39" s="8">
        <v>45934.0</v>
      </c>
      <c r="C39" s="1" t="s">
        <v>34</v>
      </c>
      <c r="D39" s="12"/>
      <c r="E39" s="10">
        <v>110000.0</v>
      </c>
      <c r="F39" s="1" t="s">
        <v>62</v>
      </c>
      <c r="G39" s="11">
        <f t="shared" si="1"/>
        <v>5353000</v>
      </c>
      <c r="H39" s="11">
        <f t="shared" si="11"/>
        <v>3370000</v>
      </c>
      <c r="I39" s="11">
        <f t="shared" si="2"/>
        <v>1318000</v>
      </c>
      <c r="J39" s="11">
        <f t="shared" si="12"/>
        <v>6603464</v>
      </c>
      <c r="K39" s="11">
        <f t="shared" si="3"/>
        <v>665000</v>
      </c>
      <c r="L39" s="11">
        <f t="shared" si="4"/>
        <v>2228895</v>
      </c>
      <c r="M39" s="11">
        <f t="shared" si="5"/>
        <v>0</v>
      </c>
      <c r="N39" s="11">
        <f t="shared" si="13"/>
        <v>-2007228.333</v>
      </c>
      <c r="O39" s="11">
        <f t="shared" si="14"/>
        <v>221666.6667</v>
      </c>
      <c r="P39" s="11">
        <f t="shared" si="15"/>
        <v>7258487.667</v>
      </c>
      <c r="Q39" s="11">
        <f t="shared" si="9"/>
        <v>3245000</v>
      </c>
      <c r="R39" s="11">
        <f t="shared" si="16"/>
        <v>0</v>
      </c>
    </row>
    <row r="40">
      <c r="A40" s="1" t="s">
        <v>2840</v>
      </c>
      <c r="B40" s="8">
        <v>45934.0</v>
      </c>
      <c r="C40" s="1" t="s">
        <v>34</v>
      </c>
      <c r="D40" s="12"/>
      <c r="E40" s="10">
        <v>150000.0</v>
      </c>
      <c r="F40" s="1" t="s">
        <v>2841</v>
      </c>
      <c r="G40" s="11">
        <f t="shared" si="1"/>
        <v>5353000</v>
      </c>
      <c r="H40" s="11">
        <f t="shared" si="11"/>
        <v>3370000</v>
      </c>
      <c r="I40" s="11">
        <f t="shared" si="2"/>
        <v>1468000</v>
      </c>
      <c r="J40" s="11">
        <f t="shared" si="12"/>
        <v>6453464</v>
      </c>
      <c r="K40" s="11">
        <f t="shared" si="3"/>
        <v>515000</v>
      </c>
      <c r="L40" s="11">
        <f t="shared" si="4"/>
        <v>2228895</v>
      </c>
      <c r="M40" s="11">
        <f t="shared" si="5"/>
        <v>0</v>
      </c>
      <c r="N40" s="11">
        <f t="shared" si="13"/>
        <v>-2057228.333</v>
      </c>
      <c r="O40" s="11">
        <f t="shared" si="14"/>
        <v>171666.6667</v>
      </c>
      <c r="P40" s="11">
        <f t="shared" si="15"/>
        <v>7208487.667</v>
      </c>
      <c r="Q40" s="11">
        <f t="shared" si="9"/>
        <v>3245000</v>
      </c>
      <c r="R40" s="11">
        <f t="shared" si="16"/>
        <v>0</v>
      </c>
    </row>
    <row r="41">
      <c r="A41" s="1" t="s">
        <v>2842</v>
      </c>
      <c r="B41" s="8">
        <v>45934.0</v>
      </c>
      <c r="C41" s="1" t="s">
        <v>6</v>
      </c>
      <c r="D41" s="10">
        <v>68000.0</v>
      </c>
      <c r="E41" s="12"/>
      <c r="F41" s="1" t="s">
        <v>2843</v>
      </c>
      <c r="G41" s="11">
        <f t="shared" si="1"/>
        <v>5421000</v>
      </c>
      <c r="H41" s="11">
        <f t="shared" si="11"/>
        <v>3370000</v>
      </c>
      <c r="I41" s="11">
        <f t="shared" si="2"/>
        <v>1468000</v>
      </c>
      <c r="J41" s="11">
        <f t="shared" si="12"/>
        <v>6521464</v>
      </c>
      <c r="K41" s="11">
        <f t="shared" si="3"/>
        <v>583000</v>
      </c>
      <c r="L41" s="11">
        <f t="shared" si="4"/>
        <v>2228895</v>
      </c>
      <c r="M41" s="11">
        <f t="shared" si="5"/>
        <v>0</v>
      </c>
      <c r="N41" s="11">
        <f t="shared" si="13"/>
        <v>-2034561.667</v>
      </c>
      <c r="O41" s="11">
        <f t="shared" si="14"/>
        <v>194333.3333</v>
      </c>
      <c r="P41" s="11">
        <f t="shared" si="15"/>
        <v>7231154.333</v>
      </c>
      <c r="Q41" s="11">
        <f t="shared" si="9"/>
        <v>3245000</v>
      </c>
      <c r="R41" s="11">
        <f t="shared" si="16"/>
        <v>0</v>
      </c>
    </row>
    <row r="42">
      <c r="A42" s="1" t="s">
        <v>2844</v>
      </c>
      <c r="B42" s="8">
        <v>45934.0</v>
      </c>
      <c r="C42" s="1" t="s">
        <v>6</v>
      </c>
      <c r="D42" s="10">
        <v>80000.0</v>
      </c>
      <c r="E42" s="12"/>
      <c r="F42" s="1" t="s">
        <v>2830</v>
      </c>
      <c r="G42" s="11">
        <f t="shared" si="1"/>
        <v>5501000</v>
      </c>
      <c r="H42" s="11">
        <f t="shared" si="11"/>
        <v>3370000</v>
      </c>
      <c r="I42" s="11">
        <f t="shared" si="2"/>
        <v>1468000</v>
      </c>
      <c r="J42" s="11">
        <f t="shared" si="12"/>
        <v>6601464</v>
      </c>
      <c r="K42" s="11">
        <f t="shared" si="3"/>
        <v>663000</v>
      </c>
      <c r="L42" s="11">
        <f t="shared" si="4"/>
        <v>2228895</v>
      </c>
      <c r="M42" s="11">
        <f t="shared" si="5"/>
        <v>0</v>
      </c>
      <c r="N42" s="11">
        <f t="shared" si="13"/>
        <v>-2007895</v>
      </c>
      <c r="O42" s="11">
        <f t="shared" si="14"/>
        <v>221000</v>
      </c>
      <c r="P42" s="11">
        <f t="shared" si="15"/>
        <v>7257821</v>
      </c>
      <c r="Q42" s="11">
        <f t="shared" si="9"/>
        <v>3245000</v>
      </c>
      <c r="R42" s="11">
        <f t="shared" si="16"/>
        <v>0</v>
      </c>
    </row>
    <row r="43">
      <c r="A43" s="1" t="s">
        <v>2845</v>
      </c>
      <c r="B43" s="8">
        <v>45934.0</v>
      </c>
      <c r="C43" s="1" t="s">
        <v>6</v>
      </c>
      <c r="D43" s="10">
        <v>556000.0</v>
      </c>
      <c r="E43" s="12"/>
      <c r="F43" s="1" t="s">
        <v>2144</v>
      </c>
      <c r="G43" s="11">
        <f t="shared" si="1"/>
        <v>6057000</v>
      </c>
      <c r="H43" s="11">
        <f t="shared" si="11"/>
        <v>3370000</v>
      </c>
      <c r="I43" s="11">
        <f t="shared" si="2"/>
        <v>1468000</v>
      </c>
      <c r="J43" s="11">
        <f t="shared" si="12"/>
        <v>7157464</v>
      </c>
      <c r="K43" s="11">
        <f t="shared" si="3"/>
        <v>1219000</v>
      </c>
      <c r="L43" s="11">
        <f t="shared" si="4"/>
        <v>2228895</v>
      </c>
      <c r="M43" s="11">
        <f t="shared" si="5"/>
        <v>0</v>
      </c>
      <c r="N43" s="11">
        <f t="shared" si="13"/>
        <v>-1822561.667</v>
      </c>
      <c r="O43" s="11">
        <f t="shared" si="14"/>
        <v>406333.3333</v>
      </c>
      <c r="P43" s="11">
        <f t="shared" si="15"/>
        <v>7443154.333</v>
      </c>
      <c r="Q43" s="11">
        <f t="shared" si="9"/>
        <v>3245000</v>
      </c>
      <c r="R43" s="11">
        <f t="shared" si="16"/>
        <v>0</v>
      </c>
    </row>
    <row r="44">
      <c r="A44" s="1" t="s">
        <v>2846</v>
      </c>
      <c r="B44" s="8">
        <v>45934.0</v>
      </c>
      <c r="C44" s="1" t="s">
        <v>6</v>
      </c>
      <c r="D44" s="10">
        <v>100000.0</v>
      </c>
      <c r="E44" s="12"/>
      <c r="F44" s="1" t="s">
        <v>2762</v>
      </c>
      <c r="G44" s="11">
        <f t="shared" si="1"/>
        <v>6157000</v>
      </c>
      <c r="H44" s="11">
        <f t="shared" si="11"/>
        <v>3370000</v>
      </c>
      <c r="I44" s="11">
        <f t="shared" si="2"/>
        <v>1468000</v>
      </c>
      <c r="J44" s="11">
        <f t="shared" si="12"/>
        <v>7257464</v>
      </c>
      <c r="K44" s="11">
        <f t="shared" si="3"/>
        <v>1319000</v>
      </c>
      <c r="L44" s="11">
        <f t="shared" si="4"/>
        <v>2228895</v>
      </c>
      <c r="M44" s="11">
        <f t="shared" si="5"/>
        <v>0</v>
      </c>
      <c r="N44" s="11">
        <f t="shared" si="13"/>
        <v>-1789228.333</v>
      </c>
      <c r="O44" s="11">
        <f t="shared" si="14"/>
        <v>439666.6667</v>
      </c>
      <c r="P44" s="11">
        <f t="shared" si="15"/>
        <v>7476487.667</v>
      </c>
      <c r="Q44" s="11">
        <f t="shared" si="9"/>
        <v>3245000</v>
      </c>
      <c r="R44" s="11">
        <f t="shared" si="16"/>
        <v>0</v>
      </c>
    </row>
    <row r="45">
      <c r="A45" s="1" t="s">
        <v>2847</v>
      </c>
      <c r="B45" s="8">
        <v>45934.0</v>
      </c>
      <c r="C45" s="1" t="s">
        <v>6</v>
      </c>
      <c r="D45" s="10">
        <v>26000.0</v>
      </c>
      <c r="E45" s="12"/>
      <c r="F45" s="1" t="s">
        <v>2848</v>
      </c>
      <c r="G45" s="11">
        <f t="shared" si="1"/>
        <v>6183000</v>
      </c>
      <c r="H45" s="11">
        <f t="shared" si="11"/>
        <v>3370000</v>
      </c>
      <c r="I45" s="11">
        <f t="shared" si="2"/>
        <v>1468000</v>
      </c>
      <c r="J45" s="11">
        <f t="shared" si="12"/>
        <v>7283464</v>
      </c>
      <c r="K45" s="11">
        <f t="shared" si="3"/>
        <v>1345000</v>
      </c>
      <c r="L45" s="11">
        <f t="shared" si="4"/>
        <v>2228895</v>
      </c>
      <c r="M45" s="11">
        <f t="shared" si="5"/>
        <v>0</v>
      </c>
      <c r="N45" s="11">
        <f t="shared" si="13"/>
        <v>-1780561.667</v>
      </c>
      <c r="O45" s="11">
        <f t="shared" si="14"/>
        <v>448333.3333</v>
      </c>
      <c r="P45" s="11">
        <f t="shared" si="15"/>
        <v>7485154.333</v>
      </c>
      <c r="Q45" s="11">
        <f t="shared" si="9"/>
        <v>3245000</v>
      </c>
      <c r="R45" s="11">
        <f t="shared" si="16"/>
        <v>0</v>
      </c>
    </row>
    <row r="46">
      <c r="A46" s="1" t="s">
        <v>2849</v>
      </c>
      <c r="B46" s="8">
        <v>45934.0</v>
      </c>
      <c r="C46" s="1" t="s">
        <v>6</v>
      </c>
      <c r="D46" s="10">
        <v>112500.0</v>
      </c>
      <c r="E46" s="12"/>
      <c r="F46" s="1" t="s">
        <v>2390</v>
      </c>
      <c r="G46" s="11">
        <f t="shared" si="1"/>
        <v>6295500</v>
      </c>
      <c r="H46" s="11">
        <f t="shared" si="11"/>
        <v>3370000</v>
      </c>
      <c r="I46" s="11">
        <f t="shared" si="2"/>
        <v>1468000</v>
      </c>
      <c r="J46" s="11">
        <f t="shared" si="12"/>
        <v>7395964</v>
      </c>
      <c r="K46" s="11">
        <f t="shared" si="3"/>
        <v>1457500</v>
      </c>
      <c r="L46" s="11">
        <f t="shared" si="4"/>
        <v>2228895</v>
      </c>
      <c r="M46" s="11">
        <f t="shared" si="5"/>
        <v>0</v>
      </c>
      <c r="N46" s="11">
        <f t="shared" si="13"/>
        <v>-1743061.667</v>
      </c>
      <c r="O46" s="11">
        <f t="shared" si="14"/>
        <v>485833.3333</v>
      </c>
      <c r="P46" s="11">
        <f t="shared" si="15"/>
        <v>7522654.333</v>
      </c>
      <c r="Q46" s="11">
        <f t="shared" si="9"/>
        <v>3245000</v>
      </c>
      <c r="R46" s="11">
        <f t="shared" si="16"/>
        <v>0</v>
      </c>
    </row>
    <row r="47">
      <c r="A47" s="14" t="s">
        <v>2850</v>
      </c>
      <c r="B47" s="8">
        <v>45934.0</v>
      </c>
      <c r="C47" s="1" t="s">
        <v>6</v>
      </c>
      <c r="D47" s="10">
        <v>76500.0</v>
      </c>
      <c r="E47" s="12"/>
      <c r="F47" s="1" t="s">
        <v>2483</v>
      </c>
      <c r="G47" s="11">
        <f t="shared" si="1"/>
        <v>6372000</v>
      </c>
      <c r="H47" s="11">
        <f t="shared" si="11"/>
        <v>3370000</v>
      </c>
      <c r="I47" s="11">
        <f t="shared" si="2"/>
        <v>1468000</v>
      </c>
      <c r="J47" s="11">
        <f t="shared" si="12"/>
        <v>7472464</v>
      </c>
      <c r="K47" s="11">
        <f t="shared" si="3"/>
        <v>1534000</v>
      </c>
      <c r="L47" s="11">
        <f t="shared" si="4"/>
        <v>2228895</v>
      </c>
      <c r="M47" s="11">
        <f t="shared" si="5"/>
        <v>0</v>
      </c>
      <c r="N47" s="11">
        <f t="shared" si="13"/>
        <v>-1717561.667</v>
      </c>
      <c r="O47" s="11">
        <f t="shared" si="14"/>
        <v>511333.3333</v>
      </c>
      <c r="P47" s="11">
        <f t="shared" si="15"/>
        <v>7548154.333</v>
      </c>
      <c r="Q47" s="11">
        <f t="shared" si="9"/>
        <v>3245000</v>
      </c>
      <c r="R47" s="11">
        <f t="shared" si="16"/>
        <v>0</v>
      </c>
    </row>
    <row r="48">
      <c r="A48" s="1" t="s">
        <v>2851</v>
      </c>
      <c r="B48" s="8">
        <v>45934.0</v>
      </c>
      <c r="C48" s="1" t="s">
        <v>6</v>
      </c>
      <c r="D48" s="10">
        <v>380000.0</v>
      </c>
      <c r="E48" s="12"/>
      <c r="F48" s="1" t="s">
        <v>2619</v>
      </c>
      <c r="G48" s="11">
        <f t="shared" si="1"/>
        <v>6752000</v>
      </c>
      <c r="H48" s="11">
        <f t="shared" si="11"/>
        <v>3370000</v>
      </c>
      <c r="I48" s="11">
        <f t="shared" si="2"/>
        <v>1468000</v>
      </c>
      <c r="J48" s="11">
        <f t="shared" si="12"/>
        <v>7852464</v>
      </c>
      <c r="K48" s="11">
        <f t="shared" si="3"/>
        <v>1914000</v>
      </c>
      <c r="L48" s="11">
        <f t="shared" si="4"/>
        <v>2228895</v>
      </c>
      <c r="M48" s="11">
        <f t="shared" si="5"/>
        <v>0</v>
      </c>
      <c r="N48" s="11">
        <f t="shared" si="13"/>
        <v>-1590895</v>
      </c>
      <c r="O48" s="11">
        <f t="shared" si="14"/>
        <v>638000</v>
      </c>
      <c r="P48" s="11">
        <f t="shared" si="15"/>
        <v>7674821</v>
      </c>
      <c r="Q48" s="11">
        <f t="shared" si="9"/>
        <v>3245000</v>
      </c>
      <c r="R48" s="11">
        <f t="shared" si="16"/>
        <v>0</v>
      </c>
    </row>
    <row r="49">
      <c r="A49" s="1" t="s">
        <v>2852</v>
      </c>
      <c r="B49" s="8">
        <v>45934.0</v>
      </c>
      <c r="C49" s="1" t="s">
        <v>6</v>
      </c>
      <c r="D49" s="10">
        <v>430000.0</v>
      </c>
      <c r="E49" s="12"/>
      <c r="F49" s="1" t="s">
        <v>2853</v>
      </c>
      <c r="G49" s="11">
        <f t="shared" si="1"/>
        <v>7182000</v>
      </c>
      <c r="H49" s="11">
        <f t="shared" si="11"/>
        <v>3370000</v>
      </c>
      <c r="I49" s="11">
        <f t="shared" si="2"/>
        <v>1468000</v>
      </c>
      <c r="J49" s="11">
        <f t="shared" si="12"/>
        <v>8282464</v>
      </c>
      <c r="K49" s="11">
        <f t="shared" si="3"/>
        <v>2344000</v>
      </c>
      <c r="L49" s="11">
        <f t="shared" si="4"/>
        <v>2228895</v>
      </c>
      <c r="M49" s="11">
        <f t="shared" si="5"/>
        <v>0</v>
      </c>
      <c r="N49" s="11">
        <f t="shared" si="13"/>
        <v>-1447561.667</v>
      </c>
      <c r="O49" s="11">
        <f t="shared" si="14"/>
        <v>781333.3333</v>
      </c>
      <c r="P49" s="11">
        <f t="shared" si="15"/>
        <v>7818154.333</v>
      </c>
      <c r="Q49" s="11">
        <f t="shared" si="9"/>
        <v>3245000</v>
      </c>
      <c r="R49" s="11">
        <f t="shared" si="16"/>
        <v>0</v>
      </c>
    </row>
    <row r="50">
      <c r="A50" s="1" t="s">
        <v>2854</v>
      </c>
      <c r="B50" s="8">
        <v>45935.0</v>
      </c>
      <c r="C50" s="1" t="s">
        <v>25</v>
      </c>
      <c r="D50" s="12"/>
      <c r="E50" s="10">
        <v>213000.0</v>
      </c>
      <c r="F50" s="1" t="s">
        <v>868</v>
      </c>
      <c r="G50" s="11">
        <f t="shared" si="1"/>
        <v>7182000</v>
      </c>
      <c r="H50" s="11">
        <f t="shared" si="11"/>
        <v>3583000</v>
      </c>
      <c r="I50" s="11">
        <f t="shared" si="2"/>
        <v>1468000</v>
      </c>
      <c r="J50" s="11">
        <f t="shared" si="12"/>
        <v>8069464</v>
      </c>
      <c r="K50" s="11">
        <f t="shared" si="3"/>
        <v>2131000</v>
      </c>
      <c r="L50" s="11">
        <f t="shared" si="4"/>
        <v>2228895</v>
      </c>
      <c r="M50" s="11">
        <f t="shared" si="5"/>
        <v>0</v>
      </c>
      <c r="N50" s="11">
        <f t="shared" si="13"/>
        <v>-1518561.667</v>
      </c>
      <c r="O50" s="11">
        <f t="shared" si="14"/>
        <v>710333.3333</v>
      </c>
      <c r="P50" s="11">
        <f t="shared" si="15"/>
        <v>7747154.333</v>
      </c>
      <c r="Q50" s="11">
        <f t="shared" si="9"/>
        <v>3245000</v>
      </c>
      <c r="R50" s="11">
        <f t="shared" si="16"/>
        <v>0</v>
      </c>
    </row>
    <row r="51">
      <c r="A51" s="1" t="s">
        <v>2855</v>
      </c>
      <c r="B51" s="8">
        <v>45935.0</v>
      </c>
      <c r="C51" s="1" t="s">
        <v>25</v>
      </c>
      <c r="D51" s="12"/>
      <c r="E51" s="10">
        <v>308000.0</v>
      </c>
      <c r="F51" s="1" t="s">
        <v>313</v>
      </c>
      <c r="G51" s="11">
        <f t="shared" si="1"/>
        <v>7182000</v>
      </c>
      <c r="H51" s="11">
        <f t="shared" si="11"/>
        <v>3891000</v>
      </c>
      <c r="I51" s="11">
        <f t="shared" si="2"/>
        <v>1468000</v>
      </c>
      <c r="J51" s="11">
        <f t="shared" si="12"/>
        <v>7761464</v>
      </c>
      <c r="K51" s="11">
        <f t="shared" si="3"/>
        <v>1823000</v>
      </c>
      <c r="L51" s="11">
        <f t="shared" si="4"/>
        <v>2228895</v>
      </c>
      <c r="M51" s="11">
        <f t="shared" si="5"/>
        <v>0</v>
      </c>
      <c r="N51" s="11">
        <f t="shared" si="13"/>
        <v>-1621228.333</v>
      </c>
      <c r="O51" s="11">
        <f t="shared" si="14"/>
        <v>607666.6667</v>
      </c>
      <c r="P51" s="11">
        <f t="shared" si="15"/>
        <v>7644487.667</v>
      </c>
      <c r="Q51" s="11">
        <f t="shared" si="9"/>
        <v>3245000</v>
      </c>
      <c r="R51" s="11">
        <f t="shared" si="16"/>
        <v>0</v>
      </c>
    </row>
    <row r="52">
      <c r="A52" s="1" t="s">
        <v>2856</v>
      </c>
      <c r="B52" s="8">
        <v>45935.0</v>
      </c>
      <c r="C52" s="1" t="s">
        <v>25</v>
      </c>
      <c r="D52" s="12"/>
      <c r="E52" s="10">
        <v>200000.0</v>
      </c>
      <c r="F52" s="1" t="s">
        <v>53</v>
      </c>
      <c r="G52" s="11">
        <f t="shared" si="1"/>
        <v>7182000</v>
      </c>
      <c r="H52" s="11">
        <f t="shared" si="11"/>
        <v>4091000</v>
      </c>
      <c r="I52" s="11">
        <f t="shared" si="2"/>
        <v>1468000</v>
      </c>
      <c r="J52" s="11">
        <f t="shared" si="12"/>
        <v>7561464</v>
      </c>
      <c r="K52" s="11">
        <f t="shared" si="3"/>
        <v>1623000</v>
      </c>
      <c r="L52" s="11">
        <f t="shared" si="4"/>
        <v>2228895</v>
      </c>
      <c r="M52" s="11">
        <f t="shared" si="5"/>
        <v>0</v>
      </c>
      <c r="N52" s="11">
        <f t="shared" si="13"/>
        <v>-1687895</v>
      </c>
      <c r="O52" s="11">
        <f t="shared" si="14"/>
        <v>541000</v>
      </c>
      <c r="P52" s="11">
        <f t="shared" si="15"/>
        <v>7577821</v>
      </c>
      <c r="Q52" s="11">
        <f t="shared" si="9"/>
        <v>3445000</v>
      </c>
      <c r="R52" s="11">
        <f t="shared" si="16"/>
        <v>0</v>
      </c>
    </row>
    <row r="53">
      <c r="A53" s="1" t="s">
        <v>2857</v>
      </c>
      <c r="B53" s="8">
        <v>45936.0</v>
      </c>
      <c r="C53" s="1" t="s">
        <v>6</v>
      </c>
      <c r="D53" s="10">
        <v>200000.0</v>
      </c>
      <c r="E53" s="12"/>
      <c r="F53" s="1" t="s">
        <v>2858</v>
      </c>
      <c r="G53" s="11">
        <f t="shared" si="1"/>
        <v>7382000</v>
      </c>
      <c r="H53" s="11">
        <f t="shared" si="11"/>
        <v>4091000</v>
      </c>
      <c r="I53" s="11">
        <f t="shared" si="2"/>
        <v>1468000</v>
      </c>
      <c r="J53" s="11">
        <f t="shared" si="12"/>
        <v>7761464</v>
      </c>
      <c r="K53" s="11">
        <f t="shared" si="3"/>
        <v>1823000</v>
      </c>
      <c r="L53" s="11">
        <f t="shared" si="4"/>
        <v>2228895</v>
      </c>
      <c r="M53" s="11">
        <f t="shared" si="5"/>
        <v>0</v>
      </c>
      <c r="N53" s="11">
        <f t="shared" si="13"/>
        <v>-1621228.333</v>
      </c>
      <c r="O53" s="11">
        <f t="shared" si="14"/>
        <v>607666.6667</v>
      </c>
      <c r="P53" s="11">
        <f t="shared" si="15"/>
        <v>7644487.667</v>
      </c>
      <c r="Q53" s="11">
        <f t="shared" si="9"/>
        <v>3445000</v>
      </c>
      <c r="R53" s="11">
        <f t="shared" si="16"/>
        <v>0</v>
      </c>
    </row>
    <row r="54">
      <c r="A54" s="1" t="s">
        <v>2859</v>
      </c>
      <c r="B54" s="8">
        <v>45937.0</v>
      </c>
      <c r="C54" s="1" t="s">
        <v>6</v>
      </c>
      <c r="D54" s="10">
        <v>450000.0</v>
      </c>
      <c r="E54" s="12"/>
      <c r="F54" s="1" t="s">
        <v>2860</v>
      </c>
      <c r="G54" s="11">
        <f t="shared" si="1"/>
        <v>7832000</v>
      </c>
      <c r="H54" s="11">
        <f t="shared" si="11"/>
        <v>4091000</v>
      </c>
      <c r="I54" s="11">
        <f t="shared" si="2"/>
        <v>1468000</v>
      </c>
      <c r="J54" s="11">
        <f t="shared" si="12"/>
        <v>8211464</v>
      </c>
      <c r="K54" s="11">
        <f t="shared" si="3"/>
        <v>2273000</v>
      </c>
      <c r="L54" s="11">
        <f t="shared" si="4"/>
        <v>2228895</v>
      </c>
      <c r="M54" s="11">
        <f t="shared" si="5"/>
        <v>0</v>
      </c>
      <c r="N54" s="11">
        <f t="shared" si="13"/>
        <v>-1471228.333</v>
      </c>
      <c r="O54" s="11">
        <f t="shared" si="14"/>
        <v>757666.6667</v>
      </c>
      <c r="P54" s="11">
        <f t="shared" si="15"/>
        <v>7794487.667</v>
      </c>
      <c r="Q54" s="11">
        <f t="shared" si="9"/>
        <v>3445000</v>
      </c>
      <c r="R54" s="11">
        <f t="shared" si="16"/>
        <v>0</v>
      </c>
    </row>
    <row r="55">
      <c r="A55" s="1" t="s">
        <v>2861</v>
      </c>
      <c r="B55" s="8">
        <v>45937.0</v>
      </c>
      <c r="C55" s="1" t="s">
        <v>25</v>
      </c>
      <c r="D55" s="12"/>
      <c r="E55" s="10">
        <v>300000.0</v>
      </c>
      <c r="F55" s="1" t="s">
        <v>53</v>
      </c>
      <c r="G55" s="11">
        <f t="shared" si="1"/>
        <v>7832000</v>
      </c>
      <c r="H55" s="11">
        <f t="shared" si="11"/>
        <v>4391000</v>
      </c>
      <c r="I55" s="11">
        <f t="shared" si="2"/>
        <v>1468000</v>
      </c>
      <c r="J55" s="11">
        <f t="shared" si="12"/>
        <v>7911464</v>
      </c>
      <c r="K55" s="11">
        <f t="shared" si="3"/>
        <v>1973000</v>
      </c>
      <c r="L55" s="11">
        <f t="shared" si="4"/>
        <v>2228895</v>
      </c>
      <c r="M55" s="11">
        <f t="shared" si="5"/>
        <v>0</v>
      </c>
      <c r="N55" s="11">
        <f t="shared" si="13"/>
        <v>-1571228.333</v>
      </c>
      <c r="O55" s="11">
        <f t="shared" si="14"/>
        <v>657666.6667</v>
      </c>
      <c r="P55" s="11">
        <f t="shared" si="15"/>
        <v>7694487.667</v>
      </c>
      <c r="Q55" s="11">
        <f t="shared" si="9"/>
        <v>3745000</v>
      </c>
      <c r="R55" s="11">
        <f t="shared" si="16"/>
        <v>0</v>
      </c>
    </row>
    <row r="56">
      <c r="A56" s="1" t="s">
        <v>2862</v>
      </c>
      <c r="B56" s="8">
        <v>45938.0</v>
      </c>
      <c r="C56" s="1" t="s">
        <v>34</v>
      </c>
      <c r="D56" s="12"/>
      <c r="E56" s="10">
        <v>150000.0</v>
      </c>
      <c r="F56" s="1" t="s">
        <v>2863</v>
      </c>
      <c r="G56" s="11">
        <f t="shared" si="1"/>
        <v>7832000</v>
      </c>
      <c r="H56" s="11">
        <f t="shared" si="11"/>
        <v>4391000</v>
      </c>
      <c r="I56" s="11">
        <f t="shared" si="2"/>
        <v>1618000</v>
      </c>
      <c r="J56" s="11">
        <f t="shared" si="12"/>
        <v>7761464</v>
      </c>
      <c r="K56" s="11">
        <f t="shared" si="3"/>
        <v>1823000</v>
      </c>
      <c r="L56" s="11">
        <f t="shared" si="4"/>
        <v>2228895</v>
      </c>
      <c r="M56" s="11">
        <f t="shared" si="5"/>
        <v>0</v>
      </c>
      <c r="N56" s="11">
        <f t="shared" si="13"/>
        <v>-1621228.333</v>
      </c>
      <c r="O56" s="11">
        <f t="shared" si="14"/>
        <v>607666.6667</v>
      </c>
      <c r="P56" s="11">
        <f t="shared" si="15"/>
        <v>7644487.667</v>
      </c>
      <c r="Q56" s="11">
        <f t="shared" si="9"/>
        <v>3745000</v>
      </c>
      <c r="R56" s="11">
        <f t="shared" si="16"/>
        <v>0</v>
      </c>
    </row>
    <row r="57">
      <c r="A57" s="1" t="s">
        <v>2864</v>
      </c>
      <c r="B57" s="8">
        <v>45938.0</v>
      </c>
      <c r="C57" s="1" t="s">
        <v>25</v>
      </c>
      <c r="D57" s="12"/>
      <c r="E57" s="10">
        <v>76000.0</v>
      </c>
      <c r="F57" s="1" t="s">
        <v>2423</v>
      </c>
      <c r="G57" s="11">
        <f t="shared" si="1"/>
        <v>7832000</v>
      </c>
      <c r="H57" s="11">
        <f t="shared" si="11"/>
        <v>4467000</v>
      </c>
      <c r="I57" s="11">
        <f t="shared" si="2"/>
        <v>1618000</v>
      </c>
      <c r="J57" s="11">
        <f t="shared" si="12"/>
        <v>7685464</v>
      </c>
      <c r="K57" s="11">
        <f t="shared" si="3"/>
        <v>1747000</v>
      </c>
      <c r="L57" s="11">
        <f t="shared" si="4"/>
        <v>2228895</v>
      </c>
      <c r="M57" s="11">
        <f t="shared" si="5"/>
        <v>0</v>
      </c>
      <c r="N57" s="11">
        <f t="shared" si="13"/>
        <v>-1646561.667</v>
      </c>
      <c r="O57" s="11">
        <f t="shared" si="14"/>
        <v>582333.3333</v>
      </c>
      <c r="P57" s="11">
        <f t="shared" si="15"/>
        <v>7619154.333</v>
      </c>
      <c r="Q57" s="11">
        <f t="shared" si="9"/>
        <v>3745000</v>
      </c>
      <c r="R57" s="11">
        <f t="shared" si="16"/>
        <v>76000</v>
      </c>
    </row>
    <row r="58">
      <c r="A58" s="1" t="s">
        <v>2865</v>
      </c>
      <c r="B58" s="8">
        <v>45934.0</v>
      </c>
      <c r="C58" s="1" t="s">
        <v>6</v>
      </c>
      <c r="D58" s="10">
        <v>100000.0</v>
      </c>
      <c r="E58" s="12"/>
      <c r="F58" s="1" t="s">
        <v>2478</v>
      </c>
      <c r="G58" s="11">
        <f t="shared" si="1"/>
        <v>7932000</v>
      </c>
      <c r="H58" s="11">
        <f t="shared" si="11"/>
        <v>4467000</v>
      </c>
      <c r="I58" s="11">
        <f t="shared" si="2"/>
        <v>1618000</v>
      </c>
      <c r="J58" s="11">
        <f t="shared" si="12"/>
        <v>7785464</v>
      </c>
      <c r="K58" s="11">
        <f t="shared" si="3"/>
        <v>1847000</v>
      </c>
      <c r="L58" s="11">
        <f t="shared" si="4"/>
        <v>2228895</v>
      </c>
      <c r="M58" s="11">
        <f t="shared" si="5"/>
        <v>0</v>
      </c>
      <c r="N58" s="11">
        <f t="shared" si="13"/>
        <v>-1613228.333</v>
      </c>
      <c r="O58" s="11">
        <f t="shared" si="14"/>
        <v>615666.6667</v>
      </c>
      <c r="P58" s="11">
        <f t="shared" si="15"/>
        <v>7652487.667</v>
      </c>
      <c r="Q58" s="11">
        <f t="shared" si="9"/>
        <v>3745000</v>
      </c>
      <c r="R58" s="11">
        <f t="shared" si="16"/>
        <v>76000</v>
      </c>
    </row>
    <row r="59">
      <c r="A59" s="1" t="s">
        <v>2866</v>
      </c>
      <c r="B59" s="8">
        <v>45935.0</v>
      </c>
      <c r="C59" s="1" t="s">
        <v>6</v>
      </c>
      <c r="D59" s="10">
        <v>147000.0</v>
      </c>
      <c r="E59" s="12"/>
      <c r="F59" s="1" t="s">
        <v>2867</v>
      </c>
      <c r="G59" s="11">
        <f t="shared" si="1"/>
        <v>8079000</v>
      </c>
      <c r="H59" s="11">
        <f t="shared" si="11"/>
        <v>4467000</v>
      </c>
      <c r="I59" s="11">
        <f t="shared" si="2"/>
        <v>1618000</v>
      </c>
      <c r="J59" s="11">
        <f t="shared" si="12"/>
        <v>7932464</v>
      </c>
      <c r="K59" s="11">
        <f t="shared" si="3"/>
        <v>1994000</v>
      </c>
      <c r="L59" s="11">
        <f t="shared" si="4"/>
        <v>2228895</v>
      </c>
      <c r="M59" s="11">
        <f t="shared" si="5"/>
        <v>0</v>
      </c>
      <c r="N59" s="11">
        <f t="shared" si="13"/>
        <v>-1564228.333</v>
      </c>
      <c r="O59" s="11">
        <f t="shared" si="14"/>
        <v>664666.6667</v>
      </c>
      <c r="P59" s="11">
        <f t="shared" si="15"/>
        <v>7701487.667</v>
      </c>
      <c r="Q59" s="11">
        <f t="shared" si="9"/>
        <v>3745000</v>
      </c>
      <c r="R59" s="11">
        <f t="shared" si="16"/>
        <v>76000</v>
      </c>
    </row>
    <row r="60">
      <c r="A60" s="1" t="s">
        <v>2868</v>
      </c>
      <c r="B60" s="8">
        <v>45935.0</v>
      </c>
      <c r="C60" s="1" t="s">
        <v>6</v>
      </c>
      <c r="D60" s="10">
        <v>1511000.0</v>
      </c>
      <c r="E60" s="12"/>
      <c r="F60" s="1" t="s">
        <v>2443</v>
      </c>
      <c r="G60" s="11">
        <f t="shared" si="1"/>
        <v>9590000</v>
      </c>
      <c r="H60" s="11">
        <f t="shared" si="11"/>
        <v>4467000</v>
      </c>
      <c r="I60" s="11">
        <f t="shared" si="2"/>
        <v>1618000</v>
      </c>
      <c r="J60" s="11">
        <f t="shared" si="12"/>
        <v>9443464</v>
      </c>
      <c r="K60" s="11">
        <f t="shared" si="3"/>
        <v>3505000</v>
      </c>
      <c r="L60" s="11">
        <f t="shared" si="4"/>
        <v>2228895</v>
      </c>
      <c r="M60" s="11">
        <f t="shared" si="5"/>
        <v>0</v>
      </c>
      <c r="N60" s="11">
        <f t="shared" si="13"/>
        <v>-1060561.667</v>
      </c>
      <c r="O60" s="11">
        <f t="shared" si="14"/>
        <v>1168333.333</v>
      </c>
      <c r="P60" s="11">
        <f t="shared" si="15"/>
        <v>8205154.333</v>
      </c>
      <c r="Q60" s="11">
        <f t="shared" si="9"/>
        <v>3745000</v>
      </c>
      <c r="R60" s="11">
        <f t="shared" si="16"/>
        <v>76000</v>
      </c>
    </row>
    <row r="61">
      <c r="A61" s="1" t="s">
        <v>2869</v>
      </c>
      <c r="B61" s="8">
        <v>45936.0</v>
      </c>
      <c r="C61" s="1" t="s">
        <v>6</v>
      </c>
      <c r="D61" s="10">
        <v>80000.0</v>
      </c>
      <c r="E61" s="12"/>
      <c r="F61" s="1" t="s">
        <v>2870</v>
      </c>
      <c r="G61" s="11">
        <f t="shared" si="1"/>
        <v>9670000</v>
      </c>
      <c r="H61" s="11">
        <f t="shared" si="11"/>
        <v>4467000</v>
      </c>
      <c r="I61" s="11">
        <f t="shared" si="2"/>
        <v>1618000</v>
      </c>
      <c r="J61" s="11">
        <f t="shared" si="12"/>
        <v>9523464</v>
      </c>
      <c r="K61" s="11">
        <f t="shared" si="3"/>
        <v>3585000</v>
      </c>
      <c r="L61" s="11">
        <f t="shared" si="4"/>
        <v>2228895</v>
      </c>
      <c r="M61" s="11">
        <f t="shared" si="5"/>
        <v>0</v>
      </c>
      <c r="N61" s="11">
        <f t="shared" si="13"/>
        <v>-1033895</v>
      </c>
      <c r="O61" s="11">
        <f t="shared" si="14"/>
        <v>1195000</v>
      </c>
      <c r="P61" s="11">
        <f t="shared" si="15"/>
        <v>8231821</v>
      </c>
      <c r="Q61" s="11">
        <f t="shared" si="9"/>
        <v>3745000</v>
      </c>
      <c r="R61" s="11">
        <f t="shared" si="16"/>
        <v>76000</v>
      </c>
    </row>
    <row r="62">
      <c r="A62" s="1" t="s">
        <v>2871</v>
      </c>
      <c r="B62" s="8">
        <v>45936.0</v>
      </c>
      <c r="C62" s="1" t="s">
        <v>6</v>
      </c>
      <c r="D62" s="10">
        <v>308000.0</v>
      </c>
      <c r="E62" s="12"/>
      <c r="F62" s="1" t="s">
        <v>2872</v>
      </c>
      <c r="G62" s="11">
        <f t="shared" si="1"/>
        <v>9978000</v>
      </c>
      <c r="H62" s="11">
        <f t="shared" si="11"/>
        <v>4467000</v>
      </c>
      <c r="I62" s="11">
        <f t="shared" si="2"/>
        <v>1618000</v>
      </c>
      <c r="J62" s="11">
        <f t="shared" si="12"/>
        <v>9831464</v>
      </c>
      <c r="K62" s="11">
        <f t="shared" si="3"/>
        <v>3893000</v>
      </c>
      <c r="L62" s="11">
        <f t="shared" si="4"/>
        <v>2228895</v>
      </c>
      <c r="M62" s="11">
        <f t="shared" si="5"/>
        <v>0</v>
      </c>
      <c r="N62" s="11">
        <f t="shared" si="13"/>
        <v>-931228.3333</v>
      </c>
      <c r="O62" s="11">
        <f t="shared" si="14"/>
        <v>1297666.667</v>
      </c>
      <c r="P62" s="11">
        <f t="shared" si="15"/>
        <v>8334487.667</v>
      </c>
      <c r="Q62" s="11">
        <f t="shared" si="9"/>
        <v>3745000</v>
      </c>
      <c r="R62" s="11">
        <f t="shared" si="16"/>
        <v>76000</v>
      </c>
    </row>
    <row r="63">
      <c r="A63" s="1" t="s">
        <v>2873</v>
      </c>
      <c r="B63" s="8">
        <v>45936.0</v>
      </c>
      <c r="C63" s="1" t="s">
        <v>25</v>
      </c>
      <c r="D63" s="12"/>
      <c r="E63" s="10">
        <v>30000.0</v>
      </c>
      <c r="F63" s="1" t="s">
        <v>2874</v>
      </c>
      <c r="G63" s="11">
        <f t="shared" si="1"/>
        <v>9978000</v>
      </c>
      <c r="H63" s="11">
        <f t="shared" si="11"/>
        <v>4497000</v>
      </c>
      <c r="I63" s="11">
        <f t="shared" si="2"/>
        <v>1618000</v>
      </c>
      <c r="J63" s="11">
        <f t="shared" si="12"/>
        <v>9801464</v>
      </c>
      <c r="K63" s="11">
        <f t="shared" si="3"/>
        <v>3863000</v>
      </c>
      <c r="L63" s="11">
        <f t="shared" si="4"/>
        <v>2228895</v>
      </c>
      <c r="M63" s="11">
        <f t="shared" si="5"/>
        <v>0</v>
      </c>
      <c r="N63" s="11">
        <f t="shared" si="13"/>
        <v>-941228.3333</v>
      </c>
      <c r="O63" s="11">
        <f t="shared" si="14"/>
        <v>1287666.667</v>
      </c>
      <c r="P63" s="11">
        <f t="shared" si="15"/>
        <v>8324487.667</v>
      </c>
      <c r="Q63" s="11">
        <f t="shared" si="9"/>
        <v>3745000</v>
      </c>
      <c r="R63" s="11">
        <f t="shared" si="16"/>
        <v>76000</v>
      </c>
    </row>
    <row r="64">
      <c r="A64" s="1" t="s">
        <v>2875</v>
      </c>
      <c r="B64" s="8">
        <v>45936.0</v>
      </c>
      <c r="C64" s="1" t="s">
        <v>6</v>
      </c>
      <c r="D64" s="10">
        <v>62000.0</v>
      </c>
      <c r="E64" s="12"/>
      <c r="F64" s="1" t="s">
        <v>2876</v>
      </c>
      <c r="G64" s="11">
        <f t="shared" si="1"/>
        <v>10040000</v>
      </c>
      <c r="H64" s="11">
        <f t="shared" si="11"/>
        <v>4497000</v>
      </c>
      <c r="I64" s="11">
        <f t="shared" si="2"/>
        <v>1618000</v>
      </c>
      <c r="J64" s="11">
        <f t="shared" si="12"/>
        <v>9863464</v>
      </c>
      <c r="K64" s="11">
        <f t="shared" si="3"/>
        <v>3925000</v>
      </c>
      <c r="L64" s="11">
        <f t="shared" si="4"/>
        <v>2228895</v>
      </c>
      <c r="M64" s="11">
        <f t="shared" si="5"/>
        <v>0</v>
      </c>
      <c r="N64" s="11">
        <f t="shared" si="13"/>
        <v>-920561.6667</v>
      </c>
      <c r="O64" s="11">
        <f t="shared" si="14"/>
        <v>1308333.333</v>
      </c>
      <c r="P64" s="11">
        <f t="shared" si="15"/>
        <v>8345154.333</v>
      </c>
      <c r="Q64" s="11">
        <f t="shared" si="9"/>
        <v>3745000</v>
      </c>
      <c r="R64" s="11">
        <f t="shared" si="16"/>
        <v>76000</v>
      </c>
    </row>
    <row r="65">
      <c r="A65" s="1" t="s">
        <v>2877</v>
      </c>
      <c r="B65" s="8">
        <v>45936.0</v>
      </c>
      <c r="C65" s="1" t="s">
        <v>6</v>
      </c>
      <c r="D65" s="10">
        <v>127000.0</v>
      </c>
      <c r="E65" s="12"/>
      <c r="F65" s="1" t="s">
        <v>2485</v>
      </c>
      <c r="G65" s="11">
        <f t="shared" si="1"/>
        <v>10167000</v>
      </c>
      <c r="H65" s="11">
        <f t="shared" si="11"/>
        <v>4497000</v>
      </c>
      <c r="I65" s="11">
        <f t="shared" si="2"/>
        <v>1618000</v>
      </c>
      <c r="J65" s="11">
        <f t="shared" si="12"/>
        <v>9990464</v>
      </c>
      <c r="K65" s="11">
        <f t="shared" si="3"/>
        <v>4052000</v>
      </c>
      <c r="L65" s="11">
        <f t="shared" si="4"/>
        <v>2228895</v>
      </c>
      <c r="M65" s="11">
        <f t="shared" si="5"/>
        <v>0</v>
      </c>
      <c r="N65" s="11">
        <f t="shared" si="13"/>
        <v>-878228.3333</v>
      </c>
      <c r="O65" s="11">
        <f t="shared" si="14"/>
        <v>1350666.667</v>
      </c>
      <c r="P65" s="11">
        <f t="shared" si="15"/>
        <v>8387487.667</v>
      </c>
      <c r="Q65" s="11">
        <f t="shared" si="9"/>
        <v>3745000</v>
      </c>
      <c r="R65" s="11">
        <f t="shared" si="16"/>
        <v>76000</v>
      </c>
    </row>
    <row r="66">
      <c r="A66" s="1" t="s">
        <v>2878</v>
      </c>
      <c r="B66" s="8">
        <v>45936.0</v>
      </c>
      <c r="C66" s="1" t="s">
        <v>6</v>
      </c>
      <c r="D66" s="10">
        <v>730000.0</v>
      </c>
      <c r="E66" s="12"/>
      <c r="F66" s="1" t="s">
        <v>2879</v>
      </c>
      <c r="G66" s="11">
        <f t="shared" si="1"/>
        <v>10897000</v>
      </c>
      <c r="H66" s="11">
        <f t="shared" si="11"/>
        <v>4497000</v>
      </c>
      <c r="I66" s="11">
        <f t="shared" si="2"/>
        <v>1618000</v>
      </c>
      <c r="J66" s="11">
        <f t="shared" si="12"/>
        <v>10720464</v>
      </c>
      <c r="K66" s="11">
        <f t="shared" si="3"/>
        <v>4782000</v>
      </c>
      <c r="L66" s="11">
        <f t="shared" si="4"/>
        <v>2228895</v>
      </c>
      <c r="M66" s="11">
        <f t="shared" si="5"/>
        <v>0</v>
      </c>
      <c r="N66" s="11">
        <f t="shared" si="13"/>
        <v>-634895</v>
      </c>
      <c r="O66" s="11">
        <f t="shared" si="14"/>
        <v>1594000</v>
      </c>
      <c r="P66" s="11">
        <f t="shared" si="15"/>
        <v>8630821</v>
      </c>
      <c r="Q66" s="11">
        <f t="shared" si="9"/>
        <v>3745000</v>
      </c>
      <c r="R66" s="11">
        <f t="shared" si="16"/>
        <v>76000</v>
      </c>
    </row>
    <row r="67">
      <c r="A67" s="1" t="s">
        <v>2880</v>
      </c>
      <c r="B67" s="8">
        <v>45936.0</v>
      </c>
      <c r="C67" s="1" t="s">
        <v>6</v>
      </c>
      <c r="D67" s="10">
        <v>43000.0</v>
      </c>
      <c r="E67" s="12"/>
      <c r="F67" s="1" t="s">
        <v>2881</v>
      </c>
      <c r="G67" s="11">
        <f t="shared" si="1"/>
        <v>10940000</v>
      </c>
      <c r="H67" s="11">
        <f t="shared" si="11"/>
        <v>4497000</v>
      </c>
      <c r="I67" s="11">
        <f t="shared" si="2"/>
        <v>1618000</v>
      </c>
      <c r="J67" s="11">
        <f t="shared" si="12"/>
        <v>10763464</v>
      </c>
      <c r="K67" s="11">
        <f t="shared" si="3"/>
        <v>4825000</v>
      </c>
      <c r="L67" s="11">
        <f t="shared" si="4"/>
        <v>2228895</v>
      </c>
      <c r="M67" s="11">
        <f t="shared" si="5"/>
        <v>0</v>
      </c>
      <c r="N67" s="11">
        <f t="shared" si="13"/>
        <v>-620561.6667</v>
      </c>
      <c r="O67" s="11">
        <f t="shared" si="14"/>
        <v>1608333.333</v>
      </c>
      <c r="P67" s="11">
        <f t="shared" si="15"/>
        <v>8645154.333</v>
      </c>
      <c r="Q67" s="11">
        <f t="shared" si="9"/>
        <v>3745000</v>
      </c>
      <c r="R67" s="11">
        <f t="shared" si="16"/>
        <v>76000</v>
      </c>
    </row>
    <row r="68">
      <c r="A68" s="1" t="s">
        <v>2882</v>
      </c>
      <c r="B68" s="8">
        <v>45937.0</v>
      </c>
      <c r="C68" s="1" t="s">
        <v>6</v>
      </c>
      <c r="D68" s="10">
        <v>50000.0</v>
      </c>
      <c r="E68" s="12"/>
      <c r="F68" s="1" t="s">
        <v>2056</v>
      </c>
      <c r="G68" s="11">
        <f t="shared" si="1"/>
        <v>10990000</v>
      </c>
      <c r="H68" s="11">
        <f t="shared" si="11"/>
        <v>4497000</v>
      </c>
      <c r="I68" s="11">
        <f t="shared" si="2"/>
        <v>1618000</v>
      </c>
      <c r="J68" s="11">
        <f t="shared" si="12"/>
        <v>10813464</v>
      </c>
      <c r="K68" s="11">
        <f t="shared" si="3"/>
        <v>4875000</v>
      </c>
      <c r="L68" s="11">
        <f t="shared" si="4"/>
        <v>2228895</v>
      </c>
      <c r="M68" s="11">
        <f t="shared" si="5"/>
        <v>0</v>
      </c>
      <c r="N68" s="11">
        <f t="shared" si="13"/>
        <v>-603895</v>
      </c>
      <c r="O68" s="11">
        <f t="shared" si="14"/>
        <v>1625000</v>
      </c>
      <c r="P68" s="11">
        <f t="shared" si="15"/>
        <v>8661821</v>
      </c>
      <c r="Q68" s="11">
        <f t="shared" si="9"/>
        <v>3745000</v>
      </c>
      <c r="R68" s="11">
        <f t="shared" si="16"/>
        <v>76000</v>
      </c>
    </row>
    <row r="69">
      <c r="A69" s="1" t="s">
        <v>2883</v>
      </c>
      <c r="B69" s="8">
        <v>45938.0</v>
      </c>
      <c r="C69" s="1" t="s">
        <v>34</v>
      </c>
      <c r="D69" s="12"/>
      <c r="E69" s="10">
        <v>172000.0</v>
      </c>
      <c r="F69" s="1" t="s">
        <v>62</v>
      </c>
      <c r="G69" s="11">
        <f t="shared" si="1"/>
        <v>10990000</v>
      </c>
      <c r="H69" s="11">
        <f t="shared" si="11"/>
        <v>4497000</v>
      </c>
      <c r="I69" s="11">
        <f t="shared" si="2"/>
        <v>1790000</v>
      </c>
      <c r="J69" s="11">
        <f t="shared" si="12"/>
        <v>10641464</v>
      </c>
      <c r="K69" s="11">
        <f t="shared" si="3"/>
        <v>4703000</v>
      </c>
      <c r="L69" s="11">
        <f t="shared" si="4"/>
        <v>2228895</v>
      </c>
      <c r="M69" s="11">
        <f t="shared" si="5"/>
        <v>0</v>
      </c>
      <c r="N69" s="11">
        <f t="shared" si="13"/>
        <v>-661228.3333</v>
      </c>
      <c r="O69" s="11">
        <f t="shared" si="14"/>
        <v>1567666.667</v>
      </c>
      <c r="P69" s="11">
        <f t="shared" si="15"/>
        <v>8604487.667</v>
      </c>
      <c r="Q69" s="11">
        <f t="shared" si="9"/>
        <v>3745000</v>
      </c>
      <c r="R69" s="11">
        <f t="shared" si="16"/>
        <v>76000</v>
      </c>
    </row>
    <row r="70">
      <c r="A70" s="1" t="s">
        <v>2884</v>
      </c>
      <c r="B70" s="8">
        <v>45938.0</v>
      </c>
      <c r="C70" s="1" t="s">
        <v>25</v>
      </c>
      <c r="D70" s="12"/>
      <c r="E70" s="10">
        <v>100000.0</v>
      </c>
      <c r="F70" s="1" t="s">
        <v>53</v>
      </c>
      <c r="G70" s="11">
        <f t="shared" si="1"/>
        <v>10990000</v>
      </c>
      <c r="H70" s="11">
        <f t="shared" si="11"/>
        <v>4597000</v>
      </c>
      <c r="I70" s="11">
        <f t="shared" si="2"/>
        <v>1790000</v>
      </c>
      <c r="J70" s="11">
        <f t="shared" si="12"/>
        <v>10541464</v>
      </c>
      <c r="K70" s="11">
        <f t="shared" si="3"/>
        <v>4603000</v>
      </c>
      <c r="L70" s="11">
        <f t="shared" si="4"/>
        <v>2228895</v>
      </c>
      <c r="M70" s="11">
        <f t="shared" si="5"/>
        <v>0</v>
      </c>
      <c r="N70" s="11">
        <f t="shared" si="13"/>
        <v>-694561.6667</v>
      </c>
      <c r="O70" s="11">
        <f t="shared" si="14"/>
        <v>1534333.333</v>
      </c>
      <c r="P70" s="11">
        <f t="shared" si="15"/>
        <v>8571154.333</v>
      </c>
      <c r="Q70" s="11">
        <f t="shared" si="9"/>
        <v>3845000</v>
      </c>
      <c r="R70" s="11">
        <f t="shared" si="16"/>
        <v>76000</v>
      </c>
    </row>
    <row r="71">
      <c r="A71" s="1" t="s">
        <v>2885</v>
      </c>
      <c r="B71" s="8">
        <v>45938.0</v>
      </c>
      <c r="C71" s="1" t="s">
        <v>34</v>
      </c>
      <c r="D71" s="12"/>
      <c r="E71" s="10">
        <v>416000.0</v>
      </c>
      <c r="F71" s="1" t="s">
        <v>62</v>
      </c>
      <c r="G71" s="11">
        <f t="shared" si="1"/>
        <v>10990000</v>
      </c>
      <c r="H71" s="11">
        <f t="shared" si="11"/>
        <v>4597000</v>
      </c>
      <c r="I71" s="11">
        <f t="shared" si="2"/>
        <v>2206000</v>
      </c>
      <c r="J71" s="11">
        <f t="shared" si="12"/>
        <v>10125464</v>
      </c>
      <c r="K71" s="11">
        <f t="shared" si="3"/>
        <v>4187000</v>
      </c>
      <c r="L71" s="11">
        <f t="shared" si="4"/>
        <v>2228895</v>
      </c>
      <c r="M71" s="11">
        <f t="shared" si="5"/>
        <v>0</v>
      </c>
      <c r="N71" s="11">
        <f t="shared" si="13"/>
        <v>-833228.3333</v>
      </c>
      <c r="O71" s="11">
        <f t="shared" si="14"/>
        <v>1395666.667</v>
      </c>
      <c r="P71" s="11">
        <f t="shared" si="15"/>
        <v>8432487.667</v>
      </c>
      <c r="Q71" s="11">
        <f t="shared" si="9"/>
        <v>3845000</v>
      </c>
      <c r="R71" s="11">
        <f t="shared" si="16"/>
        <v>76000</v>
      </c>
    </row>
    <row r="72">
      <c r="A72" s="1" t="s">
        <v>2886</v>
      </c>
      <c r="B72" s="8">
        <v>45938.0</v>
      </c>
      <c r="C72" s="1" t="s">
        <v>34</v>
      </c>
      <c r="D72" s="12"/>
      <c r="E72" s="10">
        <v>370000.0</v>
      </c>
      <c r="F72" s="1" t="s">
        <v>2887</v>
      </c>
      <c r="G72" s="11">
        <f t="shared" si="1"/>
        <v>10990000</v>
      </c>
      <c r="H72" s="11">
        <f t="shared" si="11"/>
        <v>4597000</v>
      </c>
      <c r="I72" s="11">
        <f t="shared" si="2"/>
        <v>2576000</v>
      </c>
      <c r="J72" s="11">
        <f t="shared" si="12"/>
        <v>9755464</v>
      </c>
      <c r="K72" s="11">
        <f t="shared" si="3"/>
        <v>3817000</v>
      </c>
      <c r="L72" s="11">
        <f t="shared" si="4"/>
        <v>2228895</v>
      </c>
      <c r="M72" s="11">
        <f t="shared" si="5"/>
        <v>0</v>
      </c>
      <c r="N72" s="11">
        <f t="shared" si="13"/>
        <v>-956561.6667</v>
      </c>
      <c r="O72" s="11">
        <f t="shared" si="14"/>
        <v>1272333.333</v>
      </c>
      <c r="P72" s="11">
        <f t="shared" si="15"/>
        <v>8309154.333</v>
      </c>
      <c r="Q72" s="11">
        <f t="shared" si="9"/>
        <v>3845000</v>
      </c>
      <c r="R72" s="11">
        <f t="shared" si="16"/>
        <v>76000</v>
      </c>
    </row>
    <row r="73">
      <c r="A73" s="1" t="s">
        <v>2888</v>
      </c>
      <c r="B73" s="8">
        <v>45938.0</v>
      </c>
      <c r="C73" s="1" t="s">
        <v>1982</v>
      </c>
      <c r="D73" s="12"/>
      <c r="E73" s="10">
        <v>50000.0</v>
      </c>
      <c r="F73" s="1" t="s">
        <v>1983</v>
      </c>
      <c r="G73" s="11">
        <f t="shared" si="1"/>
        <v>10990000</v>
      </c>
      <c r="H73" s="11">
        <f t="shared" si="11"/>
        <v>4597000</v>
      </c>
      <c r="I73" s="11">
        <f t="shared" si="2"/>
        <v>2576000</v>
      </c>
      <c r="J73" s="11">
        <f t="shared" si="12"/>
        <v>9705464</v>
      </c>
      <c r="K73" s="11">
        <f t="shared" si="3"/>
        <v>3817000</v>
      </c>
      <c r="L73" s="11">
        <f t="shared" si="4"/>
        <v>2278895</v>
      </c>
      <c r="M73" s="11">
        <f t="shared" si="5"/>
        <v>0</v>
      </c>
      <c r="N73" s="11">
        <f t="shared" si="13"/>
        <v>-1006561.667</v>
      </c>
      <c r="O73" s="11">
        <f t="shared" si="14"/>
        <v>1272333.333</v>
      </c>
      <c r="P73" s="11">
        <f t="shared" si="15"/>
        <v>8309154.333</v>
      </c>
      <c r="Q73" s="11">
        <f t="shared" si="9"/>
        <v>3845000</v>
      </c>
      <c r="R73" s="11">
        <f t="shared" si="16"/>
        <v>76000</v>
      </c>
    </row>
    <row r="74">
      <c r="A74" s="1" t="s">
        <v>2889</v>
      </c>
      <c r="B74" s="8">
        <v>45938.0</v>
      </c>
      <c r="C74" s="1" t="s">
        <v>34</v>
      </c>
      <c r="D74" s="12"/>
      <c r="E74" s="10">
        <v>50000.0</v>
      </c>
      <c r="F74" s="1" t="s">
        <v>2890</v>
      </c>
      <c r="G74" s="11">
        <f t="shared" si="1"/>
        <v>10990000</v>
      </c>
      <c r="H74" s="11">
        <f t="shared" si="11"/>
        <v>4597000</v>
      </c>
      <c r="I74" s="11">
        <f t="shared" si="2"/>
        <v>2626000</v>
      </c>
      <c r="J74" s="11">
        <f t="shared" si="12"/>
        <v>9655464</v>
      </c>
      <c r="K74" s="11">
        <f t="shared" si="3"/>
        <v>3767000</v>
      </c>
      <c r="L74" s="11">
        <f t="shared" si="4"/>
        <v>2278895</v>
      </c>
      <c r="M74" s="11">
        <f t="shared" si="5"/>
        <v>0</v>
      </c>
      <c r="N74" s="11">
        <f t="shared" si="13"/>
        <v>-1023228.333</v>
      </c>
      <c r="O74" s="11">
        <f t="shared" si="14"/>
        <v>1255666.667</v>
      </c>
      <c r="P74" s="11">
        <f t="shared" si="15"/>
        <v>8292487.667</v>
      </c>
      <c r="Q74" s="11">
        <f t="shared" si="9"/>
        <v>3845000</v>
      </c>
      <c r="R74" s="11">
        <f t="shared" si="16"/>
        <v>76000</v>
      </c>
    </row>
    <row r="75">
      <c r="A75" s="1" t="s">
        <v>2891</v>
      </c>
      <c r="B75" s="8">
        <v>45938.0</v>
      </c>
      <c r="C75" s="1" t="s">
        <v>34</v>
      </c>
      <c r="D75" s="12"/>
      <c r="E75" s="10">
        <v>1480000.0</v>
      </c>
      <c r="F75" s="1" t="s">
        <v>2892</v>
      </c>
      <c r="G75" s="11">
        <f t="shared" si="1"/>
        <v>10990000</v>
      </c>
      <c r="H75" s="11">
        <f t="shared" si="11"/>
        <v>4597000</v>
      </c>
      <c r="I75" s="11">
        <f t="shared" si="2"/>
        <v>4106000</v>
      </c>
      <c r="J75" s="11">
        <f t="shared" si="12"/>
        <v>8175464</v>
      </c>
      <c r="K75" s="11">
        <f t="shared" si="3"/>
        <v>2287000</v>
      </c>
      <c r="L75" s="11">
        <f t="shared" si="4"/>
        <v>2278895</v>
      </c>
      <c r="M75" s="11">
        <f t="shared" si="5"/>
        <v>0</v>
      </c>
      <c r="N75" s="11">
        <f t="shared" si="13"/>
        <v>-1516561.667</v>
      </c>
      <c r="O75" s="11">
        <f t="shared" si="14"/>
        <v>762333.3333</v>
      </c>
      <c r="P75" s="11">
        <f t="shared" si="15"/>
        <v>7799154.333</v>
      </c>
      <c r="Q75" s="11">
        <f t="shared" si="9"/>
        <v>3845000</v>
      </c>
      <c r="R75" s="11">
        <f t="shared" si="16"/>
        <v>76000</v>
      </c>
    </row>
    <row r="76">
      <c r="A76" s="1" t="s">
        <v>2893</v>
      </c>
      <c r="B76" s="8">
        <v>45938.0</v>
      </c>
      <c r="C76" s="1" t="s">
        <v>6</v>
      </c>
      <c r="D76" s="10">
        <v>17000.0</v>
      </c>
      <c r="E76" s="12"/>
      <c r="F76" s="1" t="s">
        <v>2894</v>
      </c>
      <c r="G76" s="11">
        <f t="shared" si="1"/>
        <v>11007000</v>
      </c>
      <c r="H76" s="11">
        <f t="shared" si="11"/>
        <v>4597000</v>
      </c>
      <c r="I76" s="11">
        <f t="shared" si="2"/>
        <v>4106000</v>
      </c>
      <c r="J76" s="11">
        <f t="shared" si="12"/>
        <v>8192464</v>
      </c>
      <c r="K76" s="11">
        <f t="shared" si="3"/>
        <v>2304000</v>
      </c>
      <c r="L76" s="11">
        <f t="shared" si="4"/>
        <v>2278895</v>
      </c>
      <c r="M76" s="11">
        <f t="shared" si="5"/>
        <v>0</v>
      </c>
      <c r="N76" s="11">
        <f t="shared" si="13"/>
        <v>-1510895</v>
      </c>
      <c r="O76" s="11">
        <f t="shared" si="14"/>
        <v>768000</v>
      </c>
      <c r="P76" s="11">
        <f t="shared" si="15"/>
        <v>7804821</v>
      </c>
      <c r="Q76" s="11">
        <f t="shared" si="9"/>
        <v>3845000</v>
      </c>
      <c r="R76" s="11">
        <f t="shared" si="16"/>
        <v>76000</v>
      </c>
    </row>
    <row r="77">
      <c r="A77" s="1" t="s">
        <v>2895</v>
      </c>
      <c r="B77" s="8">
        <v>45938.0</v>
      </c>
      <c r="C77" s="1" t="s">
        <v>6</v>
      </c>
      <c r="D77" s="10">
        <v>801000.0</v>
      </c>
      <c r="E77" s="12"/>
      <c r="F77" s="1" t="s">
        <v>2896</v>
      </c>
      <c r="G77" s="11">
        <f t="shared" si="1"/>
        <v>11808000</v>
      </c>
      <c r="H77" s="11">
        <f t="shared" si="11"/>
        <v>4597000</v>
      </c>
      <c r="I77" s="11">
        <f t="shared" si="2"/>
        <v>4106000</v>
      </c>
      <c r="J77" s="11">
        <f t="shared" si="12"/>
        <v>8993464</v>
      </c>
      <c r="K77" s="11">
        <f t="shared" si="3"/>
        <v>3105000</v>
      </c>
      <c r="L77" s="11">
        <f t="shared" si="4"/>
        <v>2278895</v>
      </c>
      <c r="M77" s="11">
        <f t="shared" si="5"/>
        <v>0</v>
      </c>
      <c r="N77" s="11">
        <f t="shared" si="13"/>
        <v>-1243895</v>
      </c>
      <c r="O77" s="11">
        <f t="shared" si="14"/>
        <v>1035000</v>
      </c>
      <c r="P77" s="11">
        <f t="shared" si="15"/>
        <v>8071821</v>
      </c>
      <c r="Q77" s="11">
        <f t="shared" si="9"/>
        <v>3845000</v>
      </c>
      <c r="R77" s="11">
        <f t="shared" si="16"/>
        <v>76000</v>
      </c>
    </row>
    <row r="78">
      <c r="A78" s="1" t="s">
        <v>2897</v>
      </c>
      <c r="B78" s="8">
        <v>45938.0</v>
      </c>
      <c r="C78" s="1" t="s">
        <v>6</v>
      </c>
      <c r="D78" s="10">
        <v>276000.0</v>
      </c>
      <c r="E78" s="12"/>
      <c r="F78" s="1" t="s">
        <v>2390</v>
      </c>
      <c r="G78" s="11">
        <f t="shared" si="1"/>
        <v>12084000</v>
      </c>
      <c r="H78" s="11">
        <f t="shared" si="11"/>
        <v>4597000</v>
      </c>
      <c r="I78" s="11">
        <f t="shared" si="2"/>
        <v>4106000</v>
      </c>
      <c r="J78" s="11">
        <f t="shared" si="12"/>
        <v>9269464</v>
      </c>
      <c r="K78" s="11">
        <f t="shared" si="3"/>
        <v>3381000</v>
      </c>
      <c r="L78" s="11">
        <f t="shared" si="4"/>
        <v>2278895</v>
      </c>
      <c r="M78" s="11">
        <f t="shared" si="5"/>
        <v>0</v>
      </c>
      <c r="N78" s="11">
        <f t="shared" si="13"/>
        <v>-1151895</v>
      </c>
      <c r="O78" s="11">
        <f t="shared" si="14"/>
        <v>1127000</v>
      </c>
      <c r="P78" s="11">
        <f t="shared" si="15"/>
        <v>8163821</v>
      </c>
      <c r="Q78" s="11">
        <f t="shared" si="9"/>
        <v>3845000</v>
      </c>
      <c r="R78" s="11">
        <f t="shared" si="16"/>
        <v>76000</v>
      </c>
    </row>
    <row r="79">
      <c r="A79" s="1" t="s">
        <v>2898</v>
      </c>
      <c r="B79" s="8">
        <v>45938.0</v>
      </c>
      <c r="C79" s="1" t="s">
        <v>6</v>
      </c>
      <c r="D79" s="10">
        <v>1250000.0</v>
      </c>
      <c r="E79" s="12"/>
      <c r="F79" s="1" t="s">
        <v>2899</v>
      </c>
      <c r="G79" s="11">
        <f t="shared" si="1"/>
        <v>13334000</v>
      </c>
      <c r="H79" s="11">
        <f t="shared" si="11"/>
        <v>4597000</v>
      </c>
      <c r="I79" s="11">
        <f t="shared" si="2"/>
        <v>4106000</v>
      </c>
      <c r="J79" s="11">
        <f t="shared" si="12"/>
        <v>10519464</v>
      </c>
      <c r="K79" s="11">
        <f t="shared" si="3"/>
        <v>4631000</v>
      </c>
      <c r="L79" s="11">
        <f t="shared" si="4"/>
        <v>2278895</v>
      </c>
      <c r="M79" s="11">
        <f t="shared" si="5"/>
        <v>0</v>
      </c>
      <c r="N79" s="11">
        <f t="shared" si="13"/>
        <v>-735228.3333</v>
      </c>
      <c r="O79" s="11">
        <f t="shared" si="14"/>
        <v>1543666.667</v>
      </c>
      <c r="P79" s="11">
        <f t="shared" si="15"/>
        <v>8580487.667</v>
      </c>
      <c r="Q79" s="11">
        <f t="shared" si="9"/>
        <v>3845000</v>
      </c>
      <c r="R79" s="11">
        <f t="shared" si="16"/>
        <v>76000</v>
      </c>
    </row>
    <row r="80">
      <c r="A80" s="1" t="s">
        <v>2900</v>
      </c>
      <c r="B80" s="8">
        <v>45938.0</v>
      </c>
      <c r="C80" s="1" t="s">
        <v>6</v>
      </c>
      <c r="D80" s="10">
        <v>64000.0</v>
      </c>
      <c r="E80" s="12"/>
      <c r="F80" s="1" t="s">
        <v>2032</v>
      </c>
      <c r="G80" s="11">
        <f t="shared" si="1"/>
        <v>13398000</v>
      </c>
      <c r="H80" s="11">
        <f t="shared" si="11"/>
        <v>4597000</v>
      </c>
      <c r="I80" s="11">
        <f t="shared" si="2"/>
        <v>4106000</v>
      </c>
      <c r="J80" s="11">
        <f t="shared" si="12"/>
        <v>10583464</v>
      </c>
      <c r="K80" s="11">
        <f t="shared" si="3"/>
        <v>4695000</v>
      </c>
      <c r="L80" s="11">
        <f t="shared" si="4"/>
        <v>2278895</v>
      </c>
      <c r="M80" s="11">
        <f t="shared" si="5"/>
        <v>0</v>
      </c>
      <c r="N80" s="11">
        <f t="shared" si="13"/>
        <v>-713895</v>
      </c>
      <c r="O80" s="11">
        <f t="shared" si="14"/>
        <v>1565000</v>
      </c>
      <c r="P80" s="11">
        <f t="shared" si="15"/>
        <v>8601821</v>
      </c>
      <c r="Q80" s="11">
        <f t="shared" si="9"/>
        <v>3845000</v>
      </c>
      <c r="R80" s="11">
        <f t="shared" si="16"/>
        <v>76000</v>
      </c>
    </row>
    <row r="81">
      <c r="A81" s="1" t="s">
        <v>2901</v>
      </c>
      <c r="B81" s="8">
        <v>45938.0</v>
      </c>
      <c r="C81" s="1" t="s">
        <v>6</v>
      </c>
      <c r="D81" s="10">
        <v>105000.0</v>
      </c>
      <c r="E81" s="12"/>
      <c r="F81" s="1" t="s">
        <v>2902</v>
      </c>
      <c r="G81" s="11">
        <f t="shared" si="1"/>
        <v>13503000</v>
      </c>
      <c r="H81" s="11">
        <f t="shared" si="11"/>
        <v>4597000</v>
      </c>
      <c r="I81" s="11">
        <f t="shared" si="2"/>
        <v>4106000</v>
      </c>
      <c r="J81" s="11">
        <f t="shared" si="12"/>
        <v>10688464</v>
      </c>
      <c r="K81" s="11">
        <f t="shared" si="3"/>
        <v>4800000</v>
      </c>
      <c r="L81" s="11">
        <f t="shared" si="4"/>
        <v>2278895</v>
      </c>
      <c r="M81" s="11">
        <f t="shared" si="5"/>
        <v>0</v>
      </c>
      <c r="N81" s="11">
        <f t="shared" si="13"/>
        <v>-678895</v>
      </c>
      <c r="O81" s="11">
        <f t="shared" si="14"/>
        <v>1600000</v>
      </c>
      <c r="P81" s="11">
        <f t="shared" si="15"/>
        <v>8636821</v>
      </c>
      <c r="Q81" s="11">
        <f t="shared" si="9"/>
        <v>3845000</v>
      </c>
      <c r="R81" s="11">
        <f t="shared" si="16"/>
        <v>76000</v>
      </c>
    </row>
    <row r="82">
      <c r="A82" s="1" t="s">
        <v>2903</v>
      </c>
      <c r="B82" s="8">
        <v>45938.0</v>
      </c>
      <c r="C82" s="1" t="s">
        <v>6</v>
      </c>
      <c r="D82" s="10">
        <v>350000.0</v>
      </c>
      <c r="E82" s="12"/>
      <c r="F82" s="1" t="s">
        <v>2056</v>
      </c>
      <c r="G82" s="11">
        <f t="shared" si="1"/>
        <v>13853000</v>
      </c>
      <c r="H82" s="11">
        <f t="shared" si="11"/>
        <v>4597000</v>
      </c>
      <c r="I82" s="11">
        <f t="shared" si="2"/>
        <v>4106000</v>
      </c>
      <c r="J82" s="11">
        <f t="shared" si="12"/>
        <v>11038464</v>
      </c>
      <c r="K82" s="11">
        <f t="shared" si="3"/>
        <v>5150000</v>
      </c>
      <c r="L82" s="11">
        <f t="shared" si="4"/>
        <v>2278895</v>
      </c>
      <c r="M82" s="11">
        <f t="shared" si="5"/>
        <v>0</v>
      </c>
      <c r="N82" s="11">
        <f t="shared" si="13"/>
        <v>-562228.3333</v>
      </c>
      <c r="O82" s="11">
        <f t="shared" si="14"/>
        <v>1716666.667</v>
      </c>
      <c r="P82" s="11">
        <f t="shared" si="15"/>
        <v>8753487.667</v>
      </c>
      <c r="Q82" s="11">
        <f t="shared" si="9"/>
        <v>3845000</v>
      </c>
      <c r="R82" s="11">
        <f t="shared" si="16"/>
        <v>76000</v>
      </c>
    </row>
    <row r="83">
      <c r="A83" s="1" t="s">
        <v>2904</v>
      </c>
      <c r="B83" s="8">
        <v>45938.0</v>
      </c>
      <c r="C83" s="1" t="s">
        <v>25</v>
      </c>
      <c r="D83" s="12"/>
      <c r="E83" s="10">
        <v>60000.0</v>
      </c>
      <c r="F83" s="1" t="s">
        <v>39</v>
      </c>
      <c r="G83" s="11">
        <f t="shared" si="1"/>
        <v>13853000</v>
      </c>
      <c r="H83" s="11">
        <f t="shared" si="11"/>
        <v>4657000</v>
      </c>
      <c r="I83" s="11">
        <f t="shared" si="2"/>
        <v>4106000</v>
      </c>
      <c r="J83" s="11">
        <f t="shared" si="12"/>
        <v>10978464</v>
      </c>
      <c r="K83" s="11">
        <f t="shared" si="3"/>
        <v>5090000</v>
      </c>
      <c r="L83" s="11">
        <f t="shared" si="4"/>
        <v>2278895</v>
      </c>
      <c r="M83" s="11">
        <f t="shared" si="5"/>
        <v>0</v>
      </c>
      <c r="N83" s="11">
        <f t="shared" si="13"/>
        <v>-582228.3333</v>
      </c>
      <c r="O83" s="11">
        <f t="shared" si="14"/>
        <v>1696666.667</v>
      </c>
      <c r="P83" s="11">
        <f t="shared" si="15"/>
        <v>8733487.667</v>
      </c>
      <c r="Q83" s="11">
        <f t="shared" si="9"/>
        <v>3845000</v>
      </c>
      <c r="R83" s="11">
        <f t="shared" si="16"/>
        <v>76000</v>
      </c>
    </row>
    <row r="84">
      <c r="A84" s="1" t="s">
        <v>2905</v>
      </c>
      <c r="B84" s="8">
        <v>45938.0</v>
      </c>
      <c r="C84" s="1" t="s">
        <v>6</v>
      </c>
      <c r="D84" s="10">
        <v>710000.0</v>
      </c>
      <c r="E84" s="12"/>
      <c r="F84" s="1" t="s">
        <v>2906</v>
      </c>
      <c r="G84" s="11">
        <f t="shared" si="1"/>
        <v>14563000</v>
      </c>
      <c r="H84" s="11">
        <f t="shared" si="11"/>
        <v>4657000</v>
      </c>
      <c r="I84" s="11">
        <f t="shared" si="2"/>
        <v>4106000</v>
      </c>
      <c r="J84" s="11">
        <f t="shared" si="12"/>
        <v>11688464</v>
      </c>
      <c r="K84" s="11">
        <f t="shared" si="3"/>
        <v>5800000</v>
      </c>
      <c r="L84" s="11">
        <f t="shared" si="4"/>
        <v>2278895</v>
      </c>
      <c r="M84" s="11">
        <f t="shared" si="5"/>
        <v>0</v>
      </c>
      <c r="N84" s="11">
        <f t="shared" si="13"/>
        <v>-345561.6667</v>
      </c>
      <c r="O84" s="11">
        <f t="shared" si="14"/>
        <v>1933333.333</v>
      </c>
      <c r="P84" s="11">
        <f t="shared" si="15"/>
        <v>8970154.333</v>
      </c>
      <c r="Q84" s="11">
        <f t="shared" si="9"/>
        <v>3845000</v>
      </c>
      <c r="R84" s="11">
        <f t="shared" si="16"/>
        <v>76000</v>
      </c>
    </row>
    <row r="85">
      <c r="A85" s="1" t="s">
        <v>2907</v>
      </c>
      <c r="B85" s="8">
        <v>45939.0</v>
      </c>
      <c r="C85" s="1" t="s">
        <v>1982</v>
      </c>
      <c r="D85" s="12"/>
      <c r="E85" s="10">
        <v>26000.0</v>
      </c>
      <c r="F85" s="1" t="s">
        <v>1983</v>
      </c>
      <c r="G85" s="11">
        <f t="shared" si="1"/>
        <v>14563000</v>
      </c>
      <c r="H85" s="11">
        <f t="shared" si="11"/>
        <v>4657000</v>
      </c>
      <c r="I85" s="11">
        <f t="shared" si="2"/>
        <v>4106000</v>
      </c>
      <c r="J85" s="11">
        <f t="shared" si="12"/>
        <v>11662464</v>
      </c>
      <c r="K85" s="11">
        <f t="shared" si="3"/>
        <v>5800000</v>
      </c>
      <c r="L85" s="11">
        <f t="shared" si="4"/>
        <v>2304895</v>
      </c>
      <c r="M85" s="11">
        <f t="shared" si="5"/>
        <v>0</v>
      </c>
      <c r="N85" s="11">
        <f t="shared" si="13"/>
        <v>-371561.6667</v>
      </c>
      <c r="O85" s="11">
        <f t="shared" si="14"/>
        <v>1933333.333</v>
      </c>
      <c r="P85" s="11">
        <f t="shared" si="15"/>
        <v>8970154.333</v>
      </c>
      <c r="Q85" s="11">
        <f t="shared" si="9"/>
        <v>3845000</v>
      </c>
      <c r="R85" s="11">
        <f t="shared" si="16"/>
        <v>76000</v>
      </c>
    </row>
    <row r="86">
      <c r="A86" s="1" t="s">
        <v>2908</v>
      </c>
      <c r="B86" s="8">
        <v>45939.0</v>
      </c>
      <c r="C86" s="1" t="s">
        <v>6</v>
      </c>
      <c r="D86" s="10">
        <v>660000.0</v>
      </c>
      <c r="E86" s="12"/>
      <c r="F86" s="1" t="s">
        <v>2909</v>
      </c>
      <c r="G86" s="11">
        <f t="shared" si="1"/>
        <v>15223000</v>
      </c>
      <c r="H86" s="11">
        <f t="shared" si="11"/>
        <v>4657000</v>
      </c>
      <c r="I86" s="11">
        <f t="shared" si="2"/>
        <v>4106000</v>
      </c>
      <c r="J86" s="11">
        <f t="shared" si="12"/>
        <v>12322464</v>
      </c>
      <c r="K86" s="11">
        <f t="shared" si="3"/>
        <v>6460000</v>
      </c>
      <c r="L86" s="11">
        <f t="shared" si="4"/>
        <v>2304895</v>
      </c>
      <c r="M86" s="11">
        <f t="shared" si="5"/>
        <v>0</v>
      </c>
      <c r="N86" s="11">
        <f t="shared" si="13"/>
        <v>-151561.6667</v>
      </c>
      <c r="O86" s="11">
        <f t="shared" si="14"/>
        <v>2153333.333</v>
      </c>
      <c r="P86" s="11">
        <f t="shared" si="15"/>
        <v>9190154.333</v>
      </c>
      <c r="Q86" s="11">
        <f t="shared" si="9"/>
        <v>3845000</v>
      </c>
      <c r="R86" s="11">
        <f t="shared" si="16"/>
        <v>76000</v>
      </c>
    </row>
    <row r="87">
      <c r="A87" s="1" t="s">
        <v>2910</v>
      </c>
      <c r="B87" s="8">
        <v>45940.0</v>
      </c>
      <c r="C87" s="1" t="s">
        <v>34</v>
      </c>
      <c r="D87" s="12"/>
      <c r="E87" s="10">
        <v>315000.0</v>
      </c>
      <c r="F87" s="1" t="s">
        <v>62</v>
      </c>
      <c r="G87" s="11">
        <f t="shared" si="1"/>
        <v>15223000</v>
      </c>
      <c r="H87" s="11">
        <f t="shared" si="11"/>
        <v>4657000</v>
      </c>
      <c r="I87" s="11">
        <f t="shared" si="2"/>
        <v>4421000</v>
      </c>
      <c r="J87" s="11">
        <f t="shared" si="12"/>
        <v>12007464</v>
      </c>
      <c r="K87" s="11">
        <f t="shared" si="3"/>
        <v>6145000</v>
      </c>
      <c r="L87" s="11">
        <f t="shared" si="4"/>
        <v>2304895</v>
      </c>
      <c r="M87" s="11">
        <f t="shared" si="5"/>
        <v>0</v>
      </c>
      <c r="N87" s="11">
        <f t="shared" si="13"/>
        <v>-256561.6667</v>
      </c>
      <c r="O87" s="11">
        <f t="shared" si="14"/>
        <v>2048333.333</v>
      </c>
      <c r="P87" s="11">
        <f t="shared" si="15"/>
        <v>9085154.333</v>
      </c>
      <c r="Q87" s="11">
        <f t="shared" si="9"/>
        <v>3845000</v>
      </c>
      <c r="R87" s="11">
        <f t="shared" si="16"/>
        <v>76000</v>
      </c>
    </row>
    <row r="88">
      <c r="A88" s="1" t="s">
        <v>2911</v>
      </c>
      <c r="B88" s="8">
        <v>45940.0</v>
      </c>
      <c r="C88" s="1" t="s">
        <v>34</v>
      </c>
      <c r="D88" s="12"/>
      <c r="E88" s="10">
        <v>50000.0</v>
      </c>
      <c r="F88" s="1" t="s">
        <v>39</v>
      </c>
      <c r="G88" s="11">
        <f t="shared" si="1"/>
        <v>15223000</v>
      </c>
      <c r="H88" s="11">
        <f t="shared" si="11"/>
        <v>4657000</v>
      </c>
      <c r="I88" s="11">
        <f t="shared" si="2"/>
        <v>4471000</v>
      </c>
      <c r="J88" s="11">
        <f t="shared" si="12"/>
        <v>11957464</v>
      </c>
      <c r="K88" s="11">
        <f t="shared" si="3"/>
        <v>6095000</v>
      </c>
      <c r="L88" s="11">
        <f t="shared" si="4"/>
        <v>2304895</v>
      </c>
      <c r="M88" s="11">
        <f t="shared" si="5"/>
        <v>0</v>
      </c>
      <c r="N88" s="11">
        <f t="shared" si="13"/>
        <v>-273228.3333</v>
      </c>
      <c r="O88" s="11">
        <f t="shared" si="14"/>
        <v>2031666.667</v>
      </c>
      <c r="P88" s="11">
        <f t="shared" si="15"/>
        <v>9068487.667</v>
      </c>
      <c r="Q88" s="11">
        <f t="shared" si="9"/>
        <v>3845000</v>
      </c>
      <c r="R88" s="11">
        <f t="shared" si="16"/>
        <v>76000</v>
      </c>
    </row>
    <row r="89">
      <c r="A89" s="1" t="s">
        <v>2912</v>
      </c>
      <c r="B89" s="8">
        <v>45940.0</v>
      </c>
      <c r="C89" s="1" t="s">
        <v>34</v>
      </c>
      <c r="D89" s="12"/>
      <c r="E89" s="10">
        <v>1024000.0</v>
      </c>
      <c r="F89" s="1" t="s">
        <v>1762</v>
      </c>
      <c r="G89" s="11">
        <f t="shared" si="1"/>
        <v>15223000</v>
      </c>
      <c r="H89" s="11">
        <f t="shared" si="11"/>
        <v>4657000</v>
      </c>
      <c r="I89" s="11">
        <f t="shared" si="2"/>
        <v>5495000</v>
      </c>
      <c r="J89" s="11">
        <f t="shared" si="12"/>
        <v>10933464</v>
      </c>
      <c r="K89" s="11">
        <f t="shared" si="3"/>
        <v>5071000</v>
      </c>
      <c r="L89" s="11">
        <f t="shared" si="4"/>
        <v>2304895</v>
      </c>
      <c r="M89" s="11">
        <f t="shared" si="5"/>
        <v>0</v>
      </c>
      <c r="N89" s="11">
        <f t="shared" si="13"/>
        <v>-614561.6667</v>
      </c>
      <c r="O89" s="11">
        <f t="shared" si="14"/>
        <v>1690333.333</v>
      </c>
      <c r="P89" s="11">
        <f t="shared" si="15"/>
        <v>8727154.333</v>
      </c>
      <c r="Q89" s="11">
        <f t="shared" si="9"/>
        <v>3845000</v>
      </c>
      <c r="R89" s="11">
        <f t="shared" si="16"/>
        <v>76000</v>
      </c>
    </row>
    <row r="90">
      <c r="A90" s="1" t="s">
        <v>2913</v>
      </c>
      <c r="B90" s="8">
        <v>45940.0</v>
      </c>
      <c r="C90" s="1" t="s">
        <v>34</v>
      </c>
      <c r="D90" s="12"/>
      <c r="E90" s="10">
        <v>67500.0</v>
      </c>
      <c r="F90" s="1" t="s">
        <v>62</v>
      </c>
      <c r="G90" s="11">
        <f t="shared" si="1"/>
        <v>15223000</v>
      </c>
      <c r="H90" s="11">
        <f t="shared" si="11"/>
        <v>4657000</v>
      </c>
      <c r="I90" s="11">
        <f t="shared" si="2"/>
        <v>5562500</v>
      </c>
      <c r="J90" s="11">
        <f t="shared" si="12"/>
        <v>10865964</v>
      </c>
      <c r="K90" s="11">
        <f t="shared" si="3"/>
        <v>5003500</v>
      </c>
      <c r="L90" s="11">
        <f t="shared" si="4"/>
        <v>2304895</v>
      </c>
      <c r="M90" s="11">
        <f t="shared" si="5"/>
        <v>0</v>
      </c>
      <c r="N90" s="11">
        <f t="shared" si="13"/>
        <v>-637061.6667</v>
      </c>
      <c r="O90" s="11">
        <f t="shared" si="14"/>
        <v>1667833.333</v>
      </c>
      <c r="P90" s="11">
        <f t="shared" si="15"/>
        <v>8704654.333</v>
      </c>
      <c r="Q90" s="11">
        <f t="shared" si="9"/>
        <v>3845000</v>
      </c>
      <c r="R90" s="11">
        <f t="shared" si="16"/>
        <v>76000</v>
      </c>
    </row>
    <row r="91">
      <c r="A91" s="1" t="s">
        <v>2914</v>
      </c>
      <c r="B91" s="8">
        <v>45940.0</v>
      </c>
      <c r="C91" s="1" t="s">
        <v>25</v>
      </c>
      <c r="D91" s="12"/>
      <c r="E91" s="10">
        <v>195000.0</v>
      </c>
      <c r="F91" s="1" t="s">
        <v>276</v>
      </c>
      <c r="G91" s="11">
        <f t="shared" si="1"/>
        <v>15223000</v>
      </c>
      <c r="H91" s="11">
        <f t="shared" si="11"/>
        <v>4852000</v>
      </c>
      <c r="I91" s="11">
        <f t="shared" si="2"/>
        <v>5562500</v>
      </c>
      <c r="J91" s="11">
        <f t="shared" si="12"/>
        <v>10670964</v>
      </c>
      <c r="K91" s="11">
        <f t="shared" si="3"/>
        <v>4808500</v>
      </c>
      <c r="L91" s="11">
        <f t="shared" si="4"/>
        <v>2304895</v>
      </c>
      <c r="M91" s="11">
        <f t="shared" si="5"/>
        <v>0</v>
      </c>
      <c r="N91" s="11">
        <f t="shared" si="13"/>
        <v>-702061.6667</v>
      </c>
      <c r="O91" s="11">
        <f t="shared" si="14"/>
        <v>1602833.333</v>
      </c>
      <c r="P91" s="11">
        <f t="shared" si="15"/>
        <v>8639654.333</v>
      </c>
      <c r="Q91" s="11">
        <f t="shared" si="9"/>
        <v>3845000</v>
      </c>
      <c r="R91" s="11">
        <f t="shared" si="16"/>
        <v>76000</v>
      </c>
    </row>
    <row r="92">
      <c r="A92" s="1" t="s">
        <v>2915</v>
      </c>
      <c r="B92" s="8">
        <v>45940.0</v>
      </c>
      <c r="C92" s="1" t="s">
        <v>34</v>
      </c>
      <c r="D92" s="12"/>
      <c r="E92" s="10">
        <v>70000.0</v>
      </c>
      <c r="F92" s="1" t="s">
        <v>2916</v>
      </c>
      <c r="G92" s="11">
        <f t="shared" si="1"/>
        <v>15223000</v>
      </c>
      <c r="H92" s="11">
        <f t="shared" si="11"/>
        <v>4852000</v>
      </c>
      <c r="I92" s="11">
        <f t="shared" si="2"/>
        <v>5632500</v>
      </c>
      <c r="J92" s="11">
        <f t="shared" si="12"/>
        <v>10600964</v>
      </c>
      <c r="K92" s="11">
        <f t="shared" si="3"/>
        <v>4738500</v>
      </c>
      <c r="L92" s="11">
        <f t="shared" si="4"/>
        <v>2304895</v>
      </c>
      <c r="M92" s="11">
        <f t="shared" si="5"/>
        <v>0</v>
      </c>
      <c r="N92" s="11">
        <f t="shared" si="13"/>
        <v>-725395</v>
      </c>
      <c r="O92" s="11">
        <f t="shared" si="14"/>
        <v>1579500</v>
      </c>
      <c r="P92" s="11">
        <f t="shared" si="15"/>
        <v>8616321</v>
      </c>
      <c r="Q92" s="11">
        <f t="shared" si="9"/>
        <v>3845000</v>
      </c>
      <c r="R92" s="11">
        <f t="shared" si="16"/>
        <v>76000</v>
      </c>
    </row>
    <row r="93">
      <c r="A93" s="1" t="s">
        <v>2917</v>
      </c>
      <c r="B93" s="8">
        <v>45940.0</v>
      </c>
      <c r="C93" s="1" t="s">
        <v>6</v>
      </c>
      <c r="D93" s="10">
        <v>420000.0</v>
      </c>
      <c r="E93" s="12"/>
      <c r="F93" s="1" t="s">
        <v>2918</v>
      </c>
      <c r="G93" s="11">
        <f t="shared" si="1"/>
        <v>15643000</v>
      </c>
      <c r="H93" s="11">
        <f t="shared" si="11"/>
        <v>4852000</v>
      </c>
      <c r="I93" s="11">
        <f t="shared" si="2"/>
        <v>5632500</v>
      </c>
      <c r="J93" s="11">
        <f t="shared" si="12"/>
        <v>11020964</v>
      </c>
      <c r="K93" s="11">
        <f t="shared" si="3"/>
        <v>5158500</v>
      </c>
      <c r="L93" s="11">
        <f t="shared" si="4"/>
        <v>2304895</v>
      </c>
      <c r="M93" s="11">
        <f t="shared" si="5"/>
        <v>0</v>
      </c>
      <c r="N93" s="11">
        <f t="shared" si="13"/>
        <v>-585395</v>
      </c>
      <c r="O93" s="11">
        <f t="shared" si="14"/>
        <v>1719500</v>
      </c>
      <c r="P93" s="11">
        <f t="shared" si="15"/>
        <v>8756321</v>
      </c>
      <c r="Q93" s="11">
        <f t="shared" si="9"/>
        <v>3845000</v>
      </c>
      <c r="R93" s="11">
        <f t="shared" si="16"/>
        <v>76000</v>
      </c>
    </row>
    <row r="94">
      <c r="A94" s="1" t="s">
        <v>2919</v>
      </c>
      <c r="B94" s="8">
        <v>45939.0</v>
      </c>
      <c r="C94" s="1" t="s">
        <v>6</v>
      </c>
      <c r="D94" s="10">
        <v>75000.0</v>
      </c>
      <c r="E94" s="12"/>
      <c r="F94" s="1" t="s">
        <v>2920</v>
      </c>
      <c r="G94" s="11">
        <f t="shared" si="1"/>
        <v>15718000</v>
      </c>
      <c r="H94" s="11">
        <f t="shared" si="11"/>
        <v>4852000</v>
      </c>
      <c r="I94" s="11">
        <f t="shared" si="2"/>
        <v>5632500</v>
      </c>
      <c r="J94" s="11">
        <f t="shared" si="12"/>
        <v>11095964</v>
      </c>
      <c r="K94" s="11">
        <f t="shared" si="3"/>
        <v>5233500</v>
      </c>
      <c r="L94" s="11">
        <f t="shared" si="4"/>
        <v>2304895</v>
      </c>
      <c r="M94" s="11">
        <f t="shared" si="5"/>
        <v>0</v>
      </c>
      <c r="N94" s="11">
        <f t="shared" si="13"/>
        <v>-560395</v>
      </c>
      <c r="O94" s="11">
        <f t="shared" si="14"/>
        <v>1744500</v>
      </c>
      <c r="P94" s="11">
        <f t="shared" si="15"/>
        <v>8781321</v>
      </c>
      <c r="Q94" s="11">
        <f t="shared" si="9"/>
        <v>3845000</v>
      </c>
      <c r="R94" s="11">
        <f t="shared" si="16"/>
        <v>76000</v>
      </c>
    </row>
    <row r="95">
      <c r="A95" s="1" t="s">
        <v>2921</v>
      </c>
      <c r="B95" s="8">
        <v>45939.0</v>
      </c>
      <c r="C95" s="1" t="s">
        <v>6</v>
      </c>
      <c r="D95" s="10">
        <v>68000.0</v>
      </c>
      <c r="E95" s="12"/>
      <c r="F95" s="1" t="s">
        <v>2922</v>
      </c>
      <c r="G95" s="11">
        <f t="shared" si="1"/>
        <v>15786000</v>
      </c>
      <c r="H95" s="11">
        <f t="shared" si="11"/>
        <v>4852000</v>
      </c>
      <c r="I95" s="11">
        <f t="shared" si="2"/>
        <v>5632500</v>
      </c>
      <c r="J95" s="11">
        <f t="shared" si="12"/>
        <v>11163964</v>
      </c>
      <c r="K95" s="11">
        <f t="shared" si="3"/>
        <v>5301500</v>
      </c>
      <c r="L95" s="11">
        <f t="shared" si="4"/>
        <v>2304895</v>
      </c>
      <c r="M95" s="11">
        <f t="shared" si="5"/>
        <v>0</v>
      </c>
      <c r="N95" s="11">
        <f t="shared" si="13"/>
        <v>-537728.3333</v>
      </c>
      <c r="O95" s="11">
        <f t="shared" si="14"/>
        <v>1767166.667</v>
      </c>
      <c r="P95" s="11">
        <f t="shared" si="15"/>
        <v>8803987.667</v>
      </c>
      <c r="Q95" s="11">
        <f t="shared" si="9"/>
        <v>3845000</v>
      </c>
      <c r="R95" s="11">
        <f t="shared" si="16"/>
        <v>76000</v>
      </c>
    </row>
    <row r="96">
      <c r="A96" s="1" t="s">
        <v>2923</v>
      </c>
      <c r="B96" s="8">
        <v>45939.0</v>
      </c>
      <c r="C96" s="1" t="s">
        <v>6</v>
      </c>
      <c r="D96" s="10">
        <v>3650000.0</v>
      </c>
      <c r="E96" s="12"/>
      <c r="F96" s="1" t="s">
        <v>2924</v>
      </c>
      <c r="G96" s="11">
        <f t="shared" si="1"/>
        <v>19436000</v>
      </c>
      <c r="H96" s="11">
        <f t="shared" si="11"/>
        <v>4852000</v>
      </c>
      <c r="I96" s="11">
        <f t="shared" si="2"/>
        <v>5632500</v>
      </c>
      <c r="J96" s="11">
        <f t="shared" si="12"/>
        <v>14813964</v>
      </c>
      <c r="K96" s="11">
        <f t="shared" si="3"/>
        <v>8951500</v>
      </c>
      <c r="L96" s="11">
        <f t="shared" si="4"/>
        <v>2304895</v>
      </c>
      <c r="M96" s="11">
        <f t="shared" si="5"/>
        <v>0</v>
      </c>
      <c r="N96" s="11">
        <f t="shared" si="13"/>
        <v>678938.3333</v>
      </c>
      <c r="O96" s="11">
        <f t="shared" si="14"/>
        <v>2983833.333</v>
      </c>
      <c r="P96" s="11">
        <f t="shared" si="15"/>
        <v>10020654.33</v>
      </c>
      <c r="Q96" s="11">
        <f t="shared" si="9"/>
        <v>3845000</v>
      </c>
      <c r="R96" s="11">
        <f t="shared" si="16"/>
        <v>76000</v>
      </c>
    </row>
    <row r="97">
      <c r="A97" s="1" t="s">
        <v>2925</v>
      </c>
      <c r="B97" s="8">
        <v>45940.0</v>
      </c>
      <c r="C97" s="1" t="s">
        <v>6</v>
      </c>
      <c r="D97" s="10">
        <v>89000.0</v>
      </c>
      <c r="E97" s="12"/>
      <c r="F97" s="1" t="s">
        <v>2926</v>
      </c>
      <c r="G97" s="11">
        <f t="shared" si="1"/>
        <v>19525000</v>
      </c>
      <c r="H97" s="11">
        <f t="shared" si="11"/>
        <v>4852000</v>
      </c>
      <c r="I97" s="11">
        <f t="shared" si="2"/>
        <v>5632500</v>
      </c>
      <c r="J97" s="11">
        <f t="shared" si="12"/>
        <v>14902964</v>
      </c>
      <c r="K97" s="11">
        <f t="shared" si="3"/>
        <v>9040500</v>
      </c>
      <c r="L97" s="11">
        <f t="shared" si="4"/>
        <v>2304895</v>
      </c>
      <c r="M97" s="11">
        <f t="shared" si="5"/>
        <v>0</v>
      </c>
      <c r="N97" s="11">
        <f t="shared" si="13"/>
        <v>708605</v>
      </c>
      <c r="O97" s="11">
        <f t="shared" si="14"/>
        <v>3013500</v>
      </c>
      <c r="P97" s="11">
        <f t="shared" si="15"/>
        <v>10050321</v>
      </c>
      <c r="Q97" s="11">
        <f t="shared" si="9"/>
        <v>3845000</v>
      </c>
      <c r="R97" s="11">
        <f t="shared" si="16"/>
        <v>76000</v>
      </c>
    </row>
    <row r="98">
      <c r="A98" s="1" t="s">
        <v>2927</v>
      </c>
      <c r="B98" s="8">
        <v>45940.0</v>
      </c>
      <c r="C98" s="1" t="s">
        <v>6</v>
      </c>
      <c r="D98" s="10">
        <v>194000.0</v>
      </c>
      <c r="E98" s="12"/>
      <c r="F98" s="1" t="s">
        <v>2040</v>
      </c>
      <c r="G98" s="11">
        <f t="shared" si="1"/>
        <v>19719000</v>
      </c>
      <c r="H98" s="11">
        <f t="shared" si="11"/>
        <v>4852000</v>
      </c>
      <c r="I98" s="11">
        <f t="shared" si="2"/>
        <v>5632500</v>
      </c>
      <c r="J98" s="11">
        <f t="shared" si="12"/>
        <v>15096964</v>
      </c>
      <c r="K98" s="11">
        <f t="shared" si="3"/>
        <v>9234500</v>
      </c>
      <c r="L98" s="11">
        <f t="shared" si="4"/>
        <v>2304895</v>
      </c>
      <c r="M98" s="11">
        <f t="shared" si="5"/>
        <v>0</v>
      </c>
      <c r="N98" s="11">
        <f t="shared" si="13"/>
        <v>773271.6667</v>
      </c>
      <c r="O98" s="11">
        <f t="shared" si="14"/>
        <v>3078166.667</v>
      </c>
      <c r="P98" s="11">
        <f t="shared" si="15"/>
        <v>10114987.67</v>
      </c>
      <c r="Q98" s="11">
        <f t="shared" si="9"/>
        <v>3845000</v>
      </c>
      <c r="R98" s="11">
        <f t="shared" si="16"/>
        <v>76000</v>
      </c>
    </row>
    <row r="99">
      <c r="A99" s="1" t="s">
        <v>2928</v>
      </c>
      <c r="B99" s="8">
        <v>45941.0</v>
      </c>
      <c r="C99" s="1" t="s">
        <v>34</v>
      </c>
      <c r="D99" s="12"/>
      <c r="E99" s="10">
        <v>130000.0</v>
      </c>
      <c r="F99" s="1" t="s">
        <v>2713</v>
      </c>
      <c r="G99" s="11">
        <f t="shared" si="1"/>
        <v>19719000</v>
      </c>
      <c r="H99" s="11">
        <f t="shared" si="11"/>
        <v>4852000</v>
      </c>
      <c r="I99" s="11">
        <f t="shared" si="2"/>
        <v>5762500</v>
      </c>
      <c r="J99" s="11">
        <f t="shared" si="12"/>
        <v>14966964</v>
      </c>
      <c r="K99" s="11">
        <f t="shared" si="3"/>
        <v>9104500</v>
      </c>
      <c r="L99" s="11">
        <f t="shared" si="4"/>
        <v>2304895</v>
      </c>
      <c r="M99" s="11">
        <f t="shared" si="5"/>
        <v>0</v>
      </c>
      <c r="N99" s="11">
        <f t="shared" si="13"/>
        <v>729938.3333</v>
      </c>
      <c r="O99" s="11">
        <f t="shared" si="14"/>
        <v>3034833.333</v>
      </c>
      <c r="P99" s="11">
        <f t="shared" si="15"/>
        <v>10071654.33</v>
      </c>
      <c r="Q99" s="11">
        <f t="shared" si="9"/>
        <v>3845000</v>
      </c>
      <c r="R99" s="11">
        <f t="shared" si="16"/>
        <v>76000</v>
      </c>
    </row>
    <row r="100">
      <c r="A100" s="1" t="s">
        <v>2929</v>
      </c>
      <c r="B100" s="8">
        <v>45941.0</v>
      </c>
      <c r="C100" s="1" t="s">
        <v>34</v>
      </c>
      <c r="D100" s="12"/>
      <c r="E100" s="10">
        <v>282000.0</v>
      </c>
      <c r="F100" s="1" t="s">
        <v>889</v>
      </c>
      <c r="G100" s="11">
        <f t="shared" si="1"/>
        <v>19719000</v>
      </c>
      <c r="H100" s="11">
        <f t="shared" si="11"/>
        <v>4852000</v>
      </c>
      <c r="I100" s="11">
        <f t="shared" si="2"/>
        <v>6044500</v>
      </c>
      <c r="J100" s="11">
        <f t="shared" si="12"/>
        <v>14684964</v>
      </c>
      <c r="K100" s="11">
        <f t="shared" si="3"/>
        <v>8822500</v>
      </c>
      <c r="L100" s="11">
        <f t="shared" si="4"/>
        <v>2304895</v>
      </c>
      <c r="M100" s="11">
        <f t="shared" si="5"/>
        <v>0</v>
      </c>
      <c r="N100" s="11">
        <f t="shared" si="13"/>
        <v>635938.3333</v>
      </c>
      <c r="O100" s="11">
        <f t="shared" si="14"/>
        <v>2940833.333</v>
      </c>
      <c r="P100" s="11">
        <f t="shared" si="15"/>
        <v>9977654.333</v>
      </c>
      <c r="Q100" s="11">
        <f t="shared" si="9"/>
        <v>3845000</v>
      </c>
      <c r="R100" s="11">
        <f t="shared" si="16"/>
        <v>76000</v>
      </c>
    </row>
    <row r="101">
      <c r="A101" s="1" t="s">
        <v>2930</v>
      </c>
      <c r="B101" s="8">
        <v>45941.0</v>
      </c>
      <c r="C101" s="1" t="s">
        <v>25</v>
      </c>
      <c r="D101" s="12"/>
      <c r="E101" s="10">
        <v>100000.0</v>
      </c>
      <c r="F101" s="1" t="s">
        <v>53</v>
      </c>
      <c r="G101" s="11">
        <f t="shared" si="1"/>
        <v>19719000</v>
      </c>
      <c r="H101" s="11">
        <f t="shared" si="11"/>
        <v>4952000</v>
      </c>
      <c r="I101" s="11">
        <f t="shared" si="2"/>
        <v>6044500</v>
      </c>
      <c r="J101" s="11">
        <f t="shared" si="12"/>
        <v>14584964</v>
      </c>
      <c r="K101" s="11">
        <f t="shared" si="3"/>
        <v>8722500</v>
      </c>
      <c r="L101" s="11">
        <f t="shared" si="4"/>
        <v>2304895</v>
      </c>
      <c r="M101" s="11">
        <f t="shared" si="5"/>
        <v>0</v>
      </c>
      <c r="N101" s="11">
        <f t="shared" si="13"/>
        <v>602605</v>
      </c>
      <c r="O101" s="11">
        <f t="shared" si="14"/>
        <v>2907500</v>
      </c>
      <c r="P101" s="11">
        <f t="shared" si="15"/>
        <v>9944321</v>
      </c>
      <c r="Q101" s="11">
        <f t="shared" si="9"/>
        <v>3945000</v>
      </c>
      <c r="R101" s="11">
        <f t="shared" si="16"/>
        <v>76000</v>
      </c>
    </row>
    <row r="102">
      <c r="A102" s="1" t="s">
        <v>2931</v>
      </c>
      <c r="B102" s="8">
        <v>45941.0</v>
      </c>
      <c r="C102" s="1" t="s">
        <v>6</v>
      </c>
      <c r="D102" s="10">
        <v>655000.0</v>
      </c>
      <c r="E102" s="12"/>
      <c r="F102" s="1" t="s">
        <v>2139</v>
      </c>
      <c r="G102" s="11">
        <f t="shared" si="1"/>
        <v>20374000</v>
      </c>
      <c r="H102" s="11">
        <f t="shared" si="11"/>
        <v>4952000</v>
      </c>
      <c r="I102" s="11">
        <f t="shared" si="2"/>
        <v>6044500</v>
      </c>
      <c r="J102" s="11">
        <f t="shared" si="12"/>
        <v>15239964</v>
      </c>
      <c r="K102" s="11">
        <f t="shared" si="3"/>
        <v>9377500</v>
      </c>
      <c r="L102" s="11">
        <f t="shared" si="4"/>
        <v>2304895</v>
      </c>
      <c r="M102" s="11">
        <f t="shared" si="5"/>
        <v>0</v>
      </c>
      <c r="N102" s="11">
        <f t="shared" si="13"/>
        <v>820938.3333</v>
      </c>
      <c r="O102" s="11">
        <f t="shared" si="14"/>
        <v>3125833.333</v>
      </c>
      <c r="P102" s="11">
        <f t="shared" si="15"/>
        <v>10162654.33</v>
      </c>
      <c r="Q102" s="11">
        <f t="shared" si="9"/>
        <v>3945000</v>
      </c>
      <c r="R102" s="11">
        <f t="shared" si="16"/>
        <v>76000</v>
      </c>
    </row>
    <row r="103">
      <c r="A103" s="1" t="s">
        <v>2932</v>
      </c>
      <c r="B103" s="8">
        <v>45941.0</v>
      </c>
      <c r="C103" s="1" t="s">
        <v>6</v>
      </c>
      <c r="D103" s="10">
        <v>62000.0</v>
      </c>
      <c r="E103" s="12"/>
      <c r="F103" s="1" t="s">
        <v>2630</v>
      </c>
      <c r="G103" s="11">
        <f t="shared" si="1"/>
        <v>20436000</v>
      </c>
      <c r="H103" s="11">
        <f t="shared" si="11"/>
        <v>4952000</v>
      </c>
      <c r="I103" s="11">
        <f t="shared" si="2"/>
        <v>6044500</v>
      </c>
      <c r="J103" s="11">
        <f t="shared" si="12"/>
        <v>15301964</v>
      </c>
      <c r="K103" s="11">
        <f t="shared" si="3"/>
        <v>9439500</v>
      </c>
      <c r="L103" s="11">
        <f t="shared" si="4"/>
        <v>2304895</v>
      </c>
      <c r="M103" s="11">
        <f t="shared" si="5"/>
        <v>0</v>
      </c>
      <c r="N103" s="11">
        <f t="shared" si="13"/>
        <v>841605</v>
      </c>
      <c r="O103" s="11">
        <f t="shared" si="14"/>
        <v>3146500</v>
      </c>
      <c r="P103" s="11">
        <f t="shared" si="15"/>
        <v>10183321</v>
      </c>
      <c r="Q103" s="11">
        <f t="shared" si="9"/>
        <v>3945000</v>
      </c>
      <c r="R103" s="11">
        <f t="shared" si="16"/>
        <v>76000</v>
      </c>
    </row>
    <row r="104">
      <c r="A104" s="1" t="s">
        <v>2933</v>
      </c>
      <c r="B104" s="8">
        <v>45941.0</v>
      </c>
      <c r="C104" s="1" t="s">
        <v>6</v>
      </c>
      <c r="D104" s="10">
        <v>75000.0</v>
      </c>
      <c r="E104" s="12"/>
      <c r="F104" s="1" t="s">
        <v>2934</v>
      </c>
      <c r="G104" s="11">
        <f t="shared" si="1"/>
        <v>20511000</v>
      </c>
      <c r="H104" s="11">
        <f t="shared" si="11"/>
        <v>4952000</v>
      </c>
      <c r="I104" s="11">
        <f t="shared" si="2"/>
        <v>6044500</v>
      </c>
      <c r="J104" s="11">
        <f t="shared" si="12"/>
        <v>15376964</v>
      </c>
      <c r="K104" s="11">
        <f t="shared" si="3"/>
        <v>9514500</v>
      </c>
      <c r="L104" s="11">
        <f t="shared" si="4"/>
        <v>2304895</v>
      </c>
      <c r="M104" s="11">
        <f t="shared" si="5"/>
        <v>0</v>
      </c>
      <c r="N104" s="11">
        <f t="shared" si="13"/>
        <v>866605</v>
      </c>
      <c r="O104" s="11">
        <f t="shared" si="14"/>
        <v>3171500</v>
      </c>
      <c r="P104" s="11">
        <f t="shared" si="15"/>
        <v>10208321</v>
      </c>
      <c r="Q104" s="11">
        <f t="shared" si="9"/>
        <v>3945000</v>
      </c>
      <c r="R104" s="11">
        <f t="shared" si="16"/>
        <v>76000</v>
      </c>
    </row>
    <row r="105">
      <c r="A105" s="1" t="s">
        <v>2935</v>
      </c>
      <c r="B105" s="8">
        <v>45941.0</v>
      </c>
      <c r="C105" s="1" t="s">
        <v>6</v>
      </c>
      <c r="D105" s="10">
        <v>230000.0</v>
      </c>
      <c r="E105" s="12"/>
      <c r="F105" s="1" t="s">
        <v>2936</v>
      </c>
      <c r="G105" s="11">
        <f t="shared" si="1"/>
        <v>20741000</v>
      </c>
      <c r="H105" s="11">
        <f t="shared" si="11"/>
        <v>4952000</v>
      </c>
      <c r="I105" s="11">
        <f t="shared" si="2"/>
        <v>6044500</v>
      </c>
      <c r="J105" s="11">
        <f t="shared" si="12"/>
        <v>15606964</v>
      </c>
      <c r="K105" s="11">
        <f t="shared" si="3"/>
        <v>9744500</v>
      </c>
      <c r="L105" s="11">
        <f t="shared" si="4"/>
        <v>2304895</v>
      </c>
      <c r="M105" s="11">
        <f t="shared" si="5"/>
        <v>0</v>
      </c>
      <c r="N105" s="11">
        <f t="shared" si="13"/>
        <v>943271.6667</v>
      </c>
      <c r="O105" s="11">
        <f t="shared" si="14"/>
        <v>3248166.667</v>
      </c>
      <c r="P105" s="11">
        <f t="shared" si="15"/>
        <v>10284987.67</v>
      </c>
      <c r="Q105" s="11">
        <f t="shared" si="9"/>
        <v>3945000</v>
      </c>
      <c r="R105" s="11">
        <f t="shared" si="16"/>
        <v>76000</v>
      </c>
    </row>
    <row r="106">
      <c r="A106" s="1" t="s">
        <v>2937</v>
      </c>
      <c r="B106" s="8">
        <v>45938.0</v>
      </c>
      <c r="C106" s="1" t="s">
        <v>19</v>
      </c>
      <c r="D106" s="10">
        <v>8500000.0</v>
      </c>
      <c r="E106" s="12"/>
      <c r="F106" s="1" t="s">
        <v>2938</v>
      </c>
      <c r="G106" s="11">
        <f t="shared" si="1"/>
        <v>20741000</v>
      </c>
      <c r="H106" s="11">
        <f t="shared" si="11"/>
        <v>4952000</v>
      </c>
      <c r="I106" s="11">
        <f t="shared" si="2"/>
        <v>6044500</v>
      </c>
      <c r="J106" s="11">
        <f t="shared" si="12"/>
        <v>24106964</v>
      </c>
      <c r="K106" s="11">
        <f t="shared" si="3"/>
        <v>9744500</v>
      </c>
      <c r="L106" s="11">
        <f t="shared" si="4"/>
        <v>2304895</v>
      </c>
      <c r="M106" s="11">
        <f t="shared" si="5"/>
        <v>0</v>
      </c>
      <c r="N106" s="11">
        <f t="shared" si="13"/>
        <v>943271.6667</v>
      </c>
      <c r="O106" s="11">
        <f t="shared" si="14"/>
        <v>3248166.667</v>
      </c>
      <c r="P106" s="11">
        <f t="shared" si="15"/>
        <v>18784987.67</v>
      </c>
      <c r="Q106" s="11">
        <f t="shared" si="9"/>
        <v>3945000</v>
      </c>
      <c r="R106" s="11">
        <f t="shared" si="16"/>
        <v>76000</v>
      </c>
    </row>
    <row r="107">
      <c r="A107" s="1" t="s">
        <v>2939</v>
      </c>
      <c r="B107" s="8">
        <v>45942.0</v>
      </c>
      <c r="C107" s="1" t="s">
        <v>34</v>
      </c>
      <c r="D107" s="12"/>
      <c r="E107" s="10">
        <v>100000.0</v>
      </c>
      <c r="F107" s="1" t="s">
        <v>2026</v>
      </c>
      <c r="G107" s="11">
        <f t="shared" si="1"/>
        <v>20741000</v>
      </c>
      <c r="H107" s="11">
        <f t="shared" si="11"/>
        <v>4952000</v>
      </c>
      <c r="I107" s="11">
        <f t="shared" si="2"/>
        <v>6144500</v>
      </c>
      <c r="J107" s="11">
        <f t="shared" si="12"/>
        <v>24006964</v>
      </c>
      <c r="K107" s="11">
        <f t="shared" si="3"/>
        <v>9644500</v>
      </c>
      <c r="L107" s="11">
        <f t="shared" si="4"/>
        <v>2304895</v>
      </c>
      <c r="M107" s="11">
        <f t="shared" si="5"/>
        <v>0</v>
      </c>
      <c r="N107" s="11">
        <f t="shared" si="13"/>
        <v>909938.3333</v>
      </c>
      <c r="O107" s="11">
        <f t="shared" si="14"/>
        <v>3214833.333</v>
      </c>
      <c r="P107" s="11">
        <f t="shared" si="15"/>
        <v>18751654.33</v>
      </c>
      <c r="Q107" s="11">
        <f t="shared" si="9"/>
        <v>3945000</v>
      </c>
      <c r="R107" s="11">
        <f t="shared" si="16"/>
        <v>76000</v>
      </c>
    </row>
    <row r="108">
      <c r="A108" s="1" t="s">
        <v>2940</v>
      </c>
      <c r="B108" s="8">
        <v>45942.0</v>
      </c>
      <c r="C108" s="1" t="s">
        <v>6</v>
      </c>
      <c r="D108" s="10">
        <v>115000.0</v>
      </c>
      <c r="E108" s="12"/>
      <c r="F108" s="1" t="s">
        <v>2941</v>
      </c>
      <c r="G108" s="11">
        <f t="shared" si="1"/>
        <v>20856000</v>
      </c>
      <c r="H108" s="11">
        <f t="shared" si="11"/>
        <v>4952000</v>
      </c>
      <c r="I108" s="11">
        <f t="shared" si="2"/>
        <v>6144500</v>
      </c>
      <c r="J108" s="11">
        <f t="shared" si="12"/>
        <v>24121964</v>
      </c>
      <c r="K108" s="11">
        <f t="shared" si="3"/>
        <v>9759500</v>
      </c>
      <c r="L108" s="11">
        <f t="shared" si="4"/>
        <v>2304895</v>
      </c>
      <c r="M108" s="11">
        <f t="shared" si="5"/>
        <v>0</v>
      </c>
      <c r="N108" s="11">
        <f t="shared" si="13"/>
        <v>948271.6667</v>
      </c>
      <c r="O108" s="11">
        <f t="shared" si="14"/>
        <v>3253166.667</v>
      </c>
      <c r="P108" s="11">
        <f t="shared" si="15"/>
        <v>18789987.67</v>
      </c>
      <c r="Q108" s="11">
        <f t="shared" si="9"/>
        <v>3945000</v>
      </c>
      <c r="R108" s="11">
        <f t="shared" si="16"/>
        <v>76000</v>
      </c>
    </row>
    <row r="109">
      <c r="A109" s="1" t="s">
        <v>2942</v>
      </c>
      <c r="B109" s="8">
        <v>45942.0</v>
      </c>
      <c r="C109" s="1" t="s">
        <v>6</v>
      </c>
      <c r="D109" s="10">
        <v>135000.0</v>
      </c>
      <c r="E109" s="12"/>
      <c r="F109" s="1" t="s">
        <v>2943</v>
      </c>
      <c r="G109" s="11">
        <f t="shared" si="1"/>
        <v>20991000</v>
      </c>
      <c r="H109" s="11">
        <f t="shared" si="11"/>
        <v>4952000</v>
      </c>
      <c r="I109" s="11">
        <f t="shared" si="2"/>
        <v>6144500</v>
      </c>
      <c r="J109" s="11">
        <f t="shared" si="12"/>
        <v>24256964</v>
      </c>
      <c r="K109" s="11">
        <f t="shared" si="3"/>
        <v>9894500</v>
      </c>
      <c r="L109" s="11">
        <f t="shared" si="4"/>
        <v>2304895</v>
      </c>
      <c r="M109" s="11">
        <f t="shared" si="5"/>
        <v>0</v>
      </c>
      <c r="N109" s="11">
        <f t="shared" si="13"/>
        <v>993271.6667</v>
      </c>
      <c r="O109" s="11">
        <f t="shared" si="14"/>
        <v>3298166.667</v>
      </c>
      <c r="P109" s="11">
        <f t="shared" si="15"/>
        <v>18834987.67</v>
      </c>
      <c r="Q109" s="11">
        <f t="shared" si="9"/>
        <v>3945000</v>
      </c>
      <c r="R109" s="11">
        <f t="shared" si="16"/>
        <v>76000</v>
      </c>
    </row>
    <row r="110">
      <c r="A110" s="1" t="s">
        <v>2944</v>
      </c>
      <c r="B110" s="8">
        <v>45942.0</v>
      </c>
      <c r="C110" s="1" t="s">
        <v>6</v>
      </c>
      <c r="D110" s="10">
        <v>180000.0</v>
      </c>
      <c r="E110" s="12"/>
      <c r="F110" s="1" t="s">
        <v>2052</v>
      </c>
      <c r="G110" s="11">
        <f t="shared" si="1"/>
        <v>21171000</v>
      </c>
      <c r="H110" s="11">
        <f t="shared" si="11"/>
        <v>4952000</v>
      </c>
      <c r="I110" s="11">
        <f t="shared" si="2"/>
        <v>6144500</v>
      </c>
      <c r="J110" s="11">
        <f t="shared" si="12"/>
        <v>24436964</v>
      </c>
      <c r="K110" s="11">
        <f t="shared" si="3"/>
        <v>10074500</v>
      </c>
      <c r="L110" s="11">
        <f t="shared" si="4"/>
        <v>2304895</v>
      </c>
      <c r="M110" s="11">
        <f t="shared" si="5"/>
        <v>0</v>
      </c>
      <c r="N110" s="11">
        <f t="shared" si="13"/>
        <v>1053271.667</v>
      </c>
      <c r="O110" s="11">
        <f t="shared" si="14"/>
        <v>3358166.667</v>
      </c>
      <c r="P110" s="11">
        <f t="shared" si="15"/>
        <v>18894987.67</v>
      </c>
      <c r="Q110" s="11">
        <f t="shared" si="9"/>
        <v>3945000</v>
      </c>
      <c r="R110" s="11">
        <f t="shared" si="16"/>
        <v>76000</v>
      </c>
    </row>
    <row r="111">
      <c r="A111" s="1" t="s">
        <v>2945</v>
      </c>
      <c r="B111" s="8">
        <v>45943.0</v>
      </c>
      <c r="C111" s="1" t="s">
        <v>19</v>
      </c>
      <c r="D111" s="12"/>
      <c r="E111" s="10">
        <v>400000.0</v>
      </c>
      <c r="F111" s="1" t="s">
        <v>2230</v>
      </c>
      <c r="G111" s="11">
        <f t="shared" si="1"/>
        <v>21171000</v>
      </c>
      <c r="H111" s="11">
        <f t="shared" si="11"/>
        <v>4952000</v>
      </c>
      <c r="I111" s="11">
        <f t="shared" si="2"/>
        <v>6144500</v>
      </c>
      <c r="J111" s="11">
        <f t="shared" si="12"/>
        <v>24036964</v>
      </c>
      <c r="K111" s="11">
        <f t="shared" si="3"/>
        <v>10074500</v>
      </c>
      <c r="L111" s="11">
        <f t="shared" si="4"/>
        <v>2304895</v>
      </c>
      <c r="M111" s="11">
        <f t="shared" si="5"/>
        <v>0</v>
      </c>
      <c r="N111" s="11">
        <f t="shared" si="13"/>
        <v>1053271.667</v>
      </c>
      <c r="O111" s="11">
        <f t="shared" si="14"/>
        <v>3358166.667</v>
      </c>
      <c r="P111" s="11">
        <f t="shared" si="15"/>
        <v>18494987.67</v>
      </c>
      <c r="Q111" s="11">
        <f t="shared" si="9"/>
        <v>3945000</v>
      </c>
      <c r="R111" s="11">
        <f t="shared" si="16"/>
        <v>76000</v>
      </c>
    </row>
    <row r="112">
      <c r="A112" s="1" t="s">
        <v>2946</v>
      </c>
      <c r="B112" s="8">
        <v>45943.0</v>
      </c>
      <c r="C112" s="1" t="s">
        <v>34</v>
      </c>
      <c r="D112" s="12"/>
      <c r="E112" s="10">
        <v>2.19382E7</v>
      </c>
      <c r="F112" s="1" t="s">
        <v>1433</v>
      </c>
      <c r="G112" s="11">
        <f t="shared" si="1"/>
        <v>21171000</v>
      </c>
      <c r="H112" s="11">
        <f t="shared" si="11"/>
        <v>4952000</v>
      </c>
      <c r="I112" s="11">
        <f t="shared" si="2"/>
        <v>28082700</v>
      </c>
      <c r="J112" s="11">
        <f t="shared" si="12"/>
        <v>2098764</v>
      </c>
      <c r="K112" s="11">
        <f t="shared" si="3"/>
        <v>-11863700</v>
      </c>
      <c r="L112" s="11">
        <f t="shared" si="4"/>
        <v>2304895</v>
      </c>
      <c r="M112" s="11">
        <f t="shared" si="5"/>
        <v>0</v>
      </c>
      <c r="N112" s="11">
        <f t="shared" si="13"/>
        <v>-6259461.667</v>
      </c>
      <c r="O112" s="11">
        <f t="shared" si="14"/>
        <v>-3954566.667</v>
      </c>
      <c r="P112" s="11">
        <f t="shared" si="15"/>
        <v>11182254.33</v>
      </c>
      <c r="Q112" s="11">
        <f t="shared" si="9"/>
        <v>3945000</v>
      </c>
      <c r="R112" s="11">
        <f t="shared" si="16"/>
        <v>76000</v>
      </c>
    </row>
    <row r="113">
      <c r="A113" s="1" t="s">
        <v>2947</v>
      </c>
      <c r="B113" s="8">
        <v>45943.0</v>
      </c>
      <c r="C113" s="1" t="s">
        <v>25</v>
      </c>
      <c r="D113" s="12"/>
      <c r="E113" s="10">
        <v>250000.0</v>
      </c>
      <c r="F113" s="1" t="s">
        <v>53</v>
      </c>
      <c r="G113" s="11">
        <f t="shared" si="1"/>
        <v>21171000</v>
      </c>
      <c r="H113" s="11">
        <f t="shared" si="11"/>
        <v>5202000</v>
      </c>
      <c r="I113" s="11">
        <f t="shared" si="2"/>
        <v>28082700</v>
      </c>
      <c r="J113" s="11">
        <f t="shared" si="12"/>
        <v>1848764</v>
      </c>
      <c r="K113" s="11">
        <f t="shared" si="3"/>
        <v>-12113700</v>
      </c>
      <c r="L113" s="11">
        <f t="shared" si="4"/>
        <v>2304895</v>
      </c>
      <c r="M113" s="11">
        <f t="shared" si="5"/>
        <v>0</v>
      </c>
      <c r="N113" s="11">
        <f t="shared" si="13"/>
        <v>-6342795</v>
      </c>
      <c r="O113" s="11">
        <f t="shared" si="14"/>
        <v>-4037900</v>
      </c>
      <c r="P113" s="11">
        <f t="shared" si="15"/>
        <v>11098921</v>
      </c>
      <c r="Q113" s="11">
        <f t="shared" si="9"/>
        <v>4195000</v>
      </c>
      <c r="R113" s="11">
        <f t="shared" si="16"/>
        <v>76000</v>
      </c>
    </row>
    <row r="114">
      <c r="A114" s="1" t="s">
        <v>2948</v>
      </c>
      <c r="B114" s="8">
        <v>45943.0</v>
      </c>
      <c r="C114" s="1" t="s">
        <v>34</v>
      </c>
      <c r="D114" s="12"/>
      <c r="E114" s="10">
        <v>125000.0</v>
      </c>
      <c r="F114" s="1" t="s">
        <v>270</v>
      </c>
      <c r="G114" s="11">
        <f t="shared" si="1"/>
        <v>21171000</v>
      </c>
      <c r="H114" s="11">
        <f t="shared" si="11"/>
        <v>5202000</v>
      </c>
      <c r="I114" s="11">
        <f t="shared" si="2"/>
        <v>28207700</v>
      </c>
      <c r="J114" s="11">
        <f t="shared" si="12"/>
        <v>1723764</v>
      </c>
      <c r="K114" s="11">
        <f t="shared" si="3"/>
        <v>-12238700</v>
      </c>
      <c r="L114" s="11">
        <f t="shared" si="4"/>
        <v>2304895</v>
      </c>
      <c r="M114" s="11">
        <f t="shared" si="5"/>
        <v>0</v>
      </c>
      <c r="N114" s="11">
        <f t="shared" si="13"/>
        <v>-6384461.667</v>
      </c>
      <c r="O114" s="11">
        <f t="shared" si="14"/>
        <v>-4079566.667</v>
      </c>
      <c r="P114" s="11">
        <f t="shared" si="15"/>
        <v>11057254.33</v>
      </c>
      <c r="Q114" s="11">
        <f t="shared" si="9"/>
        <v>4195000</v>
      </c>
      <c r="R114" s="11">
        <f t="shared" si="16"/>
        <v>76000</v>
      </c>
    </row>
    <row r="115">
      <c r="A115" s="1" t="s">
        <v>2949</v>
      </c>
      <c r="B115" s="8">
        <v>45943.0</v>
      </c>
      <c r="C115" s="1" t="s">
        <v>34</v>
      </c>
      <c r="D115" s="12"/>
      <c r="E115" s="10">
        <v>150000.0</v>
      </c>
      <c r="F115" s="1" t="s">
        <v>2950</v>
      </c>
      <c r="G115" s="11">
        <f t="shared" si="1"/>
        <v>21171000</v>
      </c>
      <c r="H115" s="11">
        <f t="shared" si="11"/>
        <v>5202000</v>
      </c>
      <c r="I115" s="11">
        <f t="shared" si="2"/>
        <v>28357700</v>
      </c>
      <c r="J115" s="11">
        <f t="shared" si="12"/>
        <v>1573764</v>
      </c>
      <c r="K115" s="11">
        <f t="shared" si="3"/>
        <v>-12388700</v>
      </c>
      <c r="L115" s="11">
        <f t="shared" si="4"/>
        <v>2304895</v>
      </c>
      <c r="M115" s="11">
        <f t="shared" si="5"/>
        <v>0</v>
      </c>
      <c r="N115" s="11">
        <f t="shared" si="13"/>
        <v>-6434461.667</v>
      </c>
      <c r="O115" s="11">
        <f t="shared" si="14"/>
        <v>-4129566.667</v>
      </c>
      <c r="P115" s="11">
        <f t="shared" si="15"/>
        <v>11007254.33</v>
      </c>
      <c r="Q115" s="11">
        <f t="shared" si="9"/>
        <v>4195000</v>
      </c>
      <c r="R115" s="11">
        <f t="shared" si="16"/>
        <v>76000</v>
      </c>
    </row>
    <row r="116">
      <c r="A116" s="1" t="s">
        <v>2951</v>
      </c>
      <c r="B116" s="8">
        <v>45943.0</v>
      </c>
      <c r="C116" s="1" t="s">
        <v>34</v>
      </c>
      <c r="D116" s="12"/>
      <c r="E116" s="10">
        <v>50000.0</v>
      </c>
      <c r="F116" s="1" t="s">
        <v>39</v>
      </c>
      <c r="G116" s="11">
        <f t="shared" si="1"/>
        <v>21171000</v>
      </c>
      <c r="H116" s="11">
        <f t="shared" si="11"/>
        <v>5202000</v>
      </c>
      <c r="I116" s="11">
        <f t="shared" si="2"/>
        <v>28407700</v>
      </c>
      <c r="J116" s="11">
        <f t="shared" si="12"/>
        <v>1523764</v>
      </c>
      <c r="K116" s="11">
        <f t="shared" si="3"/>
        <v>-12438700</v>
      </c>
      <c r="L116" s="11">
        <f t="shared" si="4"/>
        <v>2304895</v>
      </c>
      <c r="M116" s="11">
        <f t="shared" si="5"/>
        <v>0</v>
      </c>
      <c r="N116" s="11">
        <f t="shared" si="13"/>
        <v>-6451128.333</v>
      </c>
      <c r="O116" s="11">
        <f t="shared" si="14"/>
        <v>-4146233.333</v>
      </c>
      <c r="P116" s="11">
        <f t="shared" si="15"/>
        <v>10990587.67</v>
      </c>
      <c r="Q116" s="11">
        <f t="shared" si="9"/>
        <v>4195000</v>
      </c>
      <c r="R116" s="11">
        <f t="shared" si="16"/>
        <v>76000</v>
      </c>
    </row>
    <row r="117">
      <c r="A117" s="1" t="s">
        <v>2952</v>
      </c>
      <c r="B117" s="8">
        <v>45944.0</v>
      </c>
      <c r="C117" s="1" t="s">
        <v>25</v>
      </c>
      <c r="D117" s="12"/>
      <c r="E117" s="10">
        <v>503000.0</v>
      </c>
      <c r="F117" s="1" t="s">
        <v>433</v>
      </c>
      <c r="G117" s="11">
        <f t="shared" si="1"/>
        <v>21171000</v>
      </c>
      <c r="H117" s="11">
        <f t="shared" si="11"/>
        <v>5705000</v>
      </c>
      <c r="I117" s="11">
        <f t="shared" si="2"/>
        <v>28407700</v>
      </c>
      <c r="J117" s="11">
        <f t="shared" si="12"/>
        <v>1020764</v>
      </c>
      <c r="K117" s="11">
        <f t="shared" si="3"/>
        <v>-12941700</v>
      </c>
      <c r="L117" s="11">
        <f t="shared" si="4"/>
        <v>2304895</v>
      </c>
      <c r="M117" s="11">
        <f t="shared" si="5"/>
        <v>0</v>
      </c>
      <c r="N117" s="11">
        <f t="shared" si="13"/>
        <v>-6618795</v>
      </c>
      <c r="O117" s="11">
        <f t="shared" si="14"/>
        <v>-4313900</v>
      </c>
      <c r="P117" s="11">
        <f t="shared" si="15"/>
        <v>10822921</v>
      </c>
      <c r="Q117" s="11">
        <f t="shared" si="9"/>
        <v>4195000</v>
      </c>
      <c r="R117" s="11">
        <f t="shared" si="16"/>
        <v>76000</v>
      </c>
    </row>
    <row r="118">
      <c r="A118" s="1" t="s">
        <v>2953</v>
      </c>
      <c r="B118" s="8">
        <v>45943.0</v>
      </c>
      <c r="C118" s="1" t="s">
        <v>6</v>
      </c>
      <c r="D118" s="10">
        <v>310000.0</v>
      </c>
      <c r="E118" s="12"/>
      <c r="F118" s="1" t="s">
        <v>2954</v>
      </c>
      <c r="G118" s="11">
        <f t="shared" si="1"/>
        <v>21481000</v>
      </c>
      <c r="H118" s="11">
        <f t="shared" si="11"/>
        <v>5705000</v>
      </c>
      <c r="I118" s="11">
        <f t="shared" si="2"/>
        <v>28407700</v>
      </c>
      <c r="J118" s="11">
        <f t="shared" si="12"/>
        <v>1330764</v>
      </c>
      <c r="K118" s="11">
        <f t="shared" si="3"/>
        <v>-12631700</v>
      </c>
      <c r="L118" s="11">
        <f t="shared" si="4"/>
        <v>2304895</v>
      </c>
      <c r="M118" s="11">
        <f t="shared" si="5"/>
        <v>0</v>
      </c>
      <c r="N118" s="11">
        <f t="shared" si="13"/>
        <v>-6515461.667</v>
      </c>
      <c r="O118" s="11">
        <f t="shared" si="14"/>
        <v>-4210566.667</v>
      </c>
      <c r="P118" s="11">
        <f t="shared" si="15"/>
        <v>10926254.33</v>
      </c>
      <c r="Q118" s="11">
        <f t="shared" si="9"/>
        <v>4195000</v>
      </c>
      <c r="R118" s="11">
        <f t="shared" si="16"/>
        <v>76000</v>
      </c>
    </row>
    <row r="119">
      <c r="A119" s="1" t="s">
        <v>2955</v>
      </c>
      <c r="B119" s="8">
        <v>45943.0</v>
      </c>
      <c r="C119" s="1" t="s">
        <v>6</v>
      </c>
      <c r="D119" s="10">
        <v>115000.0</v>
      </c>
      <c r="E119" s="12"/>
      <c r="F119" s="1" t="s">
        <v>2956</v>
      </c>
      <c r="G119" s="11">
        <f t="shared" si="1"/>
        <v>21596000</v>
      </c>
      <c r="H119" s="11">
        <f t="shared" si="11"/>
        <v>5705000</v>
      </c>
      <c r="I119" s="11">
        <f t="shared" si="2"/>
        <v>28407700</v>
      </c>
      <c r="J119" s="11">
        <f t="shared" si="12"/>
        <v>1445764</v>
      </c>
      <c r="K119" s="11">
        <f t="shared" si="3"/>
        <v>-12516700</v>
      </c>
      <c r="L119" s="11">
        <f t="shared" si="4"/>
        <v>2304895</v>
      </c>
      <c r="M119" s="11">
        <f t="shared" si="5"/>
        <v>0</v>
      </c>
      <c r="N119" s="11">
        <f t="shared" si="13"/>
        <v>-6477128.333</v>
      </c>
      <c r="O119" s="11">
        <f t="shared" si="14"/>
        <v>-4172233.333</v>
      </c>
      <c r="P119" s="11">
        <f t="shared" si="15"/>
        <v>10964587.67</v>
      </c>
      <c r="Q119" s="11">
        <f t="shared" si="9"/>
        <v>4195000</v>
      </c>
      <c r="R119" s="11">
        <f t="shared" si="16"/>
        <v>76000</v>
      </c>
    </row>
    <row r="120">
      <c r="A120" s="1" t="s">
        <v>2957</v>
      </c>
      <c r="B120" s="8">
        <v>45943.0</v>
      </c>
      <c r="C120" s="1" t="s">
        <v>6</v>
      </c>
      <c r="D120" s="10">
        <v>21000.0</v>
      </c>
      <c r="E120" s="12"/>
      <c r="F120" s="1" t="s">
        <v>2032</v>
      </c>
      <c r="G120" s="11">
        <f t="shared" si="1"/>
        <v>21617000</v>
      </c>
      <c r="H120" s="11">
        <f t="shared" si="11"/>
        <v>5705000</v>
      </c>
      <c r="I120" s="11">
        <f t="shared" si="2"/>
        <v>28407700</v>
      </c>
      <c r="J120" s="11">
        <f t="shared" si="12"/>
        <v>1466764</v>
      </c>
      <c r="K120" s="11">
        <f t="shared" si="3"/>
        <v>-12495700</v>
      </c>
      <c r="L120" s="11">
        <f t="shared" si="4"/>
        <v>2304895</v>
      </c>
      <c r="M120" s="11">
        <f t="shared" si="5"/>
        <v>0</v>
      </c>
      <c r="N120" s="11">
        <f t="shared" si="13"/>
        <v>-6470128.333</v>
      </c>
      <c r="O120" s="11">
        <f t="shared" si="14"/>
        <v>-4165233.333</v>
      </c>
      <c r="P120" s="11">
        <f t="shared" si="15"/>
        <v>10971587.67</v>
      </c>
      <c r="Q120" s="11">
        <f t="shared" si="9"/>
        <v>4195000</v>
      </c>
      <c r="R120" s="11">
        <f t="shared" si="16"/>
        <v>76000</v>
      </c>
    </row>
    <row r="121">
      <c r="A121" s="1" t="s">
        <v>2958</v>
      </c>
      <c r="B121" s="8">
        <v>45943.0</v>
      </c>
      <c r="C121" s="1" t="s">
        <v>6</v>
      </c>
      <c r="D121" s="10">
        <v>172500.0</v>
      </c>
      <c r="E121" s="12"/>
      <c r="F121" s="1" t="s">
        <v>2959</v>
      </c>
      <c r="G121" s="11">
        <f t="shared" si="1"/>
        <v>21789500</v>
      </c>
      <c r="H121" s="11">
        <f t="shared" si="11"/>
        <v>5705000</v>
      </c>
      <c r="I121" s="11">
        <f t="shared" si="2"/>
        <v>28407700</v>
      </c>
      <c r="J121" s="11">
        <f t="shared" si="12"/>
        <v>1639264</v>
      </c>
      <c r="K121" s="11">
        <f t="shared" si="3"/>
        <v>-12323200</v>
      </c>
      <c r="L121" s="11">
        <f t="shared" si="4"/>
        <v>2304895</v>
      </c>
      <c r="M121" s="11">
        <f t="shared" si="5"/>
        <v>0</v>
      </c>
      <c r="N121" s="11">
        <f t="shared" si="13"/>
        <v>-6412628.333</v>
      </c>
      <c r="O121" s="11">
        <f t="shared" si="14"/>
        <v>-4107733.333</v>
      </c>
      <c r="P121" s="11">
        <f t="shared" si="15"/>
        <v>11029087.67</v>
      </c>
      <c r="Q121" s="11">
        <f t="shared" si="9"/>
        <v>4195000</v>
      </c>
      <c r="R121" s="11">
        <f t="shared" si="16"/>
        <v>76000</v>
      </c>
    </row>
    <row r="122">
      <c r="A122" s="1" t="s">
        <v>2960</v>
      </c>
      <c r="B122" s="8">
        <v>45943.0</v>
      </c>
      <c r="C122" s="1" t="s">
        <v>6</v>
      </c>
      <c r="D122" s="10">
        <v>138000.0</v>
      </c>
      <c r="E122" s="12"/>
      <c r="F122" s="1" t="s">
        <v>2961</v>
      </c>
      <c r="G122" s="11">
        <f t="shared" si="1"/>
        <v>21927500</v>
      </c>
      <c r="H122" s="11">
        <f t="shared" si="11"/>
        <v>5705000</v>
      </c>
      <c r="I122" s="11">
        <f t="shared" si="2"/>
        <v>28407700</v>
      </c>
      <c r="J122" s="11">
        <f t="shared" si="12"/>
        <v>1777264</v>
      </c>
      <c r="K122" s="11">
        <f t="shared" si="3"/>
        <v>-12185200</v>
      </c>
      <c r="L122" s="11">
        <f t="shared" si="4"/>
        <v>2304895</v>
      </c>
      <c r="M122" s="11">
        <f t="shared" si="5"/>
        <v>0</v>
      </c>
      <c r="N122" s="11">
        <f t="shared" si="13"/>
        <v>-6366628.333</v>
      </c>
      <c r="O122" s="11">
        <f t="shared" si="14"/>
        <v>-4061733.333</v>
      </c>
      <c r="P122" s="11">
        <f t="shared" si="15"/>
        <v>11075087.67</v>
      </c>
      <c r="Q122" s="11">
        <f t="shared" si="9"/>
        <v>4195000</v>
      </c>
      <c r="R122" s="11">
        <f t="shared" si="16"/>
        <v>76000</v>
      </c>
    </row>
    <row r="123">
      <c r="A123" s="1" t="s">
        <v>2962</v>
      </c>
      <c r="B123" s="8">
        <v>45944.0</v>
      </c>
      <c r="C123" s="1" t="s">
        <v>6</v>
      </c>
      <c r="D123" s="10">
        <v>89000.0</v>
      </c>
      <c r="E123" s="12"/>
      <c r="F123" s="1" t="s">
        <v>2963</v>
      </c>
      <c r="G123" s="11">
        <f t="shared" si="1"/>
        <v>22016500</v>
      </c>
      <c r="H123" s="11">
        <f t="shared" si="11"/>
        <v>5705000</v>
      </c>
      <c r="I123" s="11">
        <f t="shared" si="2"/>
        <v>28407700</v>
      </c>
      <c r="J123" s="11">
        <f t="shared" si="12"/>
        <v>1866264</v>
      </c>
      <c r="K123" s="11">
        <f t="shared" si="3"/>
        <v>-12096200</v>
      </c>
      <c r="L123" s="11">
        <f t="shared" si="4"/>
        <v>2304895</v>
      </c>
      <c r="M123" s="11">
        <f t="shared" si="5"/>
        <v>0</v>
      </c>
      <c r="N123" s="11">
        <f t="shared" si="13"/>
        <v>-6336961.667</v>
      </c>
      <c r="O123" s="11">
        <f t="shared" si="14"/>
        <v>-4032066.667</v>
      </c>
      <c r="P123" s="11">
        <f t="shared" si="15"/>
        <v>11104754.33</v>
      </c>
      <c r="Q123" s="11">
        <f t="shared" si="9"/>
        <v>4195000</v>
      </c>
      <c r="R123" s="11">
        <f t="shared" si="16"/>
        <v>76000</v>
      </c>
    </row>
    <row r="124">
      <c r="A124" s="1" t="s">
        <v>2964</v>
      </c>
      <c r="B124" s="8">
        <v>45944.0</v>
      </c>
      <c r="C124" s="1" t="s">
        <v>6</v>
      </c>
      <c r="D124" s="10">
        <v>2030000.0</v>
      </c>
      <c r="E124" s="12"/>
      <c r="F124" s="1" t="s">
        <v>2965</v>
      </c>
      <c r="G124" s="11">
        <f t="shared" si="1"/>
        <v>24046500</v>
      </c>
      <c r="H124" s="11">
        <f t="shared" si="11"/>
        <v>5705000</v>
      </c>
      <c r="I124" s="11">
        <f t="shared" si="2"/>
        <v>28407700</v>
      </c>
      <c r="J124" s="11">
        <f t="shared" si="12"/>
        <v>3896264</v>
      </c>
      <c r="K124" s="11">
        <f t="shared" si="3"/>
        <v>-10066200</v>
      </c>
      <c r="L124" s="11">
        <f t="shared" si="4"/>
        <v>2304895</v>
      </c>
      <c r="M124" s="11">
        <f t="shared" si="5"/>
        <v>0</v>
      </c>
      <c r="N124" s="11">
        <f t="shared" si="13"/>
        <v>-5660295</v>
      </c>
      <c r="O124" s="11">
        <f t="shared" si="14"/>
        <v>-3355400</v>
      </c>
      <c r="P124" s="11">
        <f t="shared" si="15"/>
        <v>11781421</v>
      </c>
      <c r="Q124" s="11">
        <f t="shared" si="9"/>
        <v>4195000</v>
      </c>
      <c r="R124" s="11">
        <f t="shared" si="16"/>
        <v>76000</v>
      </c>
    </row>
    <row r="125">
      <c r="A125" s="1" t="s">
        <v>2966</v>
      </c>
      <c r="B125" s="8">
        <v>45944.0</v>
      </c>
      <c r="C125" s="1" t="s">
        <v>6</v>
      </c>
      <c r="D125" s="10">
        <v>734000.0</v>
      </c>
      <c r="E125" s="12"/>
      <c r="F125" s="1" t="s">
        <v>2443</v>
      </c>
      <c r="G125" s="11">
        <f t="shared" si="1"/>
        <v>24780500</v>
      </c>
      <c r="H125" s="11">
        <f t="shared" si="11"/>
        <v>5705000</v>
      </c>
      <c r="I125" s="11">
        <f t="shared" si="2"/>
        <v>28407700</v>
      </c>
      <c r="J125" s="11">
        <f t="shared" si="12"/>
        <v>4630264</v>
      </c>
      <c r="K125" s="11">
        <f t="shared" si="3"/>
        <v>-9332200</v>
      </c>
      <c r="L125" s="11">
        <f t="shared" si="4"/>
        <v>2304895</v>
      </c>
      <c r="M125" s="11">
        <f t="shared" si="5"/>
        <v>0</v>
      </c>
      <c r="N125" s="11">
        <f t="shared" si="13"/>
        <v>-5415628.333</v>
      </c>
      <c r="O125" s="11">
        <f t="shared" si="14"/>
        <v>-3110733.333</v>
      </c>
      <c r="P125" s="11">
        <f t="shared" si="15"/>
        <v>12026087.67</v>
      </c>
      <c r="Q125" s="11">
        <f t="shared" si="9"/>
        <v>4195000</v>
      </c>
      <c r="R125" s="11">
        <f t="shared" si="16"/>
        <v>76000</v>
      </c>
    </row>
    <row r="126">
      <c r="A126" s="1" t="s">
        <v>2967</v>
      </c>
      <c r="B126" s="8">
        <v>45944.0</v>
      </c>
      <c r="C126" s="1" t="s">
        <v>25</v>
      </c>
      <c r="D126" s="12"/>
      <c r="E126" s="10">
        <v>70000.0</v>
      </c>
      <c r="F126" s="1" t="s">
        <v>60</v>
      </c>
      <c r="G126" s="11">
        <f t="shared" si="1"/>
        <v>24780500</v>
      </c>
      <c r="H126" s="11">
        <f t="shared" si="11"/>
        <v>5775000</v>
      </c>
      <c r="I126" s="11">
        <f t="shared" si="2"/>
        <v>28407700</v>
      </c>
      <c r="J126" s="11">
        <f t="shared" si="12"/>
        <v>4560264</v>
      </c>
      <c r="K126" s="11">
        <f t="shared" si="3"/>
        <v>-9402200</v>
      </c>
      <c r="L126" s="11">
        <f t="shared" si="4"/>
        <v>2304895</v>
      </c>
      <c r="M126" s="11">
        <f t="shared" si="5"/>
        <v>0</v>
      </c>
      <c r="N126" s="11">
        <f t="shared" si="13"/>
        <v>-5438961.667</v>
      </c>
      <c r="O126" s="11">
        <f t="shared" si="14"/>
        <v>-3134066.667</v>
      </c>
      <c r="P126" s="11">
        <f t="shared" si="15"/>
        <v>12002754.33</v>
      </c>
      <c r="Q126" s="11">
        <f t="shared" si="9"/>
        <v>4195000</v>
      </c>
      <c r="R126" s="11">
        <f t="shared" si="16"/>
        <v>76000</v>
      </c>
    </row>
    <row r="127">
      <c r="A127" s="1" t="s">
        <v>2968</v>
      </c>
      <c r="B127" s="8">
        <v>45944.0</v>
      </c>
      <c r="C127" s="1" t="s">
        <v>1982</v>
      </c>
      <c r="D127" s="12"/>
      <c r="E127" s="10">
        <v>50000.0</v>
      </c>
      <c r="F127" s="1" t="s">
        <v>1983</v>
      </c>
      <c r="G127" s="11">
        <f t="shared" si="1"/>
        <v>24780500</v>
      </c>
      <c r="H127" s="11">
        <f t="shared" si="11"/>
        <v>5775000</v>
      </c>
      <c r="I127" s="11">
        <f t="shared" si="2"/>
        <v>28407700</v>
      </c>
      <c r="J127" s="11">
        <f t="shared" si="12"/>
        <v>4510264</v>
      </c>
      <c r="K127" s="11">
        <f t="shared" si="3"/>
        <v>-9402200</v>
      </c>
      <c r="L127" s="11">
        <f t="shared" si="4"/>
        <v>2354895</v>
      </c>
      <c r="M127" s="11">
        <f t="shared" si="5"/>
        <v>0</v>
      </c>
      <c r="N127" s="11">
        <f t="shared" si="13"/>
        <v>-5488961.667</v>
      </c>
      <c r="O127" s="11">
        <f t="shared" si="14"/>
        <v>-3134066.667</v>
      </c>
      <c r="P127" s="11">
        <f t="shared" si="15"/>
        <v>12002754.33</v>
      </c>
      <c r="Q127" s="11">
        <f t="shared" si="9"/>
        <v>4195000</v>
      </c>
      <c r="R127" s="11">
        <f t="shared" si="16"/>
        <v>76000</v>
      </c>
    </row>
    <row r="128">
      <c r="A128" s="1" t="s">
        <v>2969</v>
      </c>
      <c r="B128" s="8">
        <v>45944.0</v>
      </c>
      <c r="C128" s="1" t="s">
        <v>6</v>
      </c>
      <c r="D128" s="10">
        <v>295000.0</v>
      </c>
      <c r="E128" s="12"/>
      <c r="F128" s="1" t="s">
        <v>2970</v>
      </c>
      <c r="G128" s="11">
        <f t="shared" si="1"/>
        <v>25075500</v>
      </c>
      <c r="H128" s="11">
        <f t="shared" si="11"/>
        <v>5775000</v>
      </c>
      <c r="I128" s="11">
        <f t="shared" si="2"/>
        <v>28407700</v>
      </c>
      <c r="J128" s="11">
        <f t="shared" si="12"/>
        <v>4805264</v>
      </c>
      <c r="K128" s="11">
        <f t="shared" si="3"/>
        <v>-9107200</v>
      </c>
      <c r="L128" s="11">
        <f t="shared" si="4"/>
        <v>2354895</v>
      </c>
      <c r="M128" s="11">
        <f t="shared" si="5"/>
        <v>0</v>
      </c>
      <c r="N128" s="11">
        <f t="shared" si="13"/>
        <v>-5390628.333</v>
      </c>
      <c r="O128" s="11">
        <f t="shared" si="14"/>
        <v>-3035733.333</v>
      </c>
      <c r="P128" s="11">
        <f t="shared" si="15"/>
        <v>12101087.67</v>
      </c>
      <c r="Q128" s="11">
        <f t="shared" si="9"/>
        <v>4195000</v>
      </c>
      <c r="R128" s="11">
        <f t="shared" si="16"/>
        <v>76000</v>
      </c>
    </row>
    <row r="129">
      <c r="A129" s="1" t="s">
        <v>2971</v>
      </c>
      <c r="B129" s="8">
        <v>45945.0</v>
      </c>
      <c r="C129" s="1" t="s">
        <v>34</v>
      </c>
      <c r="D129" s="12"/>
      <c r="E129" s="10">
        <v>170000.0</v>
      </c>
      <c r="F129" s="1" t="s">
        <v>58</v>
      </c>
      <c r="G129" s="11">
        <f t="shared" si="1"/>
        <v>25075500</v>
      </c>
      <c r="H129" s="11">
        <f t="shared" si="11"/>
        <v>5775000</v>
      </c>
      <c r="I129" s="11">
        <f t="shared" si="2"/>
        <v>28577700</v>
      </c>
      <c r="J129" s="11">
        <f t="shared" si="12"/>
        <v>4635264</v>
      </c>
      <c r="K129" s="11">
        <f t="shared" si="3"/>
        <v>-9277200</v>
      </c>
      <c r="L129" s="11">
        <f t="shared" si="4"/>
        <v>2354895</v>
      </c>
      <c r="M129" s="11">
        <f t="shared" si="5"/>
        <v>0</v>
      </c>
      <c r="N129" s="11">
        <f t="shared" si="13"/>
        <v>-5447295</v>
      </c>
      <c r="O129" s="11">
        <f t="shared" si="14"/>
        <v>-3092400</v>
      </c>
      <c r="P129" s="11">
        <f t="shared" si="15"/>
        <v>12044421</v>
      </c>
      <c r="Q129" s="11">
        <f t="shared" si="9"/>
        <v>4195000</v>
      </c>
      <c r="R129" s="11">
        <f t="shared" si="16"/>
        <v>76000</v>
      </c>
    </row>
    <row r="130">
      <c r="A130" s="1" t="s">
        <v>2972</v>
      </c>
      <c r="B130" s="8">
        <v>45945.0</v>
      </c>
      <c r="C130" s="1" t="s">
        <v>34</v>
      </c>
      <c r="D130" s="12"/>
      <c r="E130" s="10">
        <v>190000.0</v>
      </c>
      <c r="F130" s="1" t="s">
        <v>68</v>
      </c>
      <c r="G130" s="11">
        <f t="shared" si="1"/>
        <v>25075500</v>
      </c>
      <c r="H130" s="11">
        <f t="shared" si="11"/>
        <v>5775000</v>
      </c>
      <c r="I130" s="11">
        <f t="shared" si="2"/>
        <v>28767700</v>
      </c>
      <c r="J130" s="11">
        <f t="shared" si="12"/>
        <v>4445264</v>
      </c>
      <c r="K130" s="11">
        <f t="shared" si="3"/>
        <v>-9467200</v>
      </c>
      <c r="L130" s="11">
        <f t="shared" si="4"/>
        <v>2354895</v>
      </c>
      <c r="M130" s="11">
        <f t="shared" si="5"/>
        <v>0</v>
      </c>
      <c r="N130" s="11">
        <f t="shared" si="13"/>
        <v>-5510628.333</v>
      </c>
      <c r="O130" s="11">
        <f t="shared" si="14"/>
        <v>-3155733.333</v>
      </c>
      <c r="P130" s="11">
        <f t="shared" si="15"/>
        <v>11981087.67</v>
      </c>
      <c r="Q130" s="11">
        <f t="shared" si="9"/>
        <v>4195000</v>
      </c>
      <c r="R130" s="11">
        <f t="shared" si="16"/>
        <v>76000</v>
      </c>
    </row>
    <row r="131">
      <c r="A131" s="1" t="s">
        <v>2973</v>
      </c>
      <c r="B131" s="8">
        <v>45945.0</v>
      </c>
      <c r="C131" s="1" t="s">
        <v>1982</v>
      </c>
      <c r="D131" s="12"/>
      <c r="E131" s="10">
        <v>100000.0</v>
      </c>
      <c r="F131" s="1" t="s">
        <v>1983</v>
      </c>
      <c r="G131" s="11">
        <f t="shared" si="1"/>
        <v>25075500</v>
      </c>
      <c r="H131" s="11">
        <f t="shared" si="11"/>
        <v>5775000</v>
      </c>
      <c r="I131" s="11">
        <f t="shared" si="2"/>
        <v>28767700</v>
      </c>
      <c r="J131" s="11">
        <f t="shared" si="12"/>
        <v>4345264</v>
      </c>
      <c r="K131" s="11">
        <f t="shared" si="3"/>
        <v>-9467200</v>
      </c>
      <c r="L131" s="11">
        <f t="shared" si="4"/>
        <v>2454895</v>
      </c>
      <c r="M131" s="11">
        <f t="shared" si="5"/>
        <v>0</v>
      </c>
      <c r="N131" s="11">
        <f t="shared" si="13"/>
        <v>-5610628.333</v>
      </c>
      <c r="O131" s="11">
        <f t="shared" si="14"/>
        <v>-3155733.333</v>
      </c>
      <c r="P131" s="11">
        <f t="shared" si="15"/>
        <v>11981087.67</v>
      </c>
      <c r="Q131" s="11">
        <f t="shared" si="9"/>
        <v>4195000</v>
      </c>
      <c r="R131" s="11">
        <f t="shared" si="16"/>
        <v>76000</v>
      </c>
    </row>
    <row r="132">
      <c r="A132" s="1" t="s">
        <v>2974</v>
      </c>
      <c r="B132" s="8">
        <v>45945.0</v>
      </c>
      <c r="C132" s="1" t="s">
        <v>34</v>
      </c>
      <c r="D132" s="12"/>
      <c r="E132" s="10">
        <v>48000.0</v>
      </c>
      <c r="F132" s="1" t="s">
        <v>39</v>
      </c>
      <c r="G132" s="11">
        <f t="shared" si="1"/>
        <v>25075500</v>
      </c>
      <c r="H132" s="11">
        <f t="shared" si="11"/>
        <v>5775000</v>
      </c>
      <c r="I132" s="11">
        <f t="shared" si="2"/>
        <v>28815700</v>
      </c>
      <c r="J132" s="11">
        <f t="shared" si="12"/>
        <v>4297264</v>
      </c>
      <c r="K132" s="11">
        <f t="shared" si="3"/>
        <v>-9515200</v>
      </c>
      <c r="L132" s="11">
        <f t="shared" si="4"/>
        <v>2454895</v>
      </c>
      <c r="M132" s="11">
        <f t="shared" si="5"/>
        <v>0</v>
      </c>
      <c r="N132" s="11">
        <f t="shared" si="13"/>
        <v>-5626628.333</v>
      </c>
      <c r="O132" s="11">
        <f t="shared" si="14"/>
        <v>-3171733.333</v>
      </c>
      <c r="P132" s="11">
        <f t="shared" si="15"/>
        <v>11965087.67</v>
      </c>
      <c r="Q132" s="11">
        <f t="shared" si="9"/>
        <v>4195000</v>
      </c>
      <c r="R132" s="11">
        <f t="shared" si="16"/>
        <v>76000</v>
      </c>
    </row>
    <row r="133">
      <c r="A133" s="1" t="s">
        <v>2975</v>
      </c>
      <c r="B133" s="8">
        <v>45945.0</v>
      </c>
      <c r="C133" s="1" t="s">
        <v>6</v>
      </c>
      <c r="D133" s="10">
        <v>170000.0</v>
      </c>
      <c r="E133" s="10"/>
      <c r="F133" s="1" t="s">
        <v>2390</v>
      </c>
      <c r="G133" s="11">
        <f t="shared" si="1"/>
        <v>25245500</v>
      </c>
      <c r="H133" s="11">
        <f t="shared" si="11"/>
        <v>5775000</v>
      </c>
      <c r="I133" s="11">
        <f t="shared" si="2"/>
        <v>28815700</v>
      </c>
      <c r="J133" s="11">
        <f t="shared" si="12"/>
        <v>4467264</v>
      </c>
      <c r="K133" s="11">
        <f t="shared" si="3"/>
        <v>-9345200</v>
      </c>
      <c r="L133" s="11">
        <f t="shared" si="4"/>
        <v>2454895</v>
      </c>
      <c r="M133" s="11">
        <f t="shared" si="5"/>
        <v>0</v>
      </c>
      <c r="N133" s="11">
        <f t="shared" si="13"/>
        <v>-5569961.667</v>
      </c>
      <c r="O133" s="11">
        <f t="shared" si="14"/>
        <v>-3115066.667</v>
      </c>
      <c r="P133" s="11">
        <f t="shared" si="15"/>
        <v>12021754.33</v>
      </c>
      <c r="Q133" s="11">
        <f t="shared" si="9"/>
        <v>4195000</v>
      </c>
      <c r="R133" s="11">
        <f t="shared" si="16"/>
        <v>76000</v>
      </c>
    </row>
    <row r="134">
      <c r="A134" s="1" t="s">
        <v>2976</v>
      </c>
      <c r="B134" s="8">
        <v>45945.0</v>
      </c>
      <c r="C134" s="1" t="s">
        <v>6</v>
      </c>
      <c r="D134" s="10">
        <v>20000.0</v>
      </c>
      <c r="E134" s="12"/>
      <c r="F134" s="1" t="s">
        <v>2977</v>
      </c>
      <c r="G134" s="11">
        <f t="shared" si="1"/>
        <v>25265500</v>
      </c>
      <c r="H134" s="11">
        <f t="shared" si="11"/>
        <v>5775000</v>
      </c>
      <c r="I134" s="11">
        <f t="shared" si="2"/>
        <v>28815700</v>
      </c>
      <c r="J134" s="11">
        <f t="shared" si="12"/>
        <v>4487264</v>
      </c>
      <c r="K134" s="11">
        <f t="shared" si="3"/>
        <v>-9325200</v>
      </c>
      <c r="L134" s="11">
        <f t="shared" si="4"/>
        <v>2454895</v>
      </c>
      <c r="M134" s="11">
        <f t="shared" si="5"/>
        <v>0</v>
      </c>
      <c r="N134" s="11">
        <f t="shared" si="13"/>
        <v>-5563295</v>
      </c>
      <c r="O134" s="11">
        <f t="shared" si="14"/>
        <v>-3108400</v>
      </c>
      <c r="P134" s="11">
        <f t="shared" si="15"/>
        <v>12028421</v>
      </c>
      <c r="Q134" s="11">
        <f t="shared" si="9"/>
        <v>4195000</v>
      </c>
      <c r="R134" s="11">
        <f t="shared" si="16"/>
        <v>76000</v>
      </c>
    </row>
    <row r="135">
      <c r="A135" s="1" t="s">
        <v>2978</v>
      </c>
      <c r="B135" s="8">
        <v>45945.0</v>
      </c>
      <c r="C135" s="1" t="s">
        <v>6</v>
      </c>
      <c r="D135" s="10">
        <v>81600.0</v>
      </c>
      <c r="E135" s="12"/>
      <c r="F135" s="1" t="s">
        <v>2036</v>
      </c>
      <c r="G135" s="11">
        <f t="shared" si="1"/>
        <v>25347100</v>
      </c>
      <c r="H135" s="11">
        <f t="shared" si="11"/>
        <v>5775000</v>
      </c>
      <c r="I135" s="11">
        <f t="shared" si="2"/>
        <v>28815700</v>
      </c>
      <c r="J135" s="11">
        <f t="shared" si="12"/>
        <v>4568864</v>
      </c>
      <c r="K135" s="11">
        <f t="shared" si="3"/>
        <v>-9243600</v>
      </c>
      <c r="L135" s="11">
        <f t="shared" si="4"/>
        <v>2454895</v>
      </c>
      <c r="M135" s="11">
        <f t="shared" si="5"/>
        <v>0</v>
      </c>
      <c r="N135" s="11">
        <f t="shared" si="13"/>
        <v>-5536095</v>
      </c>
      <c r="O135" s="11">
        <f t="shared" si="14"/>
        <v>-3081200</v>
      </c>
      <c r="P135" s="11">
        <f t="shared" si="15"/>
        <v>12055621</v>
      </c>
      <c r="Q135" s="11">
        <f t="shared" si="9"/>
        <v>4195000</v>
      </c>
      <c r="R135" s="11">
        <f t="shared" si="16"/>
        <v>76000</v>
      </c>
    </row>
    <row r="136">
      <c r="A136" s="1" t="s">
        <v>2979</v>
      </c>
      <c r="B136" s="8">
        <v>45945.0</v>
      </c>
      <c r="C136" s="1" t="s">
        <v>6</v>
      </c>
      <c r="D136" s="10">
        <v>425000.0</v>
      </c>
      <c r="E136" s="12"/>
      <c r="F136" s="1" t="s">
        <v>2959</v>
      </c>
      <c r="G136" s="11">
        <f t="shared" si="1"/>
        <v>25772100</v>
      </c>
      <c r="H136" s="11">
        <f t="shared" si="11"/>
        <v>5775000</v>
      </c>
      <c r="I136" s="11">
        <f t="shared" si="2"/>
        <v>28815700</v>
      </c>
      <c r="J136" s="11">
        <f t="shared" si="12"/>
        <v>4993864</v>
      </c>
      <c r="K136" s="11">
        <f t="shared" si="3"/>
        <v>-8818600</v>
      </c>
      <c r="L136" s="11">
        <f t="shared" si="4"/>
        <v>2454895</v>
      </c>
      <c r="M136" s="11">
        <f t="shared" si="5"/>
        <v>0</v>
      </c>
      <c r="N136" s="11">
        <f t="shared" si="13"/>
        <v>-5394428.333</v>
      </c>
      <c r="O136" s="11">
        <f t="shared" si="14"/>
        <v>-2939533.333</v>
      </c>
      <c r="P136" s="11">
        <f t="shared" si="15"/>
        <v>12197287.67</v>
      </c>
      <c r="Q136" s="11">
        <f t="shared" si="9"/>
        <v>4195000</v>
      </c>
      <c r="R136" s="11">
        <f t="shared" si="16"/>
        <v>76000</v>
      </c>
    </row>
    <row r="137">
      <c r="A137" s="1" t="s">
        <v>2980</v>
      </c>
      <c r="B137" s="8">
        <v>45945.0</v>
      </c>
      <c r="C137" s="1" t="s">
        <v>6</v>
      </c>
      <c r="D137" s="10">
        <v>110000.0</v>
      </c>
      <c r="E137" s="12"/>
      <c r="F137" s="1" t="s">
        <v>2981</v>
      </c>
      <c r="G137" s="11">
        <f t="shared" si="1"/>
        <v>25882100</v>
      </c>
      <c r="H137" s="11">
        <f t="shared" si="11"/>
        <v>5775000</v>
      </c>
      <c r="I137" s="11">
        <f t="shared" si="2"/>
        <v>28815700</v>
      </c>
      <c r="J137" s="11">
        <f t="shared" si="12"/>
        <v>5103864</v>
      </c>
      <c r="K137" s="11">
        <f t="shared" si="3"/>
        <v>-8708600</v>
      </c>
      <c r="L137" s="11">
        <f t="shared" si="4"/>
        <v>2454895</v>
      </c>
      <c r="M137" s="11">
        <f t="shared" si="5"/>
        <v>0</v>
      </c>
      <c r="N137" s="11">
        <f t="shared" si="13"/>
        <v>-5357761.667</v>
      </c>
      <c r="O137" s="11">
        <f t="shared" si="14"/>
        <v>-2902866.667</v>
      </c>
      <c r="P137" s="11">
        <f t="shared" si="15"/>
        <v>12233954.33</v>
      </c>
      <c r="Q137" s="11">
        <f t="shared" si="9"/>
        <v>4195000</v>
      </c>
      <c r="R137" s="11">
        <f t="shared" si="16"/>
        <v>76000</v>
      </c>
    </row>
    <row r="138">
      <c r="A138" s="1" t="s">
        <v>2982</v>
      </c>
      <c r="B138" s="8">
        <v>45945.0</v>
      </c>
      <c r="C138" s="1" t="s">
        <v>25</v>
      </c>
      <c r="D138" s="12"/>
      <c r="E138" s="10">
        <v>50000.0</v>
      </c>
      <c r="F138" s="1" t="s">
        <v>2423</v>
      </c>
      <c r="G138" s="11">
        <f t="shared" si="1"/>
        <v>25882100</v>
      </c>
      <c r="H138" s="11">
        <f t="shared" si="11"/>
        <v>5825000</v>
      </c>
      <c r="I138" s="11">
        <f t="shared" si="2"/>
        <v>28815700</v>
      </c>
      <c r="J138" s="11">
        <f t="shared" si="12"/>
        <v>5053864</v>
      </c>
      <c r="K138" s="11">
        <f t="shared" si="3"/>
        <v>-8758600</v>
      </c>
      <c r="L138" s="11">
        <f t="shared" si="4"/>
        <v>2454895</v>
      </c>
      <c r="M138" s="11">
        <f t="shared" si="5"/>
        <v>0</v>
      </c>
      <c r="N138" s="11">
        <f t="shared" si="13"/>
        <v>-5374428.333</v>
      </c>
      <c r="O138" s="11">
        <f t="shared" si="14"/>
        <v>-2919533.333</v>
      </c>
      <c r="P138" s="11">
        <f t="shared" si="15"/>
        <v>12217287.67</v>
      </c>
      <c r="Q138" s="11">
        <f t="shared" si="9"/>
        <v>4195000</v>
      </c>
      <c r="R138" s="11">
        <f t="shared" si="16"/>
        <v>126000</v>
      </c>
    </row>
    <row r="139">
      <c r="A139" s="1" t="s">
        <v>2983</v>
      </c>
      <c r="B139" s="8">
        <v>45946.0</v>
      </c>
      <c r="C139" s="1" t="s">
        <v>34</v>
      </c>
      <c r="D139" s="12"/>
      <c r="E139" s="10">
        <v>77000.0</v>
      </c>
      <c r="F139" s="1" t="s">
        <v>62</v>
      </c>
      <c r="G139" s="11">
        <f t="shared" si="1"/>
        <v>25882100</v>
      </c>
      <c r="H139" s="11">
        <f t="shared" si="11"/>
        <v>5825000</v>
      </c>
      <c r="I139" s="11">
        <f t="shared" si="2"/>
        <v>28892700</v>
      </c>
      <c r="J139" s="11">
        <f t="shared" si="12"/>
        <v>4976864</v>
      </c>
      <c r="K139" s="11">
        <f t="shared" si="3"/>
        <v>-8835600</v>
      </c>
      <c r="L139" s="11">
        <f t="shared" si="4"/>
        <v>2454895</v>
      </c>
      <c r="M139" s="11">
        <f t="shared" si="5"/>
        <v>0</v>
      </c>
      <c r="N139" s="11">
        <f t="shared" si="13"/>
        <v>-5400095</v>
      </c>
      <c r="O139" s="11">
        <f t="shared" si="14"/>
        <v>-2945200</v>
      </c>
      <c r="P139" s="11">
        <f t="shared" si="15"/>
        <v>12191621</v>
      </c>
      <c r="Q139" s="11">
        <f t="shared" si="9"/>
        <v>4195000</v>
      </c>
      <c r="R139" s="11">
        <f t="shared" si="16"/>
        <v>126000</v>
      </c>
    </row>
    <row r="140">
      <c r="A140" s="1" t="s">
        <v>2984</v>
      </c>
      <c r="B140" s="8">
        <v>45946.0</v>
      </c>
      <c r="C140" s="1" t="s">
        <v>25</v>
      </c>
      <c r="D140" s="12"/>
      <c r="E140" s="10">
        <v>300000.0</v>
      </c>
      <c r="F140" s="1" t="s">
        <v>53</v>
      </c>
      <c r="G140" s="11">
        <f t="shared" si="1"/>
        <v>25882100</v>
      </c>
      <c r="H140" s="11">
        <f t="shared" si="11"/>
        <v>6125000</v>
      </c>
      <c r="I140" s="11">
        <f t="shared" si="2"/>
        <v>28892700</v>
      </c>
      <c r="J140" s="11">
        <f t="shared" si="12"/>
        <v>4676864</v>
      </c>
      <c r="K140" s="11">
        <f t="shared" si="3"/>
        <v>-9135600</v>
      </c>
      <c r="L140" s="11">
        <f t="shared" si="4"/>
        <v>2454895</v>
      </c>
      <c r="M140" s="11">
        <f t="shared" si="5"/>
        <v>0</v>
      </c>
      <c r="N140" s="11">
        <f t="shared" si="13"/>
        <v>-5500095</v>
      </c>
      <c r="O140" s="11">
        <f t="shared" si="14"/>
        <v>-3045200</v>
      </c>
      <c r="P140" s="11">
        <f t="shared" si="15"/>
        <v>12091621</v>
      </c>
      <c r="Q140" s="11">
        <f t="shared" si="9"/>
        <v>4495000</v>
      </c>
      <c r="R140" s="11">
        <f t="shared" si="16"/>
        <v>126000</v>
      </c>
    </row>
    <row r="141">
      <c r="A141" s="1" t="s">
        <v>2985</v>
      </c>
      <c r="B141" s="8">
        <v>45946.0</v>
      </c>
      <c r="C141" s="1" t="s">
        <v>22</v>
      </c>
      <c r="D141" s="12"/>
      <c r="E141" s="10">
        <v>1500000.0</v>
      </c>
      <c r="F141" s="1" t="s">
        <v>30</v>
      </c>
      <c r="G141" s="11">
        <f t="shared" si="1"/>
        <v>25882100</v>
      </c>
      <c r="H141" s="11">
        <f t="shared" si="11"/>
        <v>6125000</v>
      </c>
      <c r="I141" s="11">
        <f t="shared" si="2"/>
        <v>28892700</v>
      </c>
      <c r="J141" s="11">
        <f t="shared" si="12"/>
        <v>3176864</v>
      </c>
      <c r="K141" s="11">
        <f t="shared" si="3"/>
        <v>-9135600</v>
      </c>
      <c r="L141" s="11">
        <f t="shared" si="4"/>
        <v>2454895</v>
      </c>
      <c r="M141" s="11">
        <f t="shared" si="5"/>
        <v>1500000</v>
      </c>
      <c r="N141" s="11">
        <f t="shared" si="13"/>
        <v>-5500095</v>
      </c>
      <c r="O141" s="11">
        <f t="shared" si="14"/>
        <v>-4545200</v>
      </c>
      <c r="P141" s="11">
        <f t="shared" si="15"/>
        <v>12091621</v>
      </c>
      <c r="Q141" s="11">
        <f t="shared" si="9"/>
        <v>4495000</v>
      </c>
      <c r="R141" s="11">
        <f t="shared" si="16"/>
        <v>126000</v>
      </c>
    </row>
    <row r="142">
      <c r="A142" s="1" t="s">
        <v>2986</v>
      </c>
      <c r="B142" s="8">
        <v>45946.0</v>
      </c>
      <c r="C142" s="1" t="s">
        <v>6</v>
      </c>
      <c r="D142" s="10">
        <v>350000.0</v>
      </c>
      <c r="E142" s="12"/>
      <c r="F142" s="1" t="s">
        <v>2987</v>
      </c>
      <c r="G142" s="11">
        <f t="shared" si="1"/>
        <v>26232100</v>
      </c>
      <c r="H142" s="11">
        <f t="shared" si="11"/>
        <v>6125000</v>
      </c>
      <c r="I142" s="11">
        <f t="shared" si="2"/>
        <v>28892700</v>
      </c>
      <c r="J142" s="11">
        <f t="shared" si="12"/>
        <v>3526864</v>
      </c>
      <c r="K142" s="11">
        <f t="shared" si="3"/>
        <v>-8785600</v>
      </c>
      <c r="L142" s="11">
        <f t="shared" si="4"/>
        <v>2454895</v>
      </c>
      <c r="M142" s="11">
        <f t="shared" si="5"/>
        <v>1500000</v>
      </c>
      <c r="N142" s="11">
        <f t="shared" si="13"/>
        <v>-5383428.333</v>
      </c>
      <c r="O142" s="11">
        <f t="shared" si="14"/>
        <v>-4428533.333</v>
      </c>
      <c r="P142" s="11">
        <f t="shared" si="15"/>
        <v>12208287.67</v>
      </c>
      <c r="Q142" s="11">
        <f t="shared" si="9"/>
        <v>4495000</v>
      </c>
      <c r="R142" s="11">
        <f t="shared" si="16"/>
        <v>126000</v>
      </c>
    </row>
    <row r="143">
      <c r="A143" s="1" t="s">
        <v>2988</v>
      </c>
      <c r="B143" s="8">
        <v>45946.0</v>
      </c>
      <c r="C143" s="1" t="s">
        <v>34</v>
      </c>
      <c r="D143" s="12"/>
      <c r="E143" s="10">
        <v>195000.0</v>
      </c>
      <c r="F143" s="1" t="s">
        <v>58</v>
      </c>
      <c r="G143" s="11">
        <f t="shared" si="1"/>
        <v>26232100</v>
      </c>
      <c r="H143" s="11">
        <f t="shared" si="11"/>
        <v>6125000</v>
      </c>
      <c r="I143" s="11">
        <f t="shared" si="2"/>
        <v>29087700</v>
      </c>
      <c r="J143" s="11">
        <f t="shared" si="12"/>
        <v>3331864</v>
      </c>
      <c r="K143" s="11">
        <f t="shared" si="3"/>
        <v>-8980600</v>
      </c>
      <c r="L143" s="11">
        <f t="shared" si="4"/>
        <v>2454895</v>
      </c>
      <c r="M143" s="11">
        <f t="shared" si="5"/>
        <v>1500000</v>
      </c>
      <c r="N143" s="11">
        <f t="shared" si="13"/>
        <v>-5448428.333</v>
      </c>
      <c r="O143" s="11">
        <f t="shared" si="14"/>
        <v>-4493533.333</v>
      </c>
      <c r="P143" s="11">
        <f t="shared" si="15"/>
        <v>12143287.67</v>
      </c>
      <c r="Q143" s="11">
        <f t="shared" si="9"/>
        <v>4495000</v>
      </c>
      <c r="R143" s="11">
        <f t="shared" si="16"/>
        <v>126000</v>
      </c>
    </row>
    <row r="144">
      <c r="A144" s="1" t="s">
        <v>2989</v>
      </c>
      <c r="B144" s="8">
        <v>45947.0</v>
      </c>
      <c r="C144" s="1" t="s">
        <v>34</v>
      </c>
      <c r="D144" s="12"/>
      <c r="E144" s="10">
        <v>44000.0</v>
      </c>
      <c r="F144" s="1" t="s">
        <v>62</v>
      </c>
      <c r="G144" s="11">
        <f t="shared" si="1"/>
        <v>26232100</v>
      </c>
      <c r="H144" s="11">
        <f t="shared" si="11"/>
        <v>6125000</v>
      </c>
      <c r="I144" s="11">
        <f t="shared" si="2"/>
        <v>29131700</v>
      </c>
      <c r="J144" s="11">
        <f t="shared" si="12"/>
        <v>3287864</v>
      </c>
      <c r="K144" s="11">
        <f t="shared" si="3"/>
        <v>-9024600</v>
      </c>
      <c r="L144" s="11">
        <f t="shared" si="4"/>
        <v>2454895</v>
      </c>
      <c r="M144" s="11">
        <f t="shared" si="5"/>
        <v>1500000</v>
      </c>
      <c r="N144" s="11">
        <f t="shared" si="13"/>
        <v>-5463095</v>
      </c>
      <c r="O144" s="11">
        <f t="shared" si="14"/>
        <v>-4508200</v>
      </c>
      <c r="P144" s="11">
        <f t="shared" si="15"/>
        <v>12128621</v>
      </c>
      <c r="Q144" s="11">
        <f t="shared" si="9"/>
        <v>4495000</v>
      </c>
      <c r="R144" s="11">
        <f t="shared" si="16"/>
        <v>126000</v>
      </c>
    </row>
    <row r="145">
      <c r="A145" s="1" t="s">
        <v>2990</v>
      </c>
      <c r="B145" s="8">
        <v>45947.0</v>
      </c>
      <c r="C145" s="1" t="s">
        <v>34</v>
      </c>
      <c r="D145" s="12"/>
      <c r="E145" s="10">
        <v>250000.0</v>
      </c>
      <c r="F145" s="1" t="s">
        <v>62</v>
      </c>
      <c r="G145" s="11">
        <f t="shared" si="1"/>
        <v>26232100</v>
      </c>
      <c r="H145" s="11">
        <f t="shared" si="11"/>
        <v>6125000</v>
      </c>
      <c r="I145" s="11">
        <f t="shared" si="2"/>
        <v>29381700</v>
      </c>
      <c r="J145" s="11">
        <f t="shared" si="12"/>
        <v>3037864</v>
      </c>
      <c r="K145" s="11">
        <f t="shared" si="3"/>
        <v>-9274600</v>
      </c>
      <c r="L145" s="11">
        <f t="shared" si="4"/>
        <v>2454895</v>
      </c>
      <c r="M145" s="11">
        <f t="shared" si="5"/>
        <v>1500000</v>
      </c>
      <c r="N145" s="11">
        <f t="shared" si="13"/>
        <v>-5546428.333</v>
      </c>
      <c r="O145" s="11">
        <f t="shared" si="14"/>
        <v>-4591533.333</v>
      </c>
      <c r="P145" s="11">
        <f t="shared" si="15"/>
        <v>12045287.67</v>
      </c>
      <c r="Q145" s="11">
        <f t="shared" si="9"/>
        <v>4495000</v>
      </c>
      <c r="R145" s="11">
        <f t="shared" si="16"/>
        <v>126000</v>
      </c>
    </row>
    <row r="146">
      <c r="A146" s="1" t="s">
        <v>2991</v>
      </c>
      <c r="B146" s="8">
        <v>45947.0</v>
      </c>
      <c r="C146" s="1" t="s">
        <v>34</v>
      </c>
      <c r="D146" s="12"/>
      <c r="E146" s="10">
        <v>40000.0</v>
      </c>
      <c r="F146" s="1" t="s">
        <v>39</v>
      </c>
      <c r="G146" s="11">
        <f t="shared" si="1"/>
        <v>26232100</v>
      </c>
      <c r="H146" s="11">
        <f t="shared" si="11"/>
        <v>6125000</v>
      </c>
      <c r="I146" s="11">
        <f t="shared" si="2"/>
        <v>29421700</v>
      </c>
      <c r="J146" s="11">
        <f t="shared" si="12"/>
        <v>2997864</v>
      </c>
      <c r="K146" s="11">
        <f t="shared" si="3"/>
        <v>-9314600</v>
      </c>
      <c r="L146" s="11">
        <f t="shared" si="4"/>
        <v>2454895</v>
      </c>
      <c r="M146" s="11">
        <f t="shared" si="5"/>
        <v>1500000</v>
      </c>
      <c r="N146" s="11">
        <f t="shared" si="13"/>
        <v>-5559761.667</v>
      </c>
      <c r="O146" s="11">
        <f t="shared" si="14"/>
        <v>-4604866.667</v>
      </c>
      <c r="P146" s="11">
        <f t="shared" si="15"/>
        <v>12031954.33</v>
      </c>
      <c r="Q146" s="11">
        <f t="shared" si="9"/>
        <v>4495000</v>
      </c>
      <c r="R146" s="11">
        <f t="shared" si="16"/>
        <v>126000</v>
      </c>
    </row>
    <row r="147">
      <c r="A147" s="1" t="s">
        <v>2992</v>
      </c>
      <c r="B147" s="8">
        <v>45947.0</v>
      </c>
      <c r="C147" s="1" t="s">
        <v>6</v>
      </c>
      <c r="D147" s="10">
        <v>350000.0</v>
      </c>
      <c r="E147" s="12"/>
      <c r="F147" s="1" t="s">
        <v>2993</v>
      </c>
      <c r="G147" s="11">
        <f t="shared" si="1"/>
        <v>26582100</v>
      </c>
      <c r="H147" s="11">
        <f t="shared" si="11"/>
        <v>6125000</v>
      </c>
      <c r="I147" s="11">
        <f t="shared" si="2"/>
        <v>29421700</v>
      </c>
      <c r="J147" s="11">
        <f t="shared" si="12"/>
        <v>3347864</v>
      </c>
      <c r="K147" s="11">
        <f t="shared" si="3"/>
        <v>-8964600</v>
      </c>
      <c r="L147" s="11">
        <f t="shared" si="4"/>
        <v>2454895</v>
      </c>
      <c r="M147" s="11">
        <f t="shared" si="5"/>
        <v>1500000</v>
      </c>
      <c r="N147" s="11">
        <f t="shared" si="13"/>
        <v>-5443095</v>
      </c>
      <c r="O147" s="11">
        <f t="shared" si="14"/>
        <v>-4488200</v>
      </c>
      <c r="P147" s="11">
        <f t="shared" si="15"/>
        <v>12148621</v>
      </c>
      <c r="Q147" s="11">
        <f t="shared" si="9"/>
        <v>4495000</v>
      </c>
      <c r="R147" s="11">
        <f t="shared" si="16"/>
        <v>126000</v>
      </c>
    </row>
    <row r="148">
      <c r="A148" s="1" t="s">
        <v>2994</v>
      </c>
      <c r="B148" s="8">
        <v>45946.0</v>
      </c>
      <c r="C148" s="1" t="s">
        <v>6</v>
      </c>
      <c r="D148" s="10">
        <v>320000.0</v>
      </c>
      <c r="E148" s="12"/>
      <c r="F148" s="1" t="s">
        <v>2995</v>
      </c>
      <c r="G148" s="11">
        <f t="shared" si="1"/>
        <v>26902100</v>
      </c>
      <c r="H148" s="11">
        <f t="shared" si="11"/>
        <v>6125000</v>
      </c>
      <c r="I148" s="11">
        <f t="shared" si="2"/>
        <v>29421700</v>
      </c>
      <c r="J148" s="11">
        <f t="shared" si="12"/>
        <v>3667864</v>
      </c>
      <c r="K148" s="11">
        <f t="shared" si="3"/>
        <v>-8644600</v>
      </c>
      <c r="L148" s="11">
        <f t="shared" si="4"/>
        <v>2454895</v>
      </c>
      <c r="M148" s="11">
        <f t="shared" si="5"/>
        <v>1500000</v>
      </c>
      <c r="N148" s="11">
        <f t="shared" si="13"/>
        <v>-5336428.333</v>
      </c>
      <c r="O148" s="11">
        <f t="shared" si="14"/>
        <v>-4381533.333</v>
      </c>
      <c r="P148" s="11">
        <f t="shared" si="15"/>
        <v>12255287.67</v>
      </c>
      <c r="Q148" s="11">
        <f t="shared" si="9"/>
        <v>4495000</v>
      </c>
      <c r="R148" s="11">
        <f t="shared" si="16"/>
        <v>126000</v>
      </c>
    </row>
    <row r="149">
      <c r="A149" s="1" t="s">
        <v>2996</v>
      </c>
      <c r="B149" s="8">
        <v>45946.0</v>
      </c>
      <c r="C149" s="1" t="s">
        <v>6</v>
      </c>
      <c r="D149" s="10">
        <v>178500.0</v>
      </c>
      <c r="E149" s="12"/>
      <c r="F149" s="1" t="s">
        <v>2139</v>
      </c>
      <c r="G149" s="11">
        <f t="shared" si="1"/>
        <v>27080600</v>
      </c>
      <c r="H149" s="11">
        <f t="shared" si="11"/>
        <v>6125000</v>
      </c>
      <c r="I149" s="11">
        <f t="shared" si="2"/>
        <v>29421700</v>
      </c>
      <c r="J149" s="11">
        <f t="shared" si="12"/>
        <v>3846364</v>
      </c>
      <c r="K149" s="11">
        <f t="shared" si="3"/>
        <v>-8466100</v>
      </c>
      <c r="L149" s="11">
        <f t="shared" si="4"/>
        <v>2454895</v>
      </c>
      <c r="M149" s="11">
        <f t="shared" si="5"/>
        <v>1500000</v>
      </c>
      <c r="N149" s="11">
        <f t="shared" si="13"/>
        <v>-5276928.333</v>
      </c>
      <c r="O149" s="11">
        <f t="shared" si="14"/>
        <v>-4322033.333</v>
      </c>
      <c r="P149" s="11">
        <f t="shared" si="15"/>
        <v>12314787.67</v>
      </c>
      <c r="Q149" s="11">
        <f t="shared" si="9"/>
        <v>4495000</v>
      </c>
      <c r="R149" s="11">
        <f t="shared" si="16"/>
        <v>126000</v>
      </c>
    </row>
    <row r="150">
      <c r="A150" s="1" t="s">
        <v>2997</v>
      </c>
      <c r="B150" s="8">
        <v>45946.0</v>
      </c>
      <c r="C150" s="1" t="s">
        <v>6</v>
      </c>
      <c r="D150" s="10">
        <v>25500.0</v>
      </c>
      <c r="E150" s="12"/>
      <c r="F150" s="1" t="s">
        <v>2032</v>
      </c>
      <c r="G150" s="11">
        <f t="shared" si="1"/>
        <v>27106100</v>
      </c>
      <c r="H150" s="11">
        <f t="shared" si="11"/>
        <v>6125000</v>
      </c>
      <c r="I150" s="11">
        <f t="shared" si="2"/>
        <v>29421700</v>
      </c>
      <c r="J150" s="11">
        <f t="shared" si="12"/>
        <v>3871864</v>
      </c>
      <c r="K150" s="11">
        <f t="shared" si="3"/>
        <v>-8440600</v>
      </c>
      <c r="L150" s="11">
        <f t="shared" si="4"/>
        <v>2454895</v>
      </c>
      <c r="M150" s="11">
        <f t="shared" si="5"/>
        <v>1500000</v>
      </c>
      <c r="N150" s="11">
        <f t="shared" si="13"/>
        <v>-5268428.333</v>
      </c>
      <c r="O150" s="11">
        <f t="shared" si="14"/>
        <v>-4313533.333</v>
      </c>
      <c r="P150" s="11">
        <f t="shared" si="15"/>
        <v>12323287.67</v>
      </c>
      <c r="Q150" s="11">
        <f t="shared" si="9"/>
        <v>4495000</v>
      </c>
      <c r="R150" s="11">
        <f t="shared" si="16"/>
        <v>126000</v>
      </c>
    </row>
    <row r="151">
      <c r="A151" s="1" t="s">
        <v>2998</v>
      </c>
      <c r="B151" s="8">
        <v>45947.0</v>
      </c>
      <c r="C151" s="1" t="s">
        <v>6</v>
      </c>
      <c r="D151" s="10">
        <v>30000.0</v>
      </c>
      <c r="E151" s="12"/>
      <c r="F151" s="1" t="s">
        <v>2999</v>
      </c>
      <c r="G151" s="11">
        <f t="shared" si="1"/>
        <v>27136100</v>
      </c>
      <c r="H151" s="11">
        <f t="shared" si="11"/>
        <v>6125000</v>
      </c>
      <c r="I151" s="11">
        <f t="shared" si="2"/>
        <v>29421700</v>
      </c>
      <c r="J151" s="11">
        <f t="shared" si="12"/>
        <v>3901864</v>
      </c>
      <c r="K151" s="11">
        <f t="shared" si="3"/>
        <v>-8410600</v>
      </c>
      <c r="L151" s="11">
        <f t="shared" si="4"/>
        <v>2454895</v>
      </c>
      <c r="M151" s="11">
        <f t="shared" si="5"/>
        <v>1500000</v>
      </c>
      <c r="N151" s="11">
        <f t="shared" si="13"/>
        <v>-5258428.333</v>
      </c>
      <c r="O151" s="11">
        <f t="shared" si="14"/>
        <v>-4303533.333</v>
      </c>
      <c r="P151" s="11">
        <f t="shared" si="15"/>
        <v>12333287.67</v>
      </c>
      <c r="Q151" s="11">
        <f t="shared" si="9"/>
        <v>4495000</v>
      </c>
      <c r="R151" s="11">
        <f t="shared" si="16"/>
        <v>126000</v>
      </c>
    </row>
    <row r="152">
      <c r="A152" s="1" t="s">
        <v>3000</v>
      </c>
      <c r="B152" s="8">
        <v>45947.0</v>
      </c>
      <c r="C152" s="1" t="s">
        <v>6</v>
      </c>
      <c r="D152" s="10">
        <v>34000.0</v>
      </c>
      <c r="E152" s="12"/>
      <c r="F152" s="1" t="s">
        <v>3001</v>
      </c>
      <c r="G152" s="11">
        <f t="shared" si="1"/>
        <v>27170100</v>
      </c>
      <c r="H152" s="11">
        <f t="shared" si="11"/>
        <v>6125000</v>
      </c>
      <c r="I152" s="11">
        <f t="shared" si="2"/>
        <v>29421700</v>
      </c>
      <c r="J152" s="11">
        <f t="shared" si="12"/>
        <v>3935864</v>
      </c>
      <c r="K152" s="11">
        <f t="shared" si="3"/>
        <v>-8376600</v>
      </c>
      <c r="L152" s="11">
        <f t="shared" si="4"/>
        <v>2454895</v>
      </c>
      <c r="M152" s="11">
        <f t="shared" si="5"/>
        <v>1500000</v>
      </c>
      <c r="N152" s="11">
        <f t="shared" si="13"/>
        <v>-5247095</v>
      </c>
      <c r="O152" s="11">
        <f t="shared" si="14"/>
        <v>-4292200</v>
      </c>
      <c r="P152" s="11">
        <f t="shared" si="15"/>
        <v>12344621</v>
      </c>
      <c r="Q152" s="11">
        <f t="shared" si="9"/>
        <v>4495000</v>
      </c>
      <c r="R152" s="11">
        <f t="shared" si="16"/>
        <v>126000</v>
      </c>
    </row>
    <row r="153">
      <c r="A153" s="1" t="s">
        <v>3002</v>
      </c>
      <c r="B153" s="8">
        <v>45947.0</v>
      </c>
      <c r="C153" s="1" t="s">
        <v>6</v>
      </c>
      <c r="D153" s="10">
        <v>204000.0</v>
      </c>
      <c r="E153" s="12"/>
      <c r="F153" s="1" t="s">
        <v>2144</v>
      </c>
      <c r="G153" s="11">
        <f t="shared" si="1"/>
        <v>27374100</v>
      </c>
      <c r="H153" s="11">
        <f t="shared" si="11"/>
        <v>6125000</v>
      </c>
      <c r="I153" s="11">
        <f t="shared" si="2"/>
        <v>29421700</v>
      </c>
      <c r="J153" s="11">
        <f t="shared" si="12"/>
        <v>4139864</v>
      </c>
      <c r="K153" s="11">
        <f t="shared" si="3"/>
        <v>-8172600</v>
      </c>
      <c r="L153" s="11">
        <f t="shared" si="4"/>
        <v>2454895</v>
      </c>
      <c r="M153" s="11">
        <f t="shared" si="5"/>
        <v>1500000</v>
      </c>
      <c r="N153" s="11">
        <f t="shared" si="13"/>
        <v>-5179095</v>
      </c>
      <c r="O153" s="11">
        <f t="shared" si="14"/>
        <v>-4224200</v>
      </c>
      <c r="P153" s="11">
        <f t="shared" si="15"/>
        <v>12412621</v>
      </c>
      <c r="Q153" s="11">
        <f t="shared" si="9"/>
        <v>4495000</v>
      </c>
      <c r="R153" s="11">
        <f t="shared" si="16"/>
        <v>126000</v>
      </c>
    </row>
    <row r="154">
      <c r="A154" s="1" t="s">
        <v>3003</v>
      </c>
      <c r="B154" s="8">
        <v>45947.0</v>
      </c>
      <c r="C154" s="1" t="s">
        <v>6</v>
      </c>
      <c r="D154" s="10">
        <v>252000.0</v>
      </c>
      <c r="E154" s="12"/>
      <c r="F154" s="1" t="s">
        <v>2038</v>
      </c>
      <c r="G154" s="11">
        <f t="shared" si="1"/>
        <v>27626100</v>
      </c>
      <c r="H154" s="11">
        <f t="shared" si="11"/>
        <v>6125000</v>
      </c>
      <c r="I154" s="11">
        <f t="shared" si="2"/>
        <v>29421700</v>
      </c>
      <c r="J154" s="11">
        <f t="shared" si="12"/>
        <v>4391864</v>
      </c>
      <c r="K154" s="11">
        <f t="shared" si="3"/>
        <v>-7920600</v>
      </c>
      <c r="L154" s="11">
        <f t="shared" si="4"/>
        <v>2454895</v>
      </c>
      <c r="M154" s="11">
        <f t="shared" si="5"/>
        <v>1500000</v>
      </c>
      <c r="N154" s="11">
        <f t="shared" si="13"/>
        <v>-5095095</v>
      </c>
      <c r="O154" s="11">
        <f t="shared" si="14"/>
        <v>-4140200</v>
      </c>
      <c r="P154" s="11">
        <f t="shared" si="15"/>
        <v>12496621</v>
      </c>
      <c r="Q154" s="11">
        <f t="shared" si="9"/>
        <v>4495000</v>
      </c>
      <c r="R154" s="11">
        <f t="shared" si="16"/>
        <v>126000</v>
      </c>
    </row>
    <row r="155">
      <c r="A155" s="1" t="s">
        <v>3004</v>
      </c>
      <c r="B155" s="8">
        <v>45947.0</v>
      </c>
      <c r="C155" s="1" t="s">
        <v>6</v>
      </c>
      <c r="D155" s="10">
        <v>138000.0</v>
      </c>
      <c r="E155" s="12"/>
      <c r="F155" s="1" t="s">
        <v>3005</v>
      </c>
      <c r="G155" s="11">
        <f t="shared" si="1"/>
        <v>27764100</v>
      </c>
      <c r="H155" s="11">
        <f t="shared" si="11"/>
        <v>6125000</v>
      </c>
      <c r="I155" s="11">
        <f t="shared" si="2"/>
        <v>29421700</v>
      </c>
      <c r="J155" s="11">
        <f t="shared" si="12"/>
        <v>4529864</v>
      </c>
      <c r="K155" s="11">
        <f t="shared" si="3"/>
        <v>-7782600</v>
      </c>
      <c r="L155" s="11">
        <f t="shared" si="4"/>
        <v>2454895</v>
      </c>
      <c r="M155" s="11">
        <f t="shared" si="5"/>
        <v>1500000</v>
      </c>
      <c r="N155" s="11">
        <f t="shared" si="13"/>
        <v>-5049095</v>
      </c>
      <c r="O155" s="11">
        <f t="shared" si="14"/>
        <v>-4094200</v>
      </c>
      <c r="P155" s="11">
        <f t="shared" si="15"/>
        <v>12542621</v>
      </c>
      <c r="Q155" s="11">
        <f t="shared" si="9"/>
        <v>4495000</v>
      </c>
      <c r="R155" s="11">
        <f t="shared" si="16"/>
        <v>126000</v>
      </c>
    </row>
    <row r="156">
      <c r="A156" s="1" t="s">
        <v>3006</v>
      </c>
      <c r="B156" s="8">
        <v>45948.0</v>
      </c>
      <c r="C156" s="1" t="s">
        <v>6</v>
      </c>
      <c r="D156" s="10">
        <v>106500.0</v>
      </c>
      <c r="E156" s="12"/>
      <c r="F156" s="1" t="s">
        <v>3007</v>
      </c>
      <c r="G156" s="11">
        <f t="shared" si="1"/>
        <v>27870600</v>
      </c>
      <c r="H156" s="11">
        <f t="shared" si="11"/>
        <v>6125000</v>
      </c>
      <c r="I156" s="11">
        <f t="shared" si="2"/>
        <v>29421700</v>
      </c>
      <c r="J156" s="11">
        <f t="shared" si="12"/>
        <v>4636364</v>
      </c>
      <c r="K156" s="11">
        <f t="shared" si="3"/>
        <v>-7676100</v>
      </c>
      <c r="L156" s="11">
        <f t="shared" si="4"/>
        <v>2454895</v>
      </c>
      <c r="M156" s="11">
        <f t="shared" si="5"/>
        <v>1500000</v>
      </c>
      <c r="N156" s="11">
        <f t="shared" si="13"/>
        <v>-5013595</v>
      </c>
      <c r="O156" s="11">
        <f t="shared" si="14"/>
        <v>-4058700</v>
      </c>
      <c r="P156" s="11">
        <f t="shared" si="15"/>
        <v>12578121</v>
      </c>
      <c r="Q156" s="11">
        <f t="shared" si="9"/>
        <v>4495000</v>
      </c>
      <c r="R156" s="11">
        <f t="shared" si="16"/>
        <v>126000</v>
      </c>
    </row>
    <row r="157">
      <c r="A157" s="1" t="s">
        <v>3008</v>
      </c>
      <c r="B157" s="8">
        <v>45948.0</v>
      </c>
      <c r="C157" s="1" t="s">
        <v>25</v>
      </c>
      <c r="D157" s="12"/>
      <c r="E157" s="10">
        <v>80000.0</v>
      </c>
      <c r="F157" s="1" t="s">
        <v>53</v>
      </c>
      <c r="G157" s="11">
        <f t="shared" si="1"/>
        <v>27870600</v>
      </c>
      <c r="H157" s="11">
        <f t="shared" si="11"/>
        <v>6205000</v>
      </c>
      <c r="I157" s="11">
        <f t="shared" si="2"/>
        <v>29421700</v>
      </c>
      <c r="J157" s="11">
        <f t="shared" si="12"/>
        <v>4556364</v>
      </c>
      <c r="K157" s="11">
        <f t="shared" si="3"/>
        <v>-7756100</v>
      </c>
      <c r="L157" s="11">
        <f t="shared" si="4"/>
        <v>2454895</v>
      </c>
      <c r="M157" s="11">
        <f t="shared" si="5"/>
        <v>1500000</v>
      </c>
      <c r="N157" s="11">
        <f t="shared" si="13"/>
        <v>-5040261.667</v>
      </c>
      <c r="O157" s="11">
        <f t="shared" si="14"/>
        <v>-4085366.667</v>
      </c>
      <c r="P157" s="11">
        <f t="shared" si="15"/>
        <v>12551454.33</v>
      </c>
      <c r="Q157" s="11">
        <f t="shared" si="9"/>
        <v>4575000</v>
      </c>
      <c r="R157" s="11">
        <f t="shared" si="16"/>
        <v>126000</v>
      </c>
    </row>
    <row r="158">
      <c r="A158" s="1" t="s">
        <v>3009</v>
      </c>
      <c r="B158" s="8">
        <v>45948.0</v>
      </c>
      <c r="C158" s="1" t="s">
        <v>25</v>
      </c>
      <c r="D158" s="12"/>
      <c r="E158" s="10">
        <v>50000.0</v>
      </c>
      <c r="F158" s="1" t="s">
        <v>2423</v>
      </c>
      <c r="G158" s="11">
        <f t="shared" si="1"/>
        <v>27870600</v>
      </c>
      <c r="H158" s="11">
        <f t="shared" si="11"/>
        <v>6255000</v>
      </c>
      <c r="I158" s="11">
        <f t="shared" si="2"/>
        <v>29421700</v>
      </c>
      <c r="J158" s="11">
        <f t="shared" si="12"/>
        <v>4506364</v>
      </c>
      <c r="K158" s="11">
        <f t="shared" si="3"/>
        <v>-7806100</v>
      </c>
      <c r="L158" s="11">
        <f t="shared" si="4"/>
        <v>2454895</v>
      </c>
      <c r="M158" s="11">
        <f t="shared" si="5"/>
        <v>1500000</v>
      </c>
      <c r="N158" s="11">
        <f t="shared" si="13"/>
        <v>-5056928.333</v>
      </c>
      <c r="O158" s="11">
        <f t="shared" si="14"/>
        <v>-4102033.333</v>
      </c>
      <c r="P158" s="11">
        <f t="shared" si="15"/>
        <v>12534787.67</v>
      </c>
      <c r="Q158" s="11">
        <f t="shared" si="9"/>
        <v>4575000</v>
      </c>
      <c r="R158" s="11">
        <f t="shared" si="16"/>
        <v>176000</v>
      </c>
    </row>
    <row r="159">
      <c r="A159" s="1" t="s">
        <v>3010</v>
      </c>
      <c r="B159" s="8">
        <v>45948.0</v>
      </c>
      <c r="C159" s="1" t="s">
        <v>6</v>
      </c>
      <c r="D159" s="10">
        <v>890000.0</v>
      </c>
      <c r="E159" s="12"/>
      <c r="F159" s="1" t="s">
        <v>3011</v>
      </c>
      <c r="G159" s="11">
        <f t="shared" si="1"/>
        <v>28760600</v>
      </c>
      <c r="H159" s="11">
        <f t="shared" si="11"/>
        <v>6255000</v>
      </c>
      <c r="I159" s="11">
        <f t="shared" si="2"/>
        <v>29421700</v>
      </c>
      <c r="J159" s="11">
        <f t="shared" si="12"/>
        <v>5396364</v>
      </c>
      <c r="K159" s="11">
        <f t="shared" si="3"/>
        <v>-6916100</v>
      </c>
      <c r="L159" s="11">
        <f t="shared" si="4"/>
        <v>2454895</v>
      </c>
      <c r="M159" s="11">
        <f t="shared" si="5"/>
        <v>1500000</v>
      </c>
      <c r="N159" s="11">
        <f t="shared" si="13"/>
        <v>-4760261.667</v>
      </c>
      <c r="O159" s="11">
        <f t="shared" si="14"/>
        <v>-3805366.667</v>
      </c>
      <c r="P159" s="11">
        <f t="shared" si="15"/>
        <v>12831454.33</v>
      </c>
      <c r="Q159" s="11">
        <f t="shared" si="9"/>
        <v>4575000</v>
      </c>
      <c r="R159" s="11">
        <f t="shared" si="16"/>
        <v>176000</v>
      </c>
    </row>
    <row r="160">
      <c r="A160" s="1" t="s">
        <v>3012</v>
      </c>
      <c r="B160" s="8">
        <v>45949.0</v>
      </c>
      <c r="C160" s="1" t="s">
        <v>25</v>
      </c>
      <c r="D160" s="12"/>
      <c r="E160" s="10">
        <v>300000.0</v>
      </c>
      <c r="F160" s="1" t="s">
        <v>53</v>
      </c>
      <c r="G160" s="11">
        <f t="shared" si="1"/>
        <v>28760600</v>
      </c>
      <c r="H160" s="11">
        <f t="shared" si="11"/>
        <v>6555000</v>
      </c>
      <c r="I160" s="11">
        <f t="shared" si="2"/>
        <v>29421700</v>
      </c>
      <c r="J160" s="11">
        <f t="shared" si="12"/>
        <v>5096364</v>
      </c>
      <c r="K160" s="11">
        <f t="shared" si="3"/>
        <v>-7216100</v>
      </c>
      <c r="L160" s="11">
        <f t="shared" si="4"/>
        <v>2454895</v>
      </c>
      <c r="M160" s="11">
        <f t="shared" si="5"/>
        <v>1500000</v>
      </c>
      <c r="N160" s="11">
        <f t="shared" si="13"/>
        <v>-4860261.667</v>
      </c>
      <c r="O160" s="11">
        <f t="shared" si="14"/>
        <v>-3905366.667</v>
      </c>
      <c r="P160" s="11">
        <f t="shared" si="15"/>
        <v>12731454.33</v>
      </c>
      <c r="Q160" s="11">
        <f t="shared" si="9"/>
        <v>4875000</v>
      </c>
      <c r="R160" s="11">
        <f t="shared" si="16"/>
        <v>176000</v>
      </c>
    </row>
    <row r="161">
      <c r="A161" s="1" t="s">
        <v>3013</v>
      </c>
      <c r="B161" s="8">
        <v>45949.0</v>
      </c>
      <c r="C161" s="1" t="s">
        <v>6</v>
      </c>
      <c r="D161" s="10">
        <v>602000.0</v>
      </c>
      <c r="E161" s="12"/>
      <c r="F161" s="1" t="s">
        <v>3014</v>
      </c>
      <c r="G161" s="11">
        <f t="shared" si="1"/>
        <v>29362600</v>
      </c>
      <c r="H161" s="11">
        <f t="shared" si="11"/>
        <v>6555000</v>
      </c>
      <c r="I161" s="11">
        <f t="shared" si="2"/>
        <v>29421700</v>
      </c>
      <c r="J161" s="11">
        <f t="shared" si="12"/>
        <v>5698364</v>
      </c>
      <c r="K161" s="11">
        <f t="shared" si="3"/>
        <v>-6614100</v>
      </c>
      <c r="L161" s="11">
        <f t="shared" si="4"/>
        <v>2454895</v>
      </c>
      <c r="M161" s="11">
        <f t="shared" si="5"/>
        <v>1500000</v>
      </c>
      <c r="N161" s="11">
        <f t="shared" si="13"/>
        <v>-4659595</v>
      </c>
      <c r="O161" s="11">
        <f t="shared" si="14"/>
        <v>-3704700</v>
      </c>
      <c r="P161" s="11">
        <f t="shared" si="15"/>
        <v>12932121</v>
      </c>
      <c r="Q161" s="11">
        <f t="shared" si="9"/>
        <v>4875000</v>
      </c>
      <c r="R161" s="11">
        <f t="shared" si="16"/>
        <v>176000</v>
      </c>
    </row>
    <row r="162">
      <c r="A162" s="1" t="s">
        <v>3015</v>
      </c>
      <c r="B162" s="8">
        <v>45949.0</v>
      </c>
      <c r="C162" s="1" t="s">
        <v>6</v>
      </c>
      <c r="D162" s="10">
        <v>136400.0</v>
      </c>
      <c r="E162" s="12"/>
      <c r="F162" s="1" t="s">
        <v>3016</v>
      </c>
      <c r="G162" s="11">
        <f t="shared" si="1"/>
        <v>29499000</v>
      </c>
      <c r="H162" s="11">
        <f t="shared" si="11"/>
        <v>6555000</v>
      </c>
      <c r="I162" s="11">
        <f t="shared" si="2"/>
        <v>29421700</v>
      </c>
      <c r="J162" s="11">
        <f t="shared" si="12"/>
        <v>5834764</v>
      </c>
      <c r="K162" s="11">
        <f t="shared" si="3"/>
        <v>-6477700</v>
      </c>
      <c r="L162" s="11">
        <f t="shared" si="4"/>
        <v>2454895</v>
      </c>
      <c r="M162" s="11">
        <f t="shared" si="5"/>
        <v>1500000</v>
      </c>
      <c r="N162" s="11">
        <f t="shared" si="13"/>
        <v>-4614128.333</v>
      </c>
      <c r="O162" s="11">
        <f t="shared" si="14"/>
        <v>-3659233.333</v>
      </c>
      <c r="P162" s="11">
        <f t="shared" si="15"/>
        <v>12977587.67</v>
      </c>
      <c r="Q162" s="11">
        <f t="shared" si="9"/>
        <v>4875000</v>
      </c>
      <c r="R162" s="11">
        <f t="shared" si="16"/>
        <v>176000</v>
      </c>
    </row>
    <row r="163">
      <c r="A163" s="1" t="s">
        <v>3017</v>
      </c>
      <c r="B163" s="8">
        <v>45950.0</v>
      </c>
      <c r="C163" s="1" t="s">
        <v>6</v>
      </c>
      <c r="D163" s="10">
        <v>65000.0</v>
      </c>
      <c r="E163" s="12"/>
      <c r="F163" s="1" t="s">
        <v>2963</v>
      </c>
      <c r="G163" s="11">
        <f t="shared" si="1"/>
        <v>29564000</v>
      </c>
      <c r="H163" s="11">
        <f t="shared" si="11"/>
        <v>6555000</v>
      </c>
      <c r="I163" s="11">
        <f t="shared" si="2"/>
        <v>29421700</v>
      </c>
      <c r="J163" s="11">
        <f t="shared" si="12"/>
        <v>5899764</v>
      </c>
      <c r="K163" s="11">
        <f t="shared" si="3"/>
        <v>-6412700</v>
      </c>
      <c r="L163" s="11">
        <f t="shared" si="4"/>
        <v>2454895</v>
      </c>
      <c r="M163" s="11">
        <f t="shared" si="5"/>
        <v>1500000</v>
      </c>
      <c r="N163" s="11">
        <f t="shared" si="13"/>
        <v>-4592461.667</v>
      </c>
      <c r="O163" s="11">
        <f t="shared" si="14"/>
        <v>-3637566.667</v>
      </c>
      <c r="P163" s="11">
        <f t="shared" si="15"/>
        <v>12999254.33</v>
      </c>
      <c r="Q163" s="11">
        <f t="shared" si="9"/>
        <v>4875000</v>
      </c>
      <c r="R163" s="11">
        <f t="shared" si="16"/>
        <v>176000</v>
      </c>
    </row>
    <row r="164">
      <c r="A164" s="1" t="s">
        <v>3018</v>
      </c>
      <c r="B164" s="8">
        <v>45950.0</v>
      </c>
      <c r="C164" s="1" t="s">
        <v>6</v>
      </c>
      <c r="D164" s="10">
        <v>656000.0</v>
      </c>
      <c r="E164" s="12"/>
      <c r="F164" s="1" t="s">
        <v>2045</v>
      </c>
      <c r="G164" s="11">
        <f t="shared" si="1"/>
        <v>30220000</v>
      </c>
      <c r="H164" s="11">
        <f t="shared" si="11"/>
        <v>6555000</v>
      </c>
      <c r="I164" s="11">
        <f t="shared" si="2"/>
        <v>29421700</v>
      </c>
      <c r="J164" s="11">
        <f t="shared" si="12"/>
        <v>6555764</v>
      </c>
      <c r="K164" s="11">
        <f t="shared" si="3"/>
        <v>-5756700</v>
      </c>
      <c r="L164" s="11">
        <f t="shared" si="4"/>
        <v>2454895</v>
      </c>
      <c r="M164" s="11">
        <f t="shared" si="5"/>
        <v>1500000</v>
      </c>
      <c r="N164" s="11">
        <f t="shared" si="13"/>
        <v>-4373795</v>
      </c>
      <c r="O164" s="11">
        <f t="shared" si="14"/>
        <v>-3418900</v>
      </c>
      <c r="P164" s="11">
        <f t="shared" si="15"/>
        <v>13217921</v>
      </c>
      <c r="Q164" s="11">
        <f t="shared" si="9"/>
        <v>4875000</v>
      </c>
      <c r="R164" s="11">
        <f t="shared" si="16"/>
        <v>176000</v>
      </c>
    </row>
    <row r="165">
      <c r="A165" s="1" t="s">
        <v>3019</v>
      </c>
      <c r="B165" s="8">
        <v>45950.0</v>
      </c>
      <c r="C165" s="1" t="s">
        <v>6</v>
      </c>
      <c r="D165" s="10">
        <v>273000.0</v>
      </c>
      <c r="E165" s="12"/>
      <c r="F165" s="1" t="s">
        <v>2144</v>
      </c>
      <c r="G165" s="11">
        <f t="shared" si="1"/>
        <v>30493000</v>
      </c>
      <c r="H165" s="11">
        <f t="shared" si="11"/>
        <v>6555000</v>
      </c>
      <c r="I165" s="11">
        <f t="shared" si="2"/>
        <v>29421700</v>
      </c>
      <c r="J165" s="11">
        <f t="shared" si="12"/>
        <v>6828764</v>
      </c>
      <c r="K165" s="11">
        <f t="shared" si="3"/>
        <v>-5483700</v>
      </c>
      <c r="L165" s="11">
        <f t="shared" si="4"/>
        <v>2454895</v>
      </c>
      <c r="M165" s="11">
        <f t="shared" si="5"/>
        <v>1500000</v>
      </c>
      <c r="N165" s="11">
        <f t="shared" si="13"/>
        <v>-4282795</v>
      </c>
      <c r="O165" s="11">
        <f t="shared" si="14"/>
        <v>-3327900</v>
      </c>
      <c r="P165" s="11">
        <f t="shared" si="15"/>
        <v>13308921</v>
      </c>
      <c r="Q165" s="11">
        <f t="shared" si="9"/>
        <v>4875000</v>
      </c>
      <c r="R165" s="11">
        <f t="shared" si="16"/>
        <v>176000</v>
      </c>
    </row>
    <row r="166">
      <c r="A166" s="1" t="s">
        <v>3020</v>
      </c>
      <c r="B166" s="8">
        <v>45950.0</v>
      </c>
      <c r="C166" s="1" t="s">
        <v>6</v>
      </c>
      <c r="D166" s="10">
        <v>48000.0</v>
      </c>
      <c r="E166" s="12"/>
      <c r="F166" s="1" t="s">
        <v>3021</v>
      </c>
      <c r="G166" s="11">
        <f t="shared" si="1"/>
        <v>30541000</v>
      </c>
      <c r="H166" s="11">
        <f t="shared" si="11"/>
        <v>6555000</v>
      </c>
      <c r="I166" s="11">
        <f t="shared" si="2"/>
        <v>29421700</v>
      </c>
      <c r="J166" s="11">
        <f t="shared" si="12"/>
        <v>6876764</v>
      </c>
      <c r="K166" s="11">
        <f t="shared" si="3"/>
        <v>-5435700</v>
      </c>
      <c r="L166" s="11">
        <f t="shared" si="4"/>
        <v>2454895</v>
      </c>
      <c r="M166" s="11">
        <f t="shared" si="5"/>
        <v>1500000</v>
      </c>
      <c r="N166" s="11">
        <f t="shared" si="13"/>
        <v>-4266795</v>
      </c>
      <c r="O166" s="11">
        <f t="shared" si="14"/>
        <v>-3311900</v>
      </c>
      <c r="P166" s="11">
        <f t="shared" si="15"/>
        <v>13324921</v>
      </c>
      <c r="Q166" s="11">
        <f t="shared" si="9"/>
        <v>4875000</v>
      </c>
      <c r="R166" s="11">
        <f t="shared" si="16"/>
        <v>176000</v>
      </c>
    </row>
    <row r="167">
      <c r="A167" s="1" t="s">
        <v>3022</v>
      </c>
      <c r="B167" s="8">
        <v>45950.0</v>
      </c>
      <c r="C167" s="1" t="s">
        <v>6</v>
      </c>
      <c r="D167" s="10">
        <v>223000.0</v>
      </c>
      <c r="E167" s="12"/>
      <c r="F167" s="1" t="s">
        <v>2451</v>
      </c>
      <c r="G167" s="11">
        <f t="shared" si="1"/>
        <v>30764000</v>
      </c>
      <c r="H167" s="11">
        <f t="shared" si="11"/>
        <v>6555000</v>
      </c>
      <c r="I167" s="11">
        <f t="shared" si="2"/>
        <v>29421700</v>
      </c>
      <c r="J167" s="11">
        <f t="shared" si="12"/>
        <v>7099764</v>
      </c>
      <c r="K167" s="11">
        <f t="shared" si="3"/>
        <v>-5212700</v>
      </c>
      <c r="L167" s="11">
        <f t="shared" si="4"/>
        <v>2454895</v>
      </c>
      <c r="M167" s="11">
        <f t="shared" si="5"/>
        <v>1500000</v>
      </c>
      <c r="N167" s="11">
        <f t="shared" si="13"/>
        <v>-4192461.667</v>
      </c>
      <c r="O167" s="11">
        <f t="shared" si="14"/>
        <v>-3237566.667</v>
      </c>
      <c r="P167" s="11">
        <f t="shared" si="15"/>
        <v>13399254.33</v>
      </c>
      <c r="Q167" s="11">
        <f t="shared" si="9"/>
        <v>4875000</v>
      </c>
      <c r="R167" s="11">
        <f t="shared" si="16"/>
        <v>176000</v>
      </c>
    </row>
    <row r="168">
      <c r="A168" s="1" t="s">
        <v>3023</v>
      </c>
      <c r="B168" s="8">
        <v>45950.0</v>
      </c>
      <c r="C168" s="1" t="s">
        <v>6</v>
      </c>
      <c r="D168" s="10">
        <v>174000.0</v>
      </c>
      <c r="E168" s="12"/>
      <c r="F168" s="1" t="s">
        <v>3024</v>
      </c>
      <c r="G168" s="11">
        <f t="shared" si="1"/>
        <v>30938000</v>
      </c>
      <c r="H168" s="11">
        <f t="shared" si="11"/>
        <v>6555000</v>
      </c>
      <c r="I168" s="11">
        <f t="shared" si="2"/>
        <v>29421700</v>
      </c>
      <c r="J168" s="11">
        <f t="shared" si="12"/>
        <v>7273764</v>
      </c>
      <c r="K168" s="11">
        <f t="shared" si="3"/>
        <v>-5038700</v>
      </c>
      <c r="L168" s="11">
        <f t="shared" si="4"/>
        <v>2454895</v>
      </c>
      <c r="M168" s="11">
        <f t="shared" si="5"/>
        <v>1500000</v>
      </c>
      <c r="N168" s="11">
        <f t="shared" si="13"/>
        <v>-4134461.667</v>
      </c>
      <c r="O168" s="11">
        <f t="shared" si="14"/>
        <v>-3179566.667</v>
      </c>
      <c r="P168" s="11">
        <f t="shared" si="15"/>
        <v>13457254.33</v>
      </c>
      <c r="Q168" s="11">
        <f t="shared" si="9"/>
        <v>4875000</v>
      </c>
      <c r="R168" s="11">
        <f t="shared" si="16"/>
        <v>176000</v>
      </c>
    </row>
    <row r="169">
      <c r="A169" s="1" t="s">
        <v>3025</v>
      </c>
      <c r="B169" s="8">
        <v>45950.0</v>
      </c>
      <c r="C169" s="1" t="s">
        <v>6</v>
      </c>
      <c r="D169" s="10">
        <v>85000.0</v>
      </c>
      <c r="E169" s="12"/>
      <c r="F169" s="1" t="s">
        <v>2547</v>
      </c>
      <c r="G169" s="11">
        <f t="shared" si="1"/>
        <v>31023000</v>
      </c>
      <c r="H169" s="11">
        <f t="shared" si="11"/>
        <v>6555000</v>
      </c>
      <c r="I169" s="11">
        <f t="shared" si="2"/>
        <v>29421700</v>
      </c>
      <c r="J169" s="11">
        <f t="shared" si="12"/>
        <v>7358764</v>
      </c>
      <c r="K169" s="11">
        <f t="shared" si="3"/>
        <v>-4953700</v>
      </c>
      <c r="L169" s="11">
        <f t="shared" si="4"/>
        <v>2454895</v>
      </c>
      <c r="M169" s="11">
        <f t="shared" si="5"/>
        <v>1500000</v>
      </c>
      <c r="N169" s="11">
        <f t="shared" si="13"/>
        <v>-4106128.333</v>
      </c>
      <c r="O169" s="11">
        <f t="shared" si="14"/>
        <v>-3151233.333</v>
      </c>
      <c r="P169" s="11">
        <f t="shared" si="15"/>
        <v>13485587.67</v>
      </c>
      <c r="Q169" s="11">
        <f t="shared" si="9"/>
        <v>4875000</v>
      </c>
      <c r="R169" s="11">
        <f t="shared" si="16"/>
        <v>176000</v>
      </c>
    </row>
    <row r="170">
      <c r="A170" s="1" t="s">
        <v>3026</v>
      </c>
      <c r="B170" s="8">
        <v>45950.0</v>
      </c>
      <c r="C170" s="1" t="s">
        <v>6</v>
      </c>
      <c r="D170" s="10">
        <v>1.0E7</v>
      </c>
      <c r="E170" s="12"/>
      <c r="F170" s="1" t="s">
        <v>3027</v>
      </c>
      <c r="G170" s="11">
        <f t="shared" si="1"/>
        <v>41023000</v>
      </c>
      <c r="H170" s="11">
        <f t="shared" si="11"/>
        <v>6555000</v>
      </c>
      <c r="I170" s="11">
        <f t="shared" si="2"/>
        <v>29421700</v>
      </c>
      <c r="J170" s="11">
        <f t="shared" si="12"/>
        <v>17358764</v>
      </c>
      <c r="K170" s="11">
        <f t="shared" si="3"/>
        <v>5046300</v>
      </c>
      <c r="L170" s="11">
        <f t="shared" si="4"/>
        <v>2454895</v>
      </c>
      <c r="M170" s="11">
        <f t="shared" si="5"/>
        <v>1500000</v>
      </c>
      <c r="N170" s="11">
        <f t="shared" si="13"/>
        <v>-772795</v>
      </c>
      <c r="O170" s="11">
        <f t="shared" si="14"/>
        <v>182100</v>
      </c>
      <c r="P170" s="11">
        <f t="shared" si="15"/>
        <v>16818921</v>
      </c>
      <c r="Q170" s="11">
        <f t="shared" si="9"/>
        <v>4875000</v>
      </c>
      <c r="R170" s="11">
        <f t="shared" si="16"/>
        <v>176000</v>
      </c>
    </row>
    <row r="171">
      <c r="A171" s="1" t="s">
        <v>3028</v>
      </c>
      <c r="B171" s="8">
        <v>45950.0</v>
      </c>
      <c r="C171" s="1" t="s">
        <v>6</v>
      </c>
      <c r="D171" s="10">
        <v>23000.0</v>
      </c>
      <c r="E171" s="12"/>
      <c r="F171" s="1" t="s">
        <v>3029</v>
      </c>
      <c r="G171" s="11">
        <f t="shared" si="1"/>
        <v>41046000</v>
      </c>
      <c r="H171" s="11">
        <f t="shared" si="11"/>
        <v>6555000</v>
      </c>
      <c r="I171" s="11">
        <f t="shared" si="2"/>
        <v>29421700</v>
      </c>
      <c r="J171" s="11">
        <f t="shared" si="12"/>
        <v>17381764</v>
      </c>
      <c r="K171" s="11">
        <f t="shared" si="3"/>
        <v>5069300</v>
      </c>
      <c r="L171" s="11">
        <f t="shared" si="4"/>
        <v>2454895</v>
      </c>
      <c r="M171" s="11">
        <f t="shared" si="5"/>
        <v>1500000</v>
      </c>
      <c r="N171" s="11">
        <f t="shared" si="13"/>
        <v>-765128.3333</v>
      </c>
      <c r="O171" s="11">
        <f t="shared" si="14"/>
        <v>189766.6667</v>
      </c>
      <c r="P171" s="11">
        <f t="shared" si="15"/>
        <v>16826587.67</v>
      </c>
      <c r="Q171" s="11">
        <f t="shared" si="9"/>
        <v>4875000</v>
      </c>
      <c r="R171" s="11">
        <f t="shared" si="16"/>
        <v>176000</v>
      </c>
    </row>
    <row r="172">
      <c r="A172" s="1" t="s">
        <v>3030</v>
      </c>
      <c r="B172" s="8">
        <v>45950.0</v>
      </c>
      <c r="C172" s="1" t="s">
        <v>34</v>
      </c>
      <c r="D172" s="12"/>
      <c r="E172" s="10">
        <v>4200000.0</v>
      </c>
      <c r="F172" s="1" t="s">
        <v>1670</v>
      </c>
      <c r="G172" s="11">
        <f t="shared" si="1"/>
        <v>41046000</v>
      </c>
      <c r="H172" s="11">
        <f t="shared" si="11"/>
        <v>6555000</v>
      </c>
      <c r="I172" s="11">
        <f t="shared" si="2"/>
        <v>33621700</v>
      </c>
      <c r="J172" s="11">
        <f t="shared" si="12"/>
        <v>13181764</v>
      </c>
      <c r="K172" s="11">
        <f t="shared" si="3"/>
        <v>869300</v>
      </c>
      <c r="L172" s="11">
        <f t="shared" si="4"/>
        <v>2454895</v>
      </c>
      <c r="M172" s="11">
        <f t="shared" si="5"/>
        <v>1500000</v>
      </c>
      <c r="N172" s="11">
        <f t="shared" si="13"/>
        <v>-2165128.333</v>
      </c>
      <c r="O172" s="11">
        <f t="shared" si="14"/>
        <v>-1210233.333</v>
      </c>
      <c r="P172" s="11">
        <f t="shared" si="15"/>
        <v>15426587.67</v>
      </c>
      <c r="Q172" s="11">
        <f t="shared" si="9"/>
        <v>4875000</v>
      </c>
      <c r="R172" s="11">
        <f t="shared" si="16"/>
        <v>176000</v>
      </c>
    </row>
    <row r="173">
      <c r="A173" s="1" t="s">
        <v>3031</v>
      </c>
      <c r="B173" s="8">
        <v>45950.0</v>
      </c>
      <c r="C173" s="1" t="s">
        <v>25</v>
      </c>
      <c r="D173" s="12"/>
      <c r="E173" s="10">
        <v>50000.0</v>
      </c>
      <c r="F173" s="1" t="s">
        <v>2423</v>
      </c>
      <c r="G173" s="11">
        <f t="shared" si="1"/>
        <v>41046000</v>
      </c>
      <c r="H173" s="11">
        <f t="shared" si="11"/>
        <v>6605000</v>
      </c>
      <c r="I173" s="11">
        <f t="shared" si="2"/>
        <v>33621700</v>
      </c>
      <c r="J173" s="11">
        <f t="shared" si="12"/>
        <v>13131764</v>
      </c>
      <c r="K173" s="11">
        <f t="shared" si="3"/>
        <v>819300</v>
      </c>
      <c r="L173" s="11">
        <f t="shared" si="4"/>
        <v>2454895</v>
      </c>
      <c r="M173" s="11">
        <f t="shared" si="5"/>
        <v>1500000</v>
      </c>
      <c r="N173" s="11">
        <f t="shared" si="13"/>
        <v>-2181795</v>
      </c>
      <c r="O173" s="11">
        <f t="shared" si="14"/>
        <v>-1226900</v>
      </c>
      <c r="P173" s="11">
        <f t="shared" si="15"/>
        <v>15409921</v>
      </c>
      <c r="Q173" s="11">
        <f t="shared" si="9"/>
        <v>4875000</v>
      </c>
      <c r="R173" s="11">
        <f t="shared" si="16"/>
        <v>226000</v>
      </c>
    </row>
    <row r="174">
      <c r="A174" s="1" t="s">
        <v>3032</v>
      </c>
      <c r="B174" s="8">
        <v>45950.0</v>
      </c>
      <c r="C174" s="1" t="s">
        <v>6</v>
      </c>
      <c r="D174" s="10">
        <v>210000.0</v>
      </c>
      <c r="E174" s="12"/>
      <c r="F174" s="1" t="s">
        <v>3033</v>
      </c>
      <c r="G174" s="11">
        <f t="shared" si="1"/>
        <v>41256000</v>
      </c>
      <c r="H174" s="11">
        <f t="shared" si="11"/>
        <v>6605000</v>
      </c>
      <c r="I174" s="11">
        <f t="shared" si="2"/>
        <v>33621700</v>
      </c>
      <c r="J174" s="11">
        <f t="shared" si="12"/>
        <v>13341764</v>
      </c>
      <c r="K174" s="11">
        <f t="shared" si="3"/>
        <v>1029300</v>
      </c>
      <c r="L174" s="11">
        <f t="shared" si="4"/>
        <v>2454895</v>
      </c>
      <c r="M174" s="11">
        <f t="shared" si="5"/>
        <v>1500000</v>
      </c>
      <c r="N174" s="11">
        <f t="shared" si="13"/>
        <v>-2111795</v>
      </c>
      <c r="O174" s="11">
        <f t="shared" si="14"/>
        <v>-1156900</v>
      </c>
      <c r="P174" s="11">
        <f t="shared" si="15"/>
        <v>15479921</v>
      </c>
      <c r="Q174" s="11">
        <f t="shared" si="9"/>
        <v>4875000</v>
      </c>
      <c r="R174" s="11">
        <f t="shared" si="16"/>
        <v>226000</v>
      </c>
    </row>
    <row r="175">
      <c r="A175" s="1" t="s">
        <v>3034</v>
      </c>
      <c r="B175" s="8">
        <v>45951.0</v>
      </c>
      <c r="C175" s="1" t="s">
        <v>34</v>
      </c>
      <c r="D175" s="12"/>
      <c r="E175" s="10">
        <v>6000000.0</v>
      </c>
      <c r="F175" s="1" t="s">
        <v>3035</v>
      </c>
      <c r="G175" s="11">
        <f t="shared" si="1"/>
        <v>41256000</v>
      </c>
      <c r="H175" s="11">
        <f t="shared" si="11"/>
        <v>6605000</v>
      </c>
      <c r="I175" s="11">
        <f t="shared" si="2"/>
        <v>39621700</v>
      </c>
      <c r="J175" s="11">
        <f t="shared" si="12"/>
        <v>7341764</v>
      </c>
      <c r="K175" s="11">
        <f t="shared" si="3"/>
        <v>-4970700</v>
      </c>
      <c r="L175" s="11">
        <f t="shared" si="4"/>
        <v>2454895</v>
      </c>
      <c r="M175" s="11">
        <f t="shared" si="5"/>
        <v>1500000</v>
      </c>
      <c r="N175" s="11">
        <f t="shared" si="13"/>
        <v>-4111795</v>
      </c>
      <c r="O175" s="11">
        <f t="shared" si="14"/>
        <v>-3156900</v>
      </c>
      <c r="P175" s="11">
        <f t="shared" si="15"/>
        <v>13479921</v>
      </c>
      <c r="Q175" s="11">
        <f t="shared" si="9"/>
        <v>4875000</v>
      </c>
      <c r="R175" s="11">
        <f t="shared" si="16"/>
        <v>226000</v>
      </c>
    </row>
    <row r="176">
      <c r="A176" s="1" t="s">
        <v>3036</v>
      </c>
      <c r="B176" s="8">
        <v>45951.0</v>
      </c>
      <c r="C176" s="1" t="s">
        <v>22</v>
      </c>
      <c r="D176" s="12"/>
      <c r="E176" s="10">
        <v>350000.0</v>
      </c>
      <c r="F176" s="1" t="s">
        <v>30</v>
      </c>
      <c r="G176" s="11">
        <f t="shared" si="1"/>
        <v>41256000</v>
      </c>
      <c r="H176" s="11">
        <f t="shared" si="11"/>
        <v>6605000</v>
      </c>
      <c r="I176" s="11">
        <f t="shared" si="2"/>
        <v>39621700</v>
      </c>
      <c r="J176" s="11">
        <f t="shared" si="12"/>
        <v>6991764</v>
      </c>
      <c r="K176" s="11">
        <f t="shared" si="3"/>
        <v>-4970700</v>
      </c>
      <c r="L176" s="11">
        <f t="shared" si="4"/>
        <v>2454895</v>
      </c>
      <c r="M176" s="11">
        <f t="shared" si="5"/>
        <v>1850000</v>
      </c>
      <c r="N176" s="11">
        <f t="shared" si="13"/>
        <v>-4111795</v>
      </c>
      <c r="O176" s="11">
        <f t="shared" si="14"/>
        <v>-3506900</v>
      </c>
      <c r="P176" s="11">
        <f t="shared" si="15"/>
        <v>13479921</v>
      </c>
      <c r="Q176" s="11">
        <f t="shared" si="9"/>
        <v>4875000</v>
      </c>
      <c r="R176" s="11">
        <f t="shared" si="16"/>
        <v>226000</v>
      </c>
    </row>
    <row r="177">
      <c r="A177" s="1" t="s">
        <v>3037</v>
      </c>
      <c r="B177" s="8">
        <v>45951.0</v>
      </c>
      <c r="C177" s="1" t="s">
        <v>34</v>
      </c>
      <c r="D177" s="12"/>
      <c r="E177" s="10">
        <v>640000.0</v>
      </c>
      <c r="F177" s="1" t="s">
        <v>1762</v>
      </c>
      <c r="G177" s="11">
        <f t="shared" si="1"/>
        <v>41256000</v>
      </c>
      <c r="H177" s="11">
        <f t="shared" si="11"/>
        <v>6605000</v>
      </c>
      <c r="I177" s="11">
        <f t="shared" si="2"/>
        <v>40261700</v>
      </c>
      <c r="J177" s="11">
        <f t="shared" si="12"/>
        <v>6351764</v>
      </c>
      <c r="K177" s="11">
        <f t="shared" si="3"/>
        <v>-5610700</v>
      </c>
      <c r="L177" s="11">
        <f t="shared" si="4"/>
        <v>2454895</v>
      </c>
      <c r="M177" s="11">
        <f t="shared" si="5"/>
        <v>1850000</v>
      </c>
      <c r="N177" s="11">
        <f t="shared" si="13"/>
        <v>-4325128.333</v>
      </c>
      <c r="O177" s="11">
        <f t="shared" si="14"/>
        <v>-3720233.333</v>
      </c>
      <c r="P177" s="11">
        <f t="shared" si="15"/>
        <v>13266587.67</v>
      </c>
      <c r="Q177" s="11">
        <f t="shared" si="9"/>
        <v>4875000</v>
      </c>
      <c r="R177" s="11">
        <f t="shared" si="16"/>
        <v>226000</v>
      </c>
    </row>
    <row r="178">
      <c r="A178" s="1" t="s">
        <v>3038</v>
      </c>
      <c r="B178" s="8">
        <v>45951.0</v>
      </c>
      <c r="C178" s="1" t="s">
        <v>34</v>
      </c>
      <c r="D178" s="12"/>
      <c r="E178" s="10">
        <v>126500.0</v>
      </c>
      <c r="F178" s="1" t="s">
        <v>58</v>
      </c>
      <c r="G178" s="11">
        <f t="shared" si="1"/>
        <v>41256000</v>
      </c>
      <c r="H178" s="11">
        <f t="shared" si="11"/>
        <v>6605000</v>
      </c>
      <c r="I178" s="11">
        <f t="shared" si="2"/>
        <v>40388200</v>
      </c>
      <c r="J178" s="11">
        <f t="shared" si="12"/>
        <v>6225264</v>
      </c>
      <c r="K178" s="11">
        <f t="shared" si="3"/>
        <v>-5737200</v>
      </c>
      <c r="L178" s="11">
        <f t="shared" si="4"/>
        <v>2454895</v>
      </c>
      <c r="M178" s="11">
        <f t="shared" si="5"/>
        <v>1850000</v>
      </c>
      <c r="N178" s="11">
        <f t="shared" si="13"/>
        <v>-4367295</v>
      </c>
      <c r="O178" s="11">
        <f t="shared" si="14"/>
        <v>-3762400</v>
      </c>
      <c r="P178" s="11">
        <f t="shared" si="15"/>
        <v>13224421</v>
      </c>
      <c r="Q178" s="11">
        <f t="shared" si="9"/>
        <v>4875000</v>
      </c>
      <c r="R178" s="11">
        <f t="shared" si="16"/>
        <v>226000</v>
      </c>
    </row>
    <row r="179">
      <c r="A179" s="1" t="s">
        <v>3039</v>
      </c>
      <c r="B179" s="8">
        <v>45952.0</v>
      </c>
      <c r="C179" s="1" t="s">
        <v>25</v>
      </c>
      <c r="D179" s="12"/>
      <c r="E179" s="10">
        <v>571000.0</v>
      </c>
      <c r="F179" s="1" t="s">
        <v>53</v>
      </c>
      <c r="G179" s="11">
        <f t="shared" si="1"/>
        <v>41256000</v>
      </c>
      <c r="H179" s="11">
        <f t="shared" si="11"/>
        <v>7176000</v>
      </c>
      <c r="I179" s="11">
        <f t="shared" si="2"/>
        <v>40388200</v>
      </c>
      <c r="J179" s="11">
        <f t="shared" si="12"/>
        <v>5654264</v>
      </c>
      <c r="K179" s="11">
        <f t="shared" si="3"/>
        <v>-6308200</v>
      </c>
      <c r="L179" s="11">
        <f t="shared" si="4"/>
        <v>2454895</v>
      </c>
      <c r="M179" s="11">
        <f t="shared" si="5"/>
        <v>1850000</v>
      </c>
      <c r="N179" s="11">
        <f t="shared" si="13"/>
        <v>-4557628.333</v>
      </c>
      <c r="O179" s="11">
        <f t="shared" si="14"/>
        <v>-3952733.333</v>
      </c>
      <c r="P179" s="11">
        <f t="shared" si="15"/>
        <v>13034087.67</v>
      </c>
      <c r="Q179" s="11">
        <f t="shared" si="9"/>
        <v>5446000</v>
      </c>
      <c r="R179" s="11">
        <f t="shared" si="16"/>
        <v>226000</v>
      </c>
    </row>
    <row r="180">
      <c r="A180" s="1" t="s">
        <v>3040</v>
      </c>
      <c r="B180" s="8">
        <v>45952.0</v>
      </c>
      <c r="C180" s="1" t="s">
        <v>34</v>
      </c>
      <c r="D180" s="12"/>
      <c r="E180" s="10">
        <v>120000.0</v>
      </c>
      <c r="F180" s="1" t="s">
        <v>3041</v>
      </c>
      <c r="G180" s="11">
        <f t="shared" si="1"/>
        <v>41256000</v>
      </c>
      <c r="H180" s="11">
        <f t="shared" si="11"/>
        <v>7176000</v>
      </c>
      <c r="I180" s="11">
        <f t="shared" si="2"/>
        <v>40508200</v>
      </c>
      <c r="J180" s="11">
        <f t="shared" si="12"/>
        <v>5534264</v>
      </c>
      <c r="K180" s="11">
        <f t="shared" si="3"/>
        <v>-6428200</v>
      </c>
      <c r="L180" s="11">
        <f t="shared" si="4"/>
        <v>2454895</v>
      </c>
      <c r="M180" s="11">
        <f t="shared" si="5"/>
        <v>1850000</v>
      </c>
      <c r="N180" s="11">
        <f t="shared" si="13"/>
        <v>-4597628.333</v>
      </c>
      <c r="O180" s="11">
        <f t="shared" si="14"/>
        <v>-3992733.333</v>
      </c>
      <c r="P180" s="11">
        <f t="shared" si="15"/>
        <v>12994087.67</v>
      </c>
      <c r="Q180" s="11">
        <f t="shared" si="9"/>
        <v>5446000</v>
      </c>
      <c r="R180" s="11">
        <f t="shared" si="16"/>
        <v>226000</v>
      </c>
    </row>
    <row r="181">
      <c r="A181" s="1" t="s">
        <v>3042</v>
      </c>
      <c r="B181" s="8">
        <v>45953.0</v>
      </c>
      <c r="C181" s="1" t="s">
        <v>34</v>
      </c>
      <c r="D181" s="12"/>
      <c r="E181" s="10">
        <v>269000.0</v>
      </c>
      <c r="F181" s="1" t="s">
        <v>527</v>
      </c>
      <c r="G181" s="11">
        <f t="shared" si="1"/>
        <v>41256000</v>
      </c>
      <c r="H181" s="11">
        <f t="shared" si="11"/>
        <v>7176000</v>
      </c>
      <c r="I181" s="11">
        <f t="shared" si="2"/>
        <v>40777200</v>
      </c>
      <c r="J181" s="11">
        <f t="shared" si="12"/>
        <v>5265264</v>
      </c>
      <c r="K181" s="11">
        <f t="shared" si="3"/>
        <v>-6697200</v>
      </c>
      <c r="L181" s="11">
        <f t="shared" si="4"/>
        <v>2454895</v>
      </c>
      <c r="M181" s="11">
        <f t="shared" si="5"/>
        <v>1850000</v>
      </c>
      <c r="N181" s="11">
        <f t="shared" si="13"/>
        <v>-4687295</v>
      </c>
      <c r="O181" s="11">
        <f t="shared" si="14"/>
        <v>-4082400</v>
      </c>
      <c r="P181" s="11">
        <f t="shared" si="15"/>
        <v>12904421</v>
      </c>
      <c r="Q181" s="11">
        <f t="shared" si="9"/>
        <v>5446000</v>
      </c>
      <c r="R181" s="11">
        <f t="shared" si="16"/>
        <v>226000</v>
      </c>
    </row>
    <row r="182">
      <c r="A182" s="1" t="s">
        <v>3043</v>
      </c>
      <c r="B182" s="8">
        <v>45953.0</v>
      </c>
      <c r="C182" s="1" t="s">
        <v>25</v>
      </c>
      <c r="D182" s="12"/>
      <c r="E182" s="10">
        <v>50000.0</v>
      </c>
      <c r="F182" s="1" t="s">
        <v>2423</v>
      </c>
      <c r="G182" s="11">
        <f t="shared" si="1"/>
        <v>41256000</v>
      </c>
      <c r="H182" s="11">
        <f t="shared" si="11"/>
        <v>7226000</v>
      </c>
      <c r="I182" s="11">
        <f t="shared" si="2"/>
        <v>40777200</v>
      </c>
      <c r="J182" s="11">
        <f t="shared" si="12"/>
        <v>5215264</v>
      </c>
      <c r="K182" s="11">
        <f t="shared" si="3"/>
        <v>-6747200</v>
      </c>
      <c r="L182" s="11">
        <f t="shared" si="4"/>
        <v>2454895</v>
      </c>
      <c r="M182" s="11">
        <f t="shared" si="5"/>
        <v>1850000</v>
      </c>
      <c r="N182" s="11">
        <f t="shared" si="13"/>
        <v>-4703961.667</v>
      </c>
      <c r="O182" s="11">
        <f t="shared" si="14"/>
        <v>-4099066.667</v>
      </c>
      <c r="P182" s="11">
        <f t="shared" si="15"/>
        <v>12887754.33</v>
      </c>
      <c r="Q182" s="11">
        <f t="shared" si="9"/>
        <v>5446000</v>
      </c>
      <c r="R182" s="11">
        <f t="shared" si="16"/>
        <v>276000</v>
      </c>
    </row>
    <row r="183">
      <c r="A183" s="1" t="s">
        <v>3044</v>
      </c>
      <c r="B183" s="8">
        <v>45953.0</v>
      </c>
      <c r="C183" s="1" t="s">
        <v>25</v>
      </c>
      <c r="D183" s="12"/>
      <c r="E183" s="10">
        <v>50000.0</v>
      </c>
      <c r="F183" s="1" t="s">
        <v>53</v>
      </c>
      <c r="G183" s="11">
        <f t="shared" si="1"/>
        <v>41256000</v>
      </c>
      <c r="H183" s="11">
        <f t="shared" si="11"/>
        <v>7276000</v>
      </c>
      <c r="I183" s="11">
        <f t="shared" si="2"/>
        <v>40777200</v>
      </c>
      <c r="J183" s="11">
        <f t="shared" si="12"/>
        <v>5165264</v>
      </c>
      <c r="K183" s="11">
        <f t="shared" si="3"/>
        <v>-6797200</v>
      </c>
      <c r="L183" s="11">
        <f t="shared" si="4"/>
        <v>2454895</v>
      </c>
      <c r="M183" s="11">
        <f t="shared" si="5"/>
        <v>1850000</v>
      </c>
      <c r="N183" s="11">
        <f t="shared" si="13"/>
        <v>-4720628.333</v>
      </c>
      <c r="O183" s="11">
        <f t="shared" si="14"/>
        <v>-4115733.333</v>
      </c>
      <c r="P183" s="11">
        <f t="shared" si="15"/>
        <v>12871087.67</v>
      </c>
      <c r="Q183" s="11">
        <f t="shared" si="9"/>
        <v>5496000</v>
      </c>
      <c r="R183" s="11">
        <f t="shared" si="16"/>
        <v>276000</v>
      </c>
    </row>
    <row r="184">
      <c r="A184" s="1" t="s">
        <v>3045</v>
      </c>
      <c r="B184" s="8">
        <v>45953.0</v>
      </c>
      <c r="C184" s="1" t="s">
        <v>34</v>
      </c>
      <c r="D184" s="12"/>
      <c r="E184" s="10">
        <v>65000.0</v>
      </c>
      <c r="F184" s="1" t="s">
        <v>62</v>
      </c>
      <c r="G184" s="11">
        <f t="shared" si="1"/>
        <v>41256000</v>
      </c>
      <c r="H184" s="11">
        <f t="shared" si="11"/>
        <v>7276000</v>
      </c>
      <c r="I184" s="11">
        <f t="shared" si="2"/>
        <v>40842200</v>
      </c>
      <c r="J184" s="11">
        <f t="shared" si="12"/>
        <v>5100264</v>
      </c>
      <c r="K184" s="11">
        <f t="shared" si="3"/>
        <v>-6862200</v>
      </c>
      <c r="L184" s="11">
        <f t="shared" si="4"/>
        <v>2454895</v>
      </c>
      <c r="M184" s="11">
        <f t="shared" si="5"/>
        <v>1850000</v>
      </c>
      <c r="N184" s="11">
        <f t="shared" si="13"/>
        <v>-4742295</v>
      </c>
      <c r="O184" s="11">
        <f t="shared" si="14"/>
        <v>-4137400</v>
      </c>
      <c r="P184" s="11">
        <f t="shared" si="15"/>
        <v>12849421</v>
      </c>
      <c r="Q184" s="11">
        <f t="shared" si="9"/>
        <v>5496000</v>
      </c>
      <c r="R184" s="11">
        <f t="shared" si="16"/>
        <v>276000</v>
      </c>
    </row>
    <row r="185">
      <c r="A185" s="1" t="s">
        <v>3046</v>
      </c>
      <c r="B185" s="8">
        <v>45954.0</v>
      </c>
      <c r="C185" s="1" t="s">
        <v>34</v>
      </c>
      <c r="D185" s="12"/>
      <c r="E185" s="10">
        <v>151000.0</v>
      </c>
      <c r="F185" s="1" t="s">
        <v>62</v>
      </c>
      <c r="G185" s="11">
        <f t="shared" si="1"/>
        <v>41256000</v>
      </c>
      <c r="H185" s="11">
        <f t="shared" si="11"/>
        <v>7276000</v>
      </c>
      <c r="I185" s="11">
        <f t="shared" si="2"/>
        <v>40993200</v>
      </c>
      <c r="J185" s="11">
        <f t="shared" si="12"/>
        <v>4949264</v>
      </c>
      <c r="K185" s="11">
        <f t="shared" si="3"/>
        <v>-7013200</v>
      </c>
      <c r="L185" s="11">
        <f t="shared" si="4"/>
        <v>2454895</v>
      </c>
      <c r="M185" s="11">
        <f t="shared" si="5"/>
        <v>1850000</v>
      </c>
      <c r="N185" s="11">
        <f t="shared" si="13"/>
        <v>-4792628.333</v>
      </c>
      <c r="O185" s="11">
        <f t="shared" si="14"/>
        <v>-4187733.333</v>
      </c>
      <c r="P185" s="11">
        <f t="shared" si="15"/>
        <v>12799087.67</v>
      </c>
      <c r="Q185" s="11">
        <f t="shared" si="9"/>
        <v>5496000</v>
      </c>
      <c r="R185" s="11">
        <f t="shared" si="16"/>
        <v>276000</v>
      </c>
    </row>
    <row r="186">
      <c r="A186" s="14" t="s">
        <v>3047</v>
      </c>
      <c r="B186" s="8">
        <v>45951.0</v>
      </c>
      <c r="C186" s="1" t="s">
        <v>6</v>
      </c>
      <c r="D186" s="10">
        <v>44000.0</v>
      </c>
      <c r="E186" s="12"/>
      <c r="F186" s="1" t="s">
        <v>3021</v>
      </c>
      <c r="G186" s="11">
        <f t="shared" si="1"/>
        <v>41300000</v>
      </c>
      <c r="H186" s="11">
        <f t="shared" si="11"/>
        <v>7276000</v>
      </c>
      <c r="I186" s="11">
        <f t="shared" si="2"/>
        <v>40993200</v>
      </c>
      <c r="J186" s="11">
        <f t="shared" si="12"/>
        <v>4993264</v>
      </c>
      <c r="K186" s="11">
        <f t="shared" si="3"/>
        <v>-6969200</v>
      </c>
      <c r="L186" s="11">
        <f t="shared" si="4"/>
        <v>2454895</v>
      </c>
      <c r="M186" s="11">
        <f t="shared" si="5"/>
        <v>1850000</v>
      </c>
      <c r="N186" s="11">
        <f t="shared" si="13"/>
        <v>-4777961.667</v>
      </c>
      <c r="O186" s="11">
        <f t="shared" si="14"/>
        <v>-4173066.667</v>
      </c>
      <c r="P186" s="11">
        <f t="shared" si="15"/>
        <v>12813754.33</v>
      </c>
      <c r="Q186" s="11">
        <f t="shared" si="9"/>
        <v>5496000</v>
      </c>
      <c r="R186" s="11">
        <f t="shared" si="16"/>
        <v>276000</v>
      </c>
    </row>
    <row r="187">
      <c r="A187" s="1" t="s">
        <v>3048</v>
      </c>
      <c r="B187" s="8">
        <v>45951.0</v>
      </c>
      <c r="C187" s="1" t="s">
        <v>6</v>
      </c>
      <c r="D187" s="10">
        <v>408000.0</v>
      </c>
      <c r="E187" s="12"/>
      <c r="F187" s="1" t="s">
        <v>2390</v>
      </c>
      <c r="G187" s="11">
        <f t="shared" si="1"/>
        <v>41708000</v>
      </c>
      <c r="H187" s="11">
        <f t="shared" si="11"/>
        <v>7276000</v>
      </c>
      <c r="I187" s="11">
        <f t="shared" si="2"/>
        <v>40993200</v>
      </c>
      <c r="J187" s="11">
        <f t="shared" si="12"/>
        <v>5401264</v>
      </c>
      <c r="K187" s="11">
        <f t="shared" si="3"/>
        <v>-6561200</v>
      </c>
      <c r="L187" s="11">
        <f t="shared" si="4"/>
        <v>2454895</v>
      </c>
      <c r="M187" s="11">
        <f t="shared" si="5"/>
        <v>1850000</v>
      </c>
      <c r="N187" s="11">
        <f t="shared" si="13"/>
        <v>-4641961.667</v>
      </c>
      <c r="O187" s="11">
        <f t="shared" si="14"/>
        <v>-4037066.667</v>
      </c>
      <c r="P187" s="11">
        <f t="shared" si="15"/>
        <v>12949754.33</v>
      </c>
      <c r="Q187" s="11">
        <f t="shared" si="9"/>
        <v>5496000</v>
      </c>
      <c r="R187" s="11">
        <f t="shared" si="16"/>
        <v>276000</v>
      </c>
    </row>
    <row r="188">
      <c r="A188" s="1" t="s">
        <v>3049</v>
      </c>
      <c r="B188" s="8">
        <v>45951.0</v>
      </c>
      <c r="C188" s="1" t="s">
        <v>6</v>
      </c>
      <c r="D188" s="10">
        <v>17000.0</v>
      </c>
      <c r="E188" s="12"/>
      <c r="F188" s="1" t="s">
        <v>2032</v>
      </c>
      <c r="G188" s="11">
        <f t="shared" si="1"/>
        <v>41725000</v>
      </c>
      <c r="H188" s="11">
        <f t="shared" si="11"/>
        <v>7276000</v>
      </c>
      <c r="I188" s="11">
        <f t="shared" si="2"/>
        <v>40993200</v>
      </c>
      <c r="J188" s="11">
        <f t="shared" si="12"/>
        <v>5418264</v>
      </c>
      <c r="K188" s="11">
        <f t="shared" si="3"/>
        <v>-6544200</v>
      </c>
      <c r="L188" s="11">
        <f t="shared" si="4"/>
        <v>2454895</v>
      </c>
      <c r="M188" s="11">
        <f t="shared" si="5"/>
        <v>1850000</v>
      </c>
      <c r="N188" s="11">
        <f t="shared" si="13"/>
        <v>-4636295</v>
      </c>
      <c r="O188" s="11">
        <f t="shared" si="14"/>
        <v>-4031400</v>
      </c>
      <c r="P188" s="11">
        <f t="shared" si="15"/>
        <v>12955421</v>
      </c>
      <c r="Q188" s="11">
        <f t="shared" si="9"/>
        <v>5496000</v>
      </c>
      <c r="R188" s="11">
        <f t="shared" si="16"/>
        <v>276000</v>
      </c>
    </row>
    <row r="189">
      <c r="A189" s="1" t="s">
        <v>3050</v>
      </c>
      <c r="B189" s="8">
        <v>45951.0</v>
      </c>
      <c r="C189" s="1" t="s">
        <v>6</v>
      </c>
      <c r="D189" s="10">
        <v>145000.0</v>
      </c>
      <c r="E189" s="12"/>
      <c r="F189" s="1" t="s">
        <v>3051</v>
      </c>
      <c r="G189" s="11">
        <f t="shared" si="1"/>
        <v>41870000</v>
      </c>
      <c r="H189" s="11">
        <f t="shared" si="11"/>
        <v>7276000</v>
      </c>
      <c r="I189" s="11">
        <f t="shared" si="2"/>
        <v>40993200</v>
      </c>
      <c r="J189" s="11">
        <f t="shared" si="12"/>
        <v>5563264</v>
      </c>
      <c r="K189" s="11">
        <f t="shared" si="3"/>
        <v>-6399200</v>
      </c>
      <c r="L189" s="11">
        <f t="shared" si="4"/>
        <v>2454895</v>
      </c>
      <c r="M189" s="11">
        <f t="shared" si="5"/>
        <v>1850000</v>
      </c>
      <c r="N189" s="11">
        <f t="shared" si="13"/>
        <v>-4587961.667</v>
      </c>
      <c r="O189" s="11">
        <f t="shared" si="14"/>
        <v>-3983066.667</v>
      </c>
      <c r="P189" s="11">
        <f t="shared" si="15"/>
        <v>13003754.33</v>
      </c>
      <c r="Q189" s="11">
        <f t="shared" si="9"/>
        <v>5496000</v>
      </c>
      <c r="R189" s="11">
        <f t="shared" si="16"/>
        <v>276000</v>
      </c>
    </row>
    <row r="190">
      <c r="A190" s="1" t="s">
        <v>3052</v>
      </c>
      <c r="B190" s="8">
        <v>45952.0</v>
      </c>
      <c r="C190" s="1" t="s">
        <v>6</v>
      </c>
      <c r="D190" s="10">
        <v>85000.0</v>
      </c>
      <c r="E190" s="12"/>
      <c r="F190" s="1" t="s">
        <v>2449</v>
      </c>
      <c r="G190" s="11">
        <f t="shared" si="1"/>
        <v>41955000</v>
      </c>
      <c r="H190" s="11">
        <f t="shared" si="11"/>
        <v>7276000</v>
      </c>
      <c r="I190" s="11">
        <f t="shared" si="2"/>
        <v>40993200</v>
      </c>
      <c r="J190" s="11">
        <f t="shared" si="12"/>
        <v>5648264</v>
      </c>
      <c r="K190" s="11">
        <f t="shared" si="3"/>
        <v>-6314200</v>
      </c>
      <c r="L190" s="11">
        <f t="shared" si="4"/>
        <v>2454895</v>
      </c>
      <c r="M190" s="11">
        <f t="shared" si="5"/>
        <v>1850000</v>
      </c>
      <c r="N190" s="11">
        <f t="shared" si="13"/>
        <v>-4559628.333</v>
      </c>
      <c r="O190" s="11">
        <f t="shared" si="14"/>
        <v>-3954733.333</v>
      </c>
      <c r="P190" s="11">
        <f t="shared" si="15"/>
        <v>13032087.67</v>
      </c>
      <c r="Q190" s="11">
        <f t="shared" si="9"/>
        <v>5496000</v>
      </c>
      <c r="R190" s="11">
        <f t="shared" si="16"/>
        <v>276000</v>
      </c>
    </row>
    <row r="191">
      <c r="A191" s="1" t="s">
        <v>3053</v>
      </c>
      <c r="B191" s="8">
        <v>45952.0</v>
      </c>
      <c r="C191" s="1" t="s">
        <v>6</v>
      </c>
      <c r="D191" s="10">
        <v>60000.0</v>
      </c>
      <c r="E191" s="12"/>
      <c r="F191" s="1" t="s">
        <v>3054</v>
      </c>
      <c r="G191" s="11">
        <f t="shared" si="1"/>
        <v>42015000</v>
      </c>
      <c r="H191" s="11">
        <f t="shared" si="11"/>
        <v>7276000</v>
      </c>
      <c r="I191" s="11">
        <f t="shared" si="2"/>
        <v>40993200</v>
      </c>
      <c r="J191" s="11">
        <f t="shared" si="12"/>
        <v>5708264</v>
      </c>
      <c r="K191" s="11">
        <f t="shared" si="3"/>
        <v>-6254200</v>
      </c>
      <c r="L191" s="11">
        <f t="shared" si="4"/>
        <v>2454895</v>
      </c>
      <c r="M191" s="11">
        <f t="shared" si="5"/>
        <v>1850000</v>
      </c>
      <c r="N191" s="11">
        <f t="shared" si="13"/>
        <v>-4539628.333</v>
      </c>
      <c r="O191" s="11">
        <f t="shared" si="14"/>
        <v>-3934733.333</v>
      </c>
      <c r="P191" s="11">
        <f t="shared" si="15"/>
        <v>13052087.67</v>
      </c>
      <c r="Q191" s="11">
        <f t="shared" si="9"/>
        <v>5496000</v>
      </c>
      <c r="R191" s="11">
        <f t="shared" si="16"/>
        <v>276000</v>
      </c>
    </row>
    <row r="192">
      <c r="A192" s="1" t="s">
        <v>3055</v>
      </c>
      <c r="B192" s="8">
        <v>45953.0</v>
      </c>
      <c r="C192" s="1" t="s">
        <v>6</v>
      </c>
      <c r="D192" s="10">
        <v>116000.0</v>
      </c>
      <c r="E192" s="12"/>
      <c r="F192" s="1" t="s">
        <v>1990</v>
      </c>
      <c r="G192" s="11">
        <f t="shared" si="1"/>
        <v>42131000</v>
      </c>
      <c r="H192" s="11">
        <f t="shared" si="11"/>
        <v>7276000</v>
      </c>
      <c r="I192" s="11">
        <f t="shared" si="2"/>
        <v>40993200</v>
      </c>
      <c r="J192" s="11">
        <f t="shared" si="12"/>
        <v>5824264</v>
      </c>
      <c r="K192" s="11">
        <f t="shared" si="3"/>
        <v>-6138200</v>
      </c>
      <c r="L192" s="11">
        <f t="shared" si="4"/>
        <v>2454895</v>
      </c>
      <c r="M192" s="11">
        <f t="shared" si="5"/>
        <v>1850000</v>
      </c>
      <c r="N192" s="11">
        <f t="shared" si="13"/>
        <v>-4500961.667</v>
      </c>
      <c r="O192" s="11">
        <f t="shared" si="14"/>
        <v>-3896066.667</v>
      </c>
      <c r="P192" s="11">
        <f t="shared" si="15"/>
        <v>13090754.33</v>
      </c>
      <c r="Q192" s="11">
        <f t="shared" si="9"/>
        <v>5496000</v>
      </c>
      <c r="R192" s="11">
        <f t="shared" si="16"/>
        <v>276000</v>
      </c>
    </row>
    <row r="193">
      <c r="A193" s="1" t="s">
        <v>3056</v>
      </c>
      <c r="B193" s="8">
        <v>45953.0</v>
      </c>
      <c r="C193" s="1" t="s">
        <v>6</v>
      </c>
      <c r="D193" s="10">
        <v>69510.0</v>
      </c>
      <c r="E193" s="12"/>
      <c r="F193" s="1" t="s">
        <v>2052</v>
      </c>
      <c r="G193" s="11">
        <f t="shared" si="1"/>
        <v>42200510</v>
      </c>
      <c r="H193" s="11">
        <f t="shared" si="11"/>
        <v>7276000</v>
      </c>
      <c r="I193" s="11">
        <f t="shared" si="2"/>
        <v>40993200</v>
      </c>
      <c r="J193" s="11">
        <f t="shared" si="12"/>
        <v>5893774</v>
      </c>
      <c r="K193" s="11">
        <f t="shared" si="3"/>
        <v>-6068690</v>
      </c>
      <c r="L193" s="11">
        <f t="shared" si="4"/>
        <v>2454895</v>
      </c>
      <c r="M193" s="11">
        <f t="shared" si="5"/>
        <v>1850000</v>
      </c>
      <c r="N193" s="11">
        <f t="shared" si="13"/>
        <v>-4477791.667</v>
      </c>
      <c r="O193" s="11">
        <f t="shared" si="14"/>
        <v>-3872896.667</v>
      </c>
      <c r="P193" s="11">
        <f t="shared" si="15"/>
        <v>13113924.33</v>
      </c>
      <c r="Q193" s="11">
        <f t="shared" si="9"/>
        <v>5496000</v>
      </c>
      <c r="R193" s="11">
        <f t="shared" si="16"/>
        <v>276000</v>
      </c>
    </row>
    <row r="194">
      <c r="A194" s="14" t="s">
        <v>3057</v>
      </c>
      <c r="B194" s="8">
        <v>45953.0</v>
      </c>
      <c r="C194" s="1" t="s">
        <v>6</v>
      </c>
      <c r="D194" s="10">
        <v>60000.0</v>
      </c>
      <c r="E194" s="12"/>
      <c r="F194" s="1" t="s">
        <v>3058</v>
      </c>
      <c r="G194" s="11">
        <f t="shared" si="1"/>
        <v>42260510</v>
      </c>
      <c r="H194" s="11">
        <f t="shared" si="11"/>
        <v>7276000</v>
      </c>
      <c r="I194" s="11">
        <f t="shared" si="2"/>
        <v>40993200</v>
      </c>
      <c r="J194" s="11">
        <f t="shared" si="12"/>
        <v>5953774</v>
      </c>
      <c r="K194" s="11">
        <f t="shared" si="3"/>
        <v>-6008690</v>
      </c>
      <c r="L194" s="11">
        <f t="shared" si="4"/>
        <v>2454895</v>
      </c>
      <c r="M194" s="11">
        <f t="shared" si="5"/>
        <v>1850000</v>
      </c>
      <c r="N194" s="11">
        <f t="shared" si="13"/>
        <v>-4457791.667</v>
      </c>
      <c r="O194" s="11">
        <f t="shared" si="14"/>
        <v>-3852896.667</v>
      </c>
      <c r="P194" s="11">
        <f t="shared" si="15"/>
        <v>13133924.33</v>
      </c>
      <c r="Q194" s="11">
        <f t="shared" si="9"/>
        <v>5496000</v>
      </c>
      <c r="R194" s="11">
        <f t="shared" si="16"/>
        <v>276000</v>
      </c>
    </row>
    <row r="195">
      <c r="A195" s="1" t="s">
        <v>3059</v>
      </c>
      <c r="B195" s="8">
        <v>45953.0</v>
      </c>
      <c r="C195" s="1" t="s">
        <v>6</v>
      </c>
      <c r="D195" s="10">
        <v>20000.0</v>
      </c>
      <c r="E195" s="12"/>
      <c r="F195" s="1" t="s">
        <v>2762</v>
      </c>
      <c r="G195" s="11">
        <f t="shared" si="1"/>
        <v>42280510</v>
      </c>
      <c r="H195" s="11">
        <f t="shared" si="11"/>
        <v>7276000</v>
      </c>
      <c r="I195" s="11">
        <f t="shared" si="2"/>
        <v>40993200</v>
      </c>
      <c r="J195" s="11">
        <f t="shared" si="12"/>
        <v>5973774</v>
      </c>
      <c r="K195" s="11">
        <f t="shared" si="3"/>
        <v>-5988690</v>
      </c>
      <c r="L195" s="11">
        <f t="shared" si="4"/>
        <v>2454895</v>
      </c>
      <c r="M195" s="11">
        <f t="shared" si="5"/>
        <v>1850000</v>
      </c>
      <c r="N195" s="11">
        <f t="shared" si="13"/>
        <v>-4451125</v>
      </c>
      <c r="O195" s="11">
        <f t="shared" si="14"/>
        <v>-3846230</v>
      </c>
      <c r="P195" s="11">
        <f t="shared" si="15"/>
        <v>13140591</v>
      </c>
      <c r="Q195" s="11">
        <f t="shared" si="9"/>
        <v>5496000</v>
      </c>
      <c r="R195" s="11">
        <f t="shared" si="16"/>
        <v>276000</v>
      </c>
    </row>
    <row r="196">
      <c r="A196" s="1" t="s">
        <v>3060</v>
      </c>
      <c r="B196" s="8">
        <v>45953.0</v>
      </c>
      <c r="C196" s="1" t="s">
        <v>6</v>
      </c>
      <c r="D196" s="10">
        <v>1550000.0</v>
      </c>
      <c r="E196" s="12"/>
      <c r="F196" s="1" t="s">
        <v>3061</v>
      </c>
      <c r="G196" s="11">
        <f t="shared" si="1"/>
        <v>43830510</v>
      </c>
      <c r="H196" s="11">
        <f t="shared" si="11"/>
        <v>7276000</v>
      </c>
      <c r="I196" s="11">
        <f t="shared" si="2"/>
        <v>40993200</v>
      </c>
      <c r="J196" s="11">
        <f t="shared" si="12"/>
        <v>7523774</v>
      </c>
      <c r="K196" s="11">
        <f t="shared" si="3"/>
        <v>-4438690</v>
      </c>
      <c r="L196" s="11">
        <f t="shared" si="4"/>
        <v>2454895</v>
      </c>
      <c r="M196" s="11">
        <f t="shared" si="5"/>
        <v>1850000</v>
      </c>
      <c r="N196" s="11">
        <f t="shared" si="13"/>
        <v>-3934458.333</v>
      </c>
      <c r="O196" s="11">
        <f t="shared" si="14"/>
        <v>-3329563.333</v>
      </c>
      <c r="P196" s="11">
        <f t="shared" si="15"/>
        <v>13657257.67</v>
      </c>
      <c r="Q196" s="11">
        <f t="shared" si="9"/>
        <v>5496000</v>
      </c>
      <c r="R196" s="11">
        <f t="shared" si="16"/>
        <v>276000</v>
      </c>
    </row>
    <row r="197">
      <c r="A197" s="1" t="s">
        <v>3062</v>
      </c>
      <c r="B197" s="8">
        <v>45954.0</v>
      </c>
      <c r="C197" s="1" t="s">
        <v>6</v>
      </c>
      <c r="D197" s="10">
        <v>82000.0</v>
      </c>
      <c r="E197" s="12"/>
      <c r="F197" s="1" t="s">
        <v>2036</v>
      </c>
      <c r="G197" s="11">
        <f t="shared" si="1"/>
        <v>43912510</v>
      </c>
      <c r="H197" s="11">
        <f t="shared" si="11"/>
        <v>7276000</v>
      </c>
      <c r="I197" s="11">
        <f t="shared" si="2"/>
        <v>40993200</v>
      </c>
      <c r="J197" s="11">
        <f t="shared" si="12"/>
        <v>7605774</v>
      </c>
      <c r="K197" s="11">
        <f t="shared" si="3"/>
        <v>-4356690</v>
      </c>
      <c r="L197" s="11">
        <f t="shared" si="4"/>
        <v>2454895</v>
      </c>
      <c r="M197" s="11">
        <f t="shared" si="5"/>
        <v>1850000</v>
      </c>
      <c r="N197" s="11">
        <f t="shared" si="13"/>
        <v>-3907125</v>
      </c>
      <c r="O197" s="11">
        <f t="shared" si="14"/>
        <v>-3302230</v>
      </c>
      <c r="P197" s="11">
        <f t="shared" si="15"/>
        <v>13684591</v>
      </c>
      <c r="Q197" s="11">
        <f t="shared" si="9"/>
        <v>5496000</v>
      </c>
      <c r="R197" s="11">
        <f t="shared" si="16"/>
        <v>276000</v>
      </c>
    </row>
    <row r="198">
      <c r="A198" s="1" t="s">
        <v>3063</v>
      </c>
      <c r="B198" s="8">
        <v>45954.0</v>
      </c>
      <c r="C198" s="1" t="s">
        <v>6</v>
      </c>
      <c r="D198" s="10">
        <v>41000.0</v>
      </c>
      <c r="E198" s="12"/>
      <c r="F198" s="1" t="s">
        <v>2485</v>
      </c>
      <c r="G198" s="11">
        <f t="shared" si="1"/>
        <v>43953510</v>
      </c>
      <c r="H198" s="11">
        <f t="shared" si="11"/>
        <v>7276000</v>
      </c>
      <c r="I198" s="11">
        <f t="shared" si="2"/>
        <v>40993200</v>
      </c>
      <c r="J198" s="11">
        <f t="shared" si="12"/>
        <v>7646774</v>
      </c>
      <c r="K198" s="11">
        <f t="shared" si="3"/>
        <v>-4315690</v>
      </c>
      <c r="L198" s="11">
        <f t="shared" si="4"/>
        <v>2454895</v>
      </c>
      <c r="M198" s="11">
        <f t="shared" si="5"/>
        <v>1850000</v>
      </c>
      <c r="N198" s="11">
        <f t="shared" si="13"/>
        <v>-3893458.333</v>
      </c>
      <c r="O198" s="11">
        <f t="shared" si="14"/>
        <v>-3288563.333</v>
      </c>
      <c r="P198" s="11">
        <f t="shared" si="15"/>
        <v>13698257.67</v>
      </c>
      <c r="Q198" s="11">
        <f t="shared" si="9"/>
        <v>5496000</v>
      </c>
      <c r="R198" s="11">
        <f t="shared" si="16"/>
        <v>276000</v>
      </c>
    </row>
    <row r="199">
      <c r="A199" s="1" t="s">
        <v>3064</v>
      </c>
      <c r="B199" s="8">
        <v>45954.0</v>
      </c>
      <c r="C199" s="1" t="s">
        <v>6</v>
      </c>
      <c r="D199" s="10">
        <v>125000.0</v>
      </c>
      <c r="E199" s="12"/>
      <c r="F199" s="1" t="s">
        <v>3065</v>
      </c>
      <c r="G199" s="11">
        <f t="shared" si="1"/>
        <v>44078510</v>
      </c>
      <c r="H199" s="11">
        <f t="shared" si="11"/>
        <v>7276000</v>
      </c>
      <c r="I199" s="11">
        <f t="shared" si="2"/>
        <v>40993200</v>
      </c>
      <c r="J199" s="11">
        <f t="shared" si="12"/>
        <v>7771774</v>
      </c>
      <c r="K199" s="11">
        <f t="shared" si="3"/>
        <v>-4190690</v>
      </c>
      <c r="L199" s="11">
        <f t="shared" si="4"/>
        <v>2454895</v>
      </c>
      <c r="M199" s="11">
        <f t="shared" si="5"/>
        <v>1850000</v>
      </c>
      <c r="N199" s="11">
        <f t="shared" si="13"/>
        <v>-3851791.667</v>
      </c>
      <c r="O199" s="11">
        <f t="shared" si="14"/>
        <v>-3246896.667</v>
      </c>
      <c r="P199" s="11">
        <f t="shared" si="15"/>
        <v>13739924.33</v>
      </c>
      <c r="Q199" s="11">
        <f t="shared" si="9"/>
        <v>5496000</v>
      </c>
      <c r="R199" s="11">
        <f t="shared" si="16"/>
        <v>276000</v>
      </c>
    </row>
    <row r="200">
      <c r="A200" s="1" t="s">
        <v>3066</v>
      </c>
      <c r="B200" s="8">
        <v>45954.0</v>
      </c>
      <c r="C200" s="1" t="s">
        <v>6</v>
      </c>
      <c r="D200" s="10">
        <v>300000.0</v>
      </c>
      <c r="E200" s="12"/>
      <c r="F200" s="1" t="s">
        <v>2577</v>
      </c>
      <c r="G200" s="11">
        <f t="shared" si="1"/>
        <v>44378510</v>
      </c>
      <c r="H200" s="11">
        <f t="shared" si="11"/>
        <v>7276000</v>
      </c>
      <c r="I200" s="11">
        <f t="shared" si="2"/>
        <v>40993200</v>
      </c>
      <c r="J200" s="11">
        <f t="shared" si="12"/>
        <v>8071774</v>
      </c>
      <c r="K200" s="11">
        <f t="shared" si="3"/>
        <v>-3890690</v>
      </c>
      <c r="L200" s="11">
        <f t="shared" si="4"/>
        <v>2454895</v>
      </c>
      <c r="M200" s="11">
        <f t="shared" si="5"/>
        <v>1850000</v>
      </c>
      <c r="N200" s="11">
        <f t="shared" si="13"/>
        <v>-3751791.667</v>
      </c>
      <c r="O200" s="11">
        <f t="shared" si="14"/>
        <v>-3146896.667</v>
      </c>
      <c r="P200" s="11">
        <f t="shared" si="15"/>
        <v>13839924.33</v>
      </c>
      <c r="Q200" s="11">
        <f t="shared" si="9"/>
        <v>5496000</v>
      </c>
      <c r="R200" s="11">
        <f t="shared" si="16"/>
        <v>276000</v>
      </c>
    </row>
    <row r="201">
      <c r="A201" s="1" t="s">
        <v>3067</v>
      </c>
      <c r="B201" s="8">
        <v>45953.0</v>
      </c>
      <c r="C201" s="1" t="s">
        <v>34</v>
      </c>
      <c r="D201" s="12"/>
      <c r="E201" s="10">
        <v>40000.0</v>
      </c>
      <c r="F201" s="1" t="s">
        <v>39</v>
      </c>
      <c r="G201" s="11">
        <f t="shared" si="1"/>
        <v>44378510</v>
      </c>
      <c r="H201" s="11">
        <f t="shared" si="11"/>
        <v>7276000</v>
      </c>
      <c r="I201" s="11">
        <f t="shared" si="2"/>
        <v>41033200</v>
      </c>
      <c r="J201" s="11">
        <f t="shared" si="12"/>
        <v>8031774</v>
      </c>
      <c r="K201" s="11">
        <f t="shared" si="3"/>
        <v>-3930690</v>
      </c>
      <c r="L201" s="11">
        <f t="shared" si="4"/>
        <v>2454895</v>
      </c>
      <c r="M201" s="11">
        <f t="shared" si="5"/>
        <v>1850000</v>
      </c>
      <c r="N201" s="11">
        <f t="shared" si="13"/>
        <v>-3765125</v>
      </c>
      <c r="O201" s="11">
        <f t="shared" si="14"/>
        <v>-3160230</v>
      </c>
      <c r="P201" s="11">
        <f t="shared" si="15"/>
        <v>13826591</v>
      </c>
      <c r="Q201" s="11">
        <f t="shared" si="9"/>
        <v>5496000</v>
      </c>
      <c r="R201" s="11">
        <f t="shared" si="16"/>
        <v>276000</v>
      </c>
    </row>
    <row r="202">
      <c r="A202" s="1" t="s">
        <v>3068</v>
      </c>
      <c r="B202" s="8">
        <v>45953.0</v>
      </c>
      <c r="C202" s="1" t="s">
        <v>6</v>
      </c>
      <c r="D202" s="10">
        <v>440000.0</v>
      </c>
      <c r="E202" s="12"/>
      <c r="F202" s="1" t="s">
        <v>3069</v>
      </c>
      <c r="G202" s="11">
        <f t="shared" si="1"/>
        <v>44818510</v>
      </c>
      <c r="H202" s="11">
        <f t="shared" si="11"/>
        <v>7276000</v>
      </c>
      <c r="I202" s="11">
        <f t="shared" si="2"/>
        <v>41033200</v>
      </c>
      <c r="J202" s="11">
        <f t="shared" si="12"/>
        <v>8471774</v>
      </c>
      <c r="K202" s="11">
        <f t="shared" si="3"/>
        <v>-3490690</v>
      </c>
      <c r="L202" s="11">
        <f t="shared" si="4"/>
        <v>2454895</v>
      </c>
      <c r="M202" s="11">
        <f t="shared" si="5"/>
        <v>1850000</v>
      </c>
      <c r="N202" s="11">
        <f t="shared" si="13"/>
        <v>-3618458.333</v>
      </c>
      <c r="O202" s="11">
        <f t="shared" si="14"/>
        <v>-3013563.333</v>
      </c>
      <c r="P202" s="11">
        <f t="shared" si="15"/>
        <v>13973257.67</v>
      </c>
      <c r="Q202" s="11">
        <f t="shared" si="9"/>
        <v>5496000</v>
      </c>
      <c r="R202" s="11">
        <f t="shared" si="16"/>
        <v>276000</v>
      </c>
    </row>
    <row r="203">
      <c r="A203" s="1" t="s">
        <v>3070</v>
      </c>
      <c r="B203" s="8">
        <v>45954.0</v>
      </c>
      <c r="C203" s="1" t="s">
        <v>25</v>
      </c>
      <c r="D203" s="12"/>
      <c r="E203" s="10">
        <v>50000.0</v>
      </c>
      <c r="F203" s="1" t="s">
        <v>2466</v>
      </c>
      <c r="G203" s="11">
        <f t="shared" si="1"/>
        <v>44818510</v>
      </c>
      <c r="H203" s="11">
        <f t="shared" si="11"/>
        <v>7326000</v>
      </c>
      <c r="I203" s="11">
        <f t="shared" si="2"/>
        <v>41033200</v>
      </c>
      <c r="J203" s="11">
        <f t="shared" si="12"/>
        <v>8421774</v>
      </c>
      <c r="K203" s="11">
        <f t="shared" si="3"/>
        <v>-3540690</v>
      </c>
      <c r="L203" s="11">
        <f t="shared" si="4"/>
        <v>2454895</v>
      </c>
      <c r="M203" s="11">
        <f t="shared" si="5"/>
        <v>1850000</v>
      </c>
      <c r="N203" s="11">
        <f t="shared" si="13"/>
        <v>-3635125</v>
      </c>
      <c r="O203" s="11">
        <f t="shared" si="14"/>
        <v>-3030230</v>
      </c>
      <c r="P203" s="11">
        <f t="shared" si="15"/>
        <v>13956591</v>
      </c>
      <c r="Q203" s="11">
        <f t="shared" si="9"/>
        <v>5496000</v>
      </c>
      <c r="R203" s="11">
        <f t="shared" si="16"/>
        <v>276000</v>
      </c>
    </row>
    <row r="204">
      <c r="A204" s="1" t="s">
        <v>3071</v>
      </c>
      <c r="B204" s="8">
        <v>45954.0</v>
      </c>
      <c r="C204" s="1" t="s">
        <v>34</v>
      </c>
      <c r="D204" s="12"/>
      <c r="E204" s="10">
        <v>500000.0</v>
      </c>
      <c r="F204" s="1" t="s">
        <v>3072</v>
      </c>
      <c r="G204" s="11">
        <f t="shared" si="1"/>
        <v>44818510</v>
      </c>
      <c r="H204" s="11">
        <f t="shared" si="11"/>
        <v>7326000</v>
      </c>
      <c r="I204" s="11">
        <f t="shared" si="2"/>
        <v>41533200</v>
      </c>
      <c r="J204" s="11">
        <f t="shared" si="12"/>
        <v>7921774</v>
      </c>
      <c r="K204" s="11">
        <f t="shared" si="3"/>
        <v>-4040690</v>
      </c>
      <c r="L204" s="11">
        <f t="shared" si="4"/>
        <v>2454895</v>
      </c>
      <c r="M204" s="11">
        <f t="shared" si="5"/>
        <v>1850000</v>
      </c>
      <c r="N204" s="11">
        <f t="shared" si="13"/>
        <v>-3801791.667</v>
      </c>
      <c r="O204" s="11">
        <f t="shared" si="14"/>
        <v>-3196896.667</v>
      </c>
      <c r="P204" s="11">
        <f t="shared" si="15"/>
        <v>13789924.33</v>
      </c>
      <c r="Q204" s="11">
        <f t="shared" si="9"/>
        <v>5496000</v>
      </c>
      <c r="R204" s="11">
        <f t="shared" si="16"/>
        <v>276000</v>
      </c>
    </row>
    <row r="205">
      <c r="A205" s="1" t="s">
        <v>3073</v>
      </c>
      <c r="B205" s="8">
        <v>45954.0</v>
      </c>
      <c r="C205" s="1" t="s">
        <v>6</v>
      </c>
      <c r="D205" s="10">
        <v>1550000.0</v>
      </c>
      <c r="E205" s="12"/>
      <c r="F205" s="1" t="s">
        <v>3074</v>
      </c>
      <c r="G205" s="11">
        <f t="shared" si="1"/>
        <v>46368510</v>
      </c>
      <c r="H205" s="11">
        <f t="shared" si="11"/>
        <v>7326000</v>
      </c>
      <c r="I205" s="11">
        <f t="shared" si="2"/>
        <v>41533200</v>
      </c>
      <c r="J205" s="11">
        <f t="shared" si="12"/>
        <v>9471774</v>
      </c>
      <c r="K205" s="11">
        <f t="shared" si="3"/>
        <v>-2490690</v>
      </c>
      <c r="L205" s="11">
        <f t="shared" si="4"/>
        <v>2454895</v>
      </c>
      <c r="M205" s="11">
        <f t="shared" si="5"/>
        <v>1850000</v>
      </c>
      <c r="N205" s="11">
        <f t="shared" si="13"/>
        <v>-3285125</v>
      </c>
      <c r="O205" s="11">
        <f t="shared" si="14"/>
        <v>-2680230</v>
      </c>
      <c r="P205" s="11">
        <f t="shared" si="15"/>
        <v>14306591</v>
      </c>
      <c r="Q205" s="11">
        <f t="shared" si="9"/>
        <v>5496000</v>
      </c>
      <c r="R205" s="11">
        <f t="shared" si="16"/>
        <v>276000</v>
      </c>
    </row>
    <row r="206">
      <c r="A206" s="14" t="s">
        <v>3075</v>
      </c>
      <c r="B206" s="8">
        <v>45955.0</v>
      </c>
      <c r="C206" s="1" t="s">
        <v>25</v>
      </c>
      <c r="D206" s="12"/>
      <c r="E206" s="10">
        <v>300000.0</v>
      </c>
      <c r="F206" s="1" t="s">
        <v>53</v>
      </c>
      <c r="G206" s="11">
        <f t="shared" si="1"/>
        <v>46368510</v>
      </c>
      <c r="H206" s="11">
        <f t="shared" si="11"/>
        <v>7626000</v>
      </c>
      <c r="I206" s="11">
        <f t="shared" si="2"/>
        <v>41533200</v>
      </c>
      <c r="J206" s="11">
        <f t="shared" si="12"/>
        <v>9171774</v>
      </c>
      <c r="K206" s="11">
        <f t="shared" si="3"/>
        <v>-2790690</v>
      </c>
      <c r="L206" s="11">
        <f t="shared" si="4"/>
        <v>2454895</v>
      </c>
      <c r="M206" s="11">
        <f t="shared" si="5"/>
        <v>1850000</v>
      </c>
      <c r="N206" s="11">
        <f t="shared" si="13"/>
        <v>-3385125</v>
      </c>
      <c r="O206" s="11">
        <f t="shared" si="14"/>
        <v>-2780230</v>
      </c>
      <c r="P206" s="11">
        <f t="shared" si="15"/>
        <v>14206591</v>
      </c>
      <c r="Q206" s="11">
        <f t="shared" si="9"/>
        <v>5796000</v>
      </c>
      <c r="R206" s="11">
        <f t="shared" si="16"/>
        <v>276000</v>
      </c>
    </row>
    <row r="207">
      <c r="A207" s="1" t="s">
        <v>3076</v>
      </c>
      <c r="B207" s="8">
        <v>45955.0</v>
      </c>
      <c r="C207" s="1" t="s">
        <v>6</v>
      </c>
      <c r="D207" s="10">
        <v>195000.0</v>
      </c>
      <c r="E207" s="12"/>
      <c r="F207" s="1" t="s">
        <v>3077</v>
      </c>
      <c r="G207" s="11">
        <f t="shared" si="1"/>
        <v>46563510</v>
      </c>
      <c r="H207" s="11">
        <f t="shared" si="11"/>
        <v>7626000</v>
      </c>
      <c r="I207" s="11">
        <f t="shared" si="2"/>
        <v>41533200</v>
      </c>
      <c r="J207" s="11">
        <f t="shared" si="12"/>
        <v>9366774</v>
      </c>
      <c r="K207" s="11">
        <f t="shared" si="3"/>
        <v>-2595690</v>
      </c>
      <c r="L207" s="11">
        <f t="shared" si="4"/>
        <v>2454895</v>
      </c>
      <c r="M207" s="11">
        <f t="shared" si="5"/>
        <v>1850000</v>
      </c>
      <c r="N207" s="11">
        <f t="shared" si="13"/>
        <v>-3320125</v>
      </c>
      <c r="O207" s="11">
        <f t="shared" si="14"/>
        <v>-2715230</v>
      </c>
      <c r="P207" s="11">
        <f t="shared" si="15"/>
        <v>14271591</v>
      </c>
      <c r="Q207" s="11">
        <f t="shared" si="9"/>
        <v>5796000</v>
      </c>
      <c r="R207" s="11">
        <f t="shared" si="16"/>
        <v>276000</v>
      </c>
    </row>
    <row r="208">
      <c r="A208" s="1" t="s">
        <v>3078</v>
      </c>
      <c r="B208" s="8">
        <v>45956.0</v>
      </c>
      <c r="C208" s="1" t="s">
        <v>25</v>
      </c>
      <c r="D208" s="12"/>
      <c r="E208" s="10">
        <v>100000.0</v>
      </c>
      <c r="F208" s="1" t="s">
        <v>53</v>
      </c>
      <c r="G208" s="11">
        <f t="shared" si="1"/>
        <v>46563510</v>
      </c>
      <c r="H208" s="11">
        <f t="shared" si="11"/>
        <v>7726000</v>
      </c>
      <c r="I208" s="11">
        <f t="shared" si="2"/>
        <v>41533200</v>
      </c>
      <c r="J208" s="11">
        <f t="shared" si="12"/>
        <v>9266774</v>
      </c>
      <c r="K208" s="11">
        <f t="shared" si="3"/>
        <v>-2695690</v>
      </c>
      <c r="L208" s="11">
        <f t="shared" si="4"/>
        <v>2454895</v>
      </c>
      <c r="M208" s="11">
        <f t="shared" si="5"/>
        <v>1850000</v>
      </c>
      <c r="N208" s="11">
        <f t="shared" si="13"/>
        <v>-3353458.333</v>
      </c>
      <c r="O208" s="11">
        <f t="shared" si="14"/>
        <v>-2748563.333</v>
      </c>
      <c r="P208" s="11">
        <f t="shared" si="15"/>
        <v>14238257.67</v>
      </c>
      <c r="Q208" s="11">
        <f t="shared" si="9"/>
        <v>5896000</v>
      </c>
      <c r="R208" s="11">
        <f t="shared" si="16"/>
        <v>276000</v>
      </c>
    </row>
    <row r="209">
      <c r="A209" s="1" t="s">
        <v>3079</v>
      </c>
      <c r="B209" s="8">
        <v>45957.0</v>
      </c>
      <c r="C209" s="1" t="s">
        <v>34</v>
      </c>
      <c r="D209" s="12"/>
      <c r="E209" s="10">
        <v>231500.0</v>
      </c>
      <c r="F209" s="1" t="s">
        <v>62</v>
      </c>
      <c r="G209" s="11">
        <f t="shared" si="1"/>
        <v>46563510</v>
      </c>
      <c r="H209" s="11">
        <f t="shared" si="11"/>
        <v>7726000</v>
      </c>
      <c r="I209" s="11">
        <f t="shared" si="2"/>
        <v>41764700</v>
      </c>
      <c r="J209" s="11">
        <f t="shared" si="12"/>
        <v>9035274</v>
      </c>
      <c r="K209" s="11">
        <f t="shared" si="3"/>
        <v>-2927190</v>
      </c>
      <c r="L209" s="11">
        <f t="shared" si="4"/>
        <v>2454895</v>
      </c>
      <c r="M209" s="11">
        <f t="shared" si="5"/>
        <v>1850000</v>
      </c>
      <c r="N209" s="11">
        <f t="shared" si="13"/>
        <v>-3430625</v>
      </c>
      <c r="O209" s="11">
        <f t="shared" si="14"/>
        <v>-2825730</v>
      </c>
      <c r="P209" s="11">
        <f t="shared" si="15"/>
        <v>14161091</v>
      </c>
      <c r="Q209" s="11">
        <f t="shared" si="9"/>
        <v>5896000</v>
      </c>
      <c r="R209" s="11">
        <f t="shared" si="16"/>
        <v>276000</v>
      </c>
    </row>
    <row r="210">
      <c r="A210" s="14" t="s">
        <v>3080</v>
      </c>
      <c r="B210" s="8">
        <v>45956.0</v>
      </c>
      <c r="C210" s="1" t="s">
        <v>6</v>
      </c>
      <c r="D210" s="10">
        <v>220000.0</v>
      </c>
      <c r="E210" s="12"/>
      <c r="F210" s="1" t="s">
        <v>3081</v>
      </c>
      <c r="G210" s="11">
        <f t="shared" si="1"/>
        <v>46783510</v>
      </c>
      <c r="H210" s="11">
        <f t="shared" si="11"/>
        <v>7726000</v>
      </c>
      <c r="I210" s="11">
        <f t="shared" si="2"/>
        <v>41764700</v>
      </c>
      <c r="J210" s="11">
        <f t="shared" si="12"/>
        <v>9255274</v>
      </c>
      <c r="K210" s="11">
        <f t="shared" si="3"/>
        <v>-2707190</v>
      </c>
      <c r="L210" s="11">
        <f t="shared" si="4"/>
        <v>2454895</v>
      </c>
      <c r="M210" s="11">
        <f t="shared" si="5"/>
        <v>1850000</v>
      </c>
      <c r="N210" s="11">
        <f t="shared" si="13"/>
        <v>-3357291.667</v>
      </c>
      <c r="O210" s="11">
        <f t="shared" si="14"/>
        <v>-2752396.667</v>
      </c>
      <c r="P210" s="11">
        <f t="shared" si="15"/>
        <v>14234424.33</v>
      </c>
      <c r="Q210" s="11">
        <f t="shared" si="9"/>
        <v>5896000</v>
      </c>
      <c r="R210" s="11">
        <f t="shared" si="16"/>
        <v>276000</v>
      </c>
    </row>
    <row r="211">
      <c r="A211" s="1" t="s">
        <v>3082</v>
      </c>
      <c r="B211" s="8">
        <v>45957.0</v>
      </c>
      <c r="C211" s="1" t="s">
        <v>34</v>
      </c>
      <c r="D211" s="12"/>
      <c r="E211" s="10">
        <v>215000.0</v>
      </c>
      <c r="F211" s="1" t="s">
        <v>3083</v>
      </c>
      <c r="G211" s="11">
        <f t="shared" si="1"/>
        <v>46783510</v>
      </c>
      <c r="H211" s="11">
        <f t="shared" si="11"/>
        <v>7726000</v>
      </c>
      <c r="I211" s="11">
        <f t="shared" si="2"/>
        <v>41979700</v>
      </c>
      <c r="J211" s="11">
        <f t="shared" si="12"/>
        <v>9040274</v>
      </c>
      <c r="K211" s="11">
        <f t="shared" si="3"/>
        <v>-2922190</v>
      </c>
      <c r="L211" s="11">
        <f t="shared" si="4"/>
        <v>2454895</v>
      </c>
      <c r="M211" s="11">
        <f t="shared" si="5"/>
        <v>1850000</v>
      </c>
      <c r="N211" s="11">
        <f t="shared" si="13"/>
        <v>-3428958.333</v>
      </c>
      <c r="O211" s="11">
        <f t="shared" si="14"/>
        <v>-2824063.333</v>
      </c>
      <c r="P211" s="11">
        <f t="shared" si="15"/>
        <v>14162757.67</v>
      </c>
      <c r="Q211" s="11">
        <f t="shared" si="9"/>
        <v>5896000</v>
      </c>
      <c r="R211" s="11">
        <f t="shared" si="16"/>
        <v>276000</v>
      </c>
    </row>
    <row r="212">
      <c r="A212" s="1" t="s">
        <v>3084</v>
      </c>
      <c r="B212" s="8">
        <v>45955.0</v>
      </c>
      <c r="C212" s="1" t="s">
        <v>6</v>
      </c>
      <c r="D212" s="10">
        <v>685000.0</v>
      </c>
      <c r="E212" s="12"/>
      <c r="F212" s="1" t="s">
        <v>3085</v>
      </c>
      <c r="G212" s="11">
        <f t="shared" si="1"/>
        <v>47468510</v>
      </c>
      <c r="H212" s="11">
        <f t="shared" si="11"/>
        <v>7726000</v>
      </c>
      <c r="I212" s="11">
        <f t="shared" si="2"/>
        <v>41979700</v>
      </c>
      <c r="J212" s="11">
        <f t="shared" si="12"/>
        <v>9725274</v>
      </c>
      <c r="K212" s="11">
        <f t="shared" si="3"/>
        <v>-2237190</v>
      </c>
      <c r="L212" s="11">
        <f t="shared" si="4"/>
        <v>2454895</v>
      </c>
      <c r="M212" s="11">
        <f t="shared" si="5"/>
        <v>1850000</v>
      </c>
      <c r="N212" s="11">
        <f t="shared" si="13"/>
        <v>-3200625</v>
      </c>
      <c r="O212" s="11">
        <f t="shared" si="14"/>
        <v>-2595730</v>
      </c>
      <c r="P212" s="11">
        <f t="shared" si="15"/>
        <v>14391091</v>
      </c>
      <c r="Q212" s="11">
        <f t="shared" si="9"/>
        <v>5896000</v>
      </c>
      <c r="R212" s="11">
        <f t="shared" si="16"/>
        <v>276000</v>
      </c>
    </row>
    <row r="213">
      <c r="A213" s="1" t="s">
        <v>3086</v>
      </c>
      <c r="B213" s="8">
        <v>45955.0</v>
      </c>
      <c r="C213" s="1" t="s">
        <v>6</v>
      </c>
      <c r="D213" s="10">
        <v>85000.0</v>
      </c>
      <c r="E213" s="12"/>
      <c r="F213" s="1" t="s">
        <v>3085</v>
      </c>
      <c r="G213" s="11">
        <f t="shared" si="1"/>
        <v>47553510</v>
      </c>
      <c r="H213" s="11">
        <f t="shared" si="11"/>
        <v>7726000</v>
      </c>
      <c r="I213" s="11">
        <f t="shared" si="2"/>
        <v>41979700</v>
      </c>
      <c r="J213" s="11">
        <f t="shared" si="12"/>
        <v>9810274</v>
      </c>
      <c r="K213" s="11">
        <f t="shared" si="3"/>
        <v>-2152190</v>
      </c>
      <c r="L213" s="11">
        <f t="shared" si="4"/>
        <v>2454895</v>
      </c>
      <c r="M213" s="11">
        <f t="shared" si="5"/>
        <v>1850000</v>
      </c>
      <c r="N213" s="11">
        <f t="shared" si="13"/>
        <v>-3172291.667</v>
      </c>
      <c r="O213" s="11">
        <f t="shared" si="14"/>
        <v>-2567396.667</v>
      </c>
      <c r="P213" s="11">
        <f t="shared" si="15"/>
        <v>14419424.33</v>
      </c>
      <c r="Q213" s="11">
        <f t="shared" si="9"/>
        <v>5896000</v>
      </c>
      <c r="R213" s="11">
        <f t="shared" si="16"/>
        <v>276000</v>
      </c>
    </row>
    <row r="214">
      <c r="A214" s="1" t="s">
        <v>3087</v>
      </c>
      <c r="B214" s="8">
        <v>45955.0</v>
      </c>
      <c r="C214" s="1" t="s">
        <v>6</v>
      </c>
      <c r="D214" s="10">
        <v>124000.0</v>
      </c>
      <c r="E214" s="12"/>
      <c r="F214" s="1" t="s">
        <v>2052</v>
      </c>
      <c r="G214" s="11">
        <f t="shared" si="1"/>
        <v>47677510</v>
      </c>
      <c r="H214" s="11">
        <f t="shared" si="11"/>
        <v>7726000</v>
      </c>
      <c r="I214" s="11">
        <f t="shared" si="2"/>
        <v>41979700</v>
      </c>
      <c r="J214" s="11">
        <f t="shared" si="12"/>
        <v>9934274</v>
      </c>
      <c r="K214" s="11">
        <f t="shared" si="3"/>
        <v>-2028190</v>
      </c>
      <c r="L214" s="11">
        <f t="shared" si="4"/>
        <v>2454895</v>
      </c>
      <c r="M214" s="11">
        <f t="shared" si="5"/>
        <v>1850000</v>
      </c>
      <c r="N214" s="11">
        <f t="shared" si="13"/>
        <v>-3130958.333</v>
      </c>
      <c r="O214" s="11">
        <f t="shared" si="14"/>
        <v>-2526063.333</v>
      </c>
      <c r="P214" s="11">
        <f t="shared" si="15"/>
        <v>14460757.67</v>
      </c>
      <c r="Q214" s="11">
        <f t="shared" si="9"/>
        <v>5896000</v>
      </c>
      <c r="R214" s="11">
        <f t="shared" si="16"/>
        <v>276000</v>
      </c>
    </row>
    <row r="215">
      <c r="A215" s="1" t="s">
        <v>3088</v>
      </c>
      <c r="B215" s="8">
        <v>45955.0</v>
      </c>
      <c r="C215" s="1" t="s">
        <v>6</v>
      </c>
      <c r="D215" s="10">
        <v>68000.0</v>
      </c>
      <c r="E215" s="12"/>
      <c r="F215" s="1" t="s">
        <v>3058</v>
      </c>
      <c r="G215" s="11">
        <f t="shared" si="1"/>
        <v>47745510</v>
      </c>
      <c r="H215" s="11">
        <f t="shared" si="11"/>
        <v>7726000</v>
      </c>
      <c r="I215" s="11">
        <f t="shared" si="2"/>
        <v>41979700</v>
      </c>
      <c r="J215" s="11">
        <f t="shared" si="12"/>
        <v>10002274</v>
      </c>
      <c r="K215" s="11">
        <f t="shared" si="3"/>
        <v>-1960190</v>
      </c>
      <c r="L215" s="11">
        <f t="shared" si="4"/>
        <v>2454895</v>
      </c>
      <c r="M215" s="11">
        <f t="shared" si="5"/>
        <v>1850000</v>
      </c>
      <c r="N215" s="11">
        <f t="shared" si="13"/>
        <v>-3108291.667</v>
      </c>
      <c r="O215" s="11">
        <f t="shared" si="14"/>
        <v>-2503396.667</v>
      </c>
      <c r="P215" s="11">
        <f t="shared" si="15"/>
        <v>14483424.33</v>
      </c>
      <c r="Q215" s="11">
        <f t="shared" si="9"/>
        <v>5896000</v>
      </c>
      <c r="R215" s="11">
        <f t="shared" si="16"/>
        <v>276000</v>
      </c>
    </row>
    <row r="216">
      <c r="A216" s="1" t="s">
        <v>3089</v>
      </c>
      <c r="B216" s="8">
        <v>45955.0</v>
      </c>
      <c r="C216" s="1" t="s">
        <v>6</v>
      </c>
      <c r="D216" s="10">
        <v>85000.0</v>
      </c>
      <c r="E216" s="12"/>
      <c r="F216" s="1" t="s">
        <v>2032</v>
      </c>
      <c r="G216" s="11">
        <f t="shared" si="1"/>
        <v>47830510</v>
      </c>
      <c r="H216" s="11">
        <f t="shared" si="11"/>
        <v>7726000</v>
      </c>
      <c r="I216" s="11">
        <f t="shared" si="2"/>
        <v>41979700</v>
      </c>
      <c r="J216" s="11">
        <f t="shared" si="12"/>
        <v>10087274</v>
      </c>
      <c r="K216" s="11">
        <f t="shared" si="3"/>
        <v>-1875190</v>
      </c>
      <c r="L216" s="11">
        <f t="shared" si="4"/>
        <v>2454895</v>
      </c>
      <c r="M216" s="11">
        <f t="shared" si="5"/>
        <v>1850000</v>
      </c>
      <c r="N216" s="11">
        <f t="shared" si="13"/>
        <v>-3079958.333</v>
      </c>
      <c r="O216" s="11">
        <f t="shared" si="14"/>
        <v>-2475063.333</v>
      </c>
      <c r="P216" s="11">
        <f t="shared" si="15"/>
        <v>14511757.67</v>
      </c>
      <c r="Q216" s="11">
        <f t="shared" si="9"/>
        <v>5896000</v>
      </c>
      <c r="R216" s="11">
        <f t="shared" si="16"/>
        <v>276000</v>
      </c>
    </row>
    <row r="217">
      <c r="A217" s="1" t="s">
        <v>3090</v>
      </c>
      <c r="B217" s="8">
        <v>45955.0</v>
      </c>
      <c r="C217" s="1" t="s">
        <v>6</v>
      </c>
      <c r="D217" s="10">
        <v>95000.0</v>
      </c>
      <c r="E217" s="12"/>
      <c r="F217" s="1" t="s">
        <v>3001</v>
      </c>
      <c r="G217" s="11">
        <f t="shared" si="1"/>
        <v>47925510</v>
      </c>
      <c r="H217" s="11">
        <f t="shared" si="11"/>
        <v>7726000</v>
      </c>
      <c r="I217" s="11">
        <f t="shared" si="2"/>
        <v>41979700</v>
      </c>
      <c r="J217" s="11">
        <f t="shared" si="12"/>
        <v>10182274</v>
      </c>
      <c r="K217" s="11">
        <f t="shared" si="3"/>
        <v>-1780190</v>
      </c>
      <c r="L217" s="11">
        <f t="shared" si="4"/>
        <v>2454895</v>
      </c>
      <c r="M217" s="11">
        <f t="shared" si="5"/>
        <v>1850000</v>
      </c>
      <c r="N217" s="11">
        <f t="shared" si="13"/>
        <v>-3048291.667</v>
      </c>
      <c r="O217" s="11">
        <f t="shared" si="14"/>
        <v>-2443396.667</v>
      </c>
      <c r="P217" s="11">
        <f t="shared" si="15"/>
        <v>14543424.33</v>
      </c>
      <c r="Q217" s="11">
        <f t="shared" si="9"/>
        <v>5896000</v>
      </c>
      <c r="R217" s="11">
        <f t="shared" si="16"/>
        <v>276000</v>
      </c>
    </row>
    <row r="218">
      <c r="A218" s="1" t="s">
        <v>3091</v>
      </c>
      <c r="B218" s="8">
        <v>45955.0</v>
      </c>
      <c r="C218" s="1" t="s">
        <v>6</v>
      </c>
      <c r="D218" s="10">
        <v>167000.0</v>
      </c>
      <c r="E218" s="12"/>
      <c r="F218" s="1" t="s">
        <v>2762</v>
      </c>
      <c r="G218" s="11">
        <f t="shared" si="1"/>
        <v>48092510</v>
      </c>
      <c r="H218" s="11">
        <f t="shared" si="11"/>
        <v>7726000</v>
      </c>
      <c r="I218" s="11">
        <f t="shared" si="2"/>
        <v>41979700</v>
      </c>
      <c r="J218" s="11">
        <f t="shared" si="12"/>
        <v>10349274</v>
      </c>
      <c r="K218" s="11">
        <f t="shared" si="3"/>
        <v>-1613190</v>
      </c>
      <c r="L218" s="11">
        <f t="shared" si="4"/>
        <v>2454895</v>
      </c>
      <c r="M218" s="11">
        <f t="shared" si="5"/>
        <v>1850000</v>
      </c>
      <c r="N218" s="11">
        <f t="shared" si="13"/>
        <v>-2992625</v>
      </c>
      <c r="O218" s="11">
        <f t="shared" si="14"/>
        <v>-2387730</v>
      </c>
      <c r="P218" s="11">
        <f t="shared" si="15"/>
        <v>14599091</v>
      </c>
      <c r="Q218" s="11">
        <f t="shared" si="9"/>
        <v>5896000</v>
      </c>
      <c r="R218" s="11">
        <f t="shared" si="16"/>
        <v>276000</v>
      </c>
    </row>
    <row r="219">
      <c r="A219" s="1" t="s">
        <v>3092</v>
      </c>
      <c r="B219" s="8">
        <v>45956.0</v>
      </c>
      <c r="C219" s="1" t="s">
        <v>6</v>
      </c>
      <c r="D219" s="10">
        <v>216474.0</v>
      </c>
      <c r="E219" s="12"/>
      <c r="F219" s="1" t="s">
        <v>2052</v>
      </c>
      <c r="G219" s="11">
        <f t="shared" si="1"/>
        <v>48308984</v>
      </c>
      <c r="H219" s="11">
        <f t="shared" si="11"/>
        <v>7726000</v>
      </c>
      <c r="I219" s="11">
        <f t="shared" si="2"/>
        <v>41979700</v>
      </c>
      <c r="J219" s="11">
        <f t="shared" si="12"/>
        <v>10565748</v>
      </c>
      <c r="K219" s="11">
        <f t="shared" si="3"/>
        <v>-1396716</v>
      </c>
      <c r="L219" s="11">
        <f t="shared" si="4"/>
        <v>2454895</v>
      </c>
      <c r="M219" s="11">
        <f t="shared" si="5"/>
        <v>1850000</v>
      </c>
      <c r="N219" s="11">
        <f t="shared" si="13"/>
        <v>-2920467</v>
      </c>
      <c r="O219" s="11">
        <f t="shared" si="14"/>
        <v>-2315572</v>
      </c>
      <c r="P219" s="11">
        <f t="shared" si="15"/>
        <v>14671249</v>
      </c>
      <c r="Q219" s="11">
        <f t="shared" si="9"/>
        <v>5896000</v>
      </c>
      <c r="R219" s="11">
        <f t="shared" si="16"/>
        <v>276000</v>
      </c>
    </row>
    <row r="220">
      <c r="A220" s="1" t="s">
        <v>3093</v>
      </c>
      <c r="B220" s="8">
        <v>45956.0</v>
      </c>
      <c r="C220" s="1" t="s">
        <v>6</v>
      </c>
      <c r="D220" s="10">
        <v>100000.0</v>
      </c>
      <c r="E220" s="12"/>
      <c r="F220" s="1" t="s">
        <v>3094</v>
      </c>
      <c r="G220" s="11">
        <f t="shared" si="1"/>
        <v>48408984</v>
      </c>
      <c r="H220" s="11">
        <f t="shared" si="11"/>
        <v>7726000</v>
      </c>
      <c r="I220" s="11">
        <f t="shared" si="2"/>
        <v>41979700</v>
      </c>
      <c r="J220" s="11">
        <f t="shared" si="12"/>
        <v>10665748</v>
      </c>
      <c r="K220" s="11">
        <f t="shared" si="3"/>
        <v>-1296716</v>
      </c>
      <c r="L220" s="11">
        <f t="shared" si="4"/>
        <v>2454895</v>
      </c>
      <c r="M220" s="11">
        <f t="shared" si="5"/>
        <v>1850000</v>
      </c>
      <c r="N220" s="11">
        <f t="shared" si="13"/>
        <v>-2887133.667</v>
      </c>
      <c r="O220" s="11">
        <f t="shared" si="14"/>
        <v>-2282238.667</v>
      </c>
      <c r="P220" s="11">
        <f t="shared" si="15"/>
        <v>14704582.33</v>
      </c>
      <c r="Q220" s="11">
        <f t="shared" si="9"/>
        <v>5896000</v>
      </c>
      <c r="R220" s="11">
        <f t="shared" si="16"/>
        <v>276000</v>
      </c>
    </row>
    <row r="221">
      <c r="A221" s="1" t="s">
        <v>3095</v>
      </c>
      <c r="B221" s="8">
        <v>45957.0</v>
      </c>
      <c r="C221" s="1" t="s">
        <v>6</v>
      </c>
      <c r="D221" s="10">
        <v>68000.0</v>
      </c>
      <c r="E221" s="12"/>
      <c r="F221" s="1" t="s">
        <v>2139</v>
      </c>
      <c r="G221" s="11">
        <f t="shared" si="1"/>
        <v>48476984</v>
      </c>
      <c r="H221" s="11">
        <f t="shared" si="11"/>
        <v>7726000</v>
      </c>
      <c r="I221" s="11">
        <f t="shared" si="2"/>
        <v>41979700</v>
      </c>
      <c r="J221" s="11">
        <f t="shared" si="12"/>
        <v>10733748</v>
      </c>
      <c r="K221" s="11">
        <f t="shared" si="3"/>
        <v>-1228716</v>
      </c>
      <c r="L221" s="11">
        <f t="shared" si="4"/>
        <v>2454895</v>
      </c>
      <c r="M221" s="11">
        <f t="shared" si="5"/>
        <v>1850000</v>
      </c>
      <c r="N221" s="11">
        <f t="shared" si="13"/>
        <v>-2864467</v>
      </c>
      <c r="O221" s="11">
        <f t="shared" si="14"/>
        <v>-2259572</v>
      </c>
      <c r="P221" s="11">
        <f t="shared" si="15"/>
        <v>14727249</v>
      </c>
      <c r="Q221" s="11">
        <f t="shared" si="9"/>
        <v>5896000</v>
      </c>
      <c r="R221" s="11">
        <f t="shared" si="16"/>
        <v>276000</v>
      </c>
    </row>
    <row r="222">
      <c r="A222" s="1" t="s">
        <v>3096</v>
      </c>
      <c r="B222" s="8">
        <v>45957.0</v>
      </c>
      <c r="C222" s="1" t="s">
        <v>6</v>
      </c>
      <c r="D222" s="10">
        <v>234000.0</v>
      </c>
      <c r="E222" s="12"/>
      <c r="F222" s="1" t="s">
        <v>3097</v>
      </c>
      <c r="G222" s="11">
        <f t="shared" si="1"/>
        <v>48710984</v>
      </c>
      <c r="H222" s="11">
        <f t="shared" si="11"/>
        <v>7726000</v>
      </c>
      <c r="I222" s="11">
        <f t="shared" si="2"/>
        <v>41979700</v>
      </c>
      <c r="J222" s="11">
        <f t="shared" si="12"/>
        <v>10967748</v>
      </c>
      <c r="K222" s="11">
        <f t="shared" si="3"/>
        <v>-994716</v>
      </c>
      <c r="L222" s="11">
        <f t="shared" si="4"/>
        <v>2454895</v>
      </c>
      <c r="M222" s="11">
        <f t="shared" si="5"/>
        <v>1850000</v>
      </c>
      <c r="N222" s="11">
        <f t="shared" si="13"/>
        <v>-2786467</v>
      </c>
      <c r="O222" s="11">
        <f t="shared" si="14"/>
        <v>-2181572</v>
      </c>
      <c r="P222" s="11">
        <f t="shared" si="15"/>
        <v>14805249</v>
      </c>
      <c r="Q222" s="11">
        <f t="shared" si="9"/>
        <v>5896000</v>
      </c>
      <c r="R222" s="11">
        <f t="shared" si="16"/>
        <v>276000</v>
      </c>
    </row>
    <row r="223">
      <c r="A223" s="1" t="s">
        <v>3098</v>
      </c>
      <c r="B223" s="8">
        <v>45957.0</v>
      </c>
      <c r="C223" s="1" t="s">
        <v>6</v>
      </c>
      <c r="D223" s="10">
        <v>51000.0</v>
      </c>
      <c r="E223" s="12"/>
      <c r="F223" s="1" t="s">
        <v>2045</v>
      </c>
      <c r="G223" s="11">
        <f t="shared" si="1"/>
        <v>48761984</v>
      </c>
      <c r="H223" s="11">
        <f t="shared" si="11"/>
        <v>7726000</v>
      </c>
      <c r="I223" s="11">
        <f t="shared" si="2"/>
        <v>41979700</v>
      </c>
      <c r="J223" s="11">
        <f t="shared" si="12"/>
        <v>11018748</v>
      </c>
      <c r="K223" s="11">
        <f t="shared" si="3"/>
        <v>-943716</v>
      </c>
      <c r="L223" s="11">
        <f t="shared" si="4"/>
        <v>2454895</v>
      </c>
      <c r="M223" s="11">
        <f t="shared" si="5"/>
        <v>1850000</v>
      </c>
      <c r="N223" s="11">
        <f t="shared" si="13"/>
        <v>-2769467</v>
      </c>
      <c r="O223" s="11">
        <f t="shared" si="14"/>
        <v>-2164572</v>
      </c>
      <c r="P223" s="11">
        <f t="shared" si="15"/>
        <v>14822249</v>
      </c>
      <c r="Q223" s="11">
        <f t="shared" si="9"/>
        <v>5896000</v>
      </c>
      <c r="R223" s="11">
        <f t="shared" si="16"/>
        <v>276000</v>
      </c>
    </row>
    <row r="224">
      <c r="A224" s="1" t="s">
        <v>3099</v>
      </c>
      <c r="B224" s="8">
        <v>45957.0</v>
      </c>
      <c r="C224" s="1" t="s">
        <v>6</v>
      </c>
      <c r="D224" s="10">
        <v>68000.0</v>
      </c>
      <c r="E224" s="12"/>
      <c r="F224" s="1" t="s">
        <v>3100</v>
      </c>
      <c r="G224" s="11">
        <f t="shared" si="1"/>
        <v>48829984</v>
      </c>
      <c r="H224" s="11">
        <f t="shared" si="11"/>
        <v>7726000</v>
      </c>
      <c r="I224" s="11">
        <f t="shared" si="2"/>
        <v>41979700</v>
      </c>
      <c r="J224" s="11">
        <f t="shared" si="12"/>
        <v>11086748</v>
      </c>
      <c r="K224" s="11">
        <f t="shared" si="3"/>
        <v>-875716</v>
      </c>
      <c r="L224" s="11">
        <f t="shared" si="4"/>
        <v>2454895</v>
      </c>
      <c r="M224" s="11">
        <f t="shared" si="5"/>
        <v>1850000</v>
      </c>
      <c r="N224" s="11">
        <f t="shared" si="13"/>
        <v>-2746800.333</v>
      </c>
      <c r="O224" s="11">
        <f t="shared" si="14"/>
        <v>-2141905.333</v>
      </c>
      <c r="P224" s="11">
        <f t="shared" si="15"/>
        <v>14844915.67</v>
      </c>
      <c r="Q224" s="11">
        <f t="shared" si="9"/>
        <v>5896000</v>
      </c>
      <c r="R224" s="11">
        <f t="shared" si="16"/>
        <v>276000</v>
      </c>
    </row>
    <row r="225">
      <c r="A225" s="1" t="s">
        <v>3101</v>
      </c>
      <c r="B225" s="8">
        <v>45957.0</v>
      </c>
      <c r="C225" s="1" t="s">
        <v>6</v>
      </c>
      <c r="D225" s="10">
        <v>51000.0</v>
      </c>
      <c r="E225" s="12"/>
      <c r="F225" s="1" t="s">
        <v>3097</v>
      </c>
      <c r="G225" s="11">
        <f t="shared" si="1"/>
        <v>48880984</v>
      </c>
      <c r="H225" s="11">
        <f t="shared" si="11"/>
        <v>7726000</v>
      </c>
      <c r="I225" s="11">
        <f t="shared" si="2"/>
        <v>41979700</v>
      </c>
      <c r="J225" s="11">
        <f t="shared" si="12"/>
        <v>11137748</v>
      </c>
      <c r="K225" s="11">
        <f t="shared" si="3"/>
        <v>-824716</v>
      </c>
      <c r="L225" s="11">
        <f t="shared" si="4"/>
        <v>2454895</v>
      </c>
      <c r="M225" s="11">
        <f t="shared" si="5"/>
        <v>1850000</v>
      </c>
      <c r="N225" s="11">
        <f t="shared" si="13"/>
        <v>-2729800.333</v>
      </c>
      <c r="O225" s="11">
        <f t="shared" si="14"/>
        <v>-2124905.333</v>
      </c>
      <c r="P225" s="11">
        <f t="shared" si="15"/>
        <v>14861915.67</v>
      </c>
      <c r="Q225" s="11">
        <f t="shared" si="9"/>
        <v>5896000</v>
      </c>
      <c r="R225" s="11">
        <f t="shared" si="16"/>
        <v>276000</v>
      </c>
    </row>
    <row r="226">
      <c r="A226" s="1" t="s">
        <v>3102</v>
      </c>
      <c r="B226" s="8">
        <v>45957.0</v>
      </c>
      <c r="C226" s="1" t="s">
        <v>6</v>
      </c>
      <c r="D226" s="10">
        <v>22000.0</v>
      </c>
      <c r="E226" s="12"/>
      <c r="F226" s="1" t="s">
        <v>2032</v>
      </c>
      <c r="G226" s="11">
        <f t="shared" si="1"/>
        <v>48902984</v>
      </c>
      <c r="H226" s="11">
        <f t="shared" si="11"/>
        <v>7726000</v>
      </c>
      <c r="I226" s="11">
        <f t="shared" si="2"/>
        <v>41979700</v>
      </c>
      <c r="J226" s="11">
        <f t="shared" si="12"/>
        <v>11159748</v>
      </c>
      <c r="K226" s="11">
        <f t="shared" si="3"/>
        <v>-802716</v>
      </c>
      <c r="L226" s="11">
        <f t="shared" si="4"/>
        <v>2454895</v>
      </c>
      <c r="M226" s="11">
        <f t="shared" si="5"/>
        <v>1850000</v>
      </c>
      <c r="N226" s="11">
        <f t="shared" si="13"/>
        <v>-2722467</v>
      </c>
      <c r="O226" s="11">
        <f t="shared" si="14"/>
        <v>-2117572</v>
      </c>
      <c r="P226" s="11">
        <f t="shared" si="15"/>
        <v>14869249</v>
      </c>
      <c r="Q226" s="11">
        <f t="shared" si="9"/>
        <v>5896000</v>
      </c>
      <c r="R226" s="11">
        <f t="shared" si="16"/>
        <v>276000</v>
      </c>
    </row>
    <row r="227">
      <c r="A227" s="1" t="s">
        <v>3103</v>
      </c>
      <c r="B227" s="8">
        <v>45957.0</v>
      </c>
      <c r="C227" s="1" t="s">
        <v>6</v>
      </c>
      <c r="D227" s="10">
        <v>25000.0</v>
      </c>
      <c r="E227" s="12"/>
      <c r="F227" s="1" t="s">
        <v>3104</v>
      </c>
      <c r="G227" s="11">
        <f t="shared" si="1"/>
        <v>48927984</v>
      </c>
      <c r="H227" s="11">
        <f t="shared" si="11"/>
        <v>7726000</v>
      </c>
      <c r="I227" s="11">
        <f t="shared" si="2"/>
        <v>41979700</v>
      </c>
      <c r="J227" s="11">
        <f t="shared" si="12"/>
        <v>11184748</v>
      </c>
      <c r="K227" s="11">
        <f t="shared" si="3"/>
        <v>-777716</v>
      </c>
      <c r="L227" s="11">
        <f t="shared" si="4"/>
        <v>2454895</v>
      </c>
      <c r="M227" s="11">
        <f t="shared" si="5"/>
        <v>1850000</v>
      </c>
      <c r="N227" s="11">
        <f t="shared" si="13"/>
        <v>-2714133.667</v>
      </c>
      <c r="O227" s="11">
        <f t="shared" si="14"/>
        <v>-2109238.667</v>
      </c>
      <c r="P227" s="11">
        <f t="shared" si="15"/>
        <v>14877582.33</v>
      </c>
      <c r="Q227" s="11">
        <f t="shared" si="9"/>
        <v>5896000</v>
      </c>
      <c r="R227" s="11">
        <f t="shared" si="16"/>
        <v>276000</v>
      </c>
    </row>
    <row r="228">
      <c r="A228" s="1" t="s">
        <v>3105</v>
      </c>
      <c r="B228" s="8">
        <v>45957.0</v>
      </c>
      <c r="C228" s="1" t="s">
        <v>6</v>
      </c>
      <c r="D228" s="10">
        <v>120000.0</v>
      </c>
      <c r="E228" s="12"/>
      <c r="F228" s="1" t="s">
        <v>3106</v>
      </c>
      <c r="G228" s="11">
        <f t="shared" si="1"/>
        <v>49047984</v>
      </c>
      <c r="H228" s="11">
        <f t="shared" si="11"/>
        <v>7726000</v>
      </c>
      <c r="I228" s="11">
        <f t="shared" si="2"/>
        <v>41979700</v>
      </c>
      <c r="J228" s="11">
        <f t="shared" si="12"/>
        <v>11304748</v>
      </c>
      <c r="K228" s="11">
        <f t="shared" si="3"/>
        <v>-657716</v>
      </c>
      <c r="L228" s="11">
        <f t="shared" si="4"/>
        <v>2454895</v>
      </c>
      <c r="M228" s="11">
        <f t="shared" si="5"/>
        <v>1850000</v>
      </c>
      <c r="N228" s="11">
        <f t="shared" si="13"/>
        <v>-2674133.667</v>
      </c>
      <c r="O228" s="11">
        <f t="shared" si="14"/>
        <v>-2069238.667</v>
      </c>
      <c r="P228" s="11">
        <f t="shared" si="15"/>
        <v>14917582.33</v>
      </c>
      <c r="Q228" s="11">
        <f t="shared" si="9"/>
        <v>5896000</v>
      </c>
      <c r="R228" s="11">
        <f t="shared" si="16"/>
        <v>276000</v>
      </c>
    </row>
    <row r="229">
      <c r="A229" s="1" t="s">
        <v>3107</v>
      </c>
      <c r="B229" s="8">
        <v>45957.0</v>
      </c>
      <c r="C229" s="1" t="s">
        <v>34</v>
      </c>
      <c r="D229" s="12"/>
      <c r="E229" s="10">
        <v>108000.0</v>
      </c>
      <c r="F229" s="1" t="s">
        <v>270</v>
      </c>
      <c r="G229" s="11">
        <f t="shared" si="1"/>
        <v>49047984</v>
      </c>
      <c r="H229" s="11">
        <f t="shared" si="11"/>
        <v>7726000</v>
      </c>
      <c r="I229" s="11">
        <f t="shared" si="2"/>
        <v>42087700</v>
      </c>
      <c r="J229" s="11">
        <f t="shared" si="12"/>
        <v>11196748</v>
      </c>
      <c r="K229" s="11">
        <f t="shared" si="3"/>
        <v>-765716</v>
      </c>
      <c r="L229" s="11">
        <f t="shared" si="4"/>
        <v>2454895</v>
      </c>
      <c r="M229" s="11">
        <f t="shared" si="5"/>
        <v>1850000</v>
      </c>
      <c r="N229" s="11">
        <f t="shared" si="13"/>
        <v>-2710133.667</v>
      </c>
      <c r="O229" s="11">
        <f t="shared" si="14"/>
        <v>-2105238.667</v>
      </c>
      <c r="P229" s="11">
        <f t="shared" si="15"/>
        <v>14881582.33</v>
      </c>
      <c r="Q229" s="11">
        <f t="shared" si="9"/>
        <v>5896000</v>
      </c>
      <c r="R229" s="11">
        <f t="shared" si="16"/>
        <v>276000</v>
      </c>
    </row>
    <row r="230">
      <c r="A230" s="1" t="s">
        <v>3108</v>
      </c>
      <c r="B230" s="8">
        <v>45958.0</v>
      </c>
      <c r="C230" s="1" t="s">
        <v>34</v>
      </c>
      <c r="D230" s="12"/>
      <c r="E230" s="10">
        <v>192000.0</v>
      </c>
      <c r="F230" s="1" t="s">
        <v>1762</v>
      </c>
      <c r="G230" s="11">
        <f t="shared" si="1"/>
        <v>49047984</v>
      </c>
      <c r="H230" s="11">
        <f t="shared" si="11"/>
        <v>7726000</v>
      </c>
      <c r="I230" s="11">
        <f t="shared" si="2"/>
        <v>42279700</v>
      </c>
      <c r="J230" s="11">
        <f t="shared" si="12"/>
        <v>11004748</v>
      </c>
      <c r="K230" s="11">
        <f t="shared" si="3"/>
        <v>-957716</v>
      </c>
      <c r="L230" s="11">
        <f t="shared" si="4"/>
        <v>2454895</v>
      </c>
      <c r="M230" s="11">
        <f t="shared" si="5"/>
        <v>1850000</v>
      </c>
      <c r="N230" s="11">
        <f t="shared" si="13"/>
        <v>-2774133.667</v>
      </c>
      <c r="O230" s="11">
        <f t="shared" si="14"/>
        <v>-2169238.667</v>
      </c>
      <c r="P230" s="11">
        <f t="shared" si="15"/>
        <v>14817582.33</v>
      </c>
      <c r="Q230" s="11">
        <f t="shared" si="9"/>
        <v>5896000</v>
      </c>
      <c r="R230" s="11">
        <f t="shared" si="16"/>
        <v>276000</v>
      </c>
    </row>
    <row r="231">
      <c r="A231" s="1" t="s">
        <v>3109</v>
      </c>
      <c r="B231" s="8">
        <v>45958.0</v>
      </c>
      <c r="C231" s="1" t="s">
        <v>25</v>
      </c>
      <c r="D231" s="12"/>
      <c r="E231" s="10">
        <v>200000.0</v>
      </c>
      <c r="F231" s="1" t="s">
        <v>53</v>
      </c>
      <c r="G231" s="11">
        <f t="shared" si="1"/>
        <v>49047984</v>
      </c>
      <c r="H231" s="11">
        <f t="shared" si="11"/>
        <v>7926000</v>
      </c>
      <c r="I231" s="11">
        <f t="shared" si="2"/>
        <v>42279700</v>
      </c>
      <c r="J231" s="11">
        <f t="shared" si="12"/>
        <v>10804748</v>
      </c>
      <c r="K231" s="11">
        <f t="shared" si="3"/>
        <v>-1157716</v>
      </c>
      <c r="L231" s="11">
        <f t="shared" si="4"/>
        <v>2454895</v>
      </c>
      <c r="M231" s="11">
        <f t="shared" si="5"/>
        <v>1850000</v>
      </c>
      <c r="N231" s="11">
        <f t="shared" si="13"/>
        <v>-2840800.333</v>
      </c>
      <c r="O231" s="11">
        <f t="shared" si="14"/>
        <v>-2235905.333</v>
      </c>
      <c r="P231" s="11">
        <f t="shared" si="15"/>
        <v>14750915.67</v>
      </c>
      <c r="Q231" s="11">
        <f t="shared" si="9"/>
        <v>6096000</v>
      </c>
      <c r="R231" s="11">
        <f t="shared" si="16"/>
        <v>276000</v>
      </c>
    </row>
    <row r="232">
      <c r="A232" s="1" t="s">
        <v>3110</v>
      </c>
      <c r="B232" s="8">
        <v>45958.0</v>
      </c>
      <c r="C232" s="1" t="s">
        <v>25</v>
      </c>
      <c r="D232" s="12"/>
      <c r="E232" s="10">
        <v>50000.0</v>
      </c>
      <c r="F232" s="1" t="s">
        <v>2466</v>
      </c>
      <c r="G232" s="11">
        <f t="shared" si="1"/>
        <v>49047984</v>
      </c>
      <c r="H232" s="11">
        <f t="shared" si="11"/>
        <v>7976000</v>
      </c>
      <c r="I232" s="11">
        <f t="shared" si="2"/>
        <v>42279700</v>
      </c>
      <c r="J232" s="11">
        <f t="shared" si="12"/>
        <v>10754748</v>
      </c>
      <c r="K232" s="11">
        <f t="shared" si="3"/>
        <v>-1207716</v>
      </c>
      <c r="L232" s="11">
        <f t="shared" si="4"/>
        <v>2454895</v>
      </c>
      <c r="M232" s="11">
        <f t="shared" si="5"/>
        <v>1850000</v>
      </c>
      <c r="N232" s="11">
        <f t="shared" si="13"/>
        <v>-2857467</v>
      </c>
      <c r="O232" s="11">
        <f t="shared" si="14"/>
        <v>-2252572</v>
      </c>
      <c r="P232" s="11">
        <f t="shared" si="15"/>
        <v>14734249</v>
      </c>
      <c r="Q232" s="11">
        <f t="shared" si="9"/>
        <v>6096000</v>
      </c>
      <c r="R232" s="11">
        <f t="shared" si="16"/>
        <v>276000</v>
      </c>
    </row>
    <row r="233">
      <c r="A233" s="1" t="s">
        <v>3111</v>
      </c>
      <c r="B233" s="8">
        <v>45958.0</v>
      </c>
      <c r="C233" s="1" t="s">
        <v>25</v>
      </c>
      <c r="D233" s="12"/>
      <c r="E233" s="10">
        <v>120000.0</v>
      </c>
      <c r="F233" s="1" t="s">
        <v>3112</v>
      </c>
      <c r="G233" s="11">
        <f t="shared" si="1"/>
        <v>49047984</v>
      </c>
      <c r="H233" s="11">
        <f t="shared" si="11"/>
        <v>8096000</v>
      </c>
      <c r="I233" s="11">
        <f t="shared" si="2"/>
        <v>42279700</v>
      </c>
      <c r="J233" s="11">
        <f t="shared" si="12"/>
        <v>10634748</v>
      </c>
      <c r="K233" s="11">
        <f t="shared" si="3"/>
        <v>-1327716</v>
      </c>
      <c r="L233" s="11">
        <f t="shared" si="4"/>
        <v>2454895</v>
      </c>
      <c r="M233" s="11">
        <f t="shared" si="5"/>
        <v>1850000</v>
      </c>
      <c r="N233" s="11">
        <f t="shared" si="13"/>
        <v>-2897467</v>
      </c>
      <c r="O233" s="11">
        <f t="shared" si="14"/>
        <v>-2292572</v>
      </c>
      <c r="P233" s="11">
        <f t="shared" si="15"/>
        <v>14694249</v>
      </c>
      <c r="Q233" s="11">
        <f t="shared" si="9"/>
        <v>6096000</v>
      </c>
      <c r="R233" s="11">
        <f t="shared" si="16"/>
        <v>276000</v>
      </c>
    </row>
    <row r="234">
      <c r="A234" s="14" t="s">
        <v>3113</v>
      </c>
      <c r="B234" s="8">
        <v>45959.0</v>
      </c>
      <c r="C234" s="1" t="s">
        <v>34</v>
      </c>
      <c r="D234" s="12"/>
      <c r="E234" s="10">
        <v>832500.0</v>
      </c>
      <c r="F234" s="1" t="s">
        <v>3114</v>
      </c>
      <c r="G234" s="11">
        <f t="shared" si="1"/>
        <v>49047984</v>
      </c>
      <c r="H234" s="11">
        <f t="shared" si="11"/>
        <v>8096000</v>
      </c>
      <c r="I234" s="11">
        <f t="shared" si="2"/>
        <v>43112200</v>
      </c>
      <c r="J234" s="11">
        <f t="shared" si="12"/>
        <v>9802248</v>
      </c>
      <c r="K234" s="11">
        <f t="shared" si="3"/>
        <v>-2160216</v>
      </c>
      <c r="L234" s="11">
        <f t="shared" si="4"/>
        <v>2454895</v>
      </c>
      <c r="M234" s="11">
        <f t="shared" si="5"/>
        <v>1850000</v>
      </c>
      <c r="N234" s="11">
        <f t="shared" si="13"/>
        <v>-3174967</v>
      </c>
      <c r="O234" s="11">
        <f t="shared" si="14"/>
        <v>-2570072</v>
      </c>
      <c r="P234" s="11">
        <f t="shared" si="15"/>
        <v>14416749</v>
      </c>
      <c r="Q234" s="11">
        <f t="shared" si="9"/>
        <v>6096000</v>
      </c>
      <c r="R234" s="11">
        <f t="shared" si="16"/>
        <v>276000</v>
      </c>
    </row>
    <row r="235">
      <c r="A235" s="1" t="s">
        <v>3115</v>
      </c>
      <c r="B235" s="8">
        <v>45959.0</v>
      </c>
      <c r="C235" s="1" t="s">
        <v>34</v>
      </c>
      <c r="D235" s="12"/>
      <c r="E235" s="10">
        <v>1000000.0</v>
      </c>
      <c r="F235" s="1" t="s">
        <v>3116</v>
      </c>
      <c r="G235" s="11">
        <f t="shared" si="1"/>
        <v>49047984</v>
      </c>
      <c r="H235" s="11">
        <f t="shared" si="11"/>
        <v>8096000</v>
      </c>
      <c r="I235" s="11">
        <f t="shared" si="2"/>
        <v>44112200</v>
      </c>
      <c r="J235" s="11">
        <f t="shared" si="12"/>
        <v>8802248</v>
      </c>
      <c r="K235" s="11">
        <f t="shared" si="3"/>
        <v>-3160216</v>
      </c>
      <c r="L235" s="11">
        <f t="shared" si="4"/>
        <v>2454895</v>
      </c>
      <c r="M235" s="11">
        <f t="shared" si="5"/>
        <v>1850000</v>
      </c>
      <c r="N235" s="11">
        <f t="shared" si="13"/>
        <v>-3508300.333</v>
      </c>
      <c r="O235" s="11">
        <f t="shared" si="14"/>
        <v>-2903405.333</v>
      </c>
      <c r="P235" s="11">
        <f t="shared" si="15"/>
        <v>14083415.67</v>
      </c>
      <c r="Q235" s="11">
        <f t="shared" si="9"/>
        <v>6096000</v>
      </c>
      <c r="R235" s="11">
        <f t="shared" si="16"/>
        <v>276000</v>
      </c>
    </row>
    <row r="236">
      <c r="A236" s="1" t="s">
        <v>3117</v>
      </c>
      <c r="B236" s="8">
        <v>45959.0</v>
      </c>
      <c r="C236" s="1" t="s">
        <v>25</v>
      </c>
      <c r="D236" s="12"/>
      <c r="E236" s="10">
        <v>503000.0</v>
      </c>
      <c r="F236" s="1" t="s">
        <v>433</v>
      </c>
      <c r="G236" s="11">
        <f t="shared" si="1"/>
        <v>49047984</v>
      </c>
      <c r="H236" s="11">
        <f t="shared" si="11"/>
        <v>8599000</v>
      </c>
      <c r="I236" s="11">
        <f t="shared" si="2"/>
        <v>44112200</v>
      </c>
      <c r="J236" s="11">
        <f t="shared" si="12"/>
        <v>8299248</v>
      </c>
      <c r="K236" s="11">
        <f t="shared" si="3"/>
        <v>-3663216</v>
      </c>
      <c r="L236" s="11">
        <f t="shared" si="4"/>
        <v>2454895</v>
      </c>
      <c r="M236" s="11">
        <f t="shared" si="5"/>
        <v>1850000</v>
      </c>
      <c r="N236" s="11">
        <f t="shared" si="13"/>
        <v>-3675967</v>
      </c>
      <c r="O236" s="11">
        <f t="shared" si="14"/>
        <v>-3071072</v>
      </c>
      <c r="P236" s="11">
        <f t="shared" si="15"/>
        <v>13915749</v>
      </c>
      <c r="Q236" s="11">
        <f t="shared" si="9"/>
        <v>6096000</v>
      </c>
      <c r="R236" s="11">
        <f t="shared" si="16"/>
        <v>276000</v>
      </c>
    </row>
    <row r="237">
      <c r="A237" s="1" t="s">
        <v>3118</v>
      </c>
      <c r="B237" s="8">
        <v>45959.0</v>
      </c>
      <c r="C237" s="1" t="s">
        <v>25</v>
      </c>
      <c r="D237" s="12"/>
      <c r="E237" s="10">
        <v>100000.0</v>
      </c>
      <c r="F237" s="1" t="s">
        <v>53</v>
      </c>
      <c r="G237" s="11">
        <f t="shared" si="1"/>
        <v>49047984</v>
      </c>
      <c r="H237" s="11">
        <f t="shared" si="11"/>
        <v>8699000</v>
      </c>
      <c r="I237" s="11">
        <f t="shared" si="2"/>
        <v>44112200</v>
      </c>
      <c r="J237" s="11">
        <f t="shared" si="12"/>
        <v>8199248</v>
      </c>
      <c r="K237" s="11">
        <f t="shared" si="3"/>
        <v>-3763216</v>
      </c>
      <c r="L237" s="11">
        <f t="shared" si="4"/>
        <v>2454895</v>
      </c>
      <c r="M237" s="11">
        <f t="shared" si="5"/>
        <v>1850000</v>
      </c>
      <c r="N237" s="11">
        <f t="shared" si="13"/>
        <v>-3709300.333</v>
      </c>
      <c r="O237" s="11">
        <f t="shared" si="14"/>
        <v>-3104405.333</v>
      </c>
      <c r="P237" s="11">
        <f t="shared" si="15"/>
        <v>13882415.67</v>
      </c>
      <c r="Q237" s="11">
        <f t="shared" si="9"/>
        <v>6196000</v>
      </c>
      <c r="R237" s="11">
        <f t="shared" si="16"/>
        <v>276000</v>
      </c>
    </row>
    <row r="238">
      <c r="A238" s="1" t="s">
        <v>3119</v>
      </c>
      <c r="B238" s="8">
        <v>45959.0</v>
      </c>
      <c r="C238" s="1" t="s">
        <v>1982</v>
      </c>
      <c r="D238" s="12"/>
      <c r="E238" s="10">
        <v>120000.0</v>
      </c>
      <c r="F238" s="1" t="s">
        <v>1983</v>
      </c>
      <c r="G238" s="11">
        <f t="shared" si="1"/>
        <v>49047984</v>
      </c>
      <c r="H238" s="11">
        <f t="shared" si="11"/>
        <v>8699000</v>
      </c>
      <c r="I238" s="11">
        <f t="shared" si="2"/>
        <v>44112200</v>
      </c>
      <c r="J238" s="11">
        <f t="shared" si="12"/>
        <v>8079248</v>
      </c>
      <c r="K238" s="11">
        <f t="shared" si="3"/>
        <v>-3763216</v>
      </c>
      <c r="L238" s="11">
        <f t="shared" si="4"/>
        <v>2574895</v>
      </c>
      <c r="M238" s="11">
        <f t="shared" si="5"/>
        <v>1850000</v>
      </c>
      <c r="N238" s="11">
        <f t="shared" si="13"/>
        <v>-3829300.333</v>
      </c>
      <c r="O238" s="11">
        <f t="shared" si="14"/>
        <v>-3104405.333</v>
      </c>
      <c r="P238" s="11">
        <f t="shared" si="15"/>
        <v>13882415.67</v>
      </c>
      <c r="Q238" s="11">
        <f t="shared" si="9"/>
        <v>6196000</v>
      </c>
      <c r="R238" s="11">
        <f t="shared" si="16"/>
        <v>276000</v>
      </c>
    </row>
    <row r="239">
      <c r="A239" s="1" t="s">
        <v>3120</v>
      </c>
      <c r="B239" s="8">
        <v>45958.0</v>
      </c>
      <c r="C239" s="1" t="s">
        <v>6</v>
      </c>
      <c r="D239" s="10">
        <v>255000.0</v>
      </c>
      <c r="E239" s="12"/>
      <c r="F239" s="1" t="s">
        <v>3121</v>
      </c>
      <c r="G239" s="11">
        <f t="shared" si="1"/>
        <v>49302984</v>
      </c>
      <c r="H239" s="11">
        <f t="shared" si="11"/>
        <v>8699000</v>
      </c>
      <c r="I239" s="11">
        <f t="shared" si="2"/>
        <v>44112200</v>
      </c>
      <c r="J239" s="11">
        <f t="shared" si="12"/>
        <v>8334248</v>
      </c>
      <c r="K239" s="11">
        <f t="shared" si="3"/>
        <v>-3508216</v>
      </c>
      <c r="L239" s="11">
        <f t="shared" si="4"/>
        <v>2574895</v>
      </c>
      <c r="M239" s="11">
        <f t="shared" si="5"/>
        <v>1850000</v>
      </c>
      <c r="N239" s="11">
        <f t="shared" si="13"/>
        <v>-3744300.333</v>
      </c>
      <c r="O239" s="11">
        <f t="shared" si="14"/>
        <v>-3019405.333</v>
      </c>
      <c r="P239" s="11">
        <f t="shared" si="15"/>
        <v>13967415.67</v>
      </c>
      <c r="Q239" s="11">
        <f t="shared" si="9"/>
        <v>6196000</v>
      </c>
      <c r="R239" s="11">
        <f t="shared" si="16"/>
        <v>276000</v>
      </c>
    </row>
    <row r="240">
      <c r="A240" s="1" t="s">
        <v>3122</v>
      </c>
      <c r="B240" s="8">
        <v>45959.0</v>
      </c>
      <c r="C240" s="1" t="s">
        <v>34</v>
      </c>
      <c r="D240" s="12"/>
      <c r="E240" s="10">
        <v>4176000.0</v>
      </c>
      <c r="F240" s="1" t="s">
        <v>3123</v>
      </c>
      <c r="G240" s="11">
        <f t="shared" si="1"/>
        <v>49302984</v>
      </c>
      <c r="H240" s="11">
        <f t="shared" si="11"/>
        <v>8699000</v>
      </c>
      <c r="I240" s="11">
        <f t="shared" si="2"/>
        <v>48288200</v>
      </c>
      <c r="J240" s="11">
        <f t="shared" si="12"/>
        <v>4158248</v>
      </c>
      <c r="K240" s="11">
        <f t="shared" si="3"/>
        <v>-7684216</v>
      </c>
      <c r="L240" s="11">
        <f t="shared" si="4"/>
        <v>2574895</v>
      </c>
      <c r="M240" s="11">
        <f t="shared" si="5"/>
        <v>1850000</v>
      </c>
      <c r="N240" s="11">
        <f t="shared" si="13"/>
        <v>-5136300.333</v>
      </c>
      <c r="O240" s="11">
        <f t="shared" si="14"/>
        <v>-4411405.333</v>
      </c>
      <c r="P240" s="11">
        <f t="shared" si="15"/>
        <v>12575415.67</v>
      </c>
      <c r="Q240" s="11">
        <f t="shared" si="9"/>
        <v>6196000</v>
      </c>
      <c r="R240" s="11">
        <f t="shared" si="16"/>
        <v>276000</v>
      </c>
    </row>
    <row r="241">
      <c r="A241" s="1" t="s">
        <v>3124</v>
      </c>
      <c r="B241" s="8">
        <v>45959.0</v>
      </c>
      <c r="C241" s="1" t="s">
        <v>34</v>
      </c>
      <c r="D241" s="12"/>
      <c r="E241" s="10">
        <v>225000.0</v>
      </c>
      <c r="F241" s="1" t="s">
        <v>39</v>
      </c>
      <c r="G241" s="11">
        <f t="shared" si="1"/>
        <v>49302984</v>
      </c>
      <c r="H241" s="11">
        <f t="shared" si="11"/>
        <v>8699000</v>
      </c>
      <c r="I241" s="11">
        <f t="shared" si="2"/>
        <v>48513200</v>
      </c>
      <c r="J241" s="11">
        <f t="shared" si="12"/>
        <v>3933248</v>
      </c>
      <c r="K241" s="11">
        <f t="shared" si="3"/>
        <v>-7909216</v>
      </c>
      <c r="L241" s="11">
        <f t="shared" si="4"/>
        <v>2574895</v>
      </c>
      <c r="M241" s="11">
        <f t="shared" si="5"/>
        <v>1850000</v>
      </c>
      <c r="N241" s="11">
        <f t="shared" si="13"/>
        <v>-5211300.333</v>
      </c>
      <c r="O241" s="11">
        <f t="shared" si="14"/>
        <v>-4486405.333</v>
      </c>
      <c r="P241" s="11">
        <f t="shared" si="15"/>
        <v>12500415.67</v>
      </c>
      <c r="Q241" s="11">
        <f t="shared" si="9"/>
        <v>6196000</v>
      </c>
      <c r="R241" s="11">
        <f t="shared" si="16"/>
        <v>276000</v>
      </c>
    </row>
    <row r="242">
      <c r="A242" s="1" t="s">
        <v>3125</v>
      </c>
      <c r="B242" s="8">
        <v>45959.0</v>
      </c>
      <c r="C242" s="1" t="s">
        <v>34</v>
      </c>
      <c r="D242" s="12"/>
      <c r="E242" s="10">
        <v>80000.0</v>
      </c>
      <c r="F242" s="1" t="s">
        <v>3126</v>
      </c>
      <c r="G242" s="11">
        <f t="shared" si="1"/>
        <v>49302984</v>
      </c>
      <c r="H242" s="11">
        <f t="shared" si="11"/>
        <v>8699000</v>
      </c>
      <c r="I242" s="11">
        <f t="shared" si="2"/>
        <v>48593200</v>
      </c>
      <c r="J242" s="11">
        <f t="shared" si="12"/>
        <v>3853248</v>
      </c>
      <c r="K242" s="11">
        <f t="shared" si="3"/>
        <v>-7989216</v>
      </c>
      <c r="L242" s="11">
        <f t="shared" si="4"/>
        <v>2574895</v>
      </c>
      <c r="M242" s="11">
        <f t="shared" si="5"/>
        <v>1850000</v>
      </c>
      <c r="N242" s="11">
        <f t="shared" si="13"/>
        <v>-5237967</v>
      </c>
      <c r="O242" s="11">
        <f t="shared" si="14"/>
        <v>-4513072</v>
      </c>
      <c r="P242" s="11">
        <f t="shared" si="15"/>
        <v>12473749</v>
      </c>
      <c r="Q242" s="11">
        <f t="shared" si="9"/>
        <v>6196000</v>
      </c>
      <c r="R242" s="11">
        <f t="shared" si="16"/>
        <v>276000</v>
      </c>
    </row>
    <row r="243">
      <c r="A243" s="1" t="s">
        <v>3127</v>
      </c>
      <c r="B243" s="8">
        <v>45959.0</v>
      </c>
      <c r="C243" s="1" t="s">
        <v>34</v>
      </c>
      <c r="D243" s="12"/>
      <c r="E243" s="10">
        <v>33000.0</v>
      </c>
      <c r="F243" s="1" t="s">
        <v>62</v>
      </c>
      <c r="G243" s="11">
        <f t="shared" si="1"/>
        <v>49302984</v>
      </c>
      <c r="H243" s="11">
        <f t="shared" si="11"/>
        <v>8699000</v>
      </c>
      <c r="I243" s="11">
        <f t="shared" si="2"/>
        <v>48626200</v>
      </c>
      <c r="J243" s="11">
        <f t="shared" si="12"/>
        <v>3820248</v>
      </c>
      <c r="K243" s="11">
        <f t="shared" si="3"/>
        <v>-8022216</v>
      </c>
      <c r="L243" s="11">
        <f t="shared" si="4"/>
        <v>2574895</v>
      </c>
      <c r="M243" s="11">
        <f t="shared" si="5"/>
        <v>1850000</v>
      </c>
      <c r="N243" s="11">
        <f t="shared" si="13"/>
        <v>-5248967</v>
      </c>
      <c r="O243" s="11">
        <f t="shared" si="14"/>
        <v>-4524072</v>
      </c>
      <c r="P243" s="11">
        <f t="shared" si="15"/>
        <v>12462749</v>
      </c>
      <c r="Q243" s="11">
        <f t="shared" si="9"/>
        <v>6196000</v>
      </c>
      <c r="R243" s="11">
        <f t="shared" si="16"/>
        <v>276000</v>
      </c>
    </row>
    <row r="244">
      <c r="A244" s="1" t="s">
        <v>3128</v>
      </c>
      <c r="B244" s="8">
        <v>45959.0</v>
      </c>
      <c r="C244" s="1" t="s">
        <v>6</v>
      </c>
      <c r="D244" s="10">
        <v>630000.0</v>
      </c>
      <c r="E244" s="12"/>
      <c r="F244" s="1" t="s">
        <v>3129</v>
      </c>
      <c r="G244" s="11">
        <f t="shared" si="1"/>
        <v>49932984</v>
      </c>
      <c r="H244" s="11">
        <f t="shared" si="11"/>
        <v>8699000</v>
      </c>
      <c r="I244" s="11">
        <f t="shared" si="2"/>
        <v>48626200</v>
      </c>
      <c r="J244" s="11">
        <f t="shared" si="12"/>
        <v>4450248</v>
      </c>
      <c r="K244" s="11">
        <f t="shared" si="3"/>
        <v>-7392216</v>
      </c>
      <c r="L244" s="11">
        <f t="shared" si="4"/>
        <v>2574895</v>
      </c>
      <c r="M244" s="11">
        <f t="shared" si="5"/>
        <v>1850000</v>
      </c>
      <c r="N244" s="11">
        <f t="shared" si="13"/>
        <v>-5038967</v>
      </c>
      <c r="O244" s="11">
        <f t="shared" si="14"/>
        <v>-4314072</v>
      </c>
      <c r="P244" s="11">
        <f t="shared" si="15"/>
        <v>12672749</v>
      </c>
      <c r="Q244" s="11">
        <f t="shared" si="9"/>
        <v>6196000</v>
      </c>
      <c r="R244" s="11">
        <f t="shared" si="16"/>
        <v>276000</v>
      </c>
    </row>
    <row r="245">
      <c r="A245" s="1" t="s">
        <v>3130</v>
      </c>
      <c r="B245" s="8">
        <v>45960.0</v>
      </c>
      <c r="C245" s="1" t="s">
        <v>34</v>
      </c>
      <c r="D245" s="12"/>
      <c r="E245" s="10">
        <v>165000.0</v>
      </c>
      <c r="F245" s="1" t="s">
        <v>3131</v>
      </c>
      <c r="G245" s="11">
        <f t="shared" si="1"/>
        <v>49932984</v>
      </c>
      <c r="H245" s="11">
        <f t="shared" si="11"/>
        <v>8699000</v>
      </c>
      <c r="I245" s="11">
        <f t="shared" si="2"/>
        <v>48791200</v>
      </c>
      <c r="J245" s="11">
        <f t="shared" si="12"/>
        <v>4285248</v>
      </c>
      <c r="K245" s="11">
        <f t="shared" si="3"/>
        <v>-7557216</v>
      </c>
      <c r="L245" s="11">
        <f t="shared" si="4"/>
        <v>2574895</v>
      </c>
      <c r="M245" s="11">
        <f t="shared" si="5"/>
        <v>1850000</v>
      </c>
      <c r="N245" s="11">
        <f t="shared" si="13"/>
        <v>-5093967</v>
      </c>
      <c r="O245" s="11">
        <f t="shared" si="14"/>
        <v>-4369072</v>
      </c>
      <c r="P245" s="11">
        <f t="shared" si="15"/>
        <v>12617749</v>
      </c>
      <c r="Q245" s="11">
        <f t="shared" si="9"/>
        <v>6196000</v>
      </c>
      <c r="R245" s="11">
        <f t="shared" si="16"/>
        <v>276000</v>
      </c>
    </row>
    <row r="246">
      <c r="A246" s="1" t="s">
        <v>3132</v>
      </c>
      <c r="B246" s="8">
        <v>45960.0</v>
      </c>
      <c r="C246" s="1" t="s">
        <v>34</v>
      </c>
      <c r="D246" s="12"/>
      <c r="E246" s="10">
        <v>412000.0</v>
      </c>
      <c r="F246" s="1" t="s">
        <v>1762</v>
      </c>
      <c r="G246" s="11">
        <f t="shared" si="1"/>
        <v>49932984</v>
      </c>
      <c r="H246" s="11">
        <f t="shared" si="11"/>
        <v>8699000</v>
      </c>
      <c r="I246" s="11">
        <f t="shared" si="2"/>
        <v>49203200</v>
      </c>
      <c r="J246" s="11">
        <f t="shared" si="12"/>
        <v>3873248</v>
      </c>
      <c r="K246" s="11">
        <f t="shared" si="3"/>
        <v>-7969216</v>
      </c>
      <c r="L246" s="11">
        <f t="shared" si="4"/>
        <v>2574895</v>
      </c>
      <c r="M246" s="11">
        <f t="shared" si="5"/>
        <v>1850000</v>
      </c>
      <c r="N246" s="11">
        <f t="shared" si="13"/>
        <v>-5231300.333</v>
      </c>
      <c r="O246" s="11">
        <f t="shared" si="14"/>
        <v>-4506405.333</v>
      </c>
      <c r="P246" s="11">
        <f t="shared" si="15"/>
        <v>12480415.67</v>
      </c>
      <c r="Q246" s="11">
        <f t="shared" si="9"/>
        <v>6196000</v>
      </c>
      <c r="R246" s="11">
        <f t="shared" si="16"/>
        <v>276000</v>
      </c>
    </row>
    <row r="247">
      <c r="A247" s="1" t="s">
        <v>3133</v>
      </c>
      <c r="B247" s="8">
        <v>45960.0</v>
      </c>
      <c r="C247" s="1" t="s">
        <v>25</v>
      </c>
      <c r="D247" s="12"/>
      <c r="E247" s="10">
        <v>50000.0</v>
      </c>
      <c r="F247" s="1" t="s">
        <v>2423</v>
      </c>
      <c r="G247" s="11">
        <f t="shared" si="1"/>
        <v>49932984</v>
      </c>
      <c r="H247" s="11">
        <f t="shared" si="11"/>
        <v>8749000</v>
      </c>
      <c r="I247" s="11">
        <f t="shared" si="2"/>
        <v>49203200</v>
      </c>
      <c r="J247" s="11">
        <f t="shared" si="12"/>
        <v>3823248</v>
      </c>
      <c r="K247" s="11">
        <f t="shared" si="3"/>
        <v>-8019216</v>
      </c>
      <c r="L247" s="11">
        <f t="shared" si="4"/>
        <v>2574895</v>
      </c>
      <c r="M247" s="11">
        <f t="shared" si="5"/>
        <v>1850000</v>
      </c>
      <c r="N247" s="11">
        <f t="shared" si="13"/>
        <v>-5247967</v>
      </c>
      <c r="O247" s="11">
        <f t="shared" si="14"/>
        <v>-4523072</v>
      </c>
      <c r="P247" s="11">
        <f t="shared" si="15"/>
        <v>12463749</v>
      </c>
      <c r="Q247" s="11">
        <f t="shared" si="9"/>
        <v>6196000</v>
      </c>
      <c r="R247" s="11">
        <f t="shared" si="16"/>
        <v>326000</v>
      </c>
    </row>
    <row r="248">
      <c r="A248" s="1" t="s">
        <v>3134</v>
      </c>
      <c r="B248" s="8">
        <v>45957.0</v>
      </c>
      <c r="C248" s="1" t="s">
        <v>6</v>
      </c>
      <c r="D248" s="10">
        <v>265000.0</v>
      </c>
      <c r="E248" s="12"/>
      <c r="F248" s="1" t="s">
        <v>2483</v>
      </c>
      <c r="G248" s="11">
        <f t="shared" si="1"/>
        <v>50197984</v>
      </c>
      <c r="H248" s="11">
        <f t="shared" si="11"/>
        <v>8749000</v>
      </c>
      <c r="I248" s="11">
        <f t="shared" si="2"/>
        <v>49203200</v>
      </c>
      <c r="J248" s="11">
        <f t="shared" si="12"/>
        <v>4088248</v>
      </c>
      <c r="K248" s="11">
        <f t="shared" si="3"/>
        <v>-7754216</v>
      </c>
      <c r="L248" s="11">
        <f t="shared" si="4"/>
        <v>2574895</v>
      </c>
      <c r="M248" s="11">
        <f t="shared" si="5"/>
        <v>1850000</v>
      </c>
      <c r="N248" s="11">
        <f t="shared" si="13"/>
        <v>-5159633.667</v>
      </c>
      <c r="O248" s="11">
        <f t="shared" si="14"/>
        <v>-4434738.667</v>
      </c>
      <c r="P248" s="11">
        <f t="shared" si="15"/>
        <v>12552082.33</v>
      </c>
      <c r="Q248" s="11">
        <f t="shared" si="9"/>
        <v>6196000</v>
      </c>
      <c r="R248" s="11">
        <f t="shared" si="16"/>
        <v>326000</v>
      </c>
    </row>
    <row r="249">
      <c r="A249" s="1" t="s">
        <v>3135</v>
      </c>
      <c r="B249" s="8">
        <v>45957.0</v>
      </c>
      <c r="C249" s="1" t="s">
        <v>6</v>
      </c>
      <c r="D249" s="10">
        <v>273000.0</v>
      </c>
      <c r="E249" s="12"/>
      <c r="F249" s="1" t="s">
        <v>2144</v>
      </c>
      <c r="G249" s="11">
        <f t="shared" si="1"/>
        <v>50470984</v>
      </c>
      <c r="H249" s="11">
        <f t="shared" si="11"/>
        <v>8749000</v>
      </c>
      <c r="I249" s="11">
        <f t="shared" si="2"/>
        <v>49203200</v>
      </c>
      <c r="J249" s="11">
        <f t="shared" si="12"/>
        <v>4361248</v>
      </c>
      <c r="K249" s="11">
        <f t="shared" si="3"/>
        <v>-7481216</v>
      </c>
      <c r="L249" s="11">
        <f t="shared" si="4"/>
        <v>2574895</v>
      </c>
      <c r="M249" s="11">
        <f t="shared" si="5"/>
        <v>1850000</v>
      </c>
      <c r="N249" s="11">
        <f t="shared" si="13"/>
        <v>-5068633.667</v>
      </c>
      <c r="O249" s="11">
        <f t="shared" si="14"/>
        <v>-4343738.667</v>
      </c>
      <c r="P249" s="11">
        <f t="shared" si="15"/>
        <v>12643082.33</v>
      </c>
      <c r="Q249" s="11">
        <f t="shared" si="9"/>
        <v>6196000</v>
      </c>
      <c r="R249" s="11">
        <f t="shared" si="16"/>
        <v>326000</v>
      </c>
    </row>
    <row r="250">
      <c r="A250" s="1" t="s">
        <v>3136</v>
      </c>
      <c r="B250" s="8">
        <v>45958.0</v>
      </c>
      <c r="C250" s="1" t="s">
        <v>6</v>
      </c>
      <c r="D250" s="10">
        <v>232500.0</v>
      </c>
      <c r="E250" s="12"/>
      <c r="F250" s="1" t="s">
        <v>1974</v>
      </c>
      <c r="G250" s="11">
        <f t="shared" si="1"/>
        <v>50703484</v>
      </c>
      <c r="H250" s="11">
        <f t="shared" si="11"/>
        <v>8749000</v>
      </c>
      <c r="I250" s="11">
        <f t="shared" si="2"/>
        <v>49203200</v>
      </c>
      <c r="J250" s="11">
        <f t="shared" si="12"/>
        <v>4593748</v>
      </c>
      <c r="K250" s="11">
        <f t="shared" si="3"/>
        <v>-7248716</v>
      </c>
      <c r="L250" s="11">
        <f t="shared" si="4"/>
        <v>2574895</v>
      </c>
      <c r="M250" s="11">
        <f t="shared" si="5"/>
        <v>1850000</v>
      </c>
      <c r="N250" s="11">
        <f t="shared" si="13"/>
        <v>-4991133.667</v>
      </c>
      <c r="O250" s="11">
        <f t="shared" si="14"/>
        <v>-4266238.667</v>
      </c>
      <c r="P250" s="11">
        <f t="shared" si="15"/>
        <v>12720582.33</v>
      </c>
      <c r="Q250" s="11">
        <f t="shared" si="9"/>
        <v>6196000</v>
      </c>
      <c r="R250" s="11">
        <f t="shared" si="16"/>
        <v>326000</v>
      </c>
    </row>
    <row r="251">
      <c r="A251" s="1" t="s">
        <v>3137</v>
      </c>
      <c r="B251" s="8">
        <v>45958.0</v>
      </c>
      <c r="C251" s="1" t="s">
        <v>6</v>
      </c>
      <c r="D251" s="10">
        <v>110500.0</v>
      </c>
      <c r="E251" s="12"/>
      <c r="F251" s="1" t="s">
        <v>2449</v>
      </c>
      <c r="G251" s="11">
        <f t="shared" si="1"/>
        <v>50813984</v>
      </c>
      <c r="H251" s="11">
        <f t="shared" si="11"/>
        <v>8749000</v>
      </c>
      <c r="I251" s="11">
        <f t="shared" si="2"/>
        <v>49203200</v>
      </c>
      <c r="J251" s="11">
        <f t="shared" si="12"/>
        <v>4704248</v>
      </c>
      <c r="K251" s="11">
        <f t="shared" si="3"/>
        <v>-7138216</v>
      </c>
      <c r="L251" s="11">
        <f t="shared" si="4"/>
        <v>2574895</v>
      </c>
      <c r="M251" s="11">
        <f t="shared" si="5"/>
        <v>1850000</v>
      </c>
      <c r="N251" s="11">
        <f t="shared" si="13"/>
        <v>-4954300.333</v>
      </c>
      <c r="O251" s="11">
        <f t="shared" si="14"/>
        <v>-4229405.333</v>
      </c>
      <c r="P251" s="11">
        <f t="shared" si="15"/>
        <v>12757415.67</v>
      </c>
      <c r="Q251" s="11">
        <f t="shared" si="9"/>
        <v>6196000</v>
      </c>
      <c r="R251" s="11">
        <f t="shared" si="16"/>
        <v>326000</v>
      </c>
    </row>
    <row r="252">
      <c r="A252" s="1" t="s">
        <v>3138</v>
      </c>
      <c r="B252" s="8">
        <v>45958.0</v>
      </c>
      <c r="C252" s="1" t="s">
        <v>6</v>
      </c>
      <c r="D252" s="10">
        <v>80000.0</v>
      </c>
      <c r="E252" s="12"/>
      <c r="F252" s="1" t="s">
        <v>3139</v>
      </c>
      <c r="G252" s="11">
        <f t="shared" si="1"/>
        <v>50893984</v>
      </c>
      <c r="H252" s="11">
        <f t="shared" si="11"/>
        <v>8749000</v>
      </c>
      <c r="I252" s="11">
        <f t="shared" si="2"/>
        <v>49203200</v>
      </c>
      <c r="J252" s="11">
        <f t="shared" si="12"/>
        <v>4784248</v>
      </c>
      <c r="K252" s="11">
        <f t="shared" si="3"/>
        <v>-7058216</v>
      </c>
      <c r="L252" s="11">
        <f t="shared" si="4"/>
        <v>2574895</v>
      </c>
      <c r="M252" s="11">
        <f t="shared" si="5"/>
        <v>1850000</v>
      </c>
      <c r="N252" s="11">
        <f t="shared" si="13"/>
        <v>-4927633.667</v>
      </c>
      <c r="O252" s="11">
        <f t="shared" si="14"/>
        <v>-4202738.667</v>
      </c>
      <c r="P252" s="11">
        <f t="shared" si="15"/>
        <v>12784082.33</v>
      </c>
      <c r="Q252" s="11">
        <f t="shared" si="9"/>
        <v>6196000</v>
      </c>
      <c r="R252" s="11">
        <f t="shared" si="16"/>
        <v>326000</v>
      </c>
    </row>
    <row r="253">
      <c r="A253" s="1" t="s">
        <v>3140</v>
      </c>
      <c r="B253" s="8">
        <v>45958.0</v>
      </c>
      <c r="C253" s="1" t="s">
        <v>6</v>
      </c>
      <c r="D253" s="10">
        <v>94000.0</v>
      </c>
      <c r="E253" s="12"/>
      <c r="F253" s="1" t="s">
        <v>2032</v>
      </c>
      <c r="G253" s="11">
        <f t="shared" si="1"/>
        <v>50987984</v>
      </c>
      <c r="H253" s="11">
        <f t="shared" si="11"/>
        <v>8749000</v>
      </c>
      <c r="I253" s="11">
        <f t="shared" si="2"/>
        <v>49203200</v>
      </c>
      <c r="J253" s="11">
        <f t="shared" si="12"/>
        <v>4878248</v>
      </c>
      <c r="K253" s="11">
        <f t="shared" si="3"/>
        <v>-6964216</v>
      </c>
      <c r="L253" s="11">
        <f t="shared" si="4"/>
        <v>2574895</v>
      </c>
      <c r="M253" s="11">
        <f t="shared" si="5"/>
        <v>1850000</v>
      </c>
      <c r="N253" s="11">
        <f t="shared" si="13"/>
        <v>-4896300.333</v>
      </c>
      <c r="O253" s="11">
        <f t="shared" si="14"/>
        <v>-4171405.333</v>
      </c>
      <c r="P253" s="11">
        <f t="shared" si="15"/>
        <v>12815415.67</v>
      </c>
      <c r="Q253" s="11">
        <f t="shared" si="9"/>
        <v>6196000</v>
      </c>
      <c r="R253" s="11">
        <f t="shared" si="16"/>
        <v>326000</v>
      </c>
    </row>
    <row r="254">
      <c r="A254" s="1" t="s">
        <v>3141</v>
      </c>
      <c r="B254" s="8">
        <v>45958.0</v>
      </c>
      <c r="C254" s="1" t="s">
        <v>6</v>
      </c>
      <c r="D254" s="10">
        <v>249000.0</v>
      </c>
      <c r="E254" s="12"/>
      <c r="F254" s="1" t="s">
        <v>3142</v>
      </c>
      <c r="G254" s="11">
        <f t="shared" si="1"/>
        <v>51236984</v>
      </c>
      <c r="H254" s="11">
        <f t="shared" si="11"/>
        <v>8749000</v>
      </c>
      <c r="I254" s="11">
        <f t="shared" si="2"/>
        <v>49203200</v>
      </c>
      <c r="J254" s="11">
        <f t="shared" si="12"/>
        <v>5127248</v>
      </c>
      <c r="K254" s="11">
        <f t="shared" si="3"/>
        <v>-6715216</v>
      </c>
      <c r="L254" s="11">
        <f t="shared" si="4"/>
        <v>2574895</v>
      </c>
      <c r="M254" s="11">
        <f t="shared" si="5"/>
        <v>1850000</v>
      </c>
      <c r="N254" s="11">
        <f t="shared" si="13"/>
        <v>-4813300.333</v>
      </c>
      <c r="O254" s="11">
        <f t="shared" si="14"/>
        <v>-4088405.333</v>
      </c>
      <c r="P254" s="11">
        <f t="shared" si="15"/>
        <v>12898415.67</v>
      </c>
      <c r="Q254" s="11">
        <f t="shared" si="9"/>
        <v>6196000</v>
      </c>
      <c r="R254" s="11">
        <f t="shared" si="16"/>
        <v>326000</v>
      </c>
    </row>
    <row r="255">
      <c r="A255" s="1" t="s">
        <v>3143</v>
      </c>
      <c r="B255" s="8">
        <v>45958.0</v>
      </c>
      <c r="C255" s="1" t="s">
        <v>6</v>
      </c>
      <c r="D255" s="10">
        <v>415000.0</v>
      </c>
      <c r="E255" s="12"/>
      <c r="F255" s="1" t="s">
        <v>2630</v>
      </c>
      <c r="G255" s="11">
        <f t="shared" si="1"/>
        <v>51651984</v>
      </c>
      <c r="H255" s="11">
        <f t="shared" si="11"/>
        <v>8749000</v>
      </c>
      <c r="I255" s="11">
        <f t="shared" si="2"/>
        <v>49203200</v>
      </c>
      <c r="J255" s="11">
        <f t="shared" si="12"/>
        <v>5542248</v>
      </c>
      <c r="K255" s="11">
        <f t="shared" si="3"/>
        <v>-6300216</v>
      </c>
      <c r="L255" s="11">
        <f t="shared" si="4"/>
        <v>2574895</v>
      </c>
      <c r="M255" s="11">
        <f t="shared" si="5"/>
        <v>1850000</v>
      </c>
      <c r="N255" s="11">
        <f t="shared" si="13"/>
        <v>-4674967</v>
      </c>
      <c r="O255" s="11">
        <f t="shared" si="14"/>
        <v>-3950072</v>
      </c>
      <c r="P255" s="11">
        <f t="shared" si="15"/>
        <v>13036749</v>
      </c>
      <c r="Q255" s="11">
        <f t="shared" si="9"/>
        <v>6196000</v>
      </c>
      <c r="R255" s="11">
        <f t="shared" si="16"/>
        <v>326000</v>
      </c>
    </row>
    <row r="256">
      <c r="A256" s="1" t="s">
        <v>3144</v>
      </c>
      <c r="B256" s="8">
        <v>45959.0</v>
      </c>
      <c r="C256" s="1" t="s">
        <v>6</v>
      </c>
      <c r="D256" s="10">
        <v>3120000.0</v>
      </c>
      <c r="E256" s="12"/>
      <c r="F256" s="1" t="s">
        <v>3145</v>
      </c>
      <c r="G256" s="11">
        <f t="shared" si="1"/>
        <v>54771984</v>
      </c>
      <c r="H256" s="11">
        <f t="shared" si="11"/>
        <v>8749000</v>
      </c>
      <c r="I256" s="11">
        <f t="shared" si="2"/>
        <v>49203200</v>
      </c>
      <c r="J256" s="11">
        <f t="shared" si="12"/>
        <v>8662248</v>
      </c>
      <c r="K256" s="11">
        <f t="shared" si="3"/>
        <v>-3180216</v>
      </c>
      <c r="L256" s="11">
        <f t="shared" si="4"/>
        <v>2574895</v>
      </c>
      <c r="M256" s="11">
        <f t="shared" si="5"/>
        <v>1850000</v>
      </c>
      <c r="N256" s="11">
        <f t="shared" si="13"/>
        <v>-3634967</v>
      </c>
      <c r="O256" s="11">
        <f t="shared" si="14"/>
        <v>-2910072</v>
      </c>
      <c r="P256" s="11">
        <f t="shared" si="15"/>
        <v>14076749</v>
      </c>
      <c r="Q256" s="11">
        <f t="shared" si="9"/>
        <v>6196000</v>
      </c>
      <c r="R256" s="11">
        <f t="shared" si="16"/>
        <v>326000</v>
      </c>
    </row>
    <row r="257">
      <c r="A257" s="1" t="s">
        <v>3146</v>
      </c>
      <c r="B257" s="8">
        <v>45959.0</v>
      </c>
      <c r="C257" s="1" t="s">
        <v>6</v>
      </c>
      <c r="D257" s="10">
        <v>25000.0</v>
      </c>
      <c r="E257" s="12"/>
      <c r="F257" s="1" t="s">
        <v>2045</v>
      </c>
      <c r="G257" s="11">
        <f t="shared" si="1"/>
        <v>54796984</v>
      </c>
      <c r="H257" s="11">
        <f t="shared" si="11"/>
        <v>8749000</v>
      </c>
      <c r="I257" s="11">
        <f t="shared" si="2"/>
        <v>49203200</v>
      </c>
      <c r="J257" s="11">
        <f t="shared" si="12"/>
        <v>8687248</v>
      </c>
      <c r="K257" s="11">
        <f t="shared" si="3"/>
        <v>-3155216</v>
      </c>
      <c r="L257" s="11">
        <f t="shared" si="4"/>
        <v>2574895</v>
      </c>
      <c r="M257" s="11">
        <f t="shared" si="5"/>
        <v>1850000</v>
      </c>
      <c r="N257" s="11">
        <f t="shared" si="13"/>
        <v>-3626633.667</v>
      </c>
      <c r="O257" s="11">
        <f t="shared" si="14"/>
        <v>-2901738.667</v>
      </c>
      <c r="P257" s="11">
        <f t="shared" si="15"/>
        <v>14085082.33</v>
      </c>
      <c r="Q257" s="11">
        <f t="shared" si="9"/>
        <v>6196000</v>
      </c>
      <c r="R257" s="11">
        <f t="shared" si="16"/>
        <v>326000</v>
      </c>
    </row>
    <row r="258">
      <c r="A258" s="1" t="s">
        <v>3147</v>
      </c>
      <c r="B258" s="8">
        <v>45959.0</v>
      </c>
      <c r="C258" s="1" t="s">
        <v>6</v>
      </c>
      <c r="D258" s="10">
        <v>145000.0</v>
      </c>
      <c r="E258" s="12"/>
      <c r="F258" s="1" t="s">
        <v>3148</v>
      </c>
      <c r="G258" s="11">
        <f t="shared" si="1"/>
        <v>54941984</v>
      </c>
      <c r="H258" s="11">
        <f t="shared" si="11"/>
        <v>8749000</v>
      </c>
      <c r="I258" s="11">
        <f t="shared" si="2"/>
        <v>49203200</v>
      </c>
      <c r="J258" s="11">
        <f t="shared" si="12"/>
        <v>8832248</v>
      </c>
      <c r="K258" s="11">
        <f t="shared" si="3"/>
        <v>-3010216</v>
      </c>
      <c r="L258" s="11">
        <f t="shared" si="4"/>
        <v>2574895</v>
      </c>
      <c r="M258" s="11">
        <f t="shared" si="5"/>
        <v>1850000</v>
      </c>
      <c r="N258" s="11">
        <f t="shared" si="13"/>
        <v>-3578300.333</v>
      </c>
      <c r="O258" s="11">
        <f t="shared" si="14"/>
        <v>-2853405.333</v>
      </c>
      <c r="P258" s="11">
        <f t="shared" si="15"/>
        <v>14133415.67</v>
      </c>
      <c r="Q258" s="11">
        <f t="shared" si="9"/>
        <v>6196000</v>
      </c>
      <c r="R258" s="11">
        <f t="shared" si="16"/>
        <v>326000</v>
      </c>
    </row>
    <row r="259">
      <c r="A259" s="1" t="s">
        <v>3149</v>
      </c>
      <c r="B259" s="8">
        <v>45959.0</v>
      </c>
      <c r="C259" s="1" t="s">
        <v>6</v>
      </c>
      <c r="D259" s="10">
        <v>646000.0</v>
      </c>
      <c r="E259" s="12"/>
      <c r="F259" s="1" t="s">
        <v>3150</v>
      </c>
      <c r="G259" s="11">
        <f t="shared" si="1"/>
        <v>55587984</v>
      </c>
      <c r="H259" s="11">
        <f t="shared" si="11"/>
        <v>8749000</v>
      </c>
      <c r="I259" s="11">
        <f t="shared" si="2"/>
        <v>49203200</v>
      </c>
      <c r="J259" s="11">
        <f t="shared" si="12"/>
        <v>9478248</v>
      </c>
      <c r="K259" s="11">
        <f t="shared" si="3"/>
        <v>-2364216</v>
      </c>
      <c r="L259" s="11">
        <f t="shared" si="4"/>
        <v>2574895</v>
      </c>
      <c r="M259" s="11">
        <f t="shared" si="5"/>
        <v>1850000</v>
      </c>
      <c r="N259" s="11">
        <f t="shared" si="13"/>
        <v>-3362967</v>
      </c>
      <c r="O259" s="11">
        <f t="shared" si="14"/>
        <v>-2638072</v>
      </c>
      <c r="P259" s="11">
        <f t="shared" si="15"/>
        <v>14348749</v>
      </c>
      <c r="Q259" s="11">
        <f t="shared" si="9"/>
        <v>6196000</v>
      </c>
      <c r="R259" s="11">
        <f t="shared" si="16"/>
        <v>326000</v>
      </c>
    </row>
    <row r="260">
      <c r="A260" s="1" t="s">
        <v>3151</v>
      </c>
      <c r="B260" s="8">
        <v>45959.0</v>
      </c>
      <c r="C260" s="1" t="s">
        <v>6</v>
      </c>
      <c r="D260" s="10">
        <v>34000.0</v>
      </c>
      <c r="E260" s="12"/>
      <c r="F260" s="1" t="s">
        <v>2074</v>
      </c>
      <c r="G260" s="11">
        <f t="shared" si="1"/>
        <v>55621984</v>
      </c>
      <c r="H260" s="11">
        <f t="shared" si="11"/>
        <v>8749000</v>
      </c>
      <c r="I260" s="11">
        <f t="shared" si="2"/>
        <v>49203200</v>
      </c>
      <c r="J260" s="11">
        <f t="shared" si="12"/>
        <v>9512248</v>
      </c>
      <c r="K260" s="11">
        <f t="shared" si="3"/>
        <v>-2330216</v>
      </c>
      <c r="L260" s="11">
        <f t="shared" si="4"/>
        <v>2574895</v>
      </c>
      <c r="M260" s="11">
        <f t="shared" si="5"/>
        <v>1850000</v>
      </c>
      <c r="N260" s="11">
        <f t="shared" si="13"/>
        <v>-3351633.667</v>
      </c>
      <c r="O260" s="11">
        <f t="shared" si="14"/>
        <v>-2626738.667</v>
      </c>
      <c r="P260" s="11">
        <f t="shared" si="15"/>
        <v>14360082.33</v>
      </c>
      <c r="Q260" s="11">
        <f t="shared" si="9"/>
        <v>6196000</v>
      </c>
      <c r="R260" s="11">
        <f t="shared" si="16"/>
        <v>326000</v>
      </c>
    </row>
    <row r="261">
      <c r="A261" s="1" t="s">
        <v>3152</v>
      </c>
      <c r="B261" s="8">
        <v>45959.0</v>
      </c>
      <c r="C261" s="1" t="s">
        <v>6</v>
      </c>
      <c r="D261" s="10">
        <v>395000.0</v>
      </c>
      <c r="E261" s="12"/>
      <c r="F261" s="1" t="s">
        <v>3153</v>
      </c>
      <c r="G261" s="11">
        <f t="shared" si="1"/>
        <v>56016984</v>
      </c>
      <c r="H261" s="11">
        <f t="shared" si="11"/>
        <v>8749000</v>
      </c>
      <c r="I261" s="11">
        <f t="shared" si="2"/>
        <v>49203200</v>
      </c>
      <c r="J261" s="11">
        <f t="shared" si="12"/>
        <v>9907248</v>
      </c>
      <c r="K261" s="11">
        <f t="shared" si="3"/>
        <v>-1935216</v>
      </c>
      <c r="L261" s="11">
        <f t="shared" si="4"/>
        <v>2574895</v>
      </c>
      <c r="M261" s="11">
        <f t="shared" si="5"/>
        <v>1850000</v>
      </c>
      <c r="N261" s="11">
        <f t="shared" si="13"/>
        <v>-3219967</v>
      </c>
      <c r="O261" s="11">
        <f t="shared" si="14"/>
        <v>-2495072</v>
      </c>
      <c r="P261" s="11">
        <f t="shared" si="15"/>
        <v>14491749</v>
      </c>
      <c r="Q261" s="11">
        <f t="shared" si="9"/>
        <v>6196000</v>
      </c>
      <c r="R261" s="11">
        <f t="shared" si="16"/>
        <v>326000</v>
      </c>
    </row>
    <row r="262">
      <c r="A262" s="1" t="s">
        <v>3154</v>
      </c>
      <c r="B262" s="8">
        <v>45960.0</v>
      </c>
      <c r="C262" s="1" t="s">
        <v>6</v>
      </c>
      <c r="D262" s="10">
        <v>81000.0</v>
      </c>
      <c r="E262" s="12"/>
      <c r="F262" s="1" t="s">
        <v>2052</v>
      </c>
      <c r="G262" s="11">
        <f t="shared" si="1"/>
        <v>56097984</v>
      </c>
      <c r="H262" s="11">
        <f t="shared" si="11"/>
        <v>8749000</v>
      </c>
      <c r="I262" s="11">
        <f t="shared" si="2"/>
        <v>49203200</v>
      </c>
      <c r="J262" s="11">
        <f t="shared" si="12"/>
        <v>9988248</v>
      </c>
      <c r="K262" s="11">
        <f t="shared" si="3"/>
        <v>-1854216</v>
      </c>
      <c r="L262" s="11">
        <f t="shared" si="4"/>
        <v>2574895</v>
      </c>
      <c r="M262" s="11">
        <f t="shared" si="5"/>
        <v>1850000</v>
      </c>
      <c r="N262" s="11">
        <f t="shared" si="13"/>
        <v>-3192967</v>
      </c>
      <c r="O262" s="11">
        <f t="shared" si="14"/>
        <v>-2468072</v>
      </c>
      <c r="P262" s="11">
        <f t="shared" si="15"/>
        <v>14518749</v>
      </c>
      <c r="Q262" s="11">
        <f t="shared" si="9"/>
        <v>6196000</v>
      </c>
      <c r="R262" s="11">
        <f t="shared" si="16"/>
        <v>326000</v>
      </c>
    </row>
    <row r="263">
      <c r="A263" s="1" t="s">
        <v>3155</v>
      </c>
      <c r="B263" s="8">
        <v>45960.0</v>
      </c>
      <c r="C263" s="1" t="s">
        <v>6</v>
      </c>
      <c r="D263" s="10">
        <v>85000.0</v>
      </c>
      <c r="E263" s="12"/>
      <c r="F263" s="1" t="s">
        <v>3156</v>
      </c>
      <c r="G263" s="11">
        <f t="shared" si="1"/>
        <v>56182984</v>
      </c>
      <c r="H263" s="11">
        <f t="shared" si="11"/>
        <v>8749000</v>
      </c>
      <c r="I263" s="11">
        <f t="shared" si="2"/>
        <v>49203200</v>
      </c>
      <c r="J263" s="11">
        <f t="shared" si="12"/>
        <v>10073248</v>
      </c>
      <c r="K263" s="11">
        <f t="shared" si="3"/>
        <v>-1769216</v>
      </c>
      <c r="L263" s="11">
        <f t="shared" si="4"/>
        <v>2574895</v>
      </c>
      <c r="M263" s="11">
        <f t="shared" si="5"/>
        <v>1850000</v>
      </c>
      <c r="N263" s="11">
        <f t="shared" si="13"/>
        <v>-3164633.667</v>
      </c>
      <c r="O263" s="11">
        <f t="shared" si="14"/>
        <v>-2439738.667</v>
      </c>
      <c r="P263" s="11">
        <f t="shared" si="15"/>
        <v>14547082.33</v>
      </c>
      <c r="Q263" s="11">
        <f t="shared" si="9"/>
        <v>6196000</v>
      </c>
      <c r="R263" s="11">
        <f t="shared" si="16"/>
        <v>326000</v>
      </c>
    </row>
    <row r="264">
      <c r="A264" s="1" t="s">
        <v>3157</v>
      </c>
      <c r="B264" s="8">
        <v>45960.0</v>
      </c>
      <c r="C264" s="1" t="s">
        <v>6</v>
      </c>
      <c r="D264" s="10">
        <v>174000.0</v>
      </c>
      <c r="E264" s="12"/>
      <c r="F264" s="1" t="s">
        <v>2144</v>
      </c>
      <c r="G264" s="11">
        <f t="shared" si="1"/>
        <v>56356984</v>
      </c>
      <c r="H264" s="11">
        <f t="shared" si="11"/>
        <v>8749000</v>
      </c>
      <c r="I264" s="11">
        <f t="shared" si="2"/>
        <v>49203200</v>
      </c>
      <c r="J264" s="11">
        <f t="shared" si="12"/>
        <v>10247248</v>
      </c>
      <c r="K264" s="11">
        <f t="shared" si="3"/>
        <v>-1595216</v>
      </c>
      <c r="L264" s="11">
        <f t="shared" si="4"/>
        <v>2574895</v>
      </c>
      <c r="M264" s="11">
        <f t="shared" si="5"/>
        <v>1850000</v>
      </c>
      <c r="N264" s="11">
        <f t="shared" si="13"/>
        <v>-3106633.667</v>
      </c>
      <c r="O264" s="11">
        <f t="shared" si="14"/>
        <v>-2381738.667</v>
      </c>
      <c r="P264" s="11">
        <f t="shared" si="15"/>
        <v>14605082.33</v>
      </c>
      <c r="Q264" s="11">
        <f t="shared" si="9"/>
        <v>6196000</v>
      </c>
      <c r="R264" s="11">
        <f t="shared" si="16"/>
        <v>326000</v>
      </c>
    </row>
    <row r="265">
      <c r="A265" s="1" t="s">
        <v>3158</v>
      </c>
      <c r="B265" s="8">
        <v>45960.0</v>
      </c>
      <c r="C265" s="1" t="s">
        <v>6</v>
      </c>
      <c r="D265" s="10">
        <v>35000.0</v>
      </c>
      <c r="E265" s="12"/>
      <c r="F265" s="1" t="s">
        <v>2449</v>
      </c>
      <c r="G265" s="11">
        <f t="shared" si="1"/>
        <v>56391984</v>
      </c>
      <c r="H265" s="11">
        <f t="shared" si="11"/>
        <v>8749000</v>
      </c>
      <c r="I265" s="11">
        <f t="shared" si="2"/>
        <v>49203200</v>
      </c>
      <c r="J265" s="11">
        <f t="shared" si="12"/>
        <v>10282248</v>
      </c>
      <c r="K265" s="11">
        <f t="shared" si="3"/>
        <v>-1560216</v>
      </c>
      <c r="L265" s="11">
        <f t="shared" si="4"/>
        <v>2574895</v>
      </c>
      <c r="M265" s="11">
        <f t="shared" si="5"/>
        <v>1850000</v>
      </c>
      <c r="N265" s="11">
        <f t="shared" si="13"/>
        <v>-3094967</v>
      </c>
      <c r="O265" s="11">
        <f t="shared" si="14"/>
        <v>-2370072</v>
      </c>
      <c r="P265" s="11">
        <f t="shared" si="15"/>
        <v>14616749</v>
      </c>
      <c r="Q265" s="11">
        <f t="shared" si="9"/>
        <v>6196000</v>
      </c>
      <c r="R265" s="11">
        <f t="shared" si="16"/>
        <v>326000</v>
      </c>
    </row>
    <row r="266">
      <c r="A266" s="1" t="s">
        <v>3159</v>
      </c>
      <c r="B266" s="8">
        <v>45960.0</v>
      </c>
      <c r="C266" s="1" t="s">
        <v>6</v>
      </c>
      <c r="D266" s="10">
        <v>100000.0</v>
      </c>
      <c r="E266" s="12"/>
      <c r="F266" s="1" t="s">
        <v>3160</v>
      </c>
      <c r="G266" s="11">
        <f t="shared" si="1"/>
        <v>56491984</v>
      </c>
      <c r="H266" s="11">
        <f t="shared" si="11"/>
        <v>8749000</v>
      </c>
      <c r="I266" s="11">
        <f t="shared" si="2"/>
        <v>49203200</v>
      </c>
      <c r="J266" s="11">
        <f t="shared" si="12"/>
        <v>10382248</v>
      </c>
      <c r="K266" s="11">
        <f t="shared" si="3"/>
        <v>-1460216</v>
      </c>
      <c r="L266" s="11">
        <f t="shared" si="4"/>
        <v>2574895</v>
      </c>
      <c r="M266" s="11">
        <f t="shared" si="5"/>
        <v>1850000</v>
      </c>
      <c r="N266" s="11">
        <f t="shared" si="13"/>
        <v>-3061633.667</v>
      </c>
      <c r="O266" s="11">
        <f t="shared" si="14"/>
        <v>-2336738.667</v>
      </c>
      <c r="P266" s="11">
        <f t="shared" si="15"/>
        <v>14650082.33</v>
      </c>
      <c r="Q266" s="11">
        <f t="shared" si="9"/>
        <v>6196000</v>
      </c>
      <c r="R266" s="11">
        <f t="shared" si="16"/>
        <v>326000</v>
      </c>
    </row>
    <row r="267">
      <c r="A267" s="1" t="s">
        <v>3161</v>
      </c>
      <c r="B267" s="8">
        <v>45960.0</v>
      </c>
      <c r="C267" s="1" t="s">
        <v>6</v>
      </c>
      <c r="D267" s="10">
        <v>57500.0</v>
      </c>
      <c r="E267" s="12"/>
      <c r="F267" s="1" t="s">
        <v>3162</v>
      </c>
      <c r="G267" s="11">
        <f t="shared" si="1"/>
        <v>56549484</v>
      </c>
      <c r="H267" s="11">
        <f t="shared" si="11"/>
        <v>8749000</v>
      </c>
      <c r="I267" s="11">
        <f t="shared" si="2"/>
        <v>49203200</v>
      </c>
      <c r="J267" s="11">
        <f t="shared" si="12"/>
        <v>10439748</v>
      </c>
      <c r="K267" s="11">
        <f t="shared" si="3"/>
        <v>-1402716</v>
      </c>
      <c r="L267" s="11">
        <f t="shared" si="4"/>
        <v>2574895</v>
      </c>
      <c r="M267" s="11">
        <f t="shared" si="5"/>
        <v>1850000</v>
      </c>
      <c r="N267" s="11">
        <f t="shared" si="13"/>
        <v>-3042467</v>
      </c>
      <c r="O267" s="11">
        <f t="shared" si="14"/>
        <v>-2317572</v>
      </c>
      <c r="P267" s="11">
        <f t="shared" si="15"/>
        <v>14669249</v>
      </c>
      <c r="Q267" s="11">
        <f t="shared" si="9"/>
        <v>6196000</v>
      </c>
      <c r="R267" s="11">
        <f t="shared" si="16"/>
        <v>326000</v>
      </c>
    </row>
    <row r="268">
      <c r="A268" s="1" t="s">
        <v>3163</v>
      </c>
      <c r="B268" s="8">
        <v>45960.0</v>
      </c>
      <c r="C268" s="1" t="s">
        <v>6</v>
      </c>
      <c r="D268" s="10">
        <v>207000.0</v>
      </c>
      <c r="E268" s="12"/>
      <c r="F268" s="1" t="s">
        <v>3164</v>
      </c>
      <c r="G268" s="11">
        <f t="shared" si="1"/>
        <v>56756484</v>
      </c>
      <c r="H268" s="11">
        <f t="shared" si="11"/>
        <v>8749000</v>
      </c>
      <c r="I268" s="11">
        <f t="shared" si="2"/>
        <v>49203200</v>
      </c>
      <c r="J268" s="11">
        <f t="shared" si="12"/>
        <v>10646748</v>
      </c>
      <c r="K268" s="11">
        <f t="shared" si="3"/>
        <v>-1195716</v>
      </c>
      <c r="L268" s="11">
        <f t="shared" si="4"/>
        <v>2574895</v>
      </c>
      <c r="M268" s="11">
        <f t="shared" si="5"/>
        <v>1850000</v>
      </c>
      <c r="N268" s="11">
        <f t="shared" si="13"/>
        <v>-2973467</v>
      </c>
      <c r="O268" s="11">
        <f t="shared" si="14"/>
        <v>-2248572</v>
      </c>
      <c r="P268" s="11">
        <f t="shared" si="15"/>
        <v>14738249</v>
      </c>
      <c r="Q268" s="11">
        <f t="shared" si="9"/>
        <v>6196000</v>
      </c>
      <c r="R268" s="11">
        <f t="shared" si="16"/>
        <v>326000</v>
      </c>
    </row>
    <row r="269">
      <c r="A269" s="1" t="s">
        <v>3165</v>
      </c>
      <c r="B269" s="8">
        <v>45960.0</v>
      </c>
      <c r="C269" s="1" t="s">
        <v>6</v>
      </c>
      <c r="D269" s="10">
        <v>230000.0</v>
      </c>
      <c r="E269" s="12"/>
      <c r="F269" s="1" t="s">
        <v>3145</v>
      </c>
      <c r="G269" s="11">
        <f t="shared" si="1"/>
        <v>56986484</v>
      </c>
      <c r="H269" s="11">
        <f t="shared" si="11"/>
        <v>8749000</v>
      </c>
      <c r="I269" s="11">
        <f t="shared" si="2"/>
        <v>49203200</v>
      </c>
      <c r="J269" s="11">
        <f t="shared" si="12"/>
        <v>10876748</v>
      </c>
      <c r="K269" s="11">
        <f t="shared" si="3"/>
        <v>-965716</v>
      </c>
      <c r="L269" s="11">
        <f t="shared" si="4"/>
        <v>2574895</v>
      </c>
      <c r="M269" s="11">
        <f t="shared" si="5"/>
        <v>1850000</v>
      </c>
      <c r="N269" s="11">
        <f t="shared" si="13"/>
        <v>-2896800.333</v>
      </c>
      <c r="O269" s="11">
        <f t="shared" si="14"/>
        <v>-2171905.333</v>
      </c>
      <c r="P269" s="11">
        <f t="shared" si="15"/>
        <v>14814915.67</v>
      </c>
      <c r="Q269" s="11">
        <f t="shared" si="9"/>
        <v>6196000</v>
      </c>
      <c r="R269" s="11">
        <f t="shared" si="16"/>
        <v>326000</v>
      </c>
    </row>
    <row r="270">
      <c r="A270" s="1" t="s">
        <v>3166</v>
      </c>
      <c r="B270" s="8">
        <v>45959.0</v>
      </c>
      <c r="C270" s="1" t="s">
        <v>6</v>
      </c>
      <c r="D270" s="10">
        <v>103000.0</v>
      </c>
      <c r="E270" s="12"/>
      <c r="F270" s="1" t="s">
        <v>3167</v>
      </c>
      <c r="G270" s="11">
        <f t="shared" si="1"/>
        <v>57089484</v>
      </c>
      <c r="H270" s="11">
        <f t="shared" si="11"/>
        <v>8749000</v>
      </c>
      <c r="I270" s="11">
        <f t="shared" si="2"/>
        <v>49203200</v>
      </c>
      <c r="J270" s="11">
        <f t="shared" si="12"/>
        <v>10979748</v>
      </c>
      <c r="K270" s="11">
        <f t="shared" si="3"/>
        <v>-862716</v>
      </c>
      <c r="L270" s="11">
        <f t="shared" si="4"/>
        <v>2574895</v>
      </c>
      <c r="M270" s="11">
        <f t="shared" si="5"/>
        <v>1850000</v>
      </c>
      <c r="N270" s="11">
        <f t="shared" si="13"/>
        <v>-2862467</v>
      </c>
      <c r="O270" s="11">
        <f t="shared" si="14"/>
        <v>-2137572</v>
      </c>
      <c r="P270" s="11">
        <f t="shared" si="15"/>
        <v>14849249</v>
      </c>
      <c r="Q270" s="11">
        <f t="shared" si="9"/>
        <v>6196000</v>
      </c>
      <c r="R270" s="11">
        <f t="shared" si="16"/>
        <v>326000</v>
      </c>
    </row>
    <row r="271">
      <c r="A271" s="1" t="s">
        <v>3168</v>
      </c>
      <c r="B271" s="8">
        <v>45960.0</v>
      </c>
      <c r="C271" s="1" t="s">
        <v>6</v>
      </c>
      <c r="D271" s="10">
        <v>121000.0</v>
      </c>
      <c r="E271" s="12"/>
      <c r="F271" s="1" t="s">
        <v>2669</v>
      </c>
      <c r="G271" s="11">
        <f t="shared" si="1"/>
        <v>57210484</v>
      </c>
      <c r="H271" s="11">
        <f t="shared" si="11"/>
        <v>8749000</v>
      </c>
      <c r="I271" s="11">
        <f t="shared" si="2"/>
        <v>49203200</v>
      </c>
      <c r="J271" s="11">
        <f t="shared" si="12"/>
        <v>11100748</v>
      </c>
      <c r="K271" s="11">
        <f t="shared" si="3"/>
        <v>-741716</v>
      </c>
      <c r="L271" s="11">
        <f t="shared" si="4"/>
        <v>2574895</v>
      </c>
      <c r="M271" s="11">
        <f t="shared" si="5"/>
        <v>1850000</v>
      </c>
      <c r="N271" s="11">
        <f t="shared" si="13"/>
        <v>-2822133.667</v>
      </c>
      <c r="O271" s="11">
        <f t="shared" si="14"/>
        <v>-2097238.667</v>
      </c>
      <c r="P271" s="11">
        <f t="shared" si="15"/>
        <v>14889582.33</v>
      </c>
      <c r="Q271" s="11">
        <f t="shared" si="9"/>
        <v>6196000</v>
      </c>
      <c r="R271" s="11">
        <f t="shared" si="16"/>
        <v>326000</v>
      </c>
    </row>
    <row r="272">
      <c r="A272" s="1" t="s">
        <v>3169</v>
      </c>
      <c r="B272" s="8">
        <v>45961.0</v>
      </c>
      <c r="C272" s="1" t="s">
        <v>6</v>
      </c>
      <c r="D272" s="10">
        <v>122500.0</v>
      </c>
      <c r="E272" s="12"/>
      <c r="F272" s="1" t="s">
        <v>1990</v>
      </c>
      <c r="G272" s="11">
        <f t="shared" si="1"/>
        <v>57332984</v>
      </c>
      <c r="H272" s="11">
        <f t="shared" si="11"/>
        <v>8749000</v>
      </c>
      <c r="I272" s="11">
        <f t="shared" si="2"/>
        <v>49203200</v>
      </c>
      <c r="J272" s="11">
        <f t="shared" si="12"/>
        <v>11223248</v>
      </c>
      <c r="K272" s="11">
        <f t="shared" si="3"/>
        <v>-619216</v>
      </c>
      <c r="L272" s="11">
        <f t="shared" si="4"/>
        <v>2574895</v>
      </c>
      <c r="M272" s="11">
        <f t="shared" si="5"/>
        <v>1850000</v>
      </c>
      <c r="N272" s="11">
        <f t="shared" si="13"/>
        <v>-2781300.333</v>
      </c>
      <c r="O272" s="11">
        <f t="shared" si="14"/>
        <v>-2056405.333</v>
      </c>
      <c r="P272" s="11">
        <f t="shared" si="15"/>
        <v>14930415.67</v>
      </c>
      <c r="Q272" s="11">
        <f t="shared" si="9"/>
        <v>6196000</v>
      </c>
      <c r="R272" s="11">
        <f t="shared" si="16"/>
        <v>326000</v>
      </c>
    </row>
    <row r="273">
      <c r="A273" s="1" t="s">
        <v>3170</v>
      </c>
      <c r="B273" s="8">
        <v>45961.0</v>
      </c>
      <c r="C273" s="1" t="s">
        <v>34</v>
      </c>
      <c r="D273" s="12"/>
      <c r="E273" s="10">
        <v>50000.0</v>
      </c>
      <c r="F273" s="1" t="s">
        <v>39</v>
      </c>
      <c r="G273" s="11">
        <f t="shared" si="1"/>
        <v>57332984</v>
      </c>
      <c r="H273" s="11">
        <f t="shared" si="11"/>
        <v>8749000</v>
      </c>
      <c r="I273" s="11">
        <f t="shared" si="2"/>
        <v>49253200</v>
      </c>
      <c r="J273" s="11">
        <f t="shared" si="12"/>
        <v>11173248</v>
      </c>
      <c r="K273" s="11">
        <f t="shared" si="3"/>
        <v>-669216</v>
      </c>
      <c r="L273" s="11">
        <f t="shared" si="4"/>
        <v>2574895</v>
      </c>
      <c r="M273" s="11">
        <f t="shared" si="5"/>
        <v>1850000</v>
      </c>
      <c r="N273" s="11">
        <f t="shared" si="13"/>
        <v>-2797967</v>
      </c>
      <c r="O273" s="11">
        <f t="shared" si="14"/>
        <v>-2073072</v>
      </c>
      <c r="P273" s="11">
        <f t="shared" si="15"/>
        <v>14913749</v>
      </c>
      <c r="Q273" s="11">
        <f t="shared" si="9"/>
        <v>6196000</v>
      </c>
      <c r="R273" s="11">
        <f t="shared" si="16"/>
        <v>326000</v>
      </c>
    </row>
    <row r="274">
      <c r="A274" s="1" t="s">
        <v>3171</v>
      </c>
      <c r="B274" s="8">
        <v>45961.0</v>
      </c>
      <c r="C274" s="1" t="s">
        <v>34</v>
      </c>
      <c r="D274" s="12"/>
      <c r="E274" s="10">
        <v>260000.0</v>
      </c>
      <c r="F274" s="1" t="s">
        <v>527</v>
      </c>
      <c r="G274" s="11">
        <f t="shared" si="1"/>
        <v>57332984</v>
      </c>
      <c r="H274" s="11">
        <f t="shared" si="11"/>
        <v>8749000</v>
      </c>
      <c r="I274" s="11">
        <f t="shared" si="2"/>
        <v>49513200</v>
      </c>
      <c r="J274" s="11">
        <f t="shared" si="12"/>
        <v>10913248</v>
      </c>
      <c r="K274" s="11">
        <f t="shared" si="3"/>
        <v>-929216</v>
      </c>
      <c r="L274" s="11">
        <f t="shared" si="4"/>
        <v>2574895</v>
      </c>
      <c r="M274" s="11">
        <f t="shared" si="5"/>
        <v>1850000</v>
      </c>
      <c r="N274" s="11">
        <f t="shared" si="13"/>
        <v>-2884633.667</v>
      </c>
      <c r="O274" s="11">
        <f t="shared" si="14"/>
        <v>-2159738.667</v>
      </c>
      <c r="P274" s="11">
        <f t="shared" si="15"/>
        <v>14827082.33</v>
      </c>
      <c r="Q274" s="11">
        <f t="shared" si="9"/>
        <v>6196000</v>
      </c>
      <c r="R274" s="11">
        <f t="shared" si="16"/>
        <v>326000</v>
      </c>
    </row>
    <row r="275">
      <c r="A275" s="1" t="s">
        <v>3172</v>
      </c>
      <c r="B275" s="8">
        <v>45961.0</v>
      </c>
      <c r="C275" s="1" t="s">
        <v>25</v>
      </c>
      <c r="D275" s="12"/>
      <c r="E275" s="10">
        <v>500000.0</v>
      </c>
      <c r="F275" s="1" t="s">
        <v>53</v>
      </c>
      <c r="G275" s="11">
        <f t="shared" si="1"/>
        <v>57332984</v>
      </c>
      <c r="H275" s="11">
        <f t="shared" si="11"/>
        <v>9249000</v>
      </c>
      <c r="I275" s="11">
        <f t="shared" si="2"/>
        <v>49513200</v>
      </c>
      <c r="J275" s="11">
        <f t="shared" si="12"/>
        <v>10413248</v>
      </c>
      <c r="K275" s="11">
        <f t="shared" si="3"/>
        <v>-1429216</v>
      </c>
      <c r="L275" s="11">
        <f t="shared" si="4"/>
        <v>2574895</v>
      </c>
      <c r="M275" s="11">
        <f t="shared" si="5"/>
        <v>1850000</v>
      </c>
      <c r="N275" s="11">
        <f t="shared" si="13"/>
        <v>-3051300.333</v>
      </c>
      <c r="O275" s="11">
        <f t="shared" si="14"/>
        <v>-2326405.333</v>
      </c>
      <c r="P275" s="11">
        <f t="shared" si="15"/>
        <v>14660415.67</v>
      </c>
      <c r="Q275" s="11">
        <f t="shared" si="9"/>
        <v>6696000</v>
      </c>
      <c r="R275" s="11">
        <f t="shared" si="16"/>
        <v>326000</v>
      </c>
    </row>
    <row r="276">
      <c r="A276" s="1" t="s">
        <v>3173</v>
      </c>
      <c r="B276" s="8">
        <v>45961.0</v>
      </c>
      <c r="C276" s="1" t="s">
        <v>34</v>
      </c>
      <c r="D276" s="12"/>
      <c r="E276" s="10">
        <v>50000.0</v>
      </c>
      <c r="F276" s="1" t="s">
        <v>2320</v>
      </c>
      <c r="G276" s="11">
        <f t="shared" si="1"/>
        <v>57332984</v>
      </c>
      <c r="H276" s="11">
        <f t="shared" si="11"/>
        <v>9249000</v>
      </c>
      <c r="I276" s="11">
        <f t="shared" si="2"/>
        <v>49563200</v>
      </c>
      <c r="J276" s="11">
        <f t="shared" si="12"/>
        <v>10363248</v>
      </c>
      <c r="K276" s="11">
        <f t="shared" si="3"/>
        <v>-1479216</v>
      </c>
      <c r="L276" s="11">
        <f t="shared" si="4"/>
        <v>2574895</v>
      </c>
      <c r="M276" s="11">
        <f t="shared" si="5"/>
        <v>1850000</v>
      </c>
      <c r="N276" s="11">
        <f t="shared" si="13"/>
        <v>-3067967</v>
      </c>
      <c r="O276" s="11">
        <f t="shared" si="14"/>
        <v>-2343072</v>
      </c>
      <c r="P276" s="11">
        <f t="shared" si="15"/>
        <v>14643749</v>
      </c>
      <c r="Q276" s="11">
        <f t="shared" si="9"/>
        <v>6696000</v>
      </c>
      <c r="R276" s="11">
        <f t="shared" si="16"/>
        <v>326000</v>
      </c>
    </row>
    <row r="277">
      <c r="A277" s="1" t="s">
        <v>3174</v>
      </c>
      <c r="B277" s="8">
        <v>45961.0</v>
      </c>
      <c r="C277" s="1" t="s">
        <v>34</v>
      </c>
      <c r="D277" s="12"/>
      <c r="E277" s="10">
        <v>490000.0</v>
      </c>
      <c r="F277" s="1" t="s">
        <v>3175</v>
      </c>
      <c r="G277" s="11">
        <f t="shared" si="1"/>
        <v>57332984</v>
      </c>
      <c r="H277" s="11">
        <f t="shared" si="11"/>
        <v>9249000</v>
      </c>
      <c r="I277" s="11">
        <f t="shared" si="2"/>
        <v>50053200</v>
      </c>
      <c r="J277" s="11">
        <f t="shared" si="12"/>
        <v>9873248</v>
      </c>
      <c r="K277" s="11">
        <f t="shared" si="3"/>
        <v>-1969216</v>
      </c>
      <c r="L277" s="11">
        <f t="shared" si="4"/>
        <v>2574895</v>
      </c>
      <c r="M277" s="11">
        <f t="shared" si="5"/>
        <v>1850000</v>
      </c>
      <c r="N277" s="11">
        <f t="shared" si="13"/>
        <v>-3231300.333</v>
      </c>
      <c r="O277" s="11">
        <f t="shared" si="14"/>
        <v>-2506405.333</v>
      </c>
      <c r="P277" s="11">
        <f t="shared" si="15"/>
        <v>14480415.67</v>
      </c>
      <c r="Q277" s="11">
        <f t="shared" si="9"/>
        <v>6696000</v>
      </c>
      <c r="R277" s="11">
        <f t="shared" si="16"/>
        <v>326000</v>
      </c>
    </row>
    <row r="278">
      <c r="A278" s="1" t="s">
        <v>3176</v>
      </c>
      <c r="B278" s="8">
        <v>45961.0</v>
      </c>
      <c r="C278" s="1" t="s">
        <v>6</v>
      </c>
      <c r="D278" s="10">
        <v>467500.0</v>
      </c>
      <c r="E278" s="12"/>
      <c r="F278" s="1" t="s">
        <v>3001</v>
      </c>
      <c r="G278" s="11">
        <f t="shared" si="1"/>
        <v>57800484</v>
      </c>
      <c r="H278" s="11">
        <f t="shared" si="11"/>
        <v>9249000</v>
      </c>
      <c r="I278" s="11">
        <f t="shared" si="2"/>
        <v>50053200</v>
      </c>
      <c r="J278" s="11">
        <f t="shared" si="12"/>
        <v>10340748</v>
      </c>
      <c r="K278" s="11">
        <f t="shared" si="3"/>
        <v>-1501716</v>
      </c>
      <c r="L278" s="11">
        <f t="shared" si="4"/>
        <v>2574895</v>
      </c>
      <c r="M278" s="11">
        <f t="shared" si="5"/>
        <v>1850000</v>
      </c>
      <c r="N278" s="11">
        <f t="shared" si="13"/>
        <v>-3075467</v>
      </c>
      <c r="O278" s="11">
        <f t="shared" si="14"/>
        <v>-2350572</v>
      </c>
      <c r="P278" s="11">
        <f t="shared" si="15"/>
        <v>14636249</v>
      </c>
      <c r="Q278" s="11">
        <f t="shared" si="9"/>
        <v>6696000</v>
      </c>
      <c r="R278" s="11">
        <f t="shared" si="16"/>
        <v>326000</v>
      </c>
    </row>
    <row r="279">
      <c r="A279" s="1" t="s">
        <v>3177</v>
      </c>
      <c r="B279" s="8">
        <v>45961.0</v>
      </c>
      <c r="C279" s="1" t="s">
        <v>6</v>
      </c>
      <c r="D279" s="10">
        <v>103000.0</v>
      </c>
      <c r="E279" s="12"/>
      <c r="F279" s="1" t="s">
        <v>3178</v>
      </c>
      <c r="G279" s="11">
        <f t="shared" si="1"/>
        <v>57903484</v>
      </c>
      <c r="H279" s="11">
        <f t="shared" si="11"/>
        <v>9249000</v>
      </c>
      <c r="I279" s="11">
        <f t="shared" si="2"/>
        <v>50053200</v>
      </c>
      <c r="J279" s="11">
        <f t="shared" si="12"/>
        <v>10443748</v>
      </c>
      <c r="K279" s="11">
        <f t="shared" si="3"/>
        <v>-1398716</v>
      </c>
      <c r="L279" s="11">
        <f t="shared" si="4"/>
        <v>2574895</v>
      </c>
      <c r="M279" s="11">
        <f t="shared" si="5"/>
        <v>1850000</v>
      </c>
      <c r="N279" s="11">
        <f t="shared" si="13"/>
        <v>-3041133.667</v>
      </c>
      <c r="O279" s="11">
        <f t="shared" si="14"/>
        <v>-2316238.667</v>
      </c>
      <c r="P279" s="11">
        <f t="shared" si="15"/>
        <v>14670582.33</v>
      </c>
      <c r="Q279" s="11">
        <f t="shared" si="9"/>
        <v>6696000</v>
      </c>
      <c r="R279" s="11">
        <f t="shared" si="16"/>
        <v>326000</v>
      </c>
    </row>
    <row r="280">
      <c r="A280" s="1" t="s">
        <v>3179</v>
      </c>
      <c r="B280" s="8">
        <v>45961.0</v>
      </c>
      <c r="C280" s="1" t="s">
        <v>6</v>
      </c>
      <c r="D280" s="10">
        <v>121000.0</v>
      </c>
      <c r="E280" s="12"/>
      <c r="F280" s="1" t="s">
        <v>2669</v>
      </c>
      <c r="G280" s="11">
        <f t="shared" si="1"/>
        <v>58024484</v>
      </c>
      <c r="H280" s="11">
        <f t="shared" si="11"/>
        <v>9249000</v>
      </c>
      <c r="I280" s="11">
        <f t="shared" si="2"/>
        <v>50053200</v>
      </c>
      <c r="J280" s="11">
        <f t="shared" si="12"/>
        <v>10564748</v>
      </c>
      <c r="K280" s="11">
        <f t="shared" si="3"/>
        <v>-1277716</v>
      </c>
      <c r="L280" s="11">
        <f t="shared" si="4"/>
        <v>2574895</v>
      </c>
      <c r="M280" s="11">
        <f t="shared" si="5"/>
        <v>1850000</v>
      </c>
      <c r="N280" s="11">
        <f t="shared" si="13"/>
        <v>-3000800.333</v>
      </c>
      <c r="O280" s="11">
        <f t="shared" si="14"/>
        <v>-2275905.333</v>
      </c>
      <c r="P280" s="11">
        <f t="shared" si="15"/>
        <v>14710915.67</v>
      </c>
      <c r="Q280" s="11">
        <f t="shared" si="9"/>
        <v>6696000</v>
      </c>
      <c r="R280" s="11">
        <f t="shared" si="16"/>
        <v>326000</v>
      </c>
    </row>
    <row r="281">
      <c r="A281" s="1" t="s">
        <v>3180</v>
      </c>
      <c r="B281" s="8">
        <v>45961.0</v>
      </c>
      <c r="C281" s="1" t="s">
        <v>6</v>
      </c>
      <c r="D281" s="10">
        <v>122500.0</v>
      </c>
      <c r="E281" s="12"/>
      <c r="F281" s="1" t="s">
        <v>3181</v>
      </c>
      <c r="G281" s="11">
        <f t="shared" si="1"/>
        <v>58146984</v>
      </c>
      <c r="H281" s="11">
        <f t="shared" si="11"/>
        <v>9249000</v>
      </c>
      <c r="I281" s="11">
        <f t="shared" si="2"/>
        <v>50053200</v>
      </c>
      <c r="J281" s="11">
        <f t="shared" si="12"/>
        <v>10687248</v>
      </c>
      <c r="K281" s="11">
        <f t="shared" si="3"/>
        <v>-1155216</v>
      </c>
      <c r="L281" s="11">
        <f t="shared" si="4"/>
        <v>2574895</v>
      </c>
      <c r="M281" s="11">
        <f t="shared" si="5"/>
        <v>1850000</v>
      </c>
      <c r="N281" s="11">
        <f t="shared" si="13"/>
        <v>-2959967</v>
      </c>
      <c r="O281" s="11">
        <f t="shared" si="14"/>
        <v>-2235072</v>
      </c>
      <c r="P281" s="11">
        <f t="shared" si="15"/>
        <v>14751749</v>
      </c>
      <c r="Q281" s="11">
        <f t="shared" si="9"/>
        <v>6696000</v>
      </c>
      <c r="R281" s="11">
        <f t="shared" si="16"/>
        <v>326000</v>
      </c>
    </row>
    <row r="282">
      <c r="A282" s="1" t="s">
        <v>3182</v>
      </c>
      <c r="B282" s="8">
        <v>45961.0</v>
      </c>
      <c r="C282" s="1" t="s">
        <v>6</v>
      </c>
      <c r="D282" s="10">
        <v>132500.0</v>
      </c>
      <c r="E282" s="12"/>
      <c r="F282" s="1" t="s">
        <v>2449</v>
      </c>
      <c r="G282" s="11">
        <f t="shared" si="1"/>
        <v>58279484</v>
      </c>
      <c r="H282" s="11">
        <f t="shared" si="11"/>
        <v>9249000</v>
      </c>
      <c r="I282" s="11">
        <f t="shared" si="2"/>
        <v>50053200</v>
      </c>
      <c r="J282" s="11">
        <f t="shared" si="12"/>
        <v>10819748</v>
      </c>
      <c r="K282" s="11">
        <f t="shared" si="3"/>
        <v>-1022716</v>
      </c>
      <c r="L282" s="11">
        <f t="shared" si="4"/>
        <v>2574895</v>
      </c>
      <c r="M282" s="11">
        <f t="shared" si="5"/>
        <v>1850000</v>
      </c>
      <c r="N282" s="11">
        <f t="shared" si="13"/>
        <v>-2915800.333</v>
      </c>
      <c r="O282" s="11">
        <f t="shared" si="14"/>
        <v>-2190905.333</v>
      </c>
      <c r="P282" s="11">
        <f t="shared" si="15"/>
        <v>14795915.67</v>
      </c>
      <c r="Q282" s="11">
        <f t="shared" si="9"/>
        <v>6696000</v>
      </c>
      <c r="R282" s="11">
        <f t="shared" si="16"/>
        <v>326000</v>
      </c>
    </row>
    <row r="283">
      <c r="A283" s="1" t="s">
        <v>3183</v>
      </c>
      <c r="B283" s="8">
        <v>45961.0</v>
      </c>
      <c r="C283" s="1" t="s">
        <v>6</v>
      </c>
      <c r="D283" s="10">
        <v>60000.0</v>
      </c>
      <c r="E283" s="12"/>
      <c r="F283" s="1" t="s">
        <v>3184</v>
      </c>
      <c r="G283" s="11">
        <f t="shared" si="1"/>
        <v>58339484</v>
      </c>
      <c r="H283" s="11">
        <f t="shared" si="11"/>
        <v>9249000</v>
      </c>
      <c r="I283" s="11">
        <f t="shared" si="2"/>
        <v>50053200</v>
      </c>
      <c r="J283" s="11">
        <f t="shared" si="12"/>
        <v>10879748</v>
      </c>
      <c r="K283" s="11">
        <f t="shared" si="3"/>
        <v>-962716</v>
      </c>
      <c r="L283" s="11">
        <f t="shared" si="4"/>
        <v>2574895</v>
      </c>
      <c r="M283" s="11">
        <f t="shared" si="5"/>
        <v>1850000</v>
      </c>
      <c r="N283" s="11">
        <f t="shared" si="13"/>
        <v>-2895800.333</v>
      </c>
      <c r="O283" s="11">
        <f t="shared" si="14"/>
        <v>-2170905.333</v>
      </c>
      <c r="P283" s="11">
        <f t="shared" si="15"/>
        <v>14815915.67</v>
      </c>
      <c r="Q283" s="11">
        <f t="shared" si="9"/>
        <v>6696000</v>
      </c>
      <c r="R283" s="11">
        <f t="shared" si="16"/>
        <v>326000</v>
      </c>
    </row>
    <row r="284">
      <c r="A284" s="1" t="s">
        <v>3185</v>
      </c>
      <c r="B284" s="8">
        <v>45961.0</v>
      </c>
      <c r="C284" s="1" t="s">
        <v>6</v>
      </c>
      <c r="D284" s="10">
        <v>50000.0</v>
      </c>
      <c r="E284" s="12"/>
      <c r="F284" s="1" t="s">
        <v>3160</v>
      </c>
      <c r="G284" s="11">
        <f t="shared" si="1"/>
        <v>58389484</v>
      </c>
      <c r="H284" s="11">
        <f t="shared" si="11"/>
        <v>9249000</v>
      </c>
      <c r="I284" s="11">
        <f t="shared" si="2"/>
        <v>50053200</v>
      </c>
      <c r="J284" s="11">
        <f t="shared" si="12"/>
        <v>10929748</v>
      </c>
      <c r="K284" s="11">
        <f t="shared" si="3"/>
        <v>-912716</v>
      </c>
      <c r="L284" s="11">
        <f t="shared" si="4"/>
        <v>2574895</v>
      </c>
      <c r="M284" s="11">
        <f t="shared" si="5"/>
        <v>1850000</v>
      </c>
      <c r="N284" s="11">
        <f t="shared" si="13"/>
        <v>-2879133.667</v>
      </c>
      <c r="O284" s="11">
        <f t="shared" si="14"/>
        <v>-2154238.667</v>
      </c>
      <c r="P284" s="11">
        <f t="shared" si="15"/>
        <v>14832582.33</v>
      </c>
      <c r="Q284" s="11">
        <f t="shared" si="9"/>
        <v>6696000</v>
      </c>
      <c r="R284" s="11">
        <f t="shared" si="16"/>
        <v>326000</v>
      </c>
    </row>
    <row r="285">
      <c r="A285" s="14" t="s">
        <v>3186</v>
      </c>
      <c r="B285" s="8">
        <v>45961.0</v>
      </c>
      <c r="C285" s="1" t="s">
        <v>25</v>
      </c>
      <c r="D285" s="12"/>
      <c r="E285" s="10">
        <v>25000.0</v>
      </c>
      <c r="F285" s="1" t="s">
        <v>3187</v>
      </c>
      <c r="G285" s="11">
        <f t="shared" si="1"/>
        <v>58389484</v>
      </c>
      <c r="H285" s="11">
        <f t="shared" si="11"/>
        <v>9274000</v>
      </c>
      <c r="I285" s="11">
        <f t="shared" si="2"/>
        <v>50053200</v>
      </c>
      <c r="J285" s="11">
        <f t="shared" si="12"/>
        <v>10904748</v>
      </c>
      <c r="K285" s="11">
        <f t="shared" si="3"/>
        <v>-937716</v>
      </c>
      <c r="L285" s="11">
        <f t="shared" si="4"/>
        <v>2574895</v>
      </c>
      <c r="M285" s="11">
        <f t="shared" si="5"/>
        <v>1850000</v>
      </c>
      <c r="N285" s="11">
        <f t="shared" si="13"/>
        <v>-2887467</v>
      </c>
      <c r="O285" s="11">
        <f t="shared" si="14"/>
        <v>-2162572</v>
      </c>
      <c r="P285" s="11">
        <f t="shared" si="15"/>
        <v>14824249</v>
      </c>
      <c r="Q285" s="11">
        <f t="shared" si="9"/>
        <v>6696000</v>
      </c>
      <c r="R285" s="11">
        <f t="shared" si="16"/>
        <v>326000</v>
      </c>
    </row>
    <row r="286">
      <c r="A286" s="1" t="s">
        <v>3188</v>
      </c>
      <c r="B286" s="8">
        <v>45961.0</v>
      </c>
      <c r="C286" s="1" t="s">
        <v>6</v>
      </c>
      <c r="D286" s="10">
        <v>1420000.0</v>
      </c>
      <c r="E286" s="12"/>
      <c r="F286" s="1" t="s">
        <v>3189</v>
      </c>
      <c r="G286" s="11">
        <f t="shared" si="1"/>
        <v>59809484</v>
      </c>
      <c r="H286" s="11">
        <f t="shared" si="11"/>
        <v>9274000</v>
      </c>
      <c r="I286" s="11">
        <f t="shared" si="2"/>
        <v>50053200</v>
      </c>
      <c r="J286" s="11">
        <f t="shared" si="12"/>
        <v>12324748</v>
      </c>
      <c r="K286" s="11">
        <f t="shared" si="3"/>
        <v>482284</v>
      </c>
      <c r="L286" s="11">
        <f t="shared" si="4"/>
        <v>2574895</v>
      </c>
      <c r="M286" s="11">
        <f t="shared" si="5"/>
        <v>1850000</v>
      </c>
      <c r="N286" s="11">
        <f t="shared" si="13"/>
        <v>-2414133.667</v>
      </c>
      <c r="O286" s="11">
        <f t="shared" si="14"/>
        <v>-1689238.667</v>
      </c>
      <c r="P286" s="11">
        <f t="shared" si="15"/>
        <v>15297582.33</v>
      </c>
      <c r="Q286" s="11">
        <f t="shared" si="9"/>
        <v>6696000</v>
      </c>
      <c r="R286" s="11">
        <f t="shared" si="16"/>
        <v>326000</v>
      </c>
    </row>
    <row r="287">
      <c r="A287" s="1" t="s">
        <v>3190</v>
      </c>
      <c r="B287" s="8">
        <v>45961.0</v>
      </c>
      <c r="C287" s="1" t="s">
        <v>22</v>
      </c>
      <c r="D287" s="12"/>
      <c r="E287" s="10">
        <v>324748.0</v>
      </c>
      <c r="F287" s="1" t="s">
        <v>30</v>
      </c>
      <c r="G287" s="11">
        <f t="shared" si="1"/>
        <v>59809484</v>
      </c>
      <c r="H287" s="11">
        <f t="shared" si="11"/>
        <v>9274000</v>
      </c>
      <c r="I287" s="11">
        <f t="shared" si="2"/>
        <v>50053200</v>
      </c>
      <c r="J287" s="11">
        <f t="shared" si="12"/>
        <v>12000000</v>
      </c>
      <c r="K287" s="11">
        <f t="shared" si="3"/>
        <v>482284</v>
      </c>
      <c r="L287" s="11">
        <f t="shared" si="4"/>
        <v>2574895</v>
      </c>
      <c r="M287" s="11">
        <f t="shared" si="5"/>
        <v>2174748</v>
      </c>
      <c r="N287" s="11">
        <f t="shared" si="13"/>
        <v>-2414133.667</v>
      </c>
      <c r="O287" s="11">
        <f t="shared" si="14"/>
        <v>-2013986.667</v>
      </c>
      <c r="P287" s="11">
        <f t="shared" si="15"/>
        <v>15297582.33</v>
      </c>
      <c r="Q287" s="11">
        <f t="shared" si="9"/>
        <v>6696000</v>
      </c>
      <c r="R287" s="11">
        <f t="shared" si="16"/>
        <v>326000</v>
      </c>
    </row>
    <row r="288">
      <c r="A288" s="1" t="s">
        <v>3191</v>
      </c>
      <c r="B288" s="8">
        <v>45961.0</v>
      </c>
      <c r="C288" s="1" t="s">
        <v>25</v>
      </c>
      <c r="D288" s="12"/>
      <c r="E288" s="10">
        <v>2574000.0</v>
      </c>
      <c r="F288" s="1" t="s">
        <v>3192</v>
      </c>
      <c r="G288" s="11">
        <f t="shared" si="1"/>
        <v>59809484</v>
      </c>
      <c r="H288" s="11">
        <f t="shared" si="11"/>
        <v>11848000</v>
      </c>
      <c r="I288" s="11">
        <f t="shared" si="2"/>
        <v>50053200</v>
      </c>
      <c r="J288" s="11">
        <f t="shared" si="12"/>
        <v>9426000</v>
      </c>
      <c r="K288" s="11">
        <f t="shared" si="3"/>
        <v>-2091716</v>
      </c>
      <c r="L288" s="11">
        <f t="shared" si="4"/>
        <v>2574895</v>
      </c>
      <c r="M288" s="11">
        <f t="shared" si="5"/>
        <v>2174748</v>
      </c>
      <c r="N288" s="11">
        <f t="shared" si="13"/>
        <v>-3272133.667</v>
      </c>
      <c r="O288" s="11">
        <f t="shared" si="14"/>
        <v>-2871986.667</v>
      </c>
      <c r="P288" s="11">
        <f t="shared" si="15"/>
        <v>14439582.33</v>
      </c>
      <c r="Q288" s="11">
        <f t="shared" si="9"/>
        <v>6696000</v>
      </c>
      <c r="R288" s="11">
        <f t="shared" si="16"/>
        <v>326000</v>
      </c>
    </row>
    <row r="289">
      <c r="A289" s="1" t="s">
        <v>3193</v>
      </c>
      <c r="B289" s="8">
        <v>45961.0</v>
      </c>
      <c r="C289" s="1" t="s">
        <v>22</v>
      </c>
      <c r="D289" s="12"/>
      <c r="E289" s="10">
        <v>426000.0</v>
      </c>
      <c r="F289" s="1" t="s">
        <v>30</v>
      </c>
      <c r="G289" s="11">
        <f t="shared" si="1"/>
        <v>59809484</v>
      </c>
      <c r="H289" s="11">
        <f t="shared" si="11"/>
        <v>11848000</v>
      </c>
      <c r="I289" s="11">
        <f t="shared" si="2"/>
        <v>50053200</v>
      </c>
      <c r="J289" s="11">
        <f t="shared" si="12"/>
        <v>9000000</v>
      </c>
      <c r="K289" s="11">
        <f t="shared" si="3"/>
        <v>-2091716</v>
      </c>
      <c r="L289" s="11">
        <f t="shared" si="4"/>
        <v>2574895</v>
      </c>
      <c r="M289" s="11">
        <f t="shared" si="5"/>
        <v>2600748</v>
      </c>
      <c r="N289" s="11">
        <f t="shared" si="13"/>
        <v>-3272133.667</v>
      </c>
      <c r="O289" s="11">
        <f t="shared" si="14"/>
        <v>-3297986.667</v>
      </c>
      <c r="P289" s="11">
        <f t="shared" si="15"/>
        <v>14439582.33</v>
      </c>
      <c r="Q289" s="11">
        <f t="shared" si="9"/>
        <v>6696000</v>
      </c>
      <c r="R289" s="11">
        <f t="shared" si="16"/>
        <v>326000</v>
      </c>
    </row>
    <row r="290">
      <c r="C290" s="15"/>
      <c r="D290" s="12"/>
      <c r="E290" s="12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</row>
    <row r="291">
      <c r="C291" s="15"/>
      <c r="D291" s="12"/>
      <c r="E291" s="12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</row>
    <row r="292">
      <c r="C292" s="15"/>
      <c r="D292" s="12"/>
      <c r="E292" s="12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</row>
    <row r="293">
      <c r="C293" s="15"/>
      <c r="D293" s="12"/>
      <c r="E293" s="12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</row>
    <row r="294">
      <c r="C294" s="15"/>
      <c r="D294" s="12"/>
      <c r="E294" s="12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</row>
    <row r="295">
      <c r="C295" s="15"/>
      <c r="D295" s="12"/>
      <c r="E295" s="12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</row>
    <row r="296">
      <c r="C296" s="15"/>
      <c r="D296" s="12"/>
      <c r="E296" s="12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</row>
    <row r="297">
      <c r="C297" s="15"/>
      <c r="D297" s="12"/>
      <c r="E297" s="12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</row>
    <row r="298">
      <c r="C298" s="15"/>
      <c r="D298" s="12"/>
      <c r="E298" s="12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</row>
    <row r="299">
      <c r="C299" s="15"/>
      <c r="D299" s="12"/>
      <c r="E299" s="12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</row>
    <row r="300">
      <c r="C300" s="15"/>
      <c r="D300" s="12"/>
      <c r="E300" s="12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</row>
    <row r="301">
      <c r="C301" s="15"/>
      <c r="D301" s="12"/>
      <c r="E301" s="12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</row>
    <row r="302">
      <c r="C302" s="15"/>
      <c r="D302" s="12"/>
      <c r="E302" s="12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</row>
    <row r="303">
      <c r="C303" s="15"/>
      <c r="D303" s="12"/>
      <c r="E303" s="12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</row>
    <row r="304">
      <c r="C304" s="15"/>
      <c r="D304" s="12"/>
      <c r="E304" s="12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</row>
    <row r="305">
      <c r="C305" s="15"/>
      <c r="D305" s="12"/>
      <c r="E305" s="12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</row>
    <row r="306">
      <c r="C306" s="15"/>
      <c r="D306" s="12"/>
      <c r="E306" s="12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</row>
    <row r="307">
      <c r="C307" s="15"/>
      <c r="D307" s="12"/>
      <c r="E307" s="12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</row>
    <row r="308">
      <c r="C308" s="15"/>
      <c r="D308" s="12"/>
      <c r="E308" s="12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</row>
    <row r="309">
      <c r="C309" s="15"/>
      <c r="D309" s="12"/>
      <c r="E309" s="12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</row>
    <row r="310">
      <c r="C310" s="15"/>
      <c r="D310" s="12"/>
      <c r="E310" s="12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</row>
    <row r="311">
      <c r="C311" s="15"/>
      <c r="D311" s="12"/>
      <c r="E311" s="12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</row>
    <row r="312">
      <c r="C312" s="15"/>
      <c r="D312" s="12"/>
      <c r="E312" s="12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</row>
    <row r="313">
      <c r="C313" s="15"/>
      <c r="D313" s="12"/>
      <c r="E313" s="12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</row>
    <row r="314">
      <c r="C314" s="15"/>
      <c r="D314" s="12"/>
      <c r="E314" s="12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</row>
    <row r="315">
      <c r="C315" s="15"/>
      <c r="D315" s="12"/>
      <c r="E315" s="12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</row>
    <row r="316">
      <c r="C316" s="15"/>
      <c r="D316" s="12"/>
      <c r="E316" s="12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</row>
    <row r="317">
      <c r="C317" s="15"/>
      <c r="D317" s="12"/>
      <c r="E317" s="12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</row>
    <row r="318">
      <c r="C318" s="15"/>
      <c r="D318" s="12"/>
      <c r="E318" s="12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</row>
    <row r="319">
      <c r="C319" s="15"/>
      <c r="D319" s="12"/>
      <c r="E319" s="12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</row>
    <row r="320">
      <c r="C320" s="15"/>
      <c r="D320" s="12"/>
      <c r="E320" s="12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</row>
    <row r="321">
      <c r="C321" s="15"/>
      <c r="D321" s="12"/>
      <c r="E321" s="12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</row>
    <row r="322">
      <c r="C322" s="15"/>
      <c r="D322" s="12"/>
      <c r="E322" s="12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</row>
    <row r="323">
      <c r="C323" s="15"/>
      <c r="D323" s="12"/>
      <c r="E323" s="12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</row>
    <row r="324">
      <c r="C324" s="15"/>
      <c r="D324" s="12"/>
      <c r="E324" s="12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</row>
    <row r="325">
      <c r="C325" s="15"/>
      <c r="D325" s="12"/>
      <c r="E325" s="12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</row>
    <row r="326">
      <c r="C326" s="15"/>
      <c r="D326" s="12"/>
      <c r="E326" s="12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</row>
    <row r="327">
      <c r="C327" s="15"/>
      <c r="D327" s="12"/>
      <c r="E327" s="12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</row>
    <row r="328">
      <c r="C328" s="15"/>
      <c r="D328" s="12"/>
      <c r="E328" s="12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</row>
    <row r="329">
      <c r="C329" s="15"/>
      <c r="D329" s="12"/>
      <c r="E329" s="12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</row>
    <row r="330">
      <c r="C330" s="15"/>
      <c r="D330" s="12"/>
      <c r="E330" s="12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</row>
    <row r="331">
      <c r="C331" s="15"/>
      <c r="D331" s="12"/>
      <c r="E331" s="12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</row>
    <row r="332">
      <c r="C332" s="15"/>
      <c r="D332" s="12"/>
      <c r="E332" s="12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</row>
    <row r="333">
      <c r="C333" s="15"/>
      <c r="D333" s="12"/>
      <c r="E333" s="12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</row>
    <row r="334">
      <c r="C334" s="15"/>
      <c r="D334" s="12"/>
      <c r="E334" s="12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</row>
    <row r="335">
      <c r="C335" s="15"/>
      <c r="D335" s="12"/>
      <c r="E335" s="12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</row>
    <row r="336">
      <c r="C336" s="15"/>
      <c r="D336" s="12"/>
      <c r="E336" s="12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</row>
    <row r="337">
      <c r="C337" s="15"/>
      <c r="D337" s="12"/>
      <c r="E337" s="12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</row>
    <row r="338">
      <c r="C338" s="15"/>
      <c r="D338" s="12"/>
      <c r="E338" s="12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</row>
    <row r="339">
      <c r="C339" s="15"/>
      <c r="D339" s="12"/>
      <c r="E339" s="12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</row>
    <row r="340">
      <c r="C340" s="15"/>
      <c r="D340" s="12"/>
      <c r="E340" s="12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</row>
    <row r="341">
      <c r="C341" s="15"/>
      <c r="D341" s="12"/>
      <c r="E341" s="12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</row>
    <row r="342">
      <c r="C342" s="15"/>
      <c r="D342" s="12"/>
      <c r="E342" s="12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</row>
    <row r="343">
      <c r="C343" s="15"/>
      <c r="D343" s="12"/>
      <c r="E343" s="12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</row>
    <row r="344">
      <c r="C344" s="15"/>
      <c r="D344" s="12"/>
      <c r="E344" s="12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</row>
    <row r="345">
      <c r="C345" s="15"/>
      <c r="D345" s="12"/>
      <c r="E345" s="12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</row>
    <row r="346">
      <c r="C346" s="15"/>
      <c r="D346" s="12"/>
      <c r="E346" s="12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</row>
    <row r="347">
      <c r="C347" s="15"/>
      <c r="D347" s="12"/>
      <c r="E347" s="12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</row>
    <row r="348">
      <c r="C348" s="15"/>
      <c r="D348" s="12"/>
      <c r="E348" s="12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</row>
    <row r="349">
      <c r="C349" s="15"/>
      <c r="D349" s="12"/>
      <c r="E349" s="12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</row>
    <row r="350">
      <c r="C350" s="15"/>
      <c r="D350" s="12"/>
      <c r="E350" s="12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</row>
    <row r="351">
      <c r="C351" s="15"/>
      <c r="D351" s="12"/>
      <c r="E351" s="12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</row>
    <row r="352">
      <c r="C352" s="15"/>
      <c r="D352" s="12"/>
      <c r="E352" s="12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</row>
    <row r="353">
      <c r="C353" s="15"/>
      <c r="D353" s="12"/>
      <c r="E353" s="12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</row>
    <row r="354">
      <c r="C354" s="15"/>
      <c r="D354" s="12"/>
      <c r="E354" s="12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</row>
    <row r="355">
      <c r="C355" s="15"/>
      <c r="D355" s="12"/>
      <c r="E355" s="12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</row>
    <row r="356">
      <c r="C356" s="15"/>
      <c r="D356" s="12"/>
      <c r="E356" s="12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</row>
    <row r="357">
      <c r="C357" s="15"/>
      <c r="D357" s="12"/>
      <c r="E357" s="12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</row>
    <row r="358">
      <c r="C358" s="15"/>
      <c r="D358" s="12"/>
      <c r="E358" s="12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</row>
    <row r="359">
      <c r="C359" s="15"/>
      <c r="D359" s="12"/>
      <c r="E359" s="12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</row>
    <row r="360">
      <c r="C360" s="15"/>
      <c r="D360" s="12"/>
      <c r="E360" s="12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</row>
    <row r="361">
      <c r="C361" s="15"/>
      <c r="D361" s="12"/>
      <c r="E361" s="12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</row>
    <row r="362">
      <c r="C362" s="15"/>
      <c r="D362" s="12"/>
      <c r="E362" s="12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</row>
    <row r="363">
      <c r="C363" s="15"/>
      <c r="D363" s="12"/>
      <c r="E363" s="12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</row>
    <row r="364">
      <c r="C364" s="15"/>
      <c r="D364" s="12"/>
      <c r="E364" s="12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</row>
    <row r="365">
      <c r="C365" s="15"/>
      <c r="D365" s="12"/>
      <c r="E365" s="12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</row>
    <row r="366">
      <c r="C366" s="15"/>
      <c r="D366" s="12"/>
      <c r="E366" s="12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</row>
    <row r="367">
      <c r="C367" s="15"/>
      <c r="D367" s="12"/>
      <c r="E367" s="12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</row>
    <row r="368">
      <c r="C368" s="15"/>
      <c r="D368" s="12"/>
      <c r="E368" s="12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</row>
    <row r="369">
      <c r="C369" s="15"/>
      <c r="D369" s="12"/>
      <c r="E369" s="12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</row>
    <row r="370">
      <c r="C370" s="15"/>
      <c r="D370" s="12"/>
      <c r="E370" s="12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</row>
    <row r="371">
      <c r="C371" s="15"/>
      <c r="D371" s="12"/>
      <c r="E371" s="12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</row>
    <row r="372">
      <c r="C372" s="15"/>
      <c r="D372" s="12"/>
      <c r="E372" s="12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</row>
    <row r="373">
      <c r="C373" s="15"/>
      <c r="D373" s="12"/>
      <c r="E373" s="12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</row>
    <row r="374">
      <c r="C374" s="15"/>
      <c r="D374" s="12"/>
      <c r="E374" s="12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</row>
    <row r="375">
      <c r="C375" s="15"/>
      <c r="D375" s="12"/>
      <c r="E375" s="12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</row>
    <row r="376">
      <c r="C376" s="15"/>
      <c r="D376" s="12"/>
      <c r="E376" s="12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</row>
    <row r="377">
      <c r="C377" s="15"/>
      <c r="D377" s="12"/>
      <c r="E377" s="12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</row>
    <row r="378">
      <c r="C378" s="15"/>
      <c r="D378" s="12"/>
      <c r="E378" s="12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</row>
    <row r="379">
      <c r="C379" s="15"/>
      <c r="D379" s="12"/>
      <c r="E379" s="12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</row>
    <row r="380">
      <c r="C380" s="15"/>
      <c r="D380" s="12"/>
      <c r="E380" s="12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</row>
    <row r="381">
      <c r="C381" s="15"/>
      <c r="D381" s="12"/>
      <c r="E381" s="12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</row>
    <row r="382">
      <c r="C382" s="15"/>
      <c r="D382" s="12"/>
      <c r="E382" s="12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</row>
    <row r="383">
      <c r="C383" s="15"/>
      <c r="D383" s="12"/>
      <c r="E383" s="12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</row>
    <row r="384">
      <c r="C384" s="15"/>
      <c r="D384" s="12"/>
      <c r="E384" s="12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</row>
    <row r="385">
      <c r="C385" s="15"/>
      <c r="D385" s="12"/>
      <c r="E385" s="12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</row>
    <row r="386">
      <c r="C386" s="15"/>
      <c r="D386" s="12"/>
      <c r="E386" s="12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</row>
    <row r="387">
      <c r="C387" s="15"/>
      <c r="D387" s="12"/>
      <c r="E387" s="12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</row>
    <row r="388">
      <c r="C388" s="15"/>
      <c r="D388" s="12"/>
      <c r="E388" s="12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</row>
    <row r="389">
      <c r="C389" s="15"/>
      <c r="D389" s="12"/>
      <c r="E389" s="12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</row>
    <row r="390">
      <c r="C390" s="15"/>
      <c r="D390" s="12"/>
      <c r="E390" s="12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</row>
    <row r="391">
      <c r="C391" s="15"/>
      <c r="D391" s="12"/>
      <c r="E391" s="12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</row>
    <row r="392">
      <c r="C392" s="15"/>
      <c r="D392" s="12"/>
      <c r="E392" s="12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</row>
    <row r="393">
      <c r="C393" s="15"/>
      <c r="D393" s="12"/>
      <c r="E393" s="12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</row>
    <row r="394">
      <c r="C394" s="15"/>
      <c r="D394" s="12"/>
      <c r="E394" s="12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</row>
    <row r="395">
      <c r="C395" s="15"/>
      <c r="D395" s="12"/>
      <c r="E395" s="12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</row>
    <row r="396">
      <c r="C396" s="15"/>
      <c r="D396" s="12"/>
      <c r="E396" s="12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</row>
    <row r="397">
      <c r="C397" s="15"/>
      <c r="D397" s="12"/>
      <c r="E397" s="12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</row>
    <row r="398">
      <c r="C398" s="15"/>
      <c r="D398" s="12"/>
      <c r="E398" s="12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</row>
    <row r="399">
      <c r="C399" s="15"/>
      <c r="D399" s="12"/>
      <c r="E399" s="12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</row>
    <row r="400">
      <c r="C400" s="15"/>
      <c r="D400" s="12"/>
      <c r="E400" s="12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</row>
    <row r="401">
      <c r="C401" s="15"/>
      <c r="D401" s="12"/>
      <c r="E401" s="12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</row>
    <row r="402">
      <c r="C402" s="15"/>
      <c r="D402" s="12"/>
      <c r="E402" s="12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</row>
    <row r="403">
      <c r="C403" s="15"/>
      <c r="D403" s="12"/>
      <c r="E403" s="12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</row>
    <row r="404">
      <c r="C404" s="15"/>
      <c r="D404" s="12"/>
      <c r="E404" s="12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</row>
    <row r="405">
      <c r="C405" s="15"/>
      <c r="D405" s="12"/>
      <c r="E405" s="12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</row>
    <row r="406">
      <c r="C406" s="15"/>
      <c r="D406" s="12"/>
      <c r="E406" s="12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</row>
    <row r="407">
      <c r="C407" s="15"/>
      <c r="D407" s="12"/>
      <c r="E407" s="12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</row>
    <row r="408">
      <c r="C408" s="15"/>
      <c r="D408" s="12"/>
      <c r="E408" s="12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</row>
    <row r="409">
      <c r="C409" s="15"/>
      <c r="D409" s="12"/>
      <c r="E409" s="12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</row>
    <row r="410">
      <c r="C410" s="15"/>
      <c r="D410" s="12"/>
      <c r="E410" s="12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</row>
    <row r="411">
      <c r="C411" s="15"/>
      <c r="D411" s="12"/>
      <c r="E411" s="12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</row>
    <row r="412">
      <c r="C412" s="15"/>
      <c r="D412" s="12"/>
      <c r="E412" s="12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</row>
    <row r="413">
      <c r="C413" s="15"/>
      <c r="D413" s="12"/>
      <c r="E413" s="12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</row>
    <row r="414">
      <c r="C414" s="15"/>
      <c r="D414" s="12"/>
      <c r="E414" s="12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</row>
    <row r="415">
      <c r="C415" s="15"/>
      <c r="D415" s="12"/>
      <c r="E415" s="12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</row>
    <row r="416">
      <c r="C416" s="15"/>
      <c r="D416" s="12"/>
      <c r="E416" s="12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</row>
    <row r="417">
      <c r="C417" s="15"/>
      <c r="D417" s="12"/>
      <c r="E417" s="12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</row>
    <row r="418">
      <c r="C418" s="15"/>
      <c r="D418" s="12"/>
      <c r="E418" s="12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</row>
    <row r="419">
      <c r="C419" s="15"/>
      <c r="D419" s="12"/>
      <c r="E419" s="12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</row>
    <row r="420">
      <c r="C420" s="15"/>
      <c r="D420" s="12"/>
      <c r="E420" s="12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</row>
    <row r="421">
      <c r="C421" s="15"/>
      <c r="D421" s="12"/>
      <c r="E421" s="12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</row>
    <row r="422">
      <c r="C422" s="15"/>
      <c r="D422" s="12"/>
      <c r="E422" s="12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</row>
    <row r="423">
      <c r="C423" s="15"/>
      <c r="D423" s="12"/>
      <c r="E423" s="12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</row>
    <row r="424">
      <c r="C424" s="15"/>
      <c r="D424" s="12"/>
      <c r="E424" s="12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</row>
    <row r="425">
      <c r="C425" s="15"/>
      <c r="D425" s="12"/>
      <c r="E425" s="12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</row>
    <row r="426">
      <c r="C426" s="15"/>
      <c r="D426" s="12"/>
      <c r="E426" s="12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</row>
    <row r="427">
      <c r="C427" s="15"/>
      <c r="D427" s="12"/>
      <c r="E427" s="12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</row>
    <row r="428">
      <c r="C428" s="15"/>
      <c r="D428" s="12"/>
      <c r="E428" s="12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</row>
    <row r="429">
      <c r="C429" s="15"/>
      <c r="D429" s="12"/>
      <c r="E429" s="12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</row>
    <row r="430">
      <c r="C430" s="15"/>
      <c r="D430" s="12"/>
      <c r="E430" s="12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</row>
    <row r="431">
      <c r="C431" s="15"/>
      <c r="D431" s="12"/>
      <c r="E431" s="12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</row>
    <row r="432">
      <c r="C432" s="15"/>
      <c r="D432" s="12"/>
      <c r="E432" s="12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</row>
    <row r="433">
      <c r="C433" s="15"/>
      <c r="D433" s="12"/>
      <c r="E433" s="12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</row>
    <row r="434">
      <c r="C434" s="15"/>
      <c r="D434" s="12"/>
      <c r="E434" s="12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</row>
    <row r="435">
      <c r="C435" s="15"/>
      <c r="D435" s="12"/>
      <c r="E435" s="12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</row>
    <row r="436">
      <c r="C436" s="15"/>
      <c r="D436" s="12"/>
      <c r="E436" s="12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</row>
    <row r="437">
      <c r="C437" s="15"/>
      <c r="D437" s="12"/>
      <c r="E437" s="12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</row>
    <row r="438">
      <c r="C438" s="15"/>
      <c r="D438" s="12"/>
      <c r="E438" s="12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</row>
    <row r="439">
      <c r="C439" s="15"/>
      <c r="D439" s="12"/>
      <c r="E439" s="12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</row>
    <row r="440">
      <c r="C440" s="15"/>
      <c r="D440" s="12"/>
      <c r="E440" s="12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</row>
    <row r="441">
      <c r="C441" s="15"/>
      <c r="D441" s="12"/>
      <c r="E441" s="12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</row>
    <row r="442">
      <c r="C442" s="15"/>
      <c r="D442" s="12"/>
      <c r="E442" s="12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</row>
    <row r="443">
      <c r="C443" s="15"/>
      <c r="D443" s="12"/>
      <c r="E443" s="12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</row>
    <row r="444">
      <c r="C444" s="15"/>
      <c r="D444" s="12"/>
      <c r="E444" s="12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</row>
    <row r="445">
      <c r="C445" s="15"/>
      <c r="D445" s="12"/>
      <c r="E445" s="12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</row>
    <row r="446">
      <c r="C446" s="15"/>
      <c r="D446" s="12"/>
      <c r="E446" s="12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</row>
    <row r="447">
      <c r="C447" s="15"/>
      <c r="D447" s="12"/>
      <c r="E447" s="12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</row>
    <row r="448">
      <c r="C448" s="15"/>
      <c r="D448" s="12"/>
      <c r="E448" s="12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</row>
    <row r="449">
      <c r="C449" s="15"/>
      <c r="D449" s="12"/>
      <c r="E449" s="12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</row>
    <row r="450">
      <c r="C450" s="15"/>
      <c r="D450" s="12"/>
      <c r="E450" s="12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</row>
    <row r="451">
      <c r="C451" s="15"/>
      <c r="D451" s="12"/>
      <c r="E451" s="12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</row>
    <row r="452">
      <c r="C452" s="15"/>
      <c r="D452" s="12"/>
      <c r="E452" s="12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</row>
    <row r="453">
      <c r="C453" s="15"/>
      <c r="D453" s="12"/>
      <c r="E453" s="12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</row>
    <row r="454">
      <c r="C454" s="15"/>
      <c r="D454" s="12"/>
      <c r="E454" s="12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</row>
    <row r="455">
      <c r="C455" s="15"/>
      <c r="D455" s="12"/>
      <c r="E455" s="12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</row>
    <row r="456">
      <c r="C456" s="15"/>
      <c r="D456" s="12"/>
      <c r="E456" s="12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</row>
    <row r="457">
      <c r="C457" s="15"/>
      <c r="D457" s="12"/>
      <c r="E457" s="12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</row>
    <row r="458">
      <c r="C458" s="15"/>
      <c r="D458" s="12"/>
      <c r="E458" s="12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</row>
    <row r="459">
      <c r="C459" s="15"/>
      <c r="D459" s="12"/>
      <c r="E459" s="12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</row>
    <row r="460">
      <c r="C460" s="15"/>
      <c r="D460" s="12"/>
      <c r="E460" s="12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</row>
    <row r="461">
      <c r="C461" s="15"/>
      <c r="D461" s="12"/>
      <c r="E461" s="12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</row>
    <row r="462">
      <c r="C462" s="15"/>
      <c r="D462" s="12"/>
      <c r="E462" s="12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</row>
    <row r="463">
      <c r="C463" s="15"/>
      <c r="D463" s="12"/>
      <c r="E463" s="12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</row>
    <row r="464">
      <c r="C464" s="15"/>
      <c r="D464" s="12"/>
      <c r="E464" s="12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</row>
    <row r="465">
      <c r="C465" s="15"/>
      <c r="D465" s="12"/>
      <c r="E465" s="12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</row>
    <row r="466">
      <c r="C466" s="15"/>
      <c r="D466" s="12"/>
      <c r="E466" s="12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</row>
    <row r="467">
      <c r="C467" s="15"/>
      <c r="D467" s="12"/>
      <c r="E467" s="12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</row>
    <row r="468">
      <c r="C468" s="15"/>
      <c r="D468" s="12"/>
      <c r="E468" s="12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</row>
    <row r="469">
      <c r="C469" s="15"/>
      <c r="D469" s="12"/>
      <c r="E469" s="12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</row>
    <row r="470">
      <c r="C470" s="15"/>
      <c r="D470" s="12"/>
      <c r="E470" s="12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</row>
    <row r="471">
      <c r="C471" s="15"/>
      <c r="D471" s="12"/>
      <c r="E471" s="12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</row>
    <row r="472">
      <c r="C472" s="15"/>
      <c r="D472" s="12"/>
      <c r="E472" s="12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</row>
    <row r="473">
      <c r="C473" s="15"/>
      <c r="D473" s="12"/>
      <c r="E473" s="12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</row>
    <row r="474">
      <c r="C474" s="15"/>
      <c r="D474" s="12"/>
      <c r="E474" s="12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</row>
    <row r="475">
      <c r="C475" s="15"/>
      <c r="D475" s="12"/>
      <c r="E475" s="12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</row>
    <row r="476">
      <c r="C476" s="15"/>
      <c r="D476" s="12"/>
      <c r="E476" s="12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</row>
    <row r="477">
      <c r="C477" s="15"/>
      <c r="D477" s="12"/>
      <c r="E477" s="12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</row>
    <row r="478">
      <c r="C478" s="15"/>
      <c r="D478" s="12"/>
      <c r="E478" s="12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</row>
    <row r="479">
      <c r="C479" s="15"/>
      <c r="D479" s="12"/>
      <c r="E479" s="12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</row>
    <row r="480">
      <c r="C480" s="15"/>
      <c r="D480" s="12"/>
      <c r="E480" s="12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</row>
    <row r="481">
      <c r="C481" s="15"/>
      <c r="D481" s="12"/>
      <c r="E481" s="12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</row>
    <row r="482">
      <c r="C482" s="15"/>
      <c r="D482" s="12"/>
      <c r="E482" s="12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</row>
    <row r="483">
      <c r="C483" s="15"/>
      <c r="D483" s="12"/>
      <c r="E483" s="12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</row>
    <row r="484">
      <c r="C484" s="15"/>
      <c r="D484" s="12"/>
      <c r="E484" s="12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</row>
    <row r="485">
      <c r="C485" s="15"/>
      <c r="D485" s="12"/>
      <c r="E485" s="12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</row>
    <row r="486">
      <c r="C486" s="15"/>
      <c r="D486" s="12"/>
      <c r="E486" s="12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</row>
    <row r="487">
      <c r="C487" s="15"/>
      <c r="D487" s="12"/>
      <c r="E487" s="12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</row>
    <row r="488">
      <c r="C488" s="15"/>
      <c r="D488" s="12"/>
      <c r="E488" s="12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</row>
    <row r="489">
      <c r="C489" s="15"/>
      <c r="D489" s="12"/>
      <c r="E489" s="12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</row>
    <row r="490">
      <c r="C490" s="15"/>
      <c r="D490" s="12"/>
      <c r="E490" s="12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</row>
    <row r="491">
      <c r="C491" s="15"/>
      <c r="D491" s="12"/>
      <c r="E491" s="12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</row>
    <row r="492">
      <c r="C492" s="15"/>
      <c r="D492" s="12"/>
      <c r="E492" s="12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</row>
    <row r="493">
      <c r="C493" s="15"/>
      <c r="D493" s="12"/>
      <c r="E493" s="12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</row>
    <row r="494">
      <c r="C494" s="15"/>
      <c r="D494" s="12"/>
      <c r="E494" s="12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</row>
    <row r="495">
      <c r="C495" s="15"/>
      <c r="D495" s="12"/>
      <c r="E495" s="12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</row>
    <row r="496">
      <c r="C496" s="15"/>
      <c r="D496" s="12"/>
      <c r="E496" s="12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</row>
    <row r="497">
      <c r="C497" s="15"/>
      <c r="D497" s="12"/>
      <c r="E497" s="12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</row>
    <row r="498">
      <c r="C498" s="15"/>
      <c r="D498" s="12"/>
      <c r="E498" s="12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</row>
    <row r="499">
      <c r="C499" s="15"/>
      <c r="D499" s="12"/>
      <c r="E499" s="12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</row>
    <row r="500">
      <c r="C500" s="15"/>
      <c r="D500" s="12"/>
      <c r="E500" s="12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</row>
    <row r="501">
      <c r="C501" s="15"/>
      <c r="D501" s="12"/>
      <c r="E501" s="12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</row>
    <row r="502">
      <c r="C502" s="15"/>
      <c r="D502" s="12"/>
      <c r="E502" s="12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</row>
    <row r="503">
      <c r="C503" s="15"/>
      <c r="D503" s="12"/>
      <c r="E503" s="12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</row>
    <row r="504">
      <c r="C504" s="15"/>
      <c r="D504" s="12"/>
      <c r="E504" s="12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</row>
    <row r="505">
      <c r="C505" s="15"/>
      <c r="D505" s="12"/>
      <c r="E505" s="12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</row>
    <row r="506">
      <c r="C506" s="15"/>
      <c r="D506" s="12"/>
      <c r="E506" s="12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</row>
    <row r="507">
      <c r="C507" s="15"/>
      <c r="D507" s="12"/>
      <c r="E507" s="12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</row>
    <row r="508">
      <c r="C508" s="15"/>
      <c r="D508" s="12"/>
      <c r="E508" s="12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</row>
    <row r="509">
      <c r="C509" s="15"/>
      <c r="D509" s="12"/>
      <c r="E509" s="12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</row>
    <row r="510">
      <c r="C510" s="15"/>
      <c r="D510" s="12"/>
      <c r="E510" s="12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</row>
    <row r="511">
      <c r="C511" s="15"/>
      <c r="D511" s="12"/>
      <c r="E511" s="12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</row>
    <row r="512">
      <c r="C512" s="15"/>
      <c r="D512" s="12"/>
      <c r="E512" s="12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</row>
    <row r="513">
      <c r="C513" s="15"/>
      <c r="D513" s="12"/>
      <c r="E513" s="12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</row>
    <row r="514">
      <c r="C514" s="15"/>
      <c r="D514" s="12"/>
      <c r="E514" s="12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</row>
    <row r="515">
      <c r="C515" s="15"/>
      <c r="D515" s="12"/>
      <c r="E515" s="12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</row>
    <row r="516">
      <c r="C516" s="15"/>
      <c r="D516" s="12"/>
      <c r="E516" s="12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</row>
    <row r="517">
      <c r="C517" s="15"/>
      <c r="D517" s="12"/>
      <c r="E517" s="12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</row>
    <row r="518">
      <c r="C518" s="15"/>
      <c r="D518" s="12"/>
      <c r="E518" s="12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</row>
    <row r="519">
      <c r="C519" s="15"/>
      <c r="D519" s="12"/>
      <c r="E519" s="12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</row>
    <row r="520">
      <c r="C520" s="15"/>
      <c r="D520" s="12"/>
      <c r="E520" s="12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</row>
    <row r="521">
      <c r="C521" s="15"/>
      <c r="D521" s="12"/>
      <c r="E521" s="12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</row>
    <row r="522">
      <c r="C522" s="15"/>
      <c r="D522" s="12"/>
      <c r="E522" s="12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</row>
    <row r="523">
      <c r="C523" s="15"/>
      <c r="D523" s="12"/>
      <c r="E523" s="12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</row>
    <row r="524">
      <c r="C524" s="15"/>
      <c r="D524" s="12"/>
      <c r="E524" s="12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</row>
    <row r="525">
      <c r="C525" s="15"/>
      <c r="D525" s="12"/>
      <c r="E525" s="12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</row>
    <row r="526">
      <c r="C526" s="15"/>
      <c r="D526" s="12"/>
      <c r="E526" s="12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</row>
    <row r="527">
      <c r="C527" s="15"/>
      <c r="D527" s="12"/>
      <c r="E527" s="12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</row>
    <row r="528">
      <c r="C528" s="15"/>
      <c r="D528" s="12"/>
      <c r="E528" s="12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</row>
    <row r="529">
      <c r="C529" s="15"/>
      <c r="D529" s="12"/>
      <c r="E529" s="12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</row>
    <row r="530">
      <c r="C530" s="15"/>
      <c r="D530" s="12"/>
      <c r="E530" s="12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</row>
    <row r="531">
      <c r="C531" s="15"/>
      <c r="D531" s="12"/>
      <c r="E531" s="12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</row>
    <row r="532">
      <c r="C532" s="15"/>
      <c r="D532" s="12"/>
      <c r="E532" s="12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</row>
    <row r="533">
      <c r="C533" s="15"/>
      <c r="D533" s="12"/>
      <c r="E533" s="12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</row>
    <row r="534">
      <c r="C534" s="15"/>
      <c r="D534" s="12"/>
      <c r="E534" s="12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</row>
    <row r="535">
      <c r="C535" s="15"/>
      <c r="D535" s="12"/>
      <c r="E535" s="12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</row>
    <row r="536">
      <c r="C536" s="15"/>
      <c r="D536" s="12"/>
      <c r="E536" s="12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</row>
    <row r="537">
      <c r="C537" s="15"/>
      <c r="D537" s="12"/>
      <c r="E537" s="12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</row>
    <row r="538">
      <c r="C538" s="15"/>
      <c r="D538" s="12"/>
      <c r="E538" s="12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</row>
    <row r="539">
      <c r="C539" s="15"/>
      <c r="D539" s="12"/>
      <c r="E539" s="12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</row>
    <row r="540">
      <c r="C540" s="15"/>
      <c r="D540" s="12"/>
      <c r="E540" s="12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</row>
    <row r="541">
      <c r="C541" s="15"/>
      <c r="D541" s="12"/>
      <c r="E541" s="12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</row>
    <row r="542">
      <c r="C542" s="15"/>
      <c r="D542" s="12"/>
      <c r="E542" s="12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</row>
    <row r="543">
      <c r="C543" s="15"/>
      <c r="D543" s="12"/>
      <c r="E543" s="12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</row>
    <row r="544">
      <c r="C544" s="15"/>
      <c r="D544" s="12"/>
      <c r="E544" s="12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</row>
    <row r="545">
      <c r="C545" s="15"/>
      <c r="D545" s="12"/>
      <c r="E545" s="12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</row>
    <row r="546">
      <c r="C546" s="15"/>
      <c r="D546" s="12"/>
      <c r="E546" s="12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</row>
    <row r="547">
      <c r="C547" s="15"/>
      <c r="D547" s="12"/>
      <c r="E547" s="12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</row>
    <row r="548">
      <c r="C548" s="15"/>
      <c r="D548" s="12"/>
      <c r="E548" s="12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</row>
    <row r="549">
      <c r="C549" s="15"/>
      <c r="D549" s="12"/>
      <c r="E549" s="12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</row>
    <row r="550">
      <c r="C550" s="15"/>
      <c r="D550" s="12"/>
      <c r="E550" s="12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</row>
    <row r="551">
      <c r="C551" s="15"/>
      <c r="D551" s="12"/>
      <c r="E551" s="12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</row>
    <row r="552">
      <c r="C552" s="15"/>
      <c r="D552" s="12"/>
      <c r="E552" s="12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</row>
    <row r="553">
      <c r="C553" s="15"/>
      <c r="D553" s="12"/>
      <c r="E553" s="12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</row>
    <row r="554">
      <c r="C554" s="15"/>
      <c r="D554" s="12"/>
      <c r="E554" s="12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</row>
    <row r="555">
      <c r="C555" s="15"/>
      <c r="D555" s="12"/>
      <c r="E555" s="12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</row>
    <row r="556">
      <c r="C556" s="15"/>
      <c r="D556" s="12"/>
      <c r="E556" s="12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</row>
    <row r="557">
      <c r="C557" s="15"/>
      <c r="D557" s="12"/>
      <c r="E557" s="12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</row>
    <row r="558">
      <c r="C558" s="15"/>
      <c r="D558" s="12"/>
      <c r="E558" s="12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</row>
    <row r="559">
      <c r="C559" s="15"/>
      <c r="D559" s="12"/>
      <c r="E559" s="12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</row>
    <row r="560">
      <c r="C560" s="15"/>
      <c r="D560" s="12"/>
      <c r="E560" s="12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</row>
    <row r="561">
      <c r="C561" s="15"/>
      <c r="D561" s="12"/>
      <c r="E561" s="12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</row>
    <row r="562">
      <c r="C562" s="15"/>
      <c r="D562" s="12"/>
      <c r="E562" s="12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</row>
    <row r="563">
      <c r="C563" s="15"/>
      <c r="D563" s="12"/>
      <c r="E563" s="12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</row>
    <row r="564">
      <c r="C564" s="15"/>
      <c r="D564" s="12"/>
      <c r="E564" s="12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</row>
    <row r="565">
      <c r="C565" s="15"/>
      <c r="D565" s="12"/>
      <c r="E565" s="12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</row>
    <row r="566">
      <c r="C566" s="15"/>
      <c r="D566" s="12"/>
      <c r="E566" s="12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</row>
    <row r="567">
      <c r="C567" s="15"/>
      <c r="D567" s="12"/>
      <c r="E567" s="12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</row>
    <row r="568">
      <c r="C568" s="15"/>
      <c r="D568" s="12"/>
      <c r="E568" s="12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</row>
    <row r="569">
      <c r="C569" s="15"/>
      <c r="D569" s="12"/>
      <c r="E569" s="12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</row>
    <row r="570">
      <c r="C570" s="15"/>
      <c r="D570" s="12"/>
      <c r="E570" s="12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</row>
    <row r="571">
      <c r="C571" s="15"/>
      <c r="D571" s="12"/>
      <c r="E571" s="12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</row>
    <row r="572">
      <c r="C572" s="15"/>
      <c r="D572" s="12"/>
      <c r="E572" s="12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</row>
    <row r="573">
      <c r="C573" s="15"/>
      <c r="D573" s="12"/>
      <c r="E573" s="12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</row>
    <row r="574">
      <c r="C574" s="15"/>
      <c r="D574" s="12"/>
      <c r="E574" s="12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</row>
    <row r="575">
      <c r="C575" s="15"/>
      <c r="D575" s="12"/>
      <c r="E575" s="12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</row>
    <row r="576">
      <c r="C576" s="15"/>
      <c r="D576" s="12"/>
      <c r="E576" s="12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</row>
    <row r="577">
      <c r="C577" s="15"/>
      <c r="D577" s="12"/>
      <c r="E577" s="12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</row>
    <row r="578">
      <c r="C578" s="15"/>
      <c r="D578" s="12"/>
      <c r="E578" s="12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</row>
    <row r="579">
      <c r="C579" s="15"/>
      <c r="D579" s="12"/>
      <c r="E579" s="12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</row>
    <row r="580">
      <c r="C580" s="15"/>
      <c r="D580" s="12"/>
      <c r="E580" s="12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</row>
    <row r="581">
      <c r="C581" s="15"/>
      <c r="D581" s="12"/>
      <c r="E581" s="12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</row>
    <row r="582">
      <c r="C582" s="15"/>
      <c r="D582" s="12"/>
      <c r="E582" s="12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</row>
    <row r="583">
      <c r="C583" s="15"/>
      <c r="D583" s="12"/>
      <c r="E583" s="12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</row>
    <row r="584">
      <c r="C584" s="15"/>
      <c r="D584" s="12"/>
      <c r="E584" s="12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</row>
    <row r="585">
      <c r="C585" s="15"/>
      <c r="D585" s="12"/>
      <c r="E585" s="12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</row>
    <row r="586">
      <c r="C586" s="15"/>
      <c r="D586" s="12"/>
      <c r="E586" s="12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</row>
    <row r="587">
      <c r="C587" s="15"/>
      <c r="D587" s="12"/>
      <c r="E587" s="12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</row>
    <row r="588">
      <c r="C588" s="15"/>
      <c r="D588" s="12"/>
      <c r="E588" s="12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</row>
    <row r="589">
      <c r="C589" s="15"/>
      <c r="D589" s="12"/>
      <c r="E589" s="12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</row>
    <row r="590">
      <c r="C590" s="15"/>
      <c r="D590" s="12"/>
      <c r="E590" s="12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</row>
    <row r="591">
      <c r="C591" s="15"/>
      <c r="D591" s="12"/>
      <c r="E591" s="12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</row>
    <row r="592">
      <c r="C592" s="15"/>
      <c r="D592" s="12"/>
      <c r="E592" s="12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</row>
    <row r="593">
      <c r="C593" s="15"/>
      <c r="D593" s="12"/>
      <c r="E593" s="12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</row>
    <row r="594">
      <c r="C594" s="15"/>
      <c r="D594" s="12"/>
      <c r="E594" s="12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</row>
    <row r="595">
      <c r="C595" s="15"/>
      <c r="D595" s="12"/>
      <c r="E595" s="12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</row>
    <row r="596">
      <c r="C596" s="15"/>
      <c r="D596" s="12"/>
      <c r="E596" s="12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</row>
    <row r="597">
      <c r="C597" s="15"/>
      <c r="D597" s="12"/>
      <c r="E597" s="12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</row>
    <row r="598">
      <c r="C598" s="15"/>
      <c r="D598" s="12"/>
      <c r="E598" s="12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</row>
    <row r="599">
      <c r="C599" s="15"/>
      <c r="D599" s="12"/>
      <c r="E599" s="12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</row>
    <row r="600">
      <c r="C600" s="15"/>
      <c r="D600" s="12"/>
      <c r="E600" s="12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</row>
    <row r="601">
      <c r="C601" s="15"/>
      <c r="D601" s="12"/>
      <c r="E601" s="12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</row>
    <row r="602">
      <c r="C602" s="15"/>
      <c r="D602" s="12"/>
      <c r="E602" s="12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</row>
    <row r="603">
      <c r="C603" s="15"/>
      <c r="D603" s="12"/>
      <c r="E603" s="12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</row>
    <row r="604">
      <c r="C604" s="15"/>
      <c r="D604" s="12"/>
      <c r="E604" s="12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</row>
    <row r="605">
      <c r="C605" s="15"/>
      <c r="D605" s="12"/>
      <c r="E605" s="12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</row>
    <row r="606">
      <c r="C606" s="15"/>
      <c r="D606" s="12"/>
      <c r="E606" s="12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</row>
    <row r="607">
      <c r="C607" s="15"/>
      <c r="D607" s="12"/>
      <c r="E607" s="12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</row>
    <row r="608">
      <c r="C608" s="15"/>
      <c r="D608" s="12"/>
      <c r="E608" s="12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</row>
    <row r="609">
      <c r="C609" s="15"/>
      <c r="D609" s="12"/>
      <c r="E609" s="12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</row>
    <row r="610">
      <c r="C610" s="15"/>
      <c r="D610" s="12"/>
      <c r="E610" s="12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</row>
    <row r="611">
      <c r="C611" s="15"/>
      <c r="D611" s="12"/>
      <c r="E611" s="12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</row>
    <row r="612">
      <c r="C612" s="15"/>
      <c r="D612" s="12"/>
      <c r="E612" s="12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</row>
    <row r="613">
      <c r="C613" s="15"/>
      <c r="D613" s="12"/>
      <c r="E613" s="12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</row>
    <row r="614">
      <c r="C614" s="15"/>
      <c r="D614" s="12"/>
      <c r="E614" s="12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</row>
    <row r="615">
      <c r="C615" s="15"/>
      <c r="D615" s="12"/>
      <c r="E615" s="12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</row>
    <row r="616">
      <c r="C616" s="15"/>
      <c r="D616" s="12"/>
      <c r="E616" s="12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</row>
    <row r="617">
      <c r="C617" s="15"/>
      <c r="D617" s="12"/>
      <c r="E617" s="12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</row>
    <row r="618">
      <c r="C618" s="15"/>
      <c r="D618" s="12"/>
      <c r="E618" s="12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</row>
    <row r="619">
      <c r="C619" s="15"/>
      <c r="D619" s="12"/>
      <c r="E619" s="12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</row>
    <row r="620">
      <c r="C620" s="15"/>
      <c r="D620" s="12"/>
      <c r="E620" s="12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</row>
    <row r="621">
      <c r="C621" s="15"/>
      <c r="D621" s="12"/>
      <c r="E621" s="12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</row>
    <row r="622">
      <c r="C622" s="15"/>
      <c r="D622" s="12"/>
      <c r="E622" s="12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</row>
    <row r="623">
      <c r="C623" s="15"/>
      <c r="D623" s="12"/>
      <c r="E623" s="12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</row>
    <row r="624">
      <c r="C624" s="15"/>
      <c r="D624" s="12"/>
      <c r="E624" s="12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</row>
    <row r="625">
      <c r="C625" s="15"/>
      <c r="D625" s="12"/>
      <c r="E625" s="12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</row>
    <row r="626">
      <c r="C626" s="15"/>
      <c r="D626" s="12"/>
      <c r="E626" s="12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</row>
    <row r="627">
      <c r="C627" s="15"/>
      <c r="D627" s="12"/>
      <c r="E627" s="12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</row>
    <row r="628">
      <c r="C628" s="15"/>
      <c r="D628" s="12"/>
      <c r="E628" s="12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</row>
    <row r="629">
      <c r="C629" s="15"/>
      <c r="D629" s="12"/>
      <c r="E629" s="12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</row>
    <row r="630">
      <c r="C630" s="15"/>
      <c r="D630" s="12"/>
      <c r="E630" s="12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</row>
    <row r="631">
      <c r="C631" s="15"/>
      <c r="D631" s="12"/>
      <c r="E631" s="12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</row>
    <row r="632">
      <c r="C632" s="15"/>
      <c r="D632" s="12"/>
      <c r="E632" s="12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</row>
    <row r="633">
      <c r="C633" s="15"/>
      <c r="D633" s="12"/>
      <c r="E633" s="12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</row>
    <row r="634">
      <c r="C634" s="15"/>
      <c r="D634" s="12"/>
      <c r="E634" s="12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</row>
    <row r="635">
      <c r="C635" s="15"/>
      <c r="D635" s="12"/>
      <c r="E635" s="12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</row>
    <row r="636">
      <c r="C636" s="15"/>
      <c r="D636" s="12"/>
      <c r="E636" s="12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</row>
    <row r="637">
      <c r="C637" s="15"/>
      <c r="D637" s="12"/>
      <c r="E637" s="12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</row>
    <row r="638">
      <c r="C638" s="15"/>
      <c r="D638" s="12"/>
      <c r="E638" s="12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</row>
    <row r="639">
      <c r="C639" s="15"/>
      <c r="D639" s="12"/>
      <c r="E639" s="12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</row>
    <row r="640">
      <c r="C640" s="15"/>
      <c r="D640" s="12"/>
      <c r="E640" s="12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</row>
    <row r="641">
      <c r="C641" s="15"/>
      <c r="D641" s="12"/>
      <c r="E641" s="12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</row>
    <row r="642">
      <c r="C642" s="15"/>
      <c r="D642" s="12"/>
      <c r="E642" s="12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</row>
    <row r="643">
      <c r="C643" s="15"/>
      <c r="D643" s="12"/>
      <c r="E643" s="12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</row>
    <row r="644">
      <c r="C644" s="15"/>
      <c r="D644" s="12"/>
      <c r="E644" s="12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</row>
    <row r="645">
      <c r="C645" s="15"/>
      <c r="D645" s="12"/>
      <c r="E645" s="12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</row>
    <row r="646">
      <c r="C646" s="15"/>
      <c r="D646" s="12"/>
      <c r="E646" s="12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</row>
    <row r="647">
      <c r="C647" s="15"/>
      <c r="D647" s="12"/>
      <c r="E647" s="12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</row>
    <row r="648">
      <c r="C648" s="15"/>
      <c r="D648" s="12"/>
      <c r="E648" s="12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</row>
    <row r="649">
      <c r="C649" s="15"/>
      <c r="D649" s="12"/>
      <c r="E649" s="12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</row>
    <row r="650">
      <c r="C650" s="15"/>
      <c r="D650" s="12"/>
      <c r="E650" s="12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</row>
    <row r="651">
      <c r="C651" s="15"/>
      <c r="D651" s="12"/>
      <c r="E651" s="12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</row>
    <row r="652">
      <c r="C652" s="15"/>
      <c r="D652" s="12"/>
      <c r="E652" s="12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</row>
    <row r="653">
      <c r="C653" s="15"/>
      <c r="D653" s="12"/>
      <c r="E653" s="12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</row>
    <row r="654">
      <c r="C654" s="15"/>
      <c r="D654" s="12"/>
      <c r="E654" s="12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</row>
    <row r="655">
      <c r="C655" s="15"/>
      <c r="D655" s="12"/>
      <c r="E655" s="12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</row>
    <row r="656">
      <c r="C656" s="15"/>
      <c r="D656" s="12"/>
      <c r="E656" s="12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</row>
    <row r="657">
      <c r="C657" s="15"/>
      <c r="D657" s="12"/>
      <c r="E657" s="12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</row>
    <row r="658">
      <c r="C658" s="15"/>
      <c r="D658" s="12"/>
      <c r="E658" s="12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</row>
    <row r="659">
      <c r="C659" s="15"/>
      <c r="D659" s="12"/>
      <c r="E659" s="12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</row>
    <row r="660">
      <c r="C660" s="15"/>
      <c r="D660" s="12"/>
      <c r="E660" s="12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</row>
    <row r="661">
      <c r="C661" s="15"/>
      <c r="D661" s="12"/>
      <c r="E661" s="12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</row>
    <row r="662">
      <c r="C662" s="15"/>
      <c r="D662" s="12"/>
      <c r="E662" s="12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</row>
    <row r="663">
      <c r="C663" s="15"/>
      <c r="D663" s="12"/>
      <c r="E663" s="12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</row>
    <row r="664">
      <c r="C664" s="15"/>
      <c r="D664" s="12"/>
      <c r="E664" s="12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</row>
    <row r="665">
      <c r="C665" s="15"/>
      <c r="D665" s="12"/>
      <c r="E665" s="12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</row>
    <row r="666">
      <c r="C666" s="15"/>
      <c r="D666" s="12"/>
      <c r="E666" s="12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</row>
    <row r="667">
      <c r="C667" s="15"/>
      <c r="D667" s="12"/>
      <c r="E667" s="12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</row>
    <row r="668">
      <c r="C668" s="15"/>
      <c r="D668" s="12"/>
      <c r="E668" s="12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</row>
    <row r="669">
      <c r="C669" s="15"/>
      <c r="D669" s="12"/>
      <c r="E669" s="12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</row>
    <row r="670">
      <c r="C670" s="15"/>
      <c r="D670" s="12"/>
      <c r="E670" s="12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</row>
    <row r="671">
      <c r="C671" s="15"/>
      <c r="D671" s="12"/>
      <c r="E671" s="12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</row>
    <row r="672">
      <c r="C672" s="15"/>
      <c r="D672" s="12"/>
      <c r="E672" s="12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</row>
    <row r="673">
      <c r="C673" s="15"/>
      <c r="D673" s="12"/>
      <c r="E673" s="12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</row>
    <row r="674">
      <c r="C674" s="15"/>
      <c r="D674" s="12"/>
      <c r="E674" s="12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</row>
    <row r="675">
      <c r="C675" s="15"/>
      <c r="D675" s="12"/>
      <c r="E675" s="12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</row>
    <row r="676">
      <c r="C676" s="15"/>
      <c r="D676" s="12"/>
      <c r="E676" s="12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</row>
    <row r="677">
      <c r="C677" s="15"/>
      <c r="D677" s="12"/>
      <c r="E677" s="12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</row>
    <row r="678">
      <c r="C678" s="15"/>
      <c r="D678" s="12"/>
      <c r="E678" s="12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</row>
    <row r="679">
      <c r="C679" s="15"/>
      <c r="D679" s="12"/>
      <c r="E679" s="12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</row>
    <row r="680">
      <c r="C680" s="15"/>
      <c r="D680" s="12"/>
      <c r="E680" s="12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</row>
    <row r="681">
      <c r="C681" s="15"/>
      <c r="D681" s="12"/>
      <c r="E681" s="12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</row>
    <row r="682">
      <c r="C682" s="15"/>
      <c r="D682" s="12"/>
      <c r="E682" s="12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</row>
    <row r="683">
      <c r="C683" s="15"/>
      <c r="D683" s="12"/>
      <c r="E683" s="12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</row>
    <row r="684">
      <c r="C684" s="15"/>
      <c r="D684" s="12"/>
      <c r="E684" s="12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</row>
    <row r="685">
      <c r="C685" s="15"/>
      <c r="D685" s="12"/>
      <c r="E685" s="12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</row>
    <row r="686">
      <c r="C686" s="15"/>
      <c r="D686" s="12"/>
      <c r="E686" s="12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</row>
    <row r="687">
      <c r="C687" s="15"/>
      <c r="D687" s="12"/>
      <c r="E687" s="12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</row>
    <row r="688">
      <c r="C688" s="15"/>
      <c r="D688" s="12"/>
      <c r="E688" s="12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</row>
    <row r="689">
      <c r="C689" s="15"/>
      <c r="D689" s="12"/>
      <c r="E689" s="12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</row>
    <row r="690">
      <c r="C690" s="15"/>
      <c r="D690" s="12"/>
      <c r="E690" s="12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</row>
    <row r="691">
      <c r="C691" s="15"/>
      <c r="D691" s="12"/>
      <c r="E691" s="12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</row>
    <row r="692">
      <c r="C692" s="15"/>
      <c r="D692" s="12"/>
      <c r="E692" s="12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</row>
    <row r="693">
      <c r="C693" s="15"/>
      <c r="D693" s="12"/>
      <c r="E693" s="12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</row>
    <row r="694">
      <c r="C694" s="15"/>
      <c r="D694" s="12"/>
      <c r="E694" s="12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</row>
    <row r="695">
      <c r="C695" s="15"/>
      <c r="D695" s="12"/>
      <c r="E695" s="12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</row>
    <row r="696">
      <c r="C696" s="15"/>
      <c r="D696" s="12"/>
      <c r="E696" s="12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</row>
    <row r="697">
      <c r="C697" s="15"/>
      <c r="D697" s="12"/>
      <c r="E697" s="12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</row>
    <row r="698">
      <c r="C698" s="15"/>
      <c r="D698" s="12"/>
      <c r="E698" s="12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</row>
    <row r="699">
      <c r="C699" s="15"/>
      <c r="D699" s="12"/>
      <c r="E699" s="12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</row>
    <row r="700">
      <c r="C700" s="15"/>
      <c r="D700" s="12"/>
      <c r="E700" s="12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</row>
    <row r="701">
      <c r="C701" s="15"/>
      <c r="D701" s="12"/>
      <c r="E701" s="12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</row>
    <row r="702">
      <c r="C702" s="15"/>
      <c r="D702" s="12"/>
      <c r="E702" s="12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</row>
    <row r="703">
      <c r="C703" s="15"/>
      <c r="D703" s="12"/>
      <c r="E703" s="12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</row>
    <row r="704">
      <c r="C704" s="15"/>
      <c r="D704" s="12"/>
      <c r="E704" s="12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</row>
    <row r="705">
      <c r="C705" s="15"/>
      <c r="D705" s="12"/>
      <c r="E705" s="12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</row>
    <row r="706">
      <c r="C706" s="15"/>
      <c r="D706" s="12"/>
      <c r="E706" s="12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</row>
    <row r="707">
      <c r="C707" s="15"/>
      <c r="D707" s="12"/>
      <c r="E707" s="12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</row>
    <row r="708">
      <c r="C708" s="15"/>
      <c r="D708" s="12"/>
      <c r="E708" s="12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</row>
    <row r="709">
      <c r="C709" s="15"/>
      <c r="D709" s="12"/>
      <c r="E709" s="12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</row>
    <row r="710">
      <c r="C710" s="15"/>
      <c r="D710" s="12"/>
      <c r="E710" s="12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</row>
    <row r="711">
      <c r="C711" s="15"/>
      <c r="D711" s="12"/>
      <c r="E711" s="12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</row>
    <row r="712">
      <c r="C712" s="15"/>
      <c r="D712" s="12"/>
      <c r="E712" s="12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</row>
    <row r="713">
      <c r="C713" s="15"/>
      <c r="D713" s="12"/>
      <c r="E713" s="12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</row>
    <row r="714">
      <c r="C714" s="15"/>
      <c r="D714" s="12"/>
      <c r="E714" s="12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</row>
    <row r="715">
      <c r="C715" s="15"/>
      <c r="D715" s="12"/>
      <c r="E715" s="12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</row>
    <row r="716">
      <c r="C716" s="15"/>
      <c r="D716" s="12"/>
      <c r="E716" s="12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</row>
    <row r="717">
      <c r="C717" s="15"/>
      <c r="D717" s="12"/>
      <c r="E717" s="12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</row>
    <row r="718">
      <c r="C718" s="15"/>
      <c r="D718" s="12"/>
      <c r="E718" s="12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</row>
    <row r="719">
      <c r="C719" s="15"/>
      <c r="D719" s="12"/>
      <c r="E719" s="12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</row>
    <row r="720">
      <c r="C720" s="15"/>
      <c r="D720" s="12"/>
      <c r="E720" s="12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</row>
    <row r="721">
      <c r="C721" s="15"/>
      <c r="D721" s="12"/>
      <c r="E721" s="12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</row>
    <row r="722">
      <c r="C722" s="15"/>
      <c r="D722" s="12"/>
      <c r="E722" s="12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</row>
    <row r="723">
      <c r="C723" s="15"/>
      <c r="D723" s="12"/>
      <c r="E723" s="12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</row>
    <row r="724">
      <c r="C724" s="15"/>
      <c r="D724" s="12"/>
      <c r="E724" s="12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</row>
    <row r="725">
      <c r="C725" s="15"/>
      <c r="D725" s="12"/>
      <c r="E725" s="12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</row>
    <row r="726">
      <c r="C726" s="15"/>
      <c r="D726" s="12"/>
      <c r="E726" s="12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</row>
    <row r="727">
      <c r="C727" s="15"/>
      <c r="D727" s="12"/>
      <c r="E727" s="12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</row>
    <row r="728">
      <c r="C728" s="15"/>
      <c r="D728" s="12"/>
      <c r="E728" s="12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</row>
    <row r="729">
      <c r="C729" s="15"/>
      <c r="D729" s="12"/>
      <c r="E729" s="12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</row>
    <row r="730">
      <c r="C730" s="15"/>
      <c r="D730" s="12"/>
      <c r="E730" s="12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</row>
    <row r="731">
      <c r="C731" s="15"/>
      <c r="D731" s="12"/>
      <c r="E731" s="12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</row>
    <row r="732">
      <c r="C732" s="15"/>
      <c r="D732" s="12"/>
      <c r="E732" s="12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</row>
    <row r="733">
      <c r="C733" s="15"/>
      <c r="D733" s="12"/>
      <c r="E733" s="12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</row>
    <row r="734">
      <c r="C734" s="15"/>
      <c r="D734" s="12"/>
      <c r="E734" s="12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</row>
    <row r="735">
      <c r="C735" s="15"/>
      <c r="D735" s="12"/>
      <c r="E735" s="12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</row>
    <row r="736">
      <c r="C736" s="15"/>
      <c r="D736" s="12"/>
      <c r="E736" s="12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</row>
    <row r="737">
      <c r="C737" s="15"/>
      <c r="D737" s="12"/>
      <c r="E737" s="12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</row>
    <row r="738">
      <c r="C738" s="15"/>
      <c r="D738" s="12"/>
      <c r="E738" s="12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</row>
    <row r="739">
      <c r="C739" s="15"/>
      <c r="D739" s="12"/>
      <c r="E739" s="12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</row>
    <row r="740">
      <c r="C740" s="15"/>
      <c r="D740" s="12"/>
      <c r="E740" s="12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</row>
    <row r="741">
      <c r="C741" s="15"/>
      <c r="D741" s="12"/>
      <c r="E741" s="12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</row>
    <row r="742">
      <c r="C742" s="15"/>
      <c r="D742" s="12"/>
      <c r="E742" s="12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</row>
    <row r="743">
      <c r="C743" s="15"/>
      <c r="D743" s="12"/>
      <c r="E743" s="12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</row>
    <row r="744">
      <c r="C744" s="15"/>
      <c r="D744" s="12"/>
      <c r="E744" s="12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</row>
    <row r="745">
      <c r="C745" s="15"/>
      <c r="D745" s="12"/>
      <c r="E745" s="12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</row>
    <row r="746">
      <c r="C746" s="15"/>
      <c r="D746" s="12"/>
      <c r="E746" s="12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</row>
    <row r="747">
      <c r="C747" s="15"/>
      <c r="D747" s="12"/>
      <c r="E747" s="12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</row>
    <row r="748">
      <c r="C748" s="15"/>
      <c r="D748" s="12"/>
      <c r="E748" s="12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</row>
    <row r="749">
      <c r="C749" s="15"/>
      <c r="D749" s="12"/>
      <c r="E749" s="12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</row>
    <row r="750">
      <c r="C750" s="15"/>
      <c r="D750" s="12"/>
      <c r="E750" s="12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</row>
    <row r="751">
      <c r="C751" s="15"/>
      <c r="D751" s="12"/>
      <c r="E751" s="12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</row>
    <row r="752">
      <c r="C752" s="15"/>
      <c r="D752" s="12"/>
      <c r="E752" s="12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</row>
    <row r="753">
      <c r="C753" s="15"/>
      <c r="D753" s="12"/>
      <c r="E753" s="12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</row>
    <row r="754">
      <c r="C754" s="15"/>
      <c r="D754" s="12"/>
      <c r="E754" s="12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</row>
    <row r="755">
      <c r="C755" s="15"/>
      <c r="D755" s="12"/>
      <c r="E755" s="12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</row>
    <row r="756">
      <c r="C756" s="15"/>
      <c r="D756" s="12"/>
      <c r="E756" s="12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</row>
    <row r="757">
      <c r="C757" s="15"/>
      <c r="D757" s="12"/>
      <c r="E757" s="12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</row>
    <row r="758">
      <c r="C758" s="15"/>
      <c r="D758" s="12"/>
      <c r="E758" s="12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</row>
    <row r="759">
      <c r="C759" s="15"/>
      <c r="D759" s="12"/>
      <c r="E759" s="12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</row>
    <row r="760">
      <c r="C760" s="15"/>
      <c r="D760" s="12"/>
      <c r="E760" s="12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</row>
    <row r="761">
      <c r="C761" s="15"/>
      <c r="D761" s="12"/>
      <c r="E761" s="12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</row>
    <row r="762">
      <c r="C762" s="15"/>
      <c r="D762" s="12"/>
      <c r="E762" s="12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</row>
    <row r="763">
      <c r="C763" s="15"/>
      <c r="D763" s="12"/>
      <c r="E763" s="12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</row>
    <row r="764">
      <c r="C764" s="15"/>
      <c r="D764" s="12"/>
      <c r="E764" s="12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</row>
    <row r="765">
      <c r="C765" s="15"/>
      <c r="D765" s="12"/>
      <c r="E765" s="12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</row>
    <row r="766">
      <c r="C766" s="15"/>
      <c r="D766" s="12"/>
      <c r="E766" s="12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</row>
    <row r="767">
      <c r="C767" s="15"/>
      <c r="D767" s="12"/>
      <c r="E767" s="12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</row>
    <row r="768">
      <c r="C768" s="15"/>
      <c r="D768" s="12"/>
      <c r="E768" s="12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</row>
    <row r="769">
      <c r="C769" s="15"/>
      <c r="D769" s="12"/>
      <c r="E769" s="12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</row>
    <row r="770">
      <c r="C770" s="15"/>
      <c r="D770" s="12"/>
      <c r="E770" s="12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</row>
    <row r="771">
      <c r="C771" s="15"/>
      <c r="D771" s="12"/>
      <c r="E771" s="12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</row>
    <row r="772">
      <c r="C772" s="15"/>
      <c r="D772" s="12"/>
      <c r="E772" s="12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</row>
    <row r="773">
      <c r="C773" s="15"/>
      <c r="D773" s="12"/>
      <c r="E773" s="12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</row>
    <row r="774">
      <c r="C774" s="15"/>
      <c r="D774" s="12"/>
      <c r="E774" s="12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</row>
    <row r="775">
      <c r="C775" s="15"/>
      <c r="D775" s="12"/>
      <c r="E775" s="12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</row>
    <row r="776">
      <c r="C776" s="15"/>
      <c r="D776" s="12"/>
      <c r="E776" s="12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</row>
    <row r="777">
      <c r="C777" s="15"/>
      <c r="D777" s="12"/>
      <c r="E777" s="12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</row>
    <row r="778">
      <c r="C778" s="15"/>
      <c r="D778" s="12"/>
      <c r="E778" s="12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</row>
    <row r="779">
      <c r="C779" s="15"/>
      <c r="D779" s="12"/>
      <c r="E779" s="12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</row>
    <row r="780">
      <c r="C780" s="15"/>
      <c r="D780" s="12"/>
      <c r="E780" s="12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</row>
    <row r="781">
      <c r="C781" s="15"/>
      <c r="D781" s="12"/>
      <c r="E781" s="12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</row>
    <row r="782">
      <c r="C782" s="15"/>
      <c r="D782" s="12"/>
      <c r="E782" s="12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</row>
    <row r="783">
      <c r="C783" s="15"/>
      <c r="D783" s="12"/>
      <c r="E783" s="12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</row>
    <row r="784">
      <c r="C784" s="15"/>
      <c r="D784" s="12"/>
      <c r="E784" s="12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</row>
    <row r="785">
      <c r="C785" s="15"/>
      <c r="D785" s="12"/>
      <c r="E785" s="12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</row>
    <row r="786">
      <c r="C786" s="15"/>
      <c r="D786" s="12"/>
      <c r="E786" s="12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</row>
    <row r="787">
      <c r="C787" s="15"/>
      <c r="D787" s="12"/>
      <c r="E787" s="12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</row>
    <row r="788">
      <c r="C788" s="15"/>
      <c r="D788" s="12"/>
      <c r="E788" s="12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</row>
    <row r="789">
      <c r="C789" s="15"/>
      <c r="D789" s="12"/>
      <c r="E789" s="12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</row>
    <row r="790">
      <c r="C790" s="15"/>
      <c r="D790" s="12"/>
      <c r="E790" s="12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</row>
    <row r="791">
      <c r="C791" s="15"/>
      <c r="D791" s="12"/>
      <c r="E791" s="12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</row>
    <row r="792">
      <c r="C792" s="15"/>
      <c r="D792" s="12"/>
      <c r="E792" s="12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</row>
    <row r="793">
      <c r="C793" s="15"/>
      <c r="D793" s="12"/>
      <c r="E793" s="12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</row>
    <row r="794">
      <c r="C794" s="15"/>
      <c r="D794" s="12"/>
      <c r="E794" s="12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</row>
    <row r="795">
      <c r="C795" s="15"/>
      <c r="D795" s="12"/>
      <c r="E795" s="12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</row>
    <row r="796">
      <c r="C796" s="15"/>
      <c r="D796" s="12"/>
      <c r="E796" s="12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</row>
    <row r="797">
      <c r="C797" s="15"/>
      <c r="D797" s="12"/>
      <c r="E797" s="12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</row>
    <row r="798">
      <c r="C798" s="15"/>
      <c r="D798" s="12"/>
      <c r="E798" s="12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</row>
    <row r="799">
      <c r="C799" s="15"/>
      <c r="D799" s="12"/>
      <c r="E799" s="12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</row>
    <row r="800">
      <c r="C800" s="15"/>
      <c r="D800" s="12"/>
      <c r="E800" s="12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</row>
    <row r="801">
      <c r="C801" s="15"/>
      <c r="D801" s="12"/>
      <c r="E801" s="12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</row>
    <row r="802">
      <c r="C802" s="15"/>
      <c r="D802" s="12"/>
      <c r="E802" s="12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</row>
    <row r="803">
      <c r="C803" s="15"/>
      <c r="D803" s="12"/>
      <c r="E803" s="12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</row>
    <row r="804">
      <c r="C804" s="15"/>
      <c r="D804" s="12"/>
      <c r="E804" s="12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</row>
    <row r="805">
      <c r="C805" s="15"/>
      <c r="D805" s="12"/>
      <c r="E805" s="12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</row>
    <row r="806">
      <c r="C806" s="15"/>
      <c r="D806" s="12"/>
      <c r="E806" s="12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</row>
    <row r="807">
      <c r="C807" s="15"/>
      <c r="D807" s="12"/>
      <c r="E807" s="12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</row>
    <row r="808">
      <c r="C808" s="15"/>
      <c r="D808" s="12"/>
      <c r="E808" s="12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</row>
    <row r="809">
      <c r="C809" s="15"/>
      <c r="D809" s="12"/>
      <c r="E809" s="12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</row>
    <row r="810">
      <c r="C810" s="15"/>
      <c r="D810" s="12"/>
      <c r="E810" s="12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</row>
    <row r="811">
      <c r="C811" s="15"/>
      <c r="D811" s="12"/>
      <c r="E811" s="12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</row>
    <row r="812">
      <c r="C812" s="15"/>
      <c r="D812" s="12"/>
      <c r="E812" s="12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</row>
    <row r="813">
      <c r="C813" s="15"/>
      <c r="D813" s="12"/>
      <c r="E813" s="12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</row>
    <row r="814">
      <c r="C814" s="15"/>
      <c r="D814" s="12"/>
      <c r="E814" s="12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</row>
    <row r="815">
      <c r="C815" s="15"/>
      <c r="D815" s="12"/>
      <c r="E815" s="12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</row>
    <row r="816">
      <c r="C816" s="15"/>
      <c r="D816" s="12"/>
      <c r="E816" s="12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</row>
    <row r="817">
      <c r="C817" s="15"/>
      <c r="D817" s="12"/>
      <c r="E817" s="12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</row>
    <row r="818">
      <c r="C818" s="15"/>
      <c r="D818" s="12"/>
      <c r="E818" s="12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</row>
    <row r="819">
      <c r="C819" s="15"/>
      <c r="D819" s="12"/>
      <c r="E819" s="12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</row>
    <row r="820">
      <c r="C820" s="15"/>
      <c r="D820" s="12"/>
      <c r="E820" s="12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</row>
    <row r="821">
      <c r="C821" s="15"/>
      <c r="D821" s="12"/>
      <c r="E821" s="12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</row>
    <row r="822">
      <c r="C822" s="15"/>
      <c r="D822" s="12"/>
      <c r="E822" s="12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</row>
    <row r="823">
      <c r="C823" s="15"/>
      <c r="D823" s="12"/>
      <c r="E823" s="12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</row>
    <row r="824">
      <c r="C824" s="15"/>
      <c r="D824" s="12"/>
      <c r="E824" s="12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</row>
    <row r="825">
      <c r="C825" s="15"/>
      <c r="D825" s="12"/>
      <c r="E825" s="12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</row>
    <row r="826">
      <c r="C826" s="15"/>
      <c r="D826" s="12"/>
      <c r="E826" s="12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</row>
    <row r="827">
      <c r="C827" s="15"/>
      <c r="D827" s="12"/>
      <c r="E827" s="12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</row>
    <row r="828">
      <c r="C828" s="15"/>
      <c r="D828" s="12"/>
      <c r="E828" s="12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</row>
    <row r="829">
      <c r="C829" s="15"/>
      <c r="D829" s="12"/>
      <c r="E829" s="12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</row>
    <row r="830">
      <c r="C830" s="15"/>
      <c r="D830" s="12"/>
      <c r="E830" s="12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</row>
    <row r="831">
      <c r="C831" s="15"/>
      <c r="D831" s="12"/>
      <c r="E831" s="12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</row>
    <row r="832">
      <c r="C832" s="15"/>
      <c r="D832" s="12"/>
      <c r="E832" s="12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</row>
    <row r="833">
      <c r="C833" s="15"/>
      <c r="D833" s="12"/>
      <c r="E833" s="12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</row>
    <row r="834">
      <c r="C834" s="15"/>
      <c r="D834" s="12"/>
      <c r="E834" s="12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</row>
    <row r="835">
      <c r="C835" s="15"/>
      <c r="D835" s="12"/>
      <c r="E835" s="12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</row>
    <row r="836">
      <c r="C836" s="15"/>
      <c r="D836" s="12"/>
      <c r="E836" s="12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</row>
    <row r="837">
      <c r="C837" s="15"/>
      <c r="D837" s="12"/>
      <c r="E837" s="12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</row>
    <row r="838">
      <c r="C838" s="15"/>
      <c r="D838" s="12"/>
      <c r="E838" s="12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</row>
    <row r="839">
      <c r="C839" s="15"/>
      <c r="D839" s="12"/>
      <c r="E839" s="12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</row>
    <row r="840">
      <c r="C840" s="15"/>
      <c r="D840" s="12"/>
      <c r="E840" s="12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</row>
    <row r="841">
      <c r="C841" s="15"/>
      <c r="D841" s="12"/>
      <c r="E841" s="12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</row>
    <row r="842">
      <c r="C842" s="15"/>
      <c r="D842" s="12"/>
      <c r="E842" s="12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</row>
    <row r="843">
      <c r="C843" s="15"/>
      <c r="D843" s="12"/>
      <c r="E843" s="12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</row>
    <row r="844">
      <c r="C844" s="15"/>
      <c r="D844" s="12"/>
      <c r="E844" s="12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</row>
    <row r="845">
      <c r="C845" s="15"/>
      <c r="D845" s="12"/>
      <c r="E845" s="12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</row>
    <row r="846">
      <c r="C846" s="15"/>
      <c r="D846" s="12"/>
      <c r="E846" s="12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</row>
    <row r="847">
      <c r="C847" s="15"/>
      <c r="D847" s="12"/>
      <c r="E847" s="12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</row>
    <row r="848">
      <c r="C848" s="15"/>
      <c r="D848" s="12"/>
      <c r="E848" s="12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</row>
    <row r="849">
      <c r="C849" s="15"/>
      <c r="D849" s="12"/>
      <c r="E849" s="12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</row>
    <row r="850">
      <c r="C850" s="15"/>
      <c r="D850" s="12"/>
      <c r="E850" s="12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</row>
    <row r="851">
      <c r="C851" s="15"/>
      <c r="D851" s="12"/>
      <c r="E851" s="12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</row>
    <row r="852">
      <c r="C852" s="15"/>
      <c r="D852" s="12"/>
      <c r="E852" s="12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</row>
    <row r="853">
      <c r="C853" s="15"/>
      <c r="D853" s="12"/>
      <c r="E853" s="12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</row>
    <row r="854">
      <c r="C854" s="15"/>
      <c r="D854" s="12"/>
      <c r="E854" s="12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</row>
    <row r="855">
      <c r="C855" s="15"/>
      <c r="D855" s="12"/>
      <c r="E855" s="12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</row>
    <row r="856">
      <c r="C856" s="15"/>
      <c r="D856" s="12"/>
      <c r="E856" s="12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</row>
    <row r="857">
      <c r="C857" s="15"/>
      <c r="D857" s="12"/>
      <c r="E857" s="12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</row>
    <row r="858">
      <c r="C858" s="15"/>
      <c r="D858" s="12"/>
      <c r="E858" s="12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</row>
    <row r="859">
      <c r="C859" s="15"/>
      <c r="D859" s="12"/>
      <c r="E859" s="12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</row>
    <row r="860">
      <c r="C860" s="15"/>
      <c r="D860" s="12"/>
      <c r="E860" s="12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</row>
    <row r="861">
      <c r="C861" s="15"/>
      <c r="D861" s="12"/>
      <c r="E861" s="12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</row>
    <row r="862">
      <c r="C862" s="15"/>
      <c r="D862" s="12"/>
      <c r="E862" s="12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</row>
    <row r="863">
      <c r="C863" s="15"/>
      <c r="D863" s="12"/>
      <c r="E863" s="12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</row>
    <row r="864">
      <c r="C864" s="15"/>
      <c r="D864" s="12"/>
      <c r="E864" s="12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</row>
    <row r="865">
      <c r="C865" s="15"/>
      <c r="D865" s="12"/>
      <c r="E865" s="12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</row>
    <row r="866">
      <c r="C866" s="15"/>
      <c r="D866" s="12"/>
      <c r="E866" s="12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</row>
    <row r="867">
      <c r="C867" s="15"/>
      <c r="D867" s="12"/>
      <c r="E867" s="12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</row>
    <row r="868">
      <c r="C868" s="15"/>
      <c r="D868" s="12"/>
      <c r="E868" s="12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</row>
    <row r="869">
      <c r="C869" s="15"/>
      <c r="D869" s="12"/>
      <c r="E869" s="12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</row>
    <row r="870">
      <c r="C870" s="15"/>
      <c r="D870" s="12"/>
      <c r="E870" s="12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</row>
    <row r="871">
      <c r="C871" s="15"/>
      <c r="D871" s="12"/>
      <c r="E871" s="12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</row>
    <row r="872">
      <c r="C872" s="15"/>
      <c r="D872" s="12"/>
      <c r="E872" s="12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</row>
    <row r="873">
      <c r="C873" s="15"/>
      <c r="D873" s="12"/>
      <c r="E873" s="12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</row>
    <row r="874">
      <c r="C874" s="15"/>
      <c r="D874" s="12"/>
      <c r="E874" s="12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</row>
    <row r="875">
      <c r="C875" s="15"/>
      <c r="D875" s="12"/>
      <c r="E875" s="12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</row>
    <row r="876">
      <c r="C876" s="15"/>
      <c r="D876" s="12"/>
      <c r="E876" s="12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</row>
    <row r="877">
      <c r="C877" s="15"/>
      <c r="D877" s="12"/>
      <c r="E877" s="12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</row>
    <row r="878">
      <c r="C878" s="15"/>
      <c r="D878" s="12"/>
      <c r="E878" s="12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</row>
    <row r="879">
      <c r="C879" s="15"/>
      <c r="D879" s="12"/>
      <c r="E879" s="12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</row>
    <row r="880">
      <c r="C880" s="15"/>
      <c r="D880" s="12"/>
      <c r="E880" s="12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</row>
    <row r="881">
      <c r="C881" s="15"/>
      <c r="D881" s="12"/>
      <c r="E881" s="12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</row>
    <row r="882">
      <c r="C882" s="15"/>
      <c r="D882" s="12"/>
      <c r="E882" s="12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</row>
    <row r="883">
      <c r="C883" s="15"/>
      <c r="D883" s="12"/>
      <c r="E883" s="12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</row>
    <row r="884">
      <c r="C884" s="15"/>
      <c r="D884" s="12"/>
      <c r="E884" s="12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</row>
    <row r="885">
      <c r="C885" s="15"/>
      <c r="D885" s="12"/>
      <c r="E885" s="12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</row>
    <row r="886">
      <c r="C886" s="15"/>
      <c r="D886" s="12"/>
      <c r="E886" s="12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</row>
    <row r="887">
      <c r="C887" s="15"/>
      <c r="D887" s="12"/>
      <c r="E887" s="12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</row>
    <row r="888">
      <c r="C888" s="15"/>
      <c r="D888" s="12"/>
      <c r="E888" s="12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</row>
    <row r="889">
      <c r="C889" s="15"/>
      <c r="D889" s="12"/>
      <c r="E889" s="12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</row>
    <row r="890">
      <c r="C890" s="15"/>
      <c r="D890" s="12"/>
      <c r="E890" s="12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</row>
    <row r="891">
      <c r="C891" s="15"/>
      <c r="D891" s="12"/>
      <c r="E891" s="12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</row>
    <row r="892">
      <c r="C892" s="15"/>
      <c r="D892" s="12"/>
      <c r="E892" s="12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</row>
    <row r="893">
      <c r="C893" s="15"/>
      <c r="D893" s="12"/>
      <c r="E893" s="12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</row>
    <row r="894">
      <c r="C894" s="15"/>
      <c r="D894" s="12"/>
      <c r="E894" s="12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</row>
    <row r="895">
      <c r="C895" s="15"/>
      <c r="D895" s="12"/>
      <c r="E895" s="12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</row>
    <row r="896">
      <c r="C896" s="15"/>
      <c r="D896" s="12"/>
      <c r="E896" s="12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</row>
    <row r="897">
      <c r="C897" s="15"/>
      <c r="D897" s="12"/>
      <c r="E897" s="12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</row>
    <row r="898">
      <c r="C898" s="15"/>
      <c r="D898" s="12"/>
      <c r="E898" s="12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</row>
    <row r="899">
      <c r="C899" s="15"/>
      <c r="D899" s="12"/>
      <c r="E899" s="12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</row>
    <row r="900">
      <c r="C900" s="15"/>
      <c r="D900" s="12"/>
      <c r="E900" s="12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</row>
    <row r="901">
      <c r="C901" s="15"/>
      <c r="D901" s="12"/>
      <c r="E901" s="12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</row>
    <row r="902">
      <c r="C902" s="15"/>
      <c r="D902" s="12"/>
      <c r="E902" s="12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</row>
    <row r="903">
      <c r="C903" s="15"/>
      <c r="D903" s="12"/>
      <c r="E903" s="12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</row>
    <row r="904">
      <c r="C904" s="15"/>
      <c r="D904" s="12"/>
      <c r="E904" s="12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</row>
    <row r="905">
      <c r="C905" s="15"/>
      <c r="D905" s="12"/>
      <c r="E905" s="12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</row>
    <row r="906">
      <c r="C906" s="15"/>
      <c r="D906" s="12"/>
      <c r="E906" s="12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</row>
    <row r="907">
      <c r="C907" s="15"/>
      <c r="D907" s="12"/>
      <c r="E907" s="12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</row>
    <row r="908">
      <c r="C908" s="15"/>
      <c r="D908" s="12"/>
      <c r="E908" s="12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</row>
    <row r="909">
      <c r="C909" s="15"/>
      <c r="D909" s="12"/>
      <c r="E909" s="12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</row>
    <row r="910">
      <c r="C910" s="15"/>
      <c r="D910" s="12"/>
      <c r="E910" s="12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</row>
    <row r="911">
      <c r="C911" s="15"/>
      <c r="D911" s="12"/>
      <c r="E911" s="12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</row>
    <row r="912">
      <c r="C912" s="15"/>
      <c r="D912" s="12"/>
      <c r="E912" s="12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</row>
    <row r="913">
      <c r="C913" s="15"/>
      <c r="D913" s="12"/>
      <c r="E913" s="12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</row>
    <row r="914">
      <c r="C914" s="15"/>
      <c r="D914" s="12"/>
      <c r="E914" s="12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</row>
    <row r="915">
      <c r="C915" s="15"/>
      <c r="D915" s="12"/>
      <c r="E915" s="12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</row>
    <row r="916">
      <c r="C916" s="15"/>
      <c r="D916" s="12"/>
      <c r="E916" s="12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</row>
    <row r="917">
      <c r="C917" s="15"/>
      <c r="D917" s="12"/>
      <c r="E917" s="12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</row>
    <row r="918">
      <c r="C918" s="15"/>
      <c r="D918" s="12"/>
      <c r="E918" s="12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</row>
    <row r="919">
      <c r="C919" s="15"/>
      <c r="D919" s="12"/>
      <c r="E919" s="12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</row>
    <row r="920">
      <c r="C920" s="15"/>
      <c r="D920" s="12"/>
      <c r="E920" s="12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</row>
    <row r="921">
      <c r="C921" s="15"/>
      <c r="D921" s="12"/>
      <c r="E921" s="12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</row>
    <row r="922">
      <c r="C922" s="15"/>
      <c r="D922" s="12"/>
      <c r="E922" s="12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</row>
    <row r="923">
      <c r="C923" s="15"/>
      <c r="D923" s="12"/>
      <c r="E923" s="12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</row>
    <row r="924">
      <c r="C924" s="15"/>
      <c r="D924" s="12"/>
      <c r="E924" s="12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</row>
    <row r="925">
      <c r="C925" s="15"/>
      <c r="D925" s="12"/>
      <c r="E925" s="12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</row>
    <row r="926">
      <c r="C926" s="15"/>
      <c r="D926" s="12"/>
      <c r="E926" s="12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</row>
    <row r="927">
      <c r="C927" s="15"/>
      <c r="D927" s="12"/>
      <c r="E927" s="12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</row>
    <row r="928">
      <c r="C928" s="15"/>
      <c r="D928" s="12"/>
      <c r="E928" s="12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</row>
    <row r="929">
      <c r="C929" s="15"/>
      <c r="D929" s="12"/>
      <c r="E929" s="12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</row>
    <row r="930">
      <c r="C930" s="15"/>
      <c r="D930" s="12"/>
      <c r="E930" s="12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</row>
    <row r="931">
      <c r="C931" s="15"/>
      <c r="D931" s="12"/>
      <c r="E931" s="12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</row>
    <row r="932">
      <c r="C932" s="15"/>
      <c r="D932" s="12"/>
      <c r="E932" s="12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</row>
    <row r="933">
      <c r="C933" s="15"/>
      <c r="D933" s="12"/>
      <c r="E933" s="12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</row>
    <row r="934">
      <c r="C934" s="15"/>
      <c r="D934" s="12"/>
      <c r="E934" s="12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</row>
    <row r="935">
      <c r="C935" s="15"/>
      <c r="D935" s="12"/>
      <c r="E935" s="12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</row>
    <row r="936">
      <c r="C936" s="15"/>
      <c r="D936" s="12"/>
      <c r="E936" s="12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</row>
    <row r="937">
      <c r="C937" s="15"/>
      <c r="D937" s="12"/>
      <c r="E937" s="12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</row>
    <row r="938">
      <c r="C938" s="15"/>
      <c r="D938" s="12"/>
      <c r="E938" s="12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</row>
    <row r="939">
      <c r="C939" s="15"/>
      <c r="D939" s="12"/>
      <c r="E939" s="12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</row>
    <row r="940">
      <c r="C940" s="15"/>
      <c r="D940" s="12"/>
      <c r="E940" s="12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</row>
    <row r="941">
      <c r="C941" s="15"/>
      <c r="D941" s="12"/>
      <c r="E941" s="12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</row>
    <row r="942">
      <c r="C942" s="15"/>
      <c r="D942" s="12"/>
      <c r="E942" s="12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</row>
    <row r="943">
      <c r="C943" s="15"/>
      <c r="D943" s="12"/>
      <c r="E943" s="12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</row>
    <row r="944">
      <c r="C944" s="15"/>
      <c r="D944" s="12"/>
      <c r="E944" s="12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</row>
    <row r="945">
      <c r="C945" s="15"/>
      <c r="D945" s="12"/>
      <c r="E945" s="12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</row>
    <row r="946">
      <c r="C946" s="15"/>
      <c r="D946" s="12"/>
      <c r="E946" s="12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</row>
    <row r="947">
      <c r="C947" s="15"/>
      <c r="D947" s="12"/>
      <c r="E947" s="12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</row>
    <row r="948">
      <c r="C948" s="15"/>
      <c r="D948" s="12"/>
      <c r="E948" s="12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</row>
    <row r="949">
      <c r="C949" s="15"/>
      <c r="D949" s="12"/>
      <c r="E949" s="12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</row>
    <row r="950">
      <c r="C950" s="15"/>
      <c r="D950" s="12"/>
      <c r="E950" s="12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</row>
    <row r="951">
      <c r="C951" s="15"/>
      <c r="D951" s="12"/>
      <c r="E951" s="12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</row>
    <row r="952">
      <c r="C952" s="15"/>
      <c r="D952" s="12"/>
      <c r="E952" s="12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</row>
    <row r="953">
      <c r="C953" s="15"/>
      <c r="D953" s="12"/>
      <c r="E953" s="12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</row>
    <row r="954">
      <c r="C954" s="15"/>
      <c r="D954" s="12"/>
      <c r="E954" s="12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</row>
    <row r="955">
      <c r="C955" s="15"/>
      <c r="D955" s="12"/>
      <c r="E955" s="12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</row>
    <row r="956">
      <c r="C956" s="15"/>
      <c r="D956" s="12"/>
      <c r="E956" s="12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</row>
    <row r="957">
      <c r="C957" s="15"/>
      <c r="D957" s="12"/>
      <c r="E957" s="12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</row>
    <row r="958">
      <c r="C958" s="15"/>
      <c r="D958" s="12"/>
      <c r="E958" s="12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</row>
    <row r="959">
      <c r="C959" s="15"/>
      <c r="D959" s="12"/>
      <c r="E959" s="12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</row>
    <row r="960">
      <c r="C960" s="15"/>
      <c r="D960" s="12"/>
      <c r="E960" s="12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</row>
    <row r="961">
      <c r="C961" s="15"/>
      <c r="D961" s="12"/>
      <c r="E961" s="12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</row>
    <row r="962">
      <c r="C962" s="15"/>
      <c r="D962" s="12"/>
      <c r="E962" s="12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</row>
    <row r="963">
      <c r="C963" s="15"/>
      <c r="D963" s="12"/>
      <c r="E963" s="12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</row>
    <row r="964">
      <c r="C964" s="15"/>
      <c r="D964" s="12"/>
      <c r="E964" s="12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</row>
    <row r="965">
      <c r="C965" s="15"/>
      <c r="D965" s="12"/>
      <c r="E965" s="12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</row>
    <row r="966">
      <c r="C966" s="15"/>
      <c r="D966" s="12"/>
      <c r="E966" s="12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</row>
    <row r="967">
      <c r="C967" s="15"/>
      <c r="D967" s="12"/>
      <c r="E967" s="12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</row>
    <row r="968">
      <c r="C968" s="15"/>
      <c r="D968" s="12"/>
      <c r="E968" s="12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</row>
    <row r="969">
      <c r="C969" s="15"/>
      <c r="D969" s="12"/>
      <c r="E969" s="12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</row>
    <row r="970">
      <c r="C970" s="15"/>
      <c r="D970" s="12"/>
      <c r="E970" s="12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</row>
    <row r="971">
      <c r="C971" s="15"/>
      <c r="D971" s="12"/>
      <c r="E971" s="12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</row>
    <row r="972">
      <c r="C972" s="15"/>
      <c r="D972" s="12"/>
      <c r="E972" s="12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</row>
    <row r="973">
      <c r="C973" s="15"/>
      <c r="D973" s="12"/>
      <c r="E973" s="12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</row>
    <row r="974">
      <c r="C974" s="15"/>
      <c r="D974" s="12"/>
      <c r="E974" s="12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</row>
    <row r="975">
      <c r="C975" s="15"/>
      <c r="D975" s="12"/>
      <c r="E975" s="12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</row>
    <row r="976">
      <c r="C976" s="15"/>
      <c r="D976" s="12"/>
      <c r="E976" s="12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</row>
    <row r="977">
      <c r="C977" s="15"/>
      <c r="D977" s="12"/>
      <c r="E977" s="12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</row>
    <row r="978">
      <c r="C978" s="15"/>
      <c r="D978" s="12"/>
      <c r="E978" s="12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</row>
    <row r="979">
      <c r="C979" s="15"/>
      <c r="D979" s="12"/>
      <c r="E979" s="12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</row>
    <row r="980">
      <c r="C980" s="15"/>
      <c r="D980" s="12"/>
      <c r="E980" s="12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</row>
    <row r="981">
      <c r="C981" s="15"/>
      <c r="D981" s="12"/>
      <c r="E981" s="12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</row>
    <row r="982">
      <c r="C982" s="15"/>
      <c r="D982" s="12"/>
      <c r="E982" s="12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</row>
    <row r="983">
      <c r="C983" s="15"/>
      <c r="D983" s="12"/>
      <c r="E983" s="12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</row>
    <row r="984">
      <c r="C984" s="15"/>
      <c r="D984" s="12"/>
      <c r="E984" s="12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</row>
    <row r="985">
      <c r="C985" s="15"/>
      <c r="D985" s="12"/>
      <c r="E985" s="12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</row>
    <row r="986">
      <c r="C986" s="15"/>
      <c r="D986" s="12"/>
      <c r="E986" s="12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</row>
    <row r="987">
      <c r="C987" s="15"/>
      <c r="D987" s="12"/>
      <c r="E987" s="12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</row>
    <row r="988">
      <c r="C988" s="15"/>
      <c r="D988" s="12"/>
      <c r="E988" s="12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</row>
    <row r="989">
      <c r="C989" s="15"/>
      <c r="D989" s="12"/>
      <c r="E989" s="12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</row>
    <row r="990">
      <c r="C990" s="15"/>
      <c r="D990" s="12"/>
      <c r="E990" s="12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</row>
    <row r="991">
      <c r="C991" s="15"/>
      <c r="D991" s="12"/>
      <c r="E991" s="12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</row>
    <row r="992">
      <c r="C992" s="15"/>
      <c r="D992" s="12"/>
      <c r="E992" s="12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</row>
    <row r="993">
      <c r="C993" s="15"/>
      <c r="D993" s="12"/>
      <c r="E993" s="12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</row>
    <row r="994">
      <c r="C994" s="15"/>
      <c r="D994" s="12"/>
      <c r="E994" s="12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</row>
    <row r="995">
      <c r="C995" s="15"/>
      <c r="D995" s="12"/>
      <c r="E995" s="12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</row>
    <row r="996">
      <c r="C996" s="15"/>
      <c r="D996" s="12"/>
      <c r="E996" s="12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</row>
    <row r="997">
      <c r="C997" s="15"/>
      <c r="D997" s="12"/>
      <c r="E997" s="12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</row>
    <row r="998">
      <c r="C998" s="15"/>
      <c r="D998" s="12"/>
      <c r="E998" s="12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</row>
    <row r="999">
      <c r="C999" s="15"/>
      <c r="D999" s="12"/>
      <c r="E999" s="12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</row>
    <row r="1000">
      <c r="C1000" s="15"/>
      <c r="D1000" s="12"/>
      <c r="E1000" s="12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</row>
    <row r="1001">
      <c r="C1001" s="15"/>
      <c r="D1001" s="12"/>
      <c r="E1001" s="12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</row>
    <row r="1002">
      <c r="C1002" s="15"/>
      <c r="D1002" s="12"/>
      <c r="E1002" s="12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</row>
    <row r="1003">
      <c r="C1003" s="15"/>
      <c r="D1003" s="12"/>
      <c r="E1003" s="12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</row>
    <row r="1004">
      <c r="C1004" s="15"/>
      <c r="D1004" s="12"/>
      <c r="E1004" s="12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</row>
    <row r="1005">
      <c r="C1005" s="15"/>
      <c r="D1005" s="12"/>
      <c r="E1005" s="12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</row>
    <row r="1006">
      <c r="C1006" s="15"/>
      <c r="D1006" s="12"/>
      <c r="E1006" s="12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</row>
    <row r="1007">
      <c r="C1007" s="15"/>
      <c r="D1007" s="12"/>
      <c r="E1007" s="12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</row>
    <row r="1008">
      <c r="C1008" s="15"/>
      <c r="D1008" s="12"/>
      <c r="E1008" s="12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</row>
    <row r="1009">
      <c r="C1009" s="15"/>
      <c r="D1009" s="12"/>
      <c r="E1009" s="12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</row>
    <row r="1010">
      <c r="C1010" s="15"/>
      <c r="D1010" s="12"/>
      <c r="E1010" s="12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</row>
    <row r="1011">
      <c r="C1011" s="15"/>
      <c r="D1011" s="12"/>
      <c r="E1011" s="12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</row>
    <row r="1012">
      <c r="C1012" s="15"/>
      <c r="D1012" s="12"/>
      <c r="E1012" s="12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</row>
    <row r="1013">
      <c r="C1013" s="15"/>
      <c r="D1013" s="12"/>
      <c r="E1013" s="12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</row>
    <row r="1014">
      <c r="C1014" s="15"/>
      <c r="D1014" s="12"/>
      <c r="E1014" s="12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</row>
    <row r="1015">
      <c r="C1015" s="15"/>
      <c r="D1015" s="12"/>
      <c r="E1015" s="12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</row>
    <row r="1016">
      <c r="C1016" s="15"/>
      <c r="D1016" s="12"/>
      <c r="E1016" s="12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</row>
    <row r="1017">
      <c r="C1017" s="15"/>
      <c r="D1017" s="12"/>
      <c r="E1017" s="12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</row>
    <row r="1018">
      <c r="C1018" s="15"/>
      <c r="D1018" s="12"/>
      <c r="E1018" s="12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</row>
    <row r="1019">
      <c r="C1019" s="15"/>
      <c r="D1019" s="12"/>
      <c r="E1019" s="12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</row>
    <row r="1020">
      <c r="C1020" s="15"/>
      <c r="D1020" s="12"/>
      <c r="E1020" s="12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</row>
    <row r="1021">
      <c r="C1021" s="15"/>
      <c r="D1021" s="12"/>
      <c r="E1021" s="12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</row>
    <row r="1022">
      <c r="C1022" s="15"/>
      <c r="D1022" s="12"/>
      <c r="E1022" s="12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</row>
    <row r="1023">
      <c r="C1023" s="15"/>
      <c r="D1023" s="12"/>
      <c r="E1023" s="12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</row>
    <row r="1024">
      <c r="C1024" s="15"/>
      <c r="D1024" s="12"/>
      <c r="E1024" s="12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</row>
    <row r="1025">
      <c r="C1025" s="15"/>
      <c r="D1025" s="12"/>
      <c r="E1025" s="12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</row>
    <row r="1026">
      <c r="C1026" s="15"/>
      <c r="D1026" s="12"/>
      <c r="E1026" s="12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</row>
    <row r="1027">
      <c r="C1027" s="15"/>
      <c r="D1027" s="12"/>
      <c r="E1027" s="12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</row>
    <row r="1028">
      <c r="C1028" s="15"/>
      <c r="D1028" s="12"/>
      <c r="E1028" s="12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</row>
  </sheetData>
  <conditionalFormatting sqref="C1:C1028">
    <cfRule type="containsText" dxfId="0" priority="1" operator="containsText" text="KAS">
      <formula>NOT(ISERROR(SEARCH(("KAS"),(C1))))</formula>
    </cfRule>
  </conditionalFormatting>
  <conditionalFormatting sqref="C1:C1028">
    <cfRule type="containsText" dxfId="1" priority="2" operator="containsText" text="BIAYA">
      <formula>NOT(ISERROR(SEARCH(("BIAYA"),(C1))))</formula>
    </cfRule>
  </conditionalFormatting>
  <conditionalFormatting sqref="C1:C1028">
    <cfRule type="beginsWith" dxfId="2" priority="3" operator="beginsWith" text="OMZET">
      <formula>LEFT((C1),LEN("OMZET"))=("OMZET")</formula>
    </cfRule>
  </conditionalFormatting>
  <conditionalFormatting sqref="C1:C1028">
    <cfRule type="containsText" dxfId="3" priority="4" operator="containsText" text="INVESTOR">
      <formula>NOT(ISERROR(SEARCH(("INVESTOR"),(C1))))</formula>
    </cfRule>
  </conditionalFormatting>
  <conditionalFormatting sqref="C1:C1028">
    <cfRule type="containsText" dxfId="4" priority="5" operator="containsText" text="LABA">
      <formula>NOT(ISERROR(SEARCH(("LABA"),(C1))))</formula>
    </cfRule>
  </conditionalFormatting>
  <conditionalFormatting sqref="C1:C1028">
    <cfRule type="containsText" dxfId="5" priority="6" operator="containsText" text="SUPPLY">
      <formula>NOT(ISERROR(SEARCH(("SUPPLY"),(C1))))</formula>
    </cfRule>
  </conditionalFormatting>
  <conditionalFormatting sqref="C1:C1028">
    <cfRule type="containsText" dxfId="4" priority="7" operator="containsText" text="KOMISI">
      <formula>NOT(ISERROR(SEARCH(("KOMISI"),(C1))))</formula>
    </cfRule>
  </conditionalFormatting>
  <conditionalFormatting sqref="C1:C1028">
    <cfRule type="containsText" dxfId="0" priority="8" operator="containsText" text="TABUNGAN">
      <formula>NOT(ISERROR(SEARCH(("TABUNGAN"),(C1))))</formula>
    </cfRule>
  </conditionalFormatting>
  <conditionalFormatting sqref="C1:C1028">
    <cfRule type="containsText" dxfId="6" priority="9" operator="containsText" text="HUTANG">
      <formula>NOT(ISERROR(SEARCH(("HUTANG"),(C1))))</formula>
    </cfRule>
  </conditionalFormatting>
  <dataValidations>
    <dataValidation type="list" allowBlank="1" sqref="C2:C1028">
      <formula1>"KAS,BIAYA,OMZET,OMZET-TOKO,OMZET-ANWAR,OMZET-RIZAL,INVESTOR,SUBSIDI,LUNAS,SUPPLY,LABA,KOMISI,TABUNGAN,HUTANG,PIUTANG,PRIBADI-A,PRIBADI-S"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hidden="1" min="1" max="1" width="12.63"/>
    <col customWidth="1" min="3" max="3" width="19.5"/>
    <col customWidth="1" min="6" max="6" width="48.25"/>
    <col customWidth="1" min="7" max="7" width="13.63"/>
    <col customWidth="1" min="8" max="8" width="18.75"/>
    <col customWidth="1" min="9" max="9" width="16.38"/>
    <col customWidth="1" min="10" max="11" width="13.0"/>
    <col customWidth="1" min="12" max="12" width="14.88"/>
    <col customWidth="1" min="13" max="13" width="12.38"/>
    <col customWidth="1" min="14" max="14" width="17.38"/>
    <col customWidth="1" min="15" max="15" width="14.75"/>
    <col customWidth="1" min="16" max="18" width="15.0"/>
    <col customWidth="1" min="19" max="19" width="4.1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1953</v>
      </c>
      <c r="M1" s="5" t="s">
        <v>11</v>
      </c>
      <c r="N1" s="6" t="s">
        <v>1954</v>
      </c>
      <c r="O1" s="6" t="s">
        <v>12</v>
      </c>
      <c r="P1" s="6" t="s">
        <v>13</v>
      </c>
      <c r="Q1" s="7" t="s">
        <v>14</v>
      </c>
      <c r="R1" s="7" t="s">
        <v>1955</v>
      </c>
    </row>
    <row r="2">
      <c r="A2" s="1" t="s">
        <v>15</v>
      </c>
      <c r="B2" s="8">
        <v>45901.0</v>
      </c>
      <c r="C2" s="1" t="s">
        <v>16</v>
      </c>
      <c r="D2" s="10">
        <v>4924200.0</v>
      </c>
      <c r="E2" s="10"/>
      <c r="F2" s="1" t="s">
        <v>3194</v>
      </c>
      <c r="G2" s="11">
        <f t="shared" ref="G2:G249" si="1">IF(OR(NOT(ISERROR(SEARCH("OMZET", C2))), NOT(ISERROR(SEARCH("PIUTANG", C2)))), IF(ROW()=2, D2, G1 + D2), IF(ROW()=2, 0, G1))</f>
        <v>0</v>
      </c>
      <c r="H2" s="9">
        <v>0.0</v>
      </c>
      <c r="I2" s="11">
        <f t="shared" ref="I2:I249" si="2">IF(ROW()=2, 0, IF(OR(C2="SUPPLY", C2="HUTANG"), I1+E2, I1))</f>
        <v>0</v>
      </c>
      <c r="J2" s="9">
        <v>4924200.0</v>
      </c>
      <c r="K2" s="11">
        <f t="shared" ref="K2:K249" si="3">G2 - (H2 + I2)</f>
        <v>0</v>
      </c>
      <c r="L2" s="11">
        <f t="shared" ref="L2:L249" si="4">IF(C2="PRIBADI-A", IF(ROW()=2, IF(D2, -D2, E2), IF(D2, L1-D2, L1+E2)), IF(ROW()=2, 0, L1))</f>
        <v>0</v>
      </c>
      <c r="M2" s="11">
        <f t="shared" ref="M2:M249" si="5">IF(C2="PRIBADI-S", IF(ROW()=2, IF(D2, -D2, E2), IF(D2, M1-D2, M1+E2)), IF(ROW()=2, 0, M1))</f>
        <v>0</v>
      </c>
      <c r="N2" s="11">
        <f t="shared" ref="N2:N129" si="6">(K2/3)-L2</f>
        <v>0</v>
      </c>
      <c r="O2" s="11">
        <f t="shared" ref="O2:O129" si="7">(K2/3)-M2</f>
        <v>0</v>
      </c>
      <c r="P2" s="11">
        <f t="shared" ref="P2:P129" si="8"> ((K2 - IF(ROW()=2, 0, K1)) / 3) + IF(ROW()=2, 0, P1) + IF(C2="INVESTOR", D2, 0) - IF(C2="INVESTOR", E2, 0)</f>
        <v>0</v>
      </c>
      <c r="Q2" s="11">
        <f t="shared" ref="Q2:Q249" si="9">IF(AND(NOT(ISERROR(SEARCH("Cahaya", F2))), OR(C2="INVESTOR", C2="BIAYA")), IF(ROW()=2, IF(D2, -D2, E2), IF(D2, Q1-D2, Q1+E2)), IF(ROW()=2, 0, Q1))</f>
        <v>0</v>
      </c>
      <c r="R2" s="11">
        <f t="shared" ref="R2:R129" si="10">IF(AND(NOT(ISERROR(SEARCH("Dinil", F2))), OR(C2="INVESTOR", C2="BIAYA")), IF(ROW()=2, IF(D2, -D2, E2), IF(D2, R1-D2, R1+E2)), IF(ROW()=2, 0, R1))</f>
        <v>0</v>
      </c>
    </row>
    <row r="3">
      <c r="A3" s="1" t="s">
        <v>18</v>
      </c>
      <c r="B3" s="8">
        <v>45914.0</v>
      </c>
      <c r="C3" s="1" t="s">
        <v>19</v>
      </c>
      <c r="D3" s="10">
        <v>7645067.0</v>
      </c>
      <c r="E3" s="12"/>
      <c r="F3" s="1" t="s">
        <v>2785</v>
      </c>
      <c r="G3" s="11">
        <f t="shared" si="1"/>
        <v>0</v>
      </c>
      <c r="H3" s="9">
        <v>0.0</v>
      </c>
      <c r="I3" s="11">
        <f t="shared" si="2"/>
        <v>0</v>
      </c>
      <c r="J3" s="9">
        <v>4924200.0</v>
      </c>
      <c r="K3" s="11">
        <f t="shared" si="3"/>
        <v>0</v>
      </c>
      <c r="L3" s="11">
        <f t="shared" si="4"/>
        <v>0</v>
      </c>
      <c r="M3" s="11">
        <f t="shared" si="5"/>
        <v>0</v>
      </c>
      <c r="N3" s="11">
        <f t="shared" si="6"/>
        <v>0</v>
      </c>
      <c r="O3" s="11">
        <f t="shared" si="7"/>
        <v>0</v>
      </c>
      <c r="P3" s="11">
        <f t="shared" si="8"/>
        <v>7645067</v>
      </c>
      <c r="Q3" s="11">
        <f t="shared" si="9"/>
        <v>0</v>
      </c>
      <c r="R3" s="11">
        <f t="shared" si="10"/>
        <v>0</v>
      </c>
    </row>
    <row r="4">
      <c r="A4" s="1" t="s">
        <v>24</v>
      </c>
      <c r="B4" s="8">
        <v>45901.0</v>
      </c>
      <c r="C4" s="1" t="s">
        <v>25</v>
      </c>
      <c r="D4" s="12"/>
      <c r="E4" s="10">
        <v>875000.0</v>
      </c>
      <c r="F4" s="1" t="s">
        <v>26</v>
      </c>
      <c r="G4" s="11">
        <f t="shared" si="1"/>
        <v>0</v>
      </c>
      <c r="H4" s="11">
        <f>IF(ROW()=2, 0, IF(OR(C4="BIAYA", C4="TABUNGAN"), H3 + E4, H3))</f>
        <v>875000</v>
      </c>
      <c r="I4" s="11">
        <f t="shared" si="2"/>
        <v>0</v>
      </c>
      <c r="J4" s="9">
        <v>4924200.0</v>
      </c>
      <c r="K4" s="11">
        <f t="shared" si="3"/>
        <v>-875000</v>
      </c>
      <c r="L4" s="11">
        <f t="shared" si="4"/>
        <v>0</v>
      </c>
      <c r="M4" s="11">
        <f t="shared" si="5"/>
        <v>0</v>
      </c>
      <c r="N4" s="11">
        <f t="shared" si="6"/>
        <v>-291666.6667</v>
      </c>
      <c r="O4" s="11">
        <f t="shared" si="7"/>
        <v>-291666.6667</v>
      </c>
      <c r="P4" s="11">
        <f t="shared" si="8"/>
        <v>7353400.333</v>
      </c>
      <c r="Q4" s="11">
        <f t="shared" si="9"/>
        <v>875000</v>
      </c>
      <c r="R4" s="11">
        <f t="shared" si="10"/>
        <v>0</v>
      </c>
    </row>
    <row r="5">
      <c r="A5" s="1" t="s">
        <v>2367</v>
      </c>
      <c r="B5" s="8">
        <v>45901.0</v>
      </c>
      <c r="C5" s="1" t="s">
        <v>1982</v>
      </c>
      <c r="D5" s="12"/>
      <c r="E5" s="10">
        <v>968650.0</v>
      </c>
      <c r="F5" s="1" t="s">
        <v>3195</v>
      </c>
      <c r="G5" s="11">
        <f t="shared" si="1"/>
        <v>0</v>
      </c>
      <c r="H5" s="11">
        <f t="shared" ref="H5:H249" si="11">IF(ROW()=2, 0, IF(OR(C5="BIAYA", C5="TABUNGAN"), H4 + E5, H4))</f>
        <v>875000</v>
      </c>
      <c r="I5" s="11">
        <f t="shared" si="2"/>
        <v>0</v>
      </c>
      <c r="J5" s="9">
        <v>4924200.0</v>
      </c>
      <c r="K5" s="11">
        <f t="shared" si="3"/>
        <v>-875000</v>
      </c>
      <c r="L5" s="11">
        <f t="shared" si="4"/>
        <v>968650</v>
      </c>
      <c r="M5" s="11">
        <f t="shared" si="5"/>
        <v>0</v>
      </c>
      <c r="N5" s="11">
        <f t="shared" si="6"/>
        <v>-1260316.667</v>
      </c>
      <c r="O5" s="11">
        <f t="shared" si="7"/>
        <v>-291666.6667</v>
      </c>
      <c r="P5" s="11">
        <f t="shared" si="8"/>
        <v>7353400.333</v>
      </c>
      <c r="Q5" s="11">
        <f t="shared" si="9"/>
        <v>875000</v>
      </c>
      <c r="R5" s="11">
        <f t="shared" si="10"/>
        <v>0</v>
      </c>
    </row>
    <row r="6">
      <c r="A6" s="1" t="s">
        <v>3196</v>
      </c>
      <c r="B6" s="8">
        <v>45901.0</v>
      </c>
      <c r="C6" s="1" t="s">
        <v>22</v>
      </c>
      <c r="D6" s="12"/>
      <c r="E6" s="10">
        <v>1912650.0</v>
      </c>
      <c r="F6" s="1" t="s">
        <v>3197</v>
      </c>
      <c r="G6" s="11">
        <f t="shared" si="1"/>
        <v>0</v>
      </c>
      <c r="H6" s="11">
        <f t="shared" si="11"/>
        <v>875000</v>
      </c>
      <c r="I6" s="11">
        <f t="shared" si="2"/>
        <v>0</v>
      </c>
      <c r="J6" s="9">
        <v>4924200.0</v>
      </c>
      <c r="K6" s="11">
        <f t="shared" si="3"/>
        <v>-875000</v>
      </c>
      <c r="L6" s="11">
        <f t="shared" si="4"/>
        <v>968650</v>
      </c>
      <c r="M6" s="11">
        <f t="shared" si="5"/>
        <v>1912650</v>
      </c>
      <c r="N6" s="11">
        <f t="shared" si="6"/>
        <v>-1260316.667</v>
      </c>
      <c r="O6" s="11">
        <f t="shared" si="7"/>
        <v>-2204316.667</v>
      </c>
      <c r="P6" s="11">
        <f t="shared" si="8"/>
        <v>7353400.333</v>
      </c>
      <c r="Q6" s="11">
        <f t="shared" si="9"/>
        <v>875000</v>
      </c>
      <c r="R6" s="11">
        <f t="shared" si="10"/>
        <v>0</v>
      </c>
    </row>
    <row r="7">
      <c r="A7" s="1" t="s">
        <v>3198</v>
      </c>
      <c r="B7" s="8">
        <v>45900.0</v>
      </c>
      <c r="C7" s="1" t="s">
        <v>6</v>
      </c>
      <c r="D7" s="10">
        <v>247829.0</v>
      </c>
      <c r="E7" s="12"/>
      <c r="F7" s="1" t="s">
        <v>3199</v>
      </c>
      <c r="G7" s="11">
        <f t="shared" si="1"/>
        <v>247829</v>
      </c>
      <c r="H7" s="11">
        <f t="shared" si="11"/>
        <v>875000</v>
      </c>
      <c r="I7" s="11">
        <f t="shared" si="2"/>
        <v>0</v>
      </c>
      <c r="J7" s="11">
        <f t="shared" ref="J7:J249" si="12"> IF(ROW()=2, D7 - E7, J6 + D7 - E7)</f>
        <v>5172029</v>
      </c>
      <c r="K7" s="11">
        <f t="shared" si="3"/>
        <v>-627171</v>
      </c>
      <c r="L7" s="11">
        <f t="shared" si="4"/>
        <v>968650</v>
      </c>
      <c r="M7" s="11">
        <f t="shared" si="5"/>
        <v>1912650</v>
      </c>
      <c r="N7" s="11">
        <f t="shared" si="6"/>
        <v>-1177707</v>
      </c>
      <c r="O7" s="11">
        <f t="shared" si="7"/>
        <v>-2121707</v>
      </c>
      <c r="P7" s="11">
        <f t="shared" si="8"/>
        <v>7436010</v>
      </c>
      <c r="Q7" s="11">
        <f t="shared" si="9"/>
        <v>875000</v>
      </c>
      <c r="R7" s="11">
        <f t="shared" si="10"/>
        <v>0</v>
      </c>
    </row>
    <row r="8">
      <c r="A8" s="1" t="s">
        <v>3200</v>
      </c>
      <c r="B8" s="8">
        <v>45900.0</v>
      </c>
      <c r="C8" s="1" t="s">
        <v>6</v>
      </c>
      <c r="D8" s="10">
        <v>212500.0</v>
      </c>
      <c r="E8" s="12"/>
      <c r="F8" s="1" t="s">
        <v>2872</v>
      </c>
      <c r="G8" s="11">
        <f t="shared" si="1"/>
        <v>460329</v>
      </c>
      <c r="H8" s="11">
        <f t="shared" si="11"/>
        <v>875000</v>
      </c>
      <c r="I8" s="11">
        <f t="shared" si="2"/>
        <v>0</v>
      </c>
      <c r="J8" s="11">
        <f t="shared" si="12"/>
        <v>5384529</v>
      </c>
      <c r="K8" s="11">
        <f t="shared" si="3"/>
        <v>-414671</v>
      </c>
      <c r="L8" s="11">
        <f t="shared" si="4"/>
        <v>968650</v>
      </c>
      <c r="M8" s="11">
        <f t="shared" si="5"/>
        <v>1912650</v>
      </c>
      <c r="N8" s="11">
        <f t="shared" si="6"/>
        <v>-1106873.667</v>
      </c>
      <c r="O8" s="11">
        <f t="shared" si="7"/>
        <v>-2050873.667</v>
      </c>
      <c r="P8" s="11">
        <f t="shared" si="8"/>
        <v>7506843.333</v>
      </c>
      <c r="Q8" s="11">
        <f t="shared" si="9"/>
        <v>875000</v>
      </c>
      <c r="R8" s="11">
        <f t="shared" si="10"/>
        <v>0</v>
      </c>
    </row>
    <row r="9">
      <c r="A9" s="1" t="s">
        <v>3201</v>
      </c>
      <c r="B9" s="8">
        <v>45900.0</v>
      </c>
      <c r="C9" s="1" t="s">
        <v>25</v>
      </c>
      <c r="D9" s="12"/>
      <c r="E9" s="10">
        <v>30000.0</v>
      </c>
      <c r="F9" s="1" t="s">
        <v>2874</v>
      </c>
      <c r="G9" s="11">
        <f t="shared" si="1"/>
        <v>460329</v>
      </c>
      <c r="H9" s="11">
        <f t="shared" si="11"/>
        <v>905000</v>
      </c>
      <c r="I9" s="11">
        <f t="shared" si="2"/>
        <v>0</v>
      </c>
      <c r="J9" s="11">
        <f t="shared" si="12"/>
        <v>5354529</v>
      </c>
      <c r="K9" s="11">
        <f t="shared" si="3"/>
        <v>-444671</v>
      </c>
      <c r="L9" s="11">
        <f t="shared" si="4"/>
        <v>968650</v>
      </c>
      <c r="M9" s="11">
        <f t="shared" si="5"/>
        <v>1912650</v>
      </c>
      <c r="N9" s="11">
        <f t="shared" si="6"/>
        <v>-1116873.667</v>
      </c>
      <c r="O9" s="11">
        <f t="shared" si="7"/>
        <v>-2060873.667</v>
      </c>
      <c r="P9" s="11">
        <f t="shared" si="8"/>
        <v>7496843.333</v>
      </c>
      <c r="Q9" s="11">
        <f t="shared" si="9"/>
        <v>875000</v>
      </c>
      <c r="R9" s="11">
        <f t="shared" si="10"/>
        <v>0</v>
      </c>
    </row>
    <row r="10">
      <c r="A10" s="1" t="s">
        <v>3202</v>
      </c>
      <c r="B10" s="8">
        <v>45903.0</v>
      </c>
      <c r="C10" s="1" t="s">
        <v>1959</v>
      </c>
      <c r="D10" s="12"/>
      <c r="E10" s="10">
        <v>860000.0</v>
      </c>
      <c r="F10" s="1" t="s">
        <v>3203</v>
      </c>
      <c r="G10" s="11">
        <f t="shared" si="1"/>
        <v>460329</v>
      </c>
      <c r="H10" s="11">
        <f t="shared" si="11"/>
        <v>905000</v>
      </c>
      <c r="I10" s="11">
        <f t="shared" si="2"/>
        <v>0</v>
      </c>
      <c r="J10" s="11">
        <f t="shared" si="12"/>
        <v>4494529</v>
      </c>
      <c r="K10" s="11">
        <f t="shared" si="3"/>
        <v>-444671</v>
      </c>
      <c r="L10" s="11">
        <f t="shared" si="4"/>
        <v>968650</v>
      </c>
      <c r="M10" s="11">
        <f t="shared" si="5"/>
        <v>1912650</v>
      </c>
      <c r="N10" s="11">
        <f t="shared" si="6"/>
        <v>-1116873.667</v>
      </c>
      <c r="O10" s="11">
        <f t="shared" si="7"/>
        <v>-2060873.667</v>
      </c>
      <c r="P10" s="11">
        <f t="shared" si="8"/>
        <v>7496843.333</v>
      </c>
      <c r="Q10" s="11">
        <f t="shared" si="9"/>
        <v>875000</v>
      </c>
      <c r="R10" s="11">
        <f t="shared" si="10"/>
        <v>0</v>
      </c>
    </row>
    <row r="11">
      <c r="A11" s="1" t="s">
        <v>3204</v>
      </c>
      <c r="B11" s="8">
        <v>45903.0</v>
      </c>
      <c r="C11" s="1" t="s">
        <v>1959</v>
      </c>
      <c r="D11" s="12"/>
      <c r="E11" s="10">
        <v>860000.0</v>
      </c>
      <c r="F11" s="1" t="s">
        <v>3205</v>
      </c>
      <c r="G11" s="11">
        <f t="shared" si="1"/>
        <v>460329</v>
      </c>
      <c r="H11" s="11">
        <f t="shared" si="11"/>
        <v>905000</v>
      </c>
      <c r="I11" s="11">
        <f t="shared" si="2"/>
        <v>0</v>
      </c>
      <c r="J11" s="11">
        <f t="shared" si="12"/>
        <v>3634529</v>
      </c>
      <c r="K11" s="11">
        <f t="shared" si="3"/>
        <v>-444671</v>
      </c>
      <c r="L11" s="11">
        <f t="shared" si="4"/>
        <v>968650</v>
      </c>
      <c r="M11" s="11">
        <f t="shared" si="5"/>
        <v>1912650</v>
      </c>
      <c r="N11" s="11">
        <f t="shared" si="6"/>
        <v>-1116873.667</v>
      </c>
      <c r="O11" s="11">
        <f t="shared" si="7"/>
        <v>-2060873.667</v>
      </c>
      <c r="P11" s="11">
        <f t="shared" si="8"/>
        <v>7496843.333</v>
      </c>
      <c r="Q11" s="11">
        <f t="shared" si="9"/>
        <v>875000</v>
      </c>
      <c r="R11" s="11">
        <f t="shared" si="10"/>
        <v>0</v>
      </c>
    </row>
    <row r="12">
      <c r="A12" s="1" t="s">
        <v>3206</v>
      </c>
      <c r="B12" s="8">
        <v>45901.0</v>
      </c>
      <c r="C12" s="1" t="s">
        <v>6</v>
      </c>
      <c r="D12" s="10">
        <v>183000.0</v>
      </c>
      <c r="E12" s="12"/>
      <c r="F12" s="1" t="s">
        <v>2045</v>
      </c>
      <c r="G12" s="11">
        <f t="shared" si="1"/>
        <v>643329</v>
      </c>
      <c r="H12" s="11">
        <f t="shared" si="11"/>
        <v>905000</v>
      </c>
      <c r="I12" s="11">
        <f t="shared" si="2"/>
        <v>0</v>
      </c>
      <c r="J12" s="11">
        <f t="shared" si="12"/>
        <v>3817529</v>
      </c>
      <c r="K12" s="11">
        <f t="shared" si="3"/>
        <v>-261671</v>
      </c>
      <c r="L12" s="11">
        <f t="shared" si="4"/>
        <v>968650</v>
      </c>
      <c r="M12" s="11">
        <f t="shared" si="5"/>
        <v>1912650</v>
      </c>
      <c r="N12" s="11">
        <f t="shared" si="6"/>
        <v>-1055873.667</v>
      </c>
      <c r="O12" s="11">
        <f t="shared" si="7"/>
        <v>-1999873.667</v>
      </c>
      <c r="P12" s="11">
        <f t="shared" si="8"/>
        <v>7557843.333</v>
      </c>
      <c r="Q12" s="11">
        <f t="shared" si="9"/>
        <v>875000</v>
      </c>
      <c r="R12" s="11">
        <f t="shared" si="10"/>
        <v>0</v>
      </c>
    </row>
    <row r="13">
      <c r="A13" s="1" t="s">
        <v>3207</v>
      </c>
      <c r="B13" s="8">
        <v>45901.0</v>
      </c>
      <c r="C13" s="1" t="s">
        <v>6</v>
      </c>
      <c r="D13" s="10">
        <v>42500.0</v>
      </c>
      <c r="E13" s="12"/>
      <c r="F13" s="1" t="s">
        <v>2449</v>
      </c>
      <c r="G13" s="11">
        <f t="shared" si="1"/>
        <v>685829</v>
      </c>
      <c r="H13" s="11">
        <f t="shared" si="11"/>
        <v>905000</v>
      </c>
      <c r="I13" s="11">
        <f t="shared" si="2"/>
        <v>0</v>
      </c>
      <c r="J13" s="11">
        <f t="shared" si="12"/>
        <v>3860029</v>
      </c>
      <c r="K13" s="11">
        <f t="shared" si="3"/>
        <v>-219171</v>
      </c>
      <c r="L13" s="11">
        <f t="shared" si="4"/>
        <v>968650</v>
      </c>
      <c r="M13" s="11">
        <f t="shared" si="5"/>
        <v>1912650</v>
      </c>
      <c r="N13" s="11">
        <f t="shared" si="6"/>
        <v>-1041707</v>
      </c>
      <c r="O13" s="11">
        <f t="shared" si="7"/>
        <v>-1985707</v>
      </c>
      <c r="P13" s="11">
        <f t="shared" si="8"/>
        <v>7572010</v>
      </c>
      <c r="Q13" s="11">
        <f t="shared" si="9"/>
        <v>875000</v>
      </c>
      <c r="R13" s="11">
        <f t="shared" si="10"/>
        <v>0</v>
      </c>
    </row>
    <row r="14">
      <c r="A14" s="1" t="s">
        <v>3208</v>
      </c>
      <c r="B14" s="8">
        <v>45902.0</v>
      </c>
      <c r="C14" s="1" t="s">
        <v>6</v>
      </c>
      <c r="D14" s="10">
        <v>1900000.0</v>
      </c>
      <c r="E14" s="12"/>
      <c r="F14" s="1" t="s">
        <v>3209</v>
      </c>
      <c r="G14" s="11">
        <f t="shared" si="1"/>
        <v>2585829</v>
      </c>
      <c r="H14" s="11">
        <f t="shared" si="11"/>
        <v>905000</v>
      </c>
      <c r="I14" s="11">
        <f t="shared" si="2"/>
        <v>0</v>
      </c>
      <c r="J14" s="11">
        <f t="shared" si="12"/>
        <v>5760029</v>
      </c>
      <c r="K14" s="11">
        <f t="shared" si="3"/>
        <v>1680829</v>
      </c>
      <c r="L14" s="11">
        <f t="shared" si="4"/>
        <v>968650</v>
      </c>
      <c r="M14" s="11">
        <f t="shared" si="5"/>
        <v>1912650</v>
      </c>
      <c r="N14" s="11">
        <f t="shared" si="6"/>
        <v>-408373.6667</v>
      </c>
      <c r="O14" s="11">
        <f t="shared" si="7"/>
        <v>-1352373.667</v>
      </c>
      <c r="P14" s="11">
        <f t="shared" si="8"/>
        <v>8205343.333</v>
      </c>
      <c r="Q14" s="11">
        <f t="shared" si="9"/>
        <v>875000</v>
      </c>
      <c r="R14" s="11">
        <f t="shared" si="10"/>
        <v>0</v>
      </c>
    </row>
    <row r="15">
      <c r="A15" s="1" t="s">
        <v>3210</v>
      </c>
      <c r="B15" s="8">
        <v>45902.0</v>
      </c>
      <c r="C15" s="1" t="s">
        <v>6</v>
      </c>
      <c r="D15" s="10">
        <v>290000.0</v>
      </c>
      <c r="E15" s="12"/>
      <c r="F15" s="1" t="s">
        <v>3211</v>
      </c>
      <c r="G15" s="11">
        <f t="shared" si="1"/>
        <v>2875829</v>
      </c>
      <c r="H15" s="11">
        <f t="shared" si="11"/>
        <v>905000</v>
      </c>
      <c r="I15" s="11">
        <f t="shared" si="2"/>
        <v>0</v>
      </c>
      <c r="J15" s="11">
        <f t="shared" si="12"/>
        <v>6050029</v>
      </c>
      <c r="K15" s="11">
        <f t="shared" si="3"/>
        <v>1970829</v>
      </c>
      <c r="L15" s="11">
        <f t="shared" si="4"/>
        <v>968650</v>
      </c>
      <c r="M15" s="11">
        <f t="shared" si="5"/>
        <v>1912650</v>
      </c>
      <c r="N15" s="11">
        <f t="shared" si="6"/>
        <v>-311707</v>
      </c>
      <c r="O15" s="11">
        <f t="shared" si="7"/>
        <v>-1255707</v>
      </c>
      <c r="P15" s="11">
        <f t="shared" si="8"/>
        <v>8302010</v>
      </c>
      <c r="Q15" s="11">
        <f t="shared" si="9"/>
        <v>875000</v>
      </c>
      <c r="R15" s="11">
        <f t="shared" si="10"/>
        <v>0</v>
      </c>
    </row>
    <row r="16">
      <c r="A16" s="1" t="s">
        <v>3212</v>
      </c>
      <c r="B16" s="8">
        <v>45902.0</v>
      </c>
      <c r="C16" s="1" t="s">
        <v>6</v>
      </c>
      <c r="D16" s="10">
        <v>60000.0</v>
      </c>
      <c r="E16" s="12"/>
      <c r="F16" s="1" t="s">
        <v>3213</v>
      </c>
      <c r="G16" s="11">
        <f t="shared" si="1"/>
        <v>2935829</v>
      </c>
      <c r="H16" s="11">
        <f t="shared" si="11"/>
        <v>905000</v>
      </c>
      <c r="I16" s="11">
        <f t="shared" si="2"/>
        <v>0</v>
      </c>
      <c r="J16" s="11">
        <f t="shared" si="12"/>
        <v>6110029</v>
      </c>
      <c r="K16" s="11">
        <f t="shared" si="3"/>
        <v>2030829</v>
      </c>
      <c r="L16" s="11">
        <f t="shared" si="4"/>
        <v>968650</v>
      </c>
      <c r="M16" s="11">
        <f t="shared" si="5"/>
        <v>1912650</v>
      </c>
      <c r="N16" s="11">
        <f t="shared" si="6"/>
        <v>-291707</v>
      </c>
      <c r="O16" s="11">
        <f t="shared" si="7"/>
        <v>-1235707</v>
      </c>
      <c r="P16" s="11">
        <f t="shared" si="8"/>
        <v>8322010</v>
      </c>
      <c r="Q16" s="11">
        <f t="shared" si="9"/>
        <v>875000</v>
      </c>
      <c r="R16" s="11">
        <f t="shared" si="10"/>
        <v>0</v>
      </c>
    </row>
    <row r="17">
      <c r="A17" s="1" t="s">
        <v>3214</v>
      </c>
      <c r="B17" s="8">
        <v>45902.0</v>
      </c>
      <c r="C17" s="1" t="s">
        <v>6</v>
      </c>
      <c r="D17" s="10">
        <v>90000.0</v>
      </c>
      <c r="E17" s="12"/>
      <c r="F17" s="1" t="s">
        <v>3215</v>
      </c>
      <c r="G17" s="11">
        <f t="shared" si="1"/>
        <v>3025829</v>
      </c>
      <c r="H17" s="11">
        <f t="shared" si="11"/>
        <v>905000</v>
      </c>
      <c r="I17" s="11">
        <f t="shared" si="2"/>
        <v>0</v>
      </c>
      <c r="J17" s="11">
        <f t="shared" si="12"/>
        <v>6200029</v>
      </c>
      <c r="K17" s="11">
        <f t="shared" si="3"/>
        <v>2120829</v>
      </c>
      <c r="L17" s="11">
        <f t="shared" si="4"/>
        <v>968650</v>
      </c>
      <c r="M17" s="11">
        <f t="shared" si="5"/>
        <v>1912650</v>
      </c>
      <c r="N17" s="11">
        <f t="shared" si="6"/>
        <v>-261707</v>
      </c>
      <c r="O17" s="11">
        <f t="shared" si="7"/>
        <v>-1205707</v>
      </c>
      <c r="P17" s="11">
        <f t="shared" si="8"/>
        <v>8352010</v>
      </c>
      <c r="Q17" s="11">
        <f t="shared" si="9"/>
        <v>875000</v>
      </c>
      <c r="R17" s="11">
        <f t="shared" si="10"/>
        <v>0</v>
      </c>
    </row>
    <row r="18">
      <c r="A18" s="1" t="s">
        <v>3216</v>
      </c>
      <c r="B18" s="8">
        <v>45903.0</v>
      </c>
      <c r="C18" s="1" t="s">
        <v>6</v>
      </c>
      <c r="D18" s="10">
        <v>94335.0</v>
      </c>
      <c r="E18" s="12"/>
      <c r="F18" s="1" t="s">
        <v>3199</v>
      </c>
      <c r="G18" s="11">
        <f t="shared" si="1"/>
        <v>3120164</v>
      </c>
      <c r="H18" s="11">
        <f t="shared" si="11"/>
        <v>905000</v>
      </c>
      <c r="I18" s="11">
        <f t="shared" si="2"/>
        <v>0</v>
      </c>
      <c r="J18" s="11">
        <f t="shared" si="12"/>
        <v>6294364</v>
      </c>
      <c r="K18" s="11">
        <f t="shared" si="3"/>
        <v>2215164</v>
      </c>
      <c r="L18" s="11">
        <f t="shared" si="4"/>
        <v>968650</v>
      </c>
      <c r="M18" s="11">
        <f t="shared" si="5"/>
        <v>1912650</v>
      </c>
      <c r="N18" s="11">
        <f t="shared" si="6"/>
        <v>-230262</v>
      </c>
      <c r="O18" s="11">
        <f t="shared" si="7"/>
        <v>-1174262</v>
      </c>
      <c r="P18" s="11">
        <f t="shared" si="8"/>
        <v>8383455</v>
      </c>
      <c r="Q18" s="11">
        <f t="shared" si="9"/>
        <v>875000</v>
      </c>
      <c r="R18" s="11">
        <f t="shared" si="10"/>
        <v>0</v>
      </c>
    </row>
    <row r="19">
      <c r="A19" s="1" t="s">
        <v>3217</v>
      </c>
      <c r="B19" s="8">
        <v>45903.0</v>
      </c>
      <c r="C19" s="1" t="s">
        <v>6</v>
      </c>
      <c r="D19" s="10">
        <v>390000.0</v>
      </c>
      <c r="E19" s="12"/>
      <c r="F19" s="1" t="s">
        <v>3218</v>
      </c>
      <c r="G19" s="11">
        <f t="shared" si="1"/>
        <v>3510164</v>
      </c>
      <c r="H19" s="11">
        <f t="shared" si="11"/>
        <v>905000</v>
      </c>
      <c r="I19" s="11">
        <f t="shared" si="2"/>
        <v>0</v>
      </c>
      <c r="J19" s="11">
        <f t="shared" si="12"/>
        <v>6684364</v>
      </c>
      <c r="K19" s="11">
        <f t="shared" si="3"/>
        <v>2605164</v>
      </c>
      <c r="L19" s="11">
        <f t="shared" si="4"/>
        <v>968650</v>
      </c>
      <c r="M19" s="11">
        <f t="shared" si="5"/>
        <v>1912650</v>
      </c>
      <c r="N19" s="11">
        <f t="shared" si="6"/>
        <v>-100262</v>
      </c>
      <c r="O19" s="11">
        <f t="shared" si="7"/>
        <v>-1044262</v>
      </c>
      <c r="P19" s="11">
        <f t="shared" si="8"/>
        <v>8513455</v>
      </c>
      <c r="Q19" s="11">
        <f t="shared" si="9"/>
        <v>875000</v>
      </c>
      <c r="R19" s="11">
        <f t="shared" si="10"/>
        <v>0</v>
      </c>
    </row>
    <row r="20">
      <c r="A20" s="1" t="s">
        <v>3219</v>
      </c>
      <c r="B20" s="8">
        <v>45903.0</v>
      </c>
      <c r="C20" s="1" t="s">
        <v>6</v>
      </c>
      <c r="D20" s="10">
        <v>262500.0</v>
      </c>
      <c r="E20" s="12"/>
      <c r="F20" s="1" t="s">
        <v>3220</v>
      </c>
      <c r="G20" s="11">
        <f t="shared" si="1"/>
        <v>3772664</v>
      </c>
      <c r="H20" s="11">
        <f t="shared" si="11"/>
        <v>905000</v>
      </c>
      <c r="I20" s="11">
        <f t="shared" si="2"/>
        <v>0</v>
      </c>
      <c r="J20" s="11">
        <f t="shared" si="12"/>
        <v>6946864</v>
      </c>
      <c r="K20" s="11">
        <f t="shared" si="3"/>
        <v>2867664</v>
      </c>
      <c r="L20" s="11">
        <f t="shared" si="4"/>
        <v>968650</v>
      </c>
      <c r="M20" s="11">
        <f t="shared" si="5"/>
        <v>1912650</v>
      </c>
      <c r="N20" s="11">
        <f t="shared" si="6"/>
        <v>-12762</v>
      </c>
      <c r="O20" s="11">
        <f t="shared" si="7"/>
        <v>-956762</v>
      </c>
      <c r="P20" s="11">
        <f t="shared" si="8"/>
        <v>8600955</v>
      </c>
      <c r="Q20" s="11">
        <f t="shared" si="9"/>
        <v>875000</v>
      </c>
      <c r="R20" s="11">
        <f t="shared" si="10"/>
        <v>0</v>
      </c>
    </row>
    <row r="21">
      <c r="A21" s="1" t="s">
        <v>3221</v>
      </c>
      <c r="B21" s="8">
        <v>45903.0</v>
      </c>
      <c r="C21" s="1" t="s">
        <v>6</v>
      </c>
      <c r="D21" s="10">
        <v>306000.0</v>
      </c>
      <c r="E21" s="12"/>
      <c r="F21" s="1" t="s">
        <v>2144</v>
      </c>
      <c r="G21" s="11">
        <f t="shared" si="1"/>
        <v>4078664</v>
      </c>
      <c r="H21" s="11">
        <f t="shared" si="11"/>
        <v>905000</v>
      </c>
      <c r="I21" s="11">
        <f t="shared" si="2"/>
        <v>0</v>
      </c>
      <c r="J21" s="11">
        <f t="shared" si="12"/>
        <v>7252864</v>
      </c>
      <c r="K21" s="11">
        <f t="shared" si="3"/>
        <v>3173664</v>
      </c>
      <c r="L21" s="11">
        <f t="shared" si="4"/>
        <v>968650</v>
      </c>
      <c r="M21" s="11">
        <f t="shared" si="5"/>
        <v>1912650</v>
      </c>
      <c r="N21" s="11">
        <f t="shared" si="6"/>
        <v>89238</v>
      </c>
      <c r="O21" s="11">
        <f t="shared" si="7"/>
        <v>-854762</v>
      </c>
      <c r="P21" s="11">
        <f t="shared" si="8"/>
        <v>8702955</v>
      </c>
      <c r="Q21" s="11">
        <f t="shared" si="9"/>
        <v>875000</v>
      </c>
      <c r="R21" s="11">
        <f t="shared" si="10"/>
        <v>0</v>
      </c>
    </row>
    <row r="22">
      <c r="A22" s="1" t="s">
        <v>3222</v>
      </c>
      <c r="B22" s="8">
        <v>45903.0</v>
      </c>
      <c r="C22" s="1" t="s">
        <v>6</v>
      </c>
      <c r="D22" s="10">
        <v>29000.0</v>
      </c>
      <c r="E22" s="12"/>
      <c r="F22" s="1" t="s">
        <v>3223</v>
      </c>
      <c r="G22" s="11">
        <f t="shared" si="1"/>
        <v>4107664</v>
      </c>
      <c r="H22" s="11">
        <f t="shared" si="11"/>
        <v>905000</v>
      </c>
      <c r="I22" s="11">
        <f t="shared" si="2"/>
        <v>0</v>
      </c>
      <c r="J22" s="11">
        <f t="shared" si="12"/>
        <v>7281864</v>
      </c>
      <c r="K22" s="11">
        <f t="shared" si="3"/>
        <v>3202664</v>
      </c>
      <c r="L22" s="11">
        <f t="shared" si="4"/>
        <v>968650</v>
      </c>
      <c r="M22" s="11">
        <f t="shared" si="5"/>
        <v>1912650</v>
      </c>
      <c r="N22" s="11">
        <f t="shared" si="6"/>
        <v>98904.66667</v>
      </c>
      <c r="O22" s="11">
        <f t="shared" si="7"/>
        <v>-845095.3333</v>
      </c>
      <c r="P22" s="11">
        <f t="shared" si="8"/>
        <v>8712621.667</v>
      </c>
      <c r="Q22" s="11">
        <f t="shared" si="9"/>
        <v>875000</v>
      </c>
      <c r="R22" s="11">
        <f t="shared" si="10"/>
        <v>0</v>
      </c>
    </row>
    <row r="23">
      <c r="A23" s="1" t="s">
        <v>3224</v>
      </c>
      <c r="B23" s="8">
        <v>45903.0</v>
      </c>
      <c r="C23" s="1" t="s">
        <v>6</v>
      </c>
      <c r="D23" s="10">
        <v>710000.0</v>
      </c>
      <c r="E23" s="12"/>
      <c r="F23" s="1" t="s">
        <v>3225</v>
      </c>
      <c r="G23" s="11">
        <f t="shared" si="1"/>
        <v>4817664</v>
      </c>
      <c r="H23" s="11">
        <f t="shared" si="11"/>
        <v>905000</v>
      </c>
      <c r="I23" s="11">
        <f t="shared" si="2"/>
        <v>0</v>
      </c>
      <c r="J23" s="11">
        <f t="shared" si="12"/>
        <v>7991864</v>
      </c>
      <c r="K23" s="11">
        <f t="shared" si="3"/>
        <v>3912664</v>
      </c>
      <c r="L23" s="11">
        <f t="shared" si="4"/>
        <v>968650</v>
      </c>
      <c r="M23" s="11">
        <f t="shared" si="5"/>
        <v>1912650</v>
      </c>
      <c r="N23" s="11">
        <f t="shared" si="6"/>
        <v>335571.3333</v>
      </c>
      <c r="O23" s="11">
        <f t="shared" si="7"/>
        <v>-608428.6667</v>
      </c>
      <c r="P23" s="11">
        <f t="shared" si="8"/>
        <v>8949288.333</v>
      </c>
      <c r="Q23" s="11">
        <f t="shared" si="9"/>
        <v>875000</v>
      </c>
      <c r="R23" s="11">
        <f t="shared" si="10"/>
        <v>0</v>
      </c>
    </row>
    <row r="24">
      <c r="A24" s="1" t="s">
        <v>3226</v>
      </c>
      <c r="B24" s="8">
        <v>45904.0</v>
      </c>
      <c r="C24" s="1" t="s">
        <v>6</v>
      </c>
      <c r="D24" s="10">
        <v>8500000.0</v>
      </c>
      <c r="E24" s="12"/>
      <c r="F24" s="1" t="s">
        <v>3227</v>
      </c>
      <c r="G24" s="11">
        <f t="shared" si="1"/>
        <v>13317664</v>
      </c>
      <c r="H24" s="11">
        <f t="shared" si="11"/>
        <v>905000</v>
      </c>
      <c r="I24" s="11">
        <f t="shared" si="2"/>
        <v>0</v>
      </c>
      <c r="J24" s="11">
        <f t="shared" si="12"/>
        <v>16491864</v>
      </c>
      <c r="K24" s="11">
        <f t="shared" si="3"/>
        <v>12412664</v>
      </c>
      <c r="L24" s="11">
        <f t="shared" si="4"/>
        <v>968650</v>
      </c>
      <c r="M24" s="11">
        <f t="shared" si="5"/>
        <v>1912650</v>
      </c>
      <c r="N24" s="11">
        <f t="shared" si="6"/>
        <v>3168904.667</v>
      </c>
      <c r="O24" s="11">
        <f t="shared" si="7"/>
        <v>2224904.667</v>
      </c>
      <c r="P24" s="11">
        <f t="shared" si="8"/>
        <v>11782621.67</v>
      </c>
      <c r="Q24" s="11">
        <f t="shared" si="9"/>
        <v>875000</v>
      </c>
      <c r="R24" s="11">
        <f t="shared" si="10"/>
        <v>0</v>
      </c>
    </row>
    <row r="25">
      <c r="A25" s="1" t="s">
        <v>3228</v>
      </c>
      <c r="B25" s="8">
        <v>45904.0</v>
      </c>
      <c r="C25" s="1" t="s">
        <v>6</v>
      </c>
      <c r="D25" s="10">
        <v>672000.0</v>
      </c>
      <c r="E25" s="12"/>
      <c r="F25" s="1" t="s">
        <v>2443</v>
      </c>
      <c r="G25" s="11">
        <f t="shared" si="1"/>
        <v>13989664</v>
      </c>
      <c r="H25" s="11">
        <f t="shared" si="11"/>
        <v>905000</v>
      </c>
      <c r="I25" s="11">
        <f t="shared" si="2"/>
        <v>0</v>
      </c>
      <c r="J25" s="11">
        <f t="shared" si="12"/>
        <v>17163864</v>
      </c>
      <c r="K25" s="11">
        <f t="shared" si="3"/>
        <v>13084664</v>
      </c>
      <c r="L25" s="11">
        <f t="shared" si="4"/>
        <v>968650</v>
      </c>
      <c r="M25" s="11">
        <f t="shared" si="5"/>
        <v>1912650</v>
      </c>
      <c r="N25" s="11">
        <f t="shared" si="6"/>
        <v>3392904.667</v>
      </c>
      <c r="O25" s="11">
        <f t="shared" si="7"/>
        <v>2448904.667</v>
      </c>
      <c r="P25" s="11">
        <f t="shared" si="8"/>
        <v>12006621.67</v>
      </c>
      <c r="Q25" s="11">
        <f t="shared" si="9"/>
        <v>875000</v>
      </c>
      <c r="R25" s="11">
        <f t="shared" si="10"/>
        <v>0</v>
      </c>
    </row>
    <row r="26">
      <c r="A26" s="1" t="s">
        <v>3229</v>
      </c>
      <c r="B26" s="8">
        <v>45908.0</v>
      </c>
      <c r="C26" s="1" t="s">
        <v>6</v>
      </c>
      <c r="D26" s="10">
        <v>102000.0</v>
      </c>
      <c r="E26" s="12"/>
      <c r="F26" s="1" t="s">
        <v>2144</v>
      </c>
      <c r="G26" s="11">
        <f t="shared" si="1"/>
        <v>14091664</v>
      </c>
      <c r="H26" s="11">
        <f t="shared" si="11"/>
        <v>905000</v>
      </c>
      <c r="I26" s="11">
        <f t="shared" si="2"/>
        <v>0</v>
      </c>
      <c r="J26" s="11">
        <f t="shared" si="12"/>
        <v>17265864</v>
      </c>
      <c r="K26" s="11">
        <f t="shared" si="3"/>
        <v>13186664</v>
      </c>
      <c r="L26" s="11">
        <f t="shared" si="4"/>
        <v>968650</v>
      </c>
      <c r="M26" s="11">
        <f t="shared" si="5"/>
        <v>1912650</v>
      </c>
      <c r="N26" s="11">
        <f t="shared" si="6"/>
        <v>3426904.667</v>
      </c>
      <c r="O26" s="11">
        <f t="shared" si="7"/>
        <v>2482904.667</v>
      </c>
      <c r="P26" s="11">
        <f t="shared" si="8"/>
        <v>12040621.67</v>
      </c>
      <c r="Q26" s="11">
        <f t="shared" si="9"/>
        <v>875000</v>
      </c>
      <c r="R26" s="11">
        <f t="shared" si="10"/>
        <v>0</v>
      </c>
    </row>
    <row r="27">
      <c r="A27" s="1" t="s">
        <v>3230</v>
      </c>
      <c r="B27" s="8">
        <v>45908.0</v>
      </c>
      <c r="C27" s="1" t="s">
        <v>6</v>
      </c>
      <c r="D27" s="10">
        <v>710000.0</v>
      </c>
      <c r="E27" s="12"/>
      <c r="F27" s="1" t="s">
        <v>3231</v>
      </c>
      <c r="G27" s="11">
        <f t="shared" si="1"/>
        <v>14801664</v>
      </c>
      <c r="H27" s="11">
        <f t="shared" si="11"/>
        <v>905000</v>
      </c>
      <c r="I27" s="11">
        <f t="shared" si="2"/>
        <v>0</v>
      </c>
      <c r="J27" s="11">
        <f t="shared" si="12"/>
        <v>17975864</v>
      </c>
      <c r="K27" s="11">
        <f t="shared" si="3"/>
        <v>13896664</v>
      </c>
      <c r="L27" s="11">
        <f t="shared" si="4"/>
        <v>968650</v>
      </c>
      <c r="M27" s="11">
        <f t="shared" si="5"/>
        <v>1912650</v>
      </c>
      <c r="N27" s="11">
        <f t="shared" si="6"/>
        <v>3663571.333</v>
      </c>
      <c r="O27" s="11">
        <f t="shared" si="7"/>
        <v>2719571.333</v>
      </c>
      <c r="P27" s="11">
        <f t="shared" si="8"/>
        <v>12277288.33</v>
      </c>
      <c r="Q27" s="11">
        <f t="shared" si="9"/>
        <v>875000</v>
      </c>
      <c r="R27" s="11">
        <f t="shared" si="10"/>
        <v>0</v>
      </c>
    </row>
    <row r="28">
      <c r="A28" s="1" t="s">
        <v>3232</v>
      </c>
      <c r="B28" s="8">
        <v>45908.0</v>
      </c>
      <c r="C28" s="1" t="s">
        <v>6</v>
      </c>
      <c r="D28" s="10">
        <v>180000.0</v>
      </c>
      <c r="E28" s="12"/>
      <c r="F28" s="1" t="s">
        <v>3233</v>
      </c>
      <c r="G28" s="11">
        <f t="shared" si="1"/>
        <v>14981664</v>
      </c>
      <c r="H28" s="11">
        <f t="shared" si="11"/>
        <v>905000</v>
      </c>
      <c r="I28" s="11">
        <f t="shared" si="2"/>
        <v>0</v>
      </c>
      <c r="J28" s="11">
        <f t="shared" si="12"/>
        <v>18155864</v>
      </c>
      <c r="K28" s="11">
        <f t="shared" si="3"/>
        <v>14076664</v>
      </c>
      <c r="L28" s="11">
        <f t="shared" si="4"/>
        <v>968650</v>
      </c>
      <c r="M28" s="11">
        <f t="shared" si="5"/>
        <v>1912650</v>
      </c>
      <c r="N28" s="11">
        <f t="shared" si="6"/>
        <v>3723571.333</v>
      </c>
      <c r="O28" s="11">
        <f t="shared" si="7"/>
        <v>2779571.333</v>
      </c>
      <c r="P28" s="11">
        <f t="shared" si="8"/>
        <v>12337288.33</v>
      </c>
      <c r="Q28" s="11">
        <f t="shared" si="9"/>
        <v>875000</v>
      </c>
      <c r="R28" s="11">
        <f t="shared" si="10"/>
        <v>0</v>
      </c>
    </row>
    <row r="29">
      <c r="A29" s="1" t="s">
        <v>3234</v>
      </c>
      <c r="B29" s="8">
        <v>45908.0</v>
      </c>
      <c r="C29" s="1" t="s">
        <v>6</v>
      </c>
      <c r="D29" s="10">
        <v>716000.0</v>
      </c>
      <c r="E29" s="12"/>
      <c r="F29" s="1" t="s">
        <v>3235</v>
      </c>
      <c r="G29" s="11">
        <f t="shared" si="1"/>
        <v>15697664</v>
      </c>
      <c r="H29" s="11">
        <f t="shared" si="11"/>
        <v>905000</v>
      </c>
      <c r="I29" s="11">
        <f t="shared" si="2"/>
        <v>0</v>
      </c>
      <c r="J29" s="11">
        <f t="shared" si="12"/>
        <v>18871864</v>
      </c>
      <c r="K29" s="11">
        <f t="shared" si="3"/>
        <v>14792664</v>
      </c>
      <c r="L29" s="11">
        <f t="shared" si="4"/>
        <v>968650</v>
      </c>
      <c r="M29" s="11">
        <f t="shared" si="5"/>
        <v>1912650</v>
      </c>
      <c r="N29" s="11">
        <f t="shared" si="6"/>
        <v>3962238</v>
      </c>
      <c r="O29" s="11">
        <f t="shared" si="7"/>
        <v>3018238</v>
      </c>
      <c r="P29" s="11">
        <f t="shared" si="8"/>
        <v>12575955</v>
      </c>
      <c r="Q29" s="11">
        <f t="shared" si="9"/>
        <v>875000</v>
      </c>
      <c r="R29" s="11">
        <f t="shared" si="10"/>
        <v>0</v>
      </c>
    </row>
    <row r="30">
      <c r="A30" s="1" t="s">
        <v>3236</v>
      </c>
      <c r="B30" s="8">
        <v>45908.0</v>
      </c>
      <c r="C30" s="1" t="s">
        <v>6</v>
      </c>
      <c r="D30" s="10">
        <v>30000.0</v>
      </c>
      <c r="E30" s="12"/>
      <c r="F30" s="1" t="s">
        <v>3237</v>
      </c>
      <c r="G30" s="11">
        <f t="shared" si="1"/>
        <v>15727664</v>
      </c>
      <c r="H30" s="11">
        <f t="shared" si="11"/>
        <v>905000</v>
      </c>
      <c r="I30" s="11">
        <f t="shared" si="2"/>
        <v>0</v>
      </c>
      <c r="J30" s="11">
        <f t="shared" si="12"/>
        <v>18901864</v>
      </c>
      <c r="K30" s="11">
        <f t="shared" si="3"/>
        <v>14822664</v>
      </c>
      <c r="L30" s="11">
        <f t="shared" si="4"/>
        <v>968650</v>
      </c>
      <c r="M30" s="11">
        <f t="shared" si="5"/>
        <v>1912650</v>
      </c>
      <c r="N30" s="11">
        <f t="shared" si="6"/>
        <v>3972238</v>
      </c>
      <c r="O30" s="11">
        <f t="shared" si="7"/>
        <v>3028238</v>
      </c>
      <c r="P30" s="11">
        <f t="shared" si="8"/>
        <v>12585955</v>
      </c>
      <c r="Q30" s="11">
        <f t="shared" si="9"/>
        <v>875000</v>
      </c>
      <c r="R30" s="11">
        <f t="shared" si="10"/>
        <v>0</v>
      </c>
    </row>
    <row r="31">
      <c r="A31" s="1" t="s">
        <v>3238</v>
      </c>
      <c r="B31" s="8">
        <v>45908.0</v>
      </c>
      <c r="C31" s="1" t="s">
        <v>6</v>
      </c>
      <c r="D31" s="10">
        <v>68000.0</v>
      </c>
      <c r="E31" s="12"/>
      <c r="F31" s="1" t="s">
        <v>3239</v>
      </c>
      <c r="G31" s="11">
        <f t="shared" si="1"/>
        <v>15795664</v>
      </c>
      <c r="H31" s="11">
        <f t="shared" si="11"/>
        <v>905000</v>
      </c>
      <c r="I31" s="11">
        <f t="shared" si="2"/>
        <v>0</v>
      </c>
      <c r="J31" s="11">
        <f t="shared" si="12"/>
        <v>18969864</v>
      </c>
      <c r="K31" s="11">
        <f t="shared" si="3"/>
        <v>14890664</v>
      </c>
      <c r="L31" s="11">
        <f t="shared" si="4"/>
        <v>968650</v>
      </c>
      <c r="M31" s="11">
        <f t="shared" si="5"/>
        <v>1912650</v>
      </c>
      <c r="N31" s="11">
        <f t="shared" si="6"/>
        <v>3994904.667</v>
      </c>
      <c r="O31" s="11">
        <f t="shared" si="7"/>
        <v>3050904.667</v>
      </c>
      <c r="P31" s="11">
        <f t="shared" si="8"/>
        <v>12608621.67</v>
      </c>
      <c r="Q31" s="11">
        <f t="shared" si="9"/>
        <v>875000</v>
      </c>
      <c r="R31" s="11">
        <f t="shared" si="10"/>
        <v>0</v>
      </c>
    </row>
    <row r="32">
      <c r="A32" s="1" t="s">
        <v>3240</v>
      </c>
      <c r="B32" s="8">
        <v>45908.0</v>
      </c>
      <c r="C32" s="1" t="s">
        <v>6</v>
      </c>
      <c r="D32" s="10">
        <v>157000.0</v>
      </c>
      <c r="E32" s="12"/>
      <c r="F32" s="1" t="s">
        <v>3241</v>
      </c>
      <c r="G32" s="11">
        <f t="shared" si="1"/>
        <v>15952664</v>
      </c>
      <c r="H32" s="11">
        <f t="shared" si="11"/>
        <v>905000</v>
      </c>
      <c r="I32" s="11">
        <f t="shared" si="2"/>
        <v>0</v>
      </c>
      <c r="J32" s="11">
        <f t="shared" si="12"/>
        <v>19126864</v>
      </c>
      <c r="K32" s="11">
        <f t="shared" si="3"/>
        <v>15047664</v>
      </c>
      <c r="L32" s="11">
        <f t="shared" si="4"/>
        <v>968650</v>
      </c>
      <c r="M32" s="11">
        <f t="shared" si="5"/>
        <v>1912650</v>
      </c>
      <c r="N32" s="11">
        <f t="shared" si="6"/>
        <v>4047238</v>
      </c>
      <c r="O32" s="11">
        <f t="shared" si="7"/>
        <v>3103238</v>
      </c>
      <c r="P32" s="11">
        <f t="shared" si="8"/>
        <v>12660955</v>
      </c>
      <c r="Q32" s="11">
        <f t="shared" si="9"/>
        <v>875000</v>
      </c>
      <c r="R32" s="11">
        <f t="shared" si="10"/>
        <v>0</v>
      </c>
    </row>
    <row r="33">
      <c r="A33" s="1" t="s">
        <v>3242</v>
      </c>
      <c r="B33" s="8">
        <v>45905.0</v>
      </c>
      <c r="C33" s="1" t="s">
        <v>6</v>
      </c>
      <c r="D33" s="10">
        <v>225000.0</v>
      </c>
      <c r="E33" s="12"/>
      <c r="F33" s="1" t="s">
        <v>3215</v>
      </c>
      <c r="G33" s="11">
        <f t="shared" si="1"/>
        <v>16177664</v>
      </c>
      <c r="H33" s="11">
        <f t="shared" si="11"/>
        <v>905000</v>
      </c>
      <c r="I33" s="11">
        <f t="shared" si="2"/>
        <v>0</v>
      </c>
      <c r="J33" s="11">
        <f t="shared" si="12"/>
        <v>19351864</v>
      </c>
      <c r="K33" s="11">
        <f t="shared" si="3"/>
        <v>15272664</v>
      </c>
      <c r="L33" s="11">
        <f t="shared" si="4"/>
        <v>968650</v>
      </c>
      <c r="M33" s="11">
        <f t="shared" si="5"/>
        <v>1912650</v>
      </c>
      <c r="N33" s="11">
        <f t="shared" si="6"/>
        <v>4122238</v>
      </c>
      <c r="O33" s="11">
        <f t="shared" si="7"/>
        <v>3178238</v>
      </c>
      <c r="P33" s="11">
        <f t="shared" si="8"/>
        <v>12735955</v>
      </c>
      <c r="Q33" s="11">
        <f t="shared" si="9"/>
        <v>875000</v>
      </c>
      <c r="R33" s="11">
        <f t="shared" si="10"/>
        <v>0</v>
      </c>
    </row>
    <row r="34">
      <c r="A34" s="1" t="s">
        <v>3243</v>
      </c>
      <c r="B34" s="8">
        <v>45906.0</v>
      </c>
      <c r="C34" s="1" t="s">
        <v>6</v>
      </c>
      <c r="D34" s="10">
        <v>100000.0</v>
      </c>
      <c r="E34" s="12"/>
      <c r="F34" s="1" t="s">
        <v>3244</v>
      </c>
      <c r="G34" s="11">
        <f t="shared" si="1"/>
        <v>16277664</v>
      </c>
      <c r="H34" s="11">
        <f t="shared" si="11"/>
        <v>905000</v>
      </c>
      <c r="I34" s="11">
        <f t="shared" si="2"/>
        <v>0</v>
      </c>
      <c r="J34" s="11">
        <f t="shared" si="12"/>
        <v>19451864</v>
      </c>
      <c r="K34" s="11">
        <f t="shared" si="3"/>
        <v>15372664</v>
      </c>
      <c r="L34" s="11">
        <f t="shared" si="4"/>
        <v>968650</v>
      </c>
      <c r="M34" s="11">
        <f t="shared" si="5"/>
        <v>1912650</v>
      </c>
      <c r="N34" s="11">
        <f t="shared" si="6"/>
        <v>4155571.333</v>
      </c>
      <c r="O34" s="11">
        <f t="shared" si="7"/>
        <v>3211571.333</v>
      </c>
      <c r="P34" s="11">
        <f t="shared" si="8"/>
        <v>12769288.33</v>
      </c>
      <c r="Q34" s="11">
        <f t="shared" si="9"/>
        <v>875000</v>
      </c>
      <c r="R34" s="11">
        <f t="shared" si="10"/>
        <v>0</v>
      </c>
    </row>
    <row r="35">
      <c r="A35" s="1" t="s">
        <v>3245</v>
      </c>
      <c r="B35" s="8">
        <v>45906.0</v>
      </c>
      <c r="C35" s="1" t="s">
        <v>6</v>
      </c>
      <c r="D35" s="10">
        <v>27000.0</v>
      </c>
      <c r="E35" s="12"/>
      <c r="F35" s="1" t="s">
        <v>2848</v>
      </c>
      <c r="G35" s="11">
        <f t="shared" si="1"/>
        <v>16304664</v>
      </c>
      <c r="H35" s="11">
        <f t="shared" si="11"/>
        <v>905000</v>
      </c>
      <c r="I35" s="11">
        <f t="shared" si="2"/>
        <v>0</v>
      </c>
      <c r="J35" s="11">
        <f t="shared" si="12"/>
        <v>19478864</v>
      </c>
      <c r="K35" s="11">
        <f t="shared" si="3"/>
        <v>15399664</v>
      </c>
      <c r="L35" s="11">
        <f t="shared" si="4"/>
        <v>968650</v>
      </c>
      <c r="M35" s="11">
        <f t="shared" si="5"/>
        <v>1912650</v>
      </c>
      <c r="N35" s="11">
        <f t="shared" si="6"/>
        <v>4164571.333</v>
      </c>
      <c r="O35" s="11">
        <f t="shared" si="7"/>
        <v>3220571.333</v>
      </c>
      <c r="P35" s="11">
        <f t="shared" si="8"/>
        <v>12778288.33</v>
      </c>
      <c r="Q35" s="11">
        <f t="shared" si="9"/>
        <v>875000</v>
      </c>
      <c r="R35" s="11">
        <f t="shared" si="10"/>
        <v>0</v>
      </c>
    </row>
    <row r="36">
      <c r="A36" s="1" t="s">
        <v>3246</v>
      </c>
      <c r="B36" s="8">
        <v>45907.0</v>
      </c>
      <c r="C36" s="1" t="s">
        <v>6</v>
      </c>
      <c r="D36" s="10">
        <v>200000.0</v>
      </c>
      <c r="E36" s="12"/>
      <c r="F36" s="1" t="s">
        <v>2056</v>
      </c>
      <c r="G36" s="11">
        <f t="shared" si="1"/>
        <v>16504664</v>
      </c>
      <c r="H36" s="11">
        <f t="shared" si="11"/>
        <v>905000</v>
      </c>
      <c r="I36" s="11">
        <f t="shared" si="2"/>
        <v>0</v>
      </c>
      <c r="J36" s="11">
        <f t="shared" si="12"/>
        <v>19678864</v>
      </c>
      <c r="K36" s="11">
        <f t="shared" si="3"/>
        <v>15599664</v>
      </c>
      <c r="L36" s="11">
        <f t="shared" si="4"/>
        <v>968650</v>
      </c>
      <c r="M36" s="11">
        <f t="shared" si="5"/>
        <v>1912650</v>
      </c>
      <c r="N36" s="11">
        <f t="shared" si="6"/>
        <v>4231238</v>
      </c>
      <c r="O36" s="11">
        <f t="shared" si="7"/>
        <v>3287238</v>
      </c>
      <c r="P36" s="11">
        <f t="shared" si="8"/>
        <v>12844955</v>
      </c>
      <c r="Q36" s="11">
        <f t="shared" si="9"/>
        <v>875000</v>
      </c>
      <c r="R36" s="11">
        <f t="shared" si="10"/>
        <v>0</v>
      </c>
    </row>
    <row r="37">
      <c r="A37" s="1" t="s">
        <v>3247</v>
      </c>
      <c r="B37" s="8">
        <v>45908.0</v>
      </c>
      <c r="C37" s="1" t="s">
        <v>6</v>
      </c>
      <c r="D37" s="10">
        <v>40000.0</v>
      </c>
      <c r="E37" s="12"/>
      <c r="F37" s="1" t="s">
        <v>3248</v>
      </c>
      <c r="G37" s="11">
        <f t="shared" si="1"/>
        <v>16544664</v>
      </c>
      <c r="H37" s="11">
        <f t="shared" si="11"/>
        <v>905000</v>
      </c>
      <c r="I37" s="11">
        <f t="shared" si="2"/>
        <v>0</v>
      </c>
      <c r="J37" s="11">
        <f t="shared" si="12"/>
        <v>19718864</v>
      </c>
      <c r="K37" s="11">
        <f t="shared" si="3"/>
        <v>15639664</v>
      </c>
      <c r="L37" s="11">
        <f t="shared" si="4"/>
        <v>968650</v>
      </c>
      <c r="M37" s="11">
        <f t="shared" si="5"/>
        <v>1912650</v>
      </c>
      <c r="N37" s="11">
        <f t="shared" si="6"/>
        <v>4244571.333</v>
      </c>
      <c r="O37" s="11">
        <f t="shared" si="7"/>
        <v>3300571.333</v>
      </c>
      <c r="P37" s="11">
        <f t="shared" si="8"/>
        <v>12858288.33</v>
      </c>
      <c r="Q37" s="11">
        <f t="shared" si="9"/>
        <v>875000</v>
      </c>
      <c r="R37" s="11">
        <f t="shared" si="10"/>
        <v>0</v>
      </c>
    </row>
    <row r="38">
      <c r="A38" s="1" t="s">
        <v>3249</v>
      </c>
      <c r="B38" s="8">
        <v>45908.0</v>
      </c>
      <c r="C38" s="1" t="s">
        <v>6</v>
      </c>
      <c r="D38" s="10">
        <v>85000.0</v>
      </c>
      <c r="E38" s="12"/>
      <c r="F38" s="1" t="s">
        <v>3250</v>
      </c>
      <c r="G38" s="11">
        <f t="shared" si="1"/>
        <v>16629664</v>
      </c>
      <c r="H38" s="11">
        <f t="shared" si="11"/>
        <v>905000</v>
      </c>
      <c r="I38" s="11">
        <f t="shared" si="2"/>
        <v>0</v>
      </c>
      <c r="J38" s="11">
        <f t="shared" si="12"/>
        <v>19803864</v>
      </c>
      <c r="K38" s="11">
        <f t="shared" si="3"/>
        <v>15724664</v>
      </c>
      <c r="L38" s="11">
        <f t="shared" si="4"/>
        <v>968650</v>
      </c>
      <c r="M38" s="11">
        <f t="shared" si="5"/>
        <v>1912650</v>
      </c>
      <c r="N38" s="11">
        <f t="shared" si="6"/>
        <v>4272904.667</v>
      </c>
      <c r="O38" s="11">
        <f t="shared" si="7"/>
        <v>3328904.667</v>
      </c>
      <c r="P38" s="11">
        <f t="shared" si="8"/>
        <v>12886621.67</v>
      </c>
      <c r="Q38" s="11">
        <f t="shared" si="9"/>
        <v>875000</v>
      </c>
      <c r="R38" s="11">
        <f t="shared" si="10"/>
        <v>0</v>
      </c>
    </row>
    <row r="39">
      <c r="A39" s="1" t="s">
        <v>3251</v>
      </c>
      <c r="B39" s="8">
        <v>45908.0</v>
      </c>
      <c r="C39" s="1" t="s">
        <v>6</v>
      </c>
      <c r="D39" s="10">
        <v>35000.0</v>
      </c>
      <c r="E39" s="12"/>
      <c r="F39" s="1" t="s">
        <v>3237</v>
      </c>
      <c r="G39" s="11">
        <f t="shared" si="1"/>
        <v>16664664</v>
      </c>
      <c r="H39" s="11">
        <f t="shared" si="11"/>
        <v>905000</v>
      </c>
      <c r="I39" s="11">
        <f t="shared" si="2"/>
        <v>0</v>
      </c>
      <c r="J39" s="11">
        <f t="shared" si="12"/>
        <v>19838864</v>
      </c>
      <c r="K39" s="11">
        <f t="shared" si="3"/>
        <v>15759664</v>
      </c>
      <c r="L39" s="11">
        <f t="shared" si="4"/>
        <v>968650</v>
      </c>
      <c r="M39" s="11">
        <f t="shared" si="5"/>
        <v>1912650</v>
      </c>
      <c r="N39" s="11">
        <f t="shared" si="6"/>
        <v>4284571.333</v>
      </c>
      <c r="O39" s="11">
        <f t="shared" si="7"/>
        <v>3340571.333</v>
      </c>
      <c r="P39" s="11">
        <f t="shared" si="8"/>
        <v>12898288.33</v>
      </c>
      <c r="Q39" s="11">
        <f t="shared" si="9"/>
        <v>875000</v>
      </c>
      <c r="R39" s="11">
        <f t="shared" si="10"/>
        <v>0</v>
      </c>
    </row>
    <row r="40">
      <c r="A40" s="1" t="s">
        <v>3252</v>
      </c>
      <c r="B40" s="8">
        <v>45908.0</v>
      </c>
      <c r="C40" s="1" t="s">
        <v>6</v>
      </c>
      <c r="D40" s="10">
        <v>328000.0</v>
      </c>
      <c r="E40" s="12"/>
      <c r="F40" s="1" t="s">
        <v>1990</v>
      </c>
      <c r="G40" s="11">
        <f t="shared" si="1"/>
        <v>16992664</v>
      </c>
      <c r="H40" s="11">
        <f t="shared" si="11"/>
        <v>905000</v>
      </c>
      <c r="I40" s="11">
        <f t="shared" si="2"/>
        <v>0</v>
      </c>
      <c r="J40" s="11">
        <f t="shared" si="12"/>
        <v>20166864</v>
      </c>
      <c r="K40" s="11">
        <f t="shared" si="3"/>
        <v>16087664</v>
      </c>
      <c r="L40" s="11">
        <f t="shared" si="4"/>
        <v>968650</v>
      </c>
      <c r="M40" s="11">
        <f t="shared" si="5"/>
        <v>1912650</v>
      </c>
      <c r="N40" s="11">
        <f t="shared" si="6"/>
        <v>4393904.667</v>
      </c>
      <c r="O40" s="11">
        <f t="shared" si="7"/>
        <v>3449904.667</v>
      </c>
      <c r="P40" s="11">
        <f t="shared" si="8"/>
        <v>13007621.67</v>
      </c>
      <c r="Q40" s="11">
        <f t="shared" si="9"/>
        <v>875000</v>
      </c>
      <c r="R40" s="11">
        <f t="shared" si="10"/>
        <v>0</v>
      </c>
    </row>
    <row r="41">
      <c r="A41" s="1" t="s">
        <v>3253</v>
      </c>
      <c r="B41" s="8">
        <v>45904.0</v>
      </c>
      <c r="C41" s="1" t="s">
        <v>25</v>
      </c>
      <c r="D41" s="12"/>
      <c r="E41" s="10">
        <v>105000.0</v>
      </c>
      <c r="F41" s="1" t="s">
        <v>3254</v>
      </c>
      <c r="G41" s="11">
        <f t="shared" si="1"/>
        <v>16992664</v>
      </c>
      <c r="H41" s="11">
        <f t="shared" si="11"/>
        <v>1010000</v>
      </c>
      <c r="I41" s="11">
        <f t="shared" si="2"/>
        <v>0</v>
      </c>
      <c r="J41" s="11">
        <f t="shared" si="12"/>
        <v>20061864</v>
      </c>
      <c r="K41" s="11">
        <f t="shared" si="3"/>
        <v>15982664</v>
      </c>
      <c r="L41" s="11">
        <f t="shared" si="4"/>
        <v>968650</v>
      </c>
      <c r="M41" s="11">
        <f t="shared" si="5"/>
        <v>1912650</v>
      </c>
      <c r="N41" s="11">
        <f t="shared" si="6"/>
        <v>4358904.667</v>
      </c>
      <c r="O41" s="11">
        <f t="shared" si="7"/>
        <v>3414904.667</v>
      </c>
      <c r="P41" s="11">
        <f t="shared" si="8"/>
        <v>12972621.67</v>
      </c>
      <c r="Q41" s="11">
        <f t="shared" si="9"/>
        <v>875000</v>
      </c>
      <c r="R41" s="11">
        <f t="shared" si="10"/>
        <v>0</v>
      </c>
    </row>
    <row r="42">
      <c r="A42" s="1" t="s">
        <v>3255</v>
      </c>
      <c r="B42" s="8">
        <v>45904.0</v>
      </c>
      <c r="C42" s="1" t="s">
        <v>25</v>
      </c>
      <c r="D42" s="12"/>
      <c r="E42" s="10">
        <v>250000.0</v>
      </c>
      <c r="F42" s="1" t="s">
        <v>3256</v>
      </c>
      <c r="G42" s="11">
        <f t="shared" si="1"/>
        <v>16992664</v>
      </c>
      <c r="H42" s="11">
        <f t="shared" si="11"/>
        <v>1260000</v>
      </c>
      <c r="I42" s="11">
        <f t="shared" si="2"/>
        <v>0</v>
      </c>
      <c r="J42" s="11">
        <f t="shared" si="12"/>
        <v>19811864</v>
      </c>
      <c r="K42" s="11">
        <f t="shared" si="3"/>
        <v>15732664</v>
      </c>
      <c r="L42" s="11">
        <f t="shared" si="4"/>
        <v>968650</v>
      </c>
      <c r="M42" s="11">
        <f t="shared" si="5"/>
        <v>1912650</v>
      </c>
      <c r="N42" s="11">
        <f t="shared" si="6"/>
        <v>4275571.333</v>
      </c>
      <c r="O42" s="11">
        <f t="shared" si="7"/>
        <v>3331571.333</v>
      </c>
      <c r="P42" s="11">
        <f t="shared" si="8"/>
        <v>12889288.33</v>
      </c>
      <c r="Q42" s="11">
        <f t="shared" si="9"/>
        <v>875000</v>
      </c>
      <c r="R42" s="11">
        <f t="shared" si="10"/>
        <v>0</v>
      </c>
    </row>
    <row r="43">
      <c r="A43" s="1" t="s">
        <v>3257</v>
      </c>
      <c r="B43" s="8">
        <v>45904.0</v>
      </c>
      <c r="C43" s="1" t="s">
        <v>25</v>
      </c>
      <c r="D43" s="12"/>
      <c r="E43" s="10">
        <v>50000.0</v>
      </c>
      <c r="F43" s="1" t="s">
        <v>3258</v>
      </c>
      <c r="G43" s="11">
        <f t="shared" si="1"/>
        <v>16992664</v>
      </c>
      <c r="H43" s="11">
        <f t="shared" si="11"/>
        <v>1310000</v>
      </c>
      <c r="I43" s="11">
        <f t="shared" si="2"/>
        <v>0</v>
      </c>
      <c r="J43" s="11">
        <f t="shared" si="12"/>
        <v>19761864</v>
      </c>
      <c r="K43" s="11">
        <f t="shared" si="3"/>
        <v>15682664</v>
      </c>
      <c r="L43" s="11">
        <f t="shared" si="4"/>
        <v>968650</v>
      </c>
      <c r="M43" s="11">
        <f t="shared" si="5"/>
        <v>1912650</v>
      </c>
      <c r="N43" s="11">
        <f t="shared" si="6"/>
        <v>4258904.667</v>
      </c>
      <c r="O43" s="11">
        <f t="shared" si="7"/>
        <v>3314904.667</v>
      </c>
      <c r="P43" s="11">
        <f t="shared" si="8"/>
        <v>12872621.67</v>
      </c>
      <c r="Q43" s="11">
        <f t="shared" si="9"/>
        <v>875000</v>
      </c>
      <c r="R43" s="11">
        <f t="shared" si="10"/>
        <v>0</v>
      </c>
    </row>
    <row r="44">
      <c r="A44" s="1" t="s">
        <v>3259</v>
      </c>
      <c r="B44" s="8">
        <v>45904.0</v>
      </c>
      <c r="C44" s="1" t="s">
        <v>25</v>
      </c>
      <c r="D44" s="12"/>
      <c r="E44" s="10">
        <v>80000.0</v>
      </c>
      <c r="F44" s="1" t="s">
        <v>2214</v>
      </c>
      <c r="G44" s="11">
        <f t="shared" si="1"/>
        <v>16992664</v>
      </c>
      <c r="H44" s="11">
        <f t="shared" si="11"/>
        <v>1390000</v>
      </c>
      <c r="I44" s="11">
        <f t="shared" si="2"/>
        <v>0</v>
      </c>
      <c r="J44" s="11">
        <f t="shared" si="12"/>
        <v>19681864</v>
      </c>
      <c r="K44" s="11">
        <f t="shared" si="3"/>
        <v>15602664</v>
      </c>
      <c r="L44" s="11">
        <f t="shared" si="4"/>
        <v>968650</v>
      </c>
      <c r="M44" s="11">
        <f t="shared" si="5"/>
        <v>1912650</v>
      </c>
      <c r="N44" s="11">
        <f t="shared" si="6"/>
        <v>4232238</v>
      </c>
      <c r="O44" s="11">
        <f t="shared" si="7"/>
        <v>3288238</v>
      </c>
      <c r="P44" s="11">
        <f t="shared" si="8"/>
        <v>12845955</v>
      </c>
      <c r="Q44" s="11">
        <f t="shared" si="9"/>
        <v>875000</v>
      </c>
      <c r="R44" s="11">
        <f t="shared" si="10"/>
        <v>0</v>
      </c>
    </row>
    <row r="45">
      <c r="A45" s="1" t="s">
        <v>3260</v>
      </c>
      <c r="B45" s="8">
        <v>45904.0</v>
      </c>
      <c r="C45" s="1" t="s">
        <v>6</v>
      </c>
      <c r="D45" s="10">
        <v>1250000.0</v>
      </c>
      <c r="E45" s="12"/>
      <c r="F45" s="1" t="s">
        <v>3261</v>
      </c>
      <c r="G45" s="11">
        <f t="shared" si="1"/>
        <v>18242664</v>
      </c>
      <c r="H45" s="11">
        <f t="shared" si="11"/>
        <v>1390000</v>
      </c>
      <c r="I45" s="11">
        <f t="shared" si="2"/>
        <v>0</v>
      </c>
      <c r="J45" s="11">
        <f t="shared" si="12"/>
        <v>20931864</v>
      </c>
      <c r="K45" s="11">
        <f t="shared" si="3"/>
        <v>16852664</v>
      </c>
      <c r="L45" s="11">
        <f t="shared" si="4"/>
        <v>968650</v>
      </c>
      <c r="M45" s="11">
        <f t="shared" si="5"/>
        <v>1912650</v>
      </c>
      <c r="N45" s="11">
        <f t="shared" si="6"/>
        <v>4648904.667</v>
      </c>
      <c r="O45" s="11">
        <f t="shared" si="7"/>
        <v>3704904.667</v>
      </c>
      <c r="P45" s="11">
        <f t="shared" si="8"/>
        <v>13262621.67</v>
      </c>
      <c r="Q45" s="11">
        <f t="shared" si="9"/>
        <v>875000</v>
      </c>
      <c r="R45" s="11">
        <f t="shared" si="10"/>
        <v>0</v>
      </c>
    </row>
    <row r="46">
      <c r="A46" s="1" t="s">
        <v>3262</v>
      </c>
      <c r="B46" s="8">
        <v>45904.0</v>
      </c>
      <c r="C46" s="1" t="s">
        <v>25</v>
      </c>
      <c r="D46" s="12"/>
      <c r="E46" s="10">
        <v>203000.0</v>
      </c>
      <c r="F46" s="1" t="s">
        <v>3263</v>
      </c>
      <c r="G46" s="11">
        <f t="shared" si="1"/>
        <v>18242664</v>
      </c>
      <c r="H46" s="11">
        <f t="shared" si="11"/>
        <v>1593000</v>
      </c>
      <c r="I46" s="11">
        <f t="shared" si="2"/>
        <v>0</v>
      </c>
      <c r="J46" s="11">
        <f t="shared" si="12"/>
        <v>20728864</v>
      </c>
      <c r="K46" s="11">
        <f t="shared" si="3"/>
        <v>16649664</v>
      </c>
      <c r="L46" s="11">
        <f t="shared" si="4"/>
        <v>968650</v>
      </c>
      <c r="M46" s="11">
        <f t="shared" si="5"/>
        <v>1912650</v>
      </c>
      <c r="N46" s="11">
        <f t="shared" si="6"/>
        <v>4581238</v>
      </c>
      <c r="O46" s="11">
        <f t="shared" si="7"/>
        <v>3637238</v>
      </c>
      <c r="P46" s="11">
        <f t="shared" si="8"/>
        <v>13194955</v>
      </c>
      <c r="Q46" s="11">
        <f t="shared" si="9"/>
        <v>875000</v>
      </c>
      <c r="R46" s="11">
        <f t="shared" si="10"/>
        <v>0</v>
      </c>
    </row>
    <row r="47">
      <c r="A47" s="1" t="s">
        <v>3264</v>
      </c>
      <c r="B47" s="8">
        <v>45904.0</v>
      </c>
      <c r="C47" s="1" t="s">
        <v>25</v>
      </c>
      <c r="D47" s="12"/>
      <c r="E47" s="10">
        <v>350000.0</v>
      </c>
      <c r="F47" s="1" t="s">
        <v>53</v>
      </c>
      <c r="G47" s="11">
        <f t="shared" si="1"/>
        <v>18242664</v>
      </c>
      <c r="H47" s="11">
        <f t="shared" si="11"/>
        <v>1943000</v>
      </c>
      <c r="I47" s="11">
        <f t="shared" si="2"/>
        <v>0</v>
      </c>
      <c r="J47" s="11">
        <f t="shared" si="12"/>
        <v>20378864</v>
      </c>
      <c r="K47" s="11">
        <f t="shared" si="3"/>
        <v>16299664</v>
      </c>
      <c r="L47" s="11">
        <f t="shared" si="4"/>
        <v>968650</v>
      </c>
      <c r="M47" s="11">
        <f t="shared" si="5"/>
        <v>1912650</v>
      </c>
      <c r="N47" s="11">
        <f t="shared" si="6"/>
        <v>4464571.333</v>
      </c>
      <c r="O47" s="11">
        <f t="shared" si="7"/>
        <v>3520571.333</v>
      </c>
      <c r="P47" s="11">
        <f t="shared" si="8"/>
        <v>13078288.33</v>
      </c>
      <c r="Q47" s="11">
        <f t="shared" si="9"/>
        <v>1225000</v>
      </c>
      <c r="R47" s="11">
        <f t="shared" si="10"/>
        <v>0</v>
      </c>
    </row>
    <row r="48">
      <c r="A48" s="1" t="s">
        <v>3265</v>
      </c>
      <c r="B48" s="8">
        <v>45904.0</v>
      </c>
      <c r="C48" s="1" t="s">
        <v>25</v>
      </c>
      <c r="D48" s="12"/>
      <c r="E48" s="10">
        <v>129000.0</v>
      </c>
      <c r="F48" s="1" t="s">
        <v>62</v>
      </c>
      <c r="G48" s="11">
        <f t="shared" si="1"/>
        <v>18242664</v>
      </c>
      <c r="H48" s="11">
        <f t="shared" si="11"/>
        <v>2072000</v>
      </c>
      <c r="I48" s="11">
        <f t="shared" si="2"/>
        <v>0</v>
      </c>
      <c r="J48" s="11">
        <f t="shared" si="12"/>
        <v>20249864</v>
      </c>
      <c r="K48" s="11">
        <f t="shared" si="3"/>
        <v>16170664</v>
      </c>
      <c r="L48" s="11">
        <f t="shared" si="4"/>
        <v>968650</v>
      </c>
      <c r="M48" s="11">
        <f t="shared" si="5"/>
        <v>1912650</v>
      </c>
      <c r="N48" s="11">
        <f t="shared" si="6"/>
        <v>4421571.333</v>
      </c>
      <c r="O48" s="11">
        <f t="shared" si="7"/>
        <v>3477571.333</v>
      </c>
      <c r="P48" s="11">
        <f t="shared" si="8"/>
        <v>13035288.33</v>
      </c>
      <c r="Q48" s="11">
        <f t="shared" si="9"/>
        <v>1225000</v>
      </c>
      <c r="R48" s="11">
        <f t="shared" si="10"/>
        <v>0</v>
      </c>
    </row>
    <row r="49">
      <c r="A49" s="1" t="s">
        <v>3266</v>
      </c>
      <c r="B49" s="8">
        <v>45904.0</v>
      </c>
      <c r="C49" s="1" t="s">
        <v>25</v>
      </c>
      <c r="D49" s="12"/>
      <c r="E49" s="10">
        <v>300000.0</v>
      </c>
      <c r="F49" s="1" t="s">
        <v>3267</v>
      </c>
      <c r="G49" s="11">
        <f t="shared" si="1"/>
        <v>18242664</v>
      </c>
      <c r="H49" s="11">
        <f t="shared" si="11"/>
        <v>2372000</v>
      </c>
      <c r="I49" s="11">
        <f t="shared" si="2"/>
        <v>0</v>
      </c>
      <c r="J49" s="11">
        <f t="shared" si="12"/>
        <v>19949864</v>
      </c>
      <c r="K49" s="11">
        <f t="shared" si="3"/>
        <v>15870664</v>
      </c>
      <c r="L49" s="11">
        <f t="shared" si="4"/>
        <v>968650</v>
      </c>
      <c r="M49" s="11">
        <f t="shared" si="5"/>
        <v>1912650</v>
      </c>
      <c r="N49" s="11">
        <f t="shared" si="6"/>
        <v>4321571.333</v>
      </c>
      <c r="O49" s="11">
        <f t="shared" si="7"/>
        <v>3377571.333</v>
      </c>
      <c r="P49" s="11">
        <f t="shared" si="8"/>
        <v>12935288.33</v>
      </c>
      <c r="Q49" s="11">
        <f t="shared" si="9"/>
        <v>1225000</v>
      </c>
      <c r="R49" s="11">
        <f t="shared" si="10"/>
        <v>0</v>
      </c>
    </row>
    <row r="50">
      <c r="A50" s="1" t="s">
        <v>3268</v>
      </c>
      <c r="B50" s="8">
        <v>45904.0</v>
      </c>
      <c r="C50" s="1" t="s">
        <v>25</v>
      </c>
      <c r="D50" s="12"/>
      <c r="E50" s="10">
        <v>680000.0</v>
      </c>
      <c r="F50" s="1" t="s">
        <v>3269</v>
      </c>
      <c r="G50" s="11">
        <f t="shared" si="1"/>
        <v>18242664</v>
      </c>
      <c r="H50" s="11">
        <f t="shared" si="11"/>
        <v>3052000</v>
      </c>
      <c r="I50" s="11">
        <f t="shared" si="2"/>
        <v>0</v>
      </c>
      <c r="J50" s="11">
        <f t="shared" si="12"/>
        <v>19269864</v>
      </c>
      <c r="K50" s="11">
        <f t="shared" si="3"/>
        <v>15190664</v>
      </c>
      <c r="L50" s="11">
        <f t="shared" si="4"/>
        <v>968650</v>
      </c>
      <c r="M50" s="11">
        <f t="shared" si="5"/>
        <v>1912650</v>
      </c>
      <c r="N50" s="11">
        <f t="shared" si="6"/>
        <v>4094904.667</v>
      </c>
      <c r="O50" s="11">
        <f t="shared" si="7"/>
        <v>3150904.667</v>
      </c>
      <c r="P50" s="11">
        <f t="shared" si="8"/>
        <v>12708621.67</v>
      </c>
      <c r="Q50" s="11">
        <f t="shared" si="9"/>
        <v>1225000</v>
      </c>
      <c r="R50" s="11">
        <f t="shared" si="10"/>
        <v>0</v>
      </c>
    </row>
    <row r="51">
      <c r="A51" s="1" t="s">
        <v>3270</v>
      </c>
      <c r="B51" s="8">
        <v>45904.0</v>
      </c>
      <c r="C51" s="1" t="s">
        <v>25</v>
      </c>
      <c r="D51" s="12"/>
      <c r="E51" s="10">
        <v>50000.0</v>
      </c>
      <c r="F51" s="1" t="s">
        <v>2214</v>
      </c>
      <c r="G51" s="11">
        <f t="shared" si="1"/>
        <v>18242664</v>
      </c>
      <c r="H51" s="11">
        <f t="shared" si="11"/>
        <v>3102000</v>
      </c>
      <c r="I51" s="11">
        <f t="shared" si="2"/>
        <v>0</v>
      </c>
      <c r="J51" s="11">
        <f t="shared" si="12"/>
        <v>19219864</v>
      </c>
      <c r="K51" s="11">
        <f t="shared" si="3"/>
        <v>15140664</v>
      </c>
      <c r="L51" s="11">
        <f t="shared" si="4"/>
        <v>968650</v>
      </c>
      <c r="M51" s="11">
        <f t="shared" si="5"/>
        <v>1912650</v>
      </c>
      <c r="N51" s="11">
        <f t="shared" si="6"/>
        <v>4078238</v>
      </c>
      <c r="O51" s="11">
        <f t="shared" si="7"/>
        <v>3134238</v>
      </c>
      <c r="P51" s="11">
        <f t="shared" si="8"/>
        <v>12691955</v>
      </c>
      <c r="Q51" s="11">
        <f t="shared" si="9"/>
        <v>1225000</v>
      </c>
      <c r="R51" s="11">
        <f t="shared" si="10"/>
        <v>0</v>
      </c>
    </row>
    <row r="52">
      <c r="A52" s="1" t="s">
        <v>3271</v>
      </c>
      <c r="B52" s="8">
        <v>45904.0</v>
      </c>
      <c r="C52" s="1" t="s">
        <v>6</v>
      </c>
      <c r="D52" s="10">
        <v>700000.0</v>
      </c>
      <c r="E52" s="12"/>
      <c r="F52" s="1" t="s">
        <v>3272</v>
      </c>
      <c r="G52" s="11">
        <f t="shared" si="1"/>
        <v>18942664</v>
      </c>
      <c r="H52" s="11">
        <f t="shared" si="11"/>
        <v>3102000</v>
      </c>
      <c r="I52" s="11">
        <f t="shared" si="2"/>
        <v>0</v>
      </c>
      <c r="J52" s="11">
        <f t="shared" si="12"/>
        <v>19919864</v>
      </c>
      <c r="K52" s="11">
        <f t="shared" si="3"/>
        <v>15840664</v>
      </c>
      <c r="L52" s="11">
        <f t="shared" si="4"/>
        <v>968650</v>
      </c>
      <c r="M52" s="11">
        <f t="shared" si="5"/>
        <v>1912650</v>
      </c>
      <c r="N52" s="11">
        <f t="shared" si="6"/>
        <v>4311571.333</v>
      </c>
      <c r="O52" s="11">
        <f t="shared" si="7"/>
        <v>3367571.333</v>
      </c>
      <c r="P52" s="11">
        <f t="shared" si="8"/>
        <v>12925288.33</v>
      </c>
      <c r="Q52" s="11">
        <f t="shared" si="9"/>
        <v>1225000</v>
      </c>
      <c r="R52" s="11">
        <f t="shared" si="10"/>
        <v>0</v>
      </c>
    </row>
    <row r="53">
      <c r="A53" s="1" t="s">
        <v>3273</v>
      </c>
      <c r="B53" s="8">
        <v>45904.0</v>
      </c>
      <c r="C53" s="1" t="s">
        <v>34</v>
      </c>
      <c r="D53" s="12"/>
      <c r="E53" s="10">
        <v>6026400.0</v>
      </c>
      <c r="F53" s="1" t="s">
        <v>2362</v>
      </c>
      <c r="G53" s="11">
        <f t="shared" si="1"/>
        <v>18942664</v>
      </c>
      <c r="H53" s="11">
        <f t="shared" si="11"/>
        <v>3102000</v>
      </c>
      <c r="I53" s="11">
        <f t="shared" si="2"/>
        <v>6026400</v>
      </c>
      <c r="J53" s="11">
        <f t="shared" si="12"/>
        <v>13893464</v>
      </c>
      <c r="K53" s="11">
        <f t="shared" si="3"/>
        <v>9814264</v>
      </c>
      <c r="L53" s="11">
        <f t="shared" si="4"/>
        <v>968650</v>
      </c>
      <c r="M53" s="11">
        <f t="shared" si="5"/>
        <v>1912650</v>
      </c>
      <c r="N53" s="11">
        <f t="shared" si="6"/>
        <v>2302771.333</v>
      </c>
      <c r="O53" s="11">
        <f t="shared" si="7"/>
        <v>1358771.333</v>
      </c>
      <c r="P53" s="11">
        <f t="shared" si="8"/>
        <v>10916488.33</v>
      </c>
      <c r="Q53" s="11">
        <f t="shared" si="9"/>
        <v>1225000</v>
      </c>
      <c r="R53" s="11">
        <f t="shared" si="10"/>
        <v>0</v>
      </c>
    </row>
    <row r="54">
      <c r="A54" s="1" t="s">
        <v>3274</v>
      </c>
      <c r="B54" s="8">
        <v>45904.0</v>
      </c>
      <c r="C54" s="1" t="s">
        <v>1982</v>
      </c>
      <c r="D54" s="12"/>
      <c r="E54" s="10">
        <v>1050000.0</v>
      </c>
      <c r="F54" s="1" t="s">
        <v>3275</v>
      </c>
      <c r="G54" s="11">
        <f t="shared" si="1"/>
        <v>18942664</v>
      </c>
      <c r="H54" s="11">
        <f t="shared" si="11"/>
        <v>3102000</v>
      </c>
      <c r="I54" s="11">
        <f t="shared" si="2"/>
        <v>6026400</v>
      </c>
      <c r="J54" s="11">
        <f t="shared" si="12"/>
        <v>12843464</v>
      </c>
      <c r="K54" s="11">
        <f t="shared" si="3"/>
        <v>9814264</v>
      </c>
      <c r="L54" s="11">
        <f t="shared" si="4"/>
        <v>2018650</v>
      </c>
      <c r="M54" s="11">
        <f t="shared" si="5"/>
        <v>1912650</v>
      </c>
      <c r="N54" s="11">
        <f t="shared" si="6"/>
        <v>1252771.333</v>
      </c>
      <c r="O54" s="11">
        <f t="shared" si="7"/>
        <v>1358771.333</v>
      </c>
      <c r="P54" s="11">
        <f t="shared" si="8"/>
        <v>10916488.33</v>
      </c>
      <c r="Q54" s="11">
        <f t="shared" si="9"/>
        <v>1225000</v>
      </c>
      <c r="R54" s="11">
        <f t="shared" si="10"/>
        <v>0</v>
      </c>
    </row>
    <row r="55">
      <c r="A55" s="1" t="s">
        <v>3276</v>
      </c>
      <c r="B55" s="8">
        <v>45908.0</v>
      </c>
      <c r="C55" s="1" t="s">
        <v>25</v>
      </c>
      <c r="D55" s="12"/>
      <c r="E55" s="10">
        <v>50000.0</v>
      </c>
      <c r="F55" s="1" t="s">
        <v>62</v>
      </c>
      <c r="G55" s="11">
        <f t="shared" si="1"/>
        <v>18942664</v>
      </c>
      <c r="H55" s="11">
        <f t="shared" si="11"/>
        <v>3152000</v>
      </c>
      <c r="I55" s="11">
        <f t="shared" si="2"/>
        <v>6026400</v>
      </c>
      <c r="J55" s="11">
        <f t="shared" si="12"/>
        <v>12793464</v>
      </c>
      <c r="K55" s="11">
        <f t="shared" si="3"/>
        <v>9764264</v>
      </c>
      <c r="L55" s="11">
        <f t="shared" si="4"/>
        <v>2018650</v>
      </c>
      <c r="M55" s="11">
        <f t="shared" si="5"/>
        <v>1912650</v>
      </c>
      <c r="N55" s="11">
        <f t="shared" si="6"/>
        <v>1236104.667</v>
      </c>
      <c r="O55" s="11">
        <f t="shared" si="7"/>
        <v>1342104.667</v>
      </c>
      <c r="P55" s="11">
        <f t="shared" si="8"/>
        <v>10899821.67</v>
      </c>
      <c r="Q55" s="11">
        <f t="shared" si="9"/>
        <v>1225000</v>
      </c>
      <c r="R55" s="11">
        <f t="shared" si="10"/>
        <v>0</v>
      </c>
    </row>
    <row r="56">
      <c r="A56" s="1" t="s">
        <v>3277</v>
      </c>
      <c r="B56" s="8">
        <v>45908.0</v>
      </c>
      <c r="C56" s="1" t="s">
        <v>25</v>
      </c>
      <c r="D56" s="12"/>
      <c r="E56" s="10">
        <v>225000.0</v>
      </c>
      <c r="F56" s="1" t="s">
        <v>3278</v>
      </c>
      <c r="G56" s="11">
        <f t="shared" si="1"/>
        <v>18942664</v>
      </c>
      <c r="H56" s="11">
        <f t="shared" si="11"/>
        <v>3377000</v>
      </c>
      <c r="I56" s="11">
        <f t="shared" si="2"/>
        <v>6026400</v>
      </c>
      <c r="J56" s="11">
        <f t="shared" si="12"/>
        <v>12568464</v>
      </c>
      <c r="K56" s="11">
        <f t="shared" si="3"/>
        <v>9539264</v>
      </c>
      <c r="L56" s="11">
        <f t="shared" si="4"/>
        <v>2018650</v>
      </c>
      <c r="M56" s="11">
        <f t="shared" si="5"/>
        <v>1912650</v>
      </c>
      <c r="N56" s="11">
        <f t="shared" si="6"/>
        <v>1161104.667</v>
      </c>
      <c r="O56" s="11">
        <f t="shared" si="7"/>
        <v>1267104.667</v>
      </c>
      <c r="P56" s="11">
        <f t="shared" si="8"/>
        <v>10824821.67</v>
      </c>
      <c r="Q56" s="11">
        <f t="shared" si="9"/>
        <v>1225000</v>
      </c>
      <c r="R56" s="11">
        <f t="shared" si="10"/>
        <v>0</v>
      </c>
    </row>
    <row r="57">
      <c r="A57" s="1" t="s">
        <v>3279</v>
      </c>
      <c r="B57" s="8">
        <v>45908.0</v>
      </c>
      <c r="C57" s="1" t="s">
        <v>25</v>
      </c>
      <c r="D57" s="12"/>
      <c r="E57" s="10">
        <v>415000.0</v>
      </c>
      <c r="F57" s="1" t="s">
        <v>313</v>
      </c>
      <c r="G57" s="11">
        <f t="shared" si="1"/>
        <v>18942664</v>
      </c>
      <c r="H57" s="11">
        <f t="shared" si="11"/>
        <v>3792000</v>
      </c>
      <c r="I57" s="11">
        <f t="shared" si="2"/>
        <v>6026400</v>
      </c>
      <c r="J57" s="11">
        <f t="shared" si="12"/>
        <v>12153464</v>
      </c>
      <c r="K57" s="11">
        <f t="shared" si="3"/>
        <v>9124264</v>
      </c>
      <c r="L57" s="11">
        <f t="shared" si="4"/>
        <v>2018650</v>
      </c>
      <c r="M57" s="11">
        <f t="shared" si="5"/>
        <v>1912650</v>
      </c>
      <c r="N57" s="11">
        <f t="shared" si="6"/>
        <v>1022771.333</v>
      </c>
      <c r="O57" s="11">
        <f t="shared" si="7"/>
        <v>1128771.333</v>
      </c>
      <c r="P57" s="11">
        <f t="shared" si="8"/>
        <v>10686488.33</v>
      </c>
      <c r="Q57" s="11">
        <f t="shared" si="9"/>
        <v>1225000</v>
      </c>
      <c r="R57" s="11">
        <f t="shared" si="10"/>
        <v>0</v>
      </c>
    </row>
    <row r="58">
      <c r="A58" s="1" t="s">
        <v>3280</v>
      </c>
      <c r="B58" s="8">
        <v>45908.0</v>
      </c>
      <c r="C58" s="1" t="s">
        <v>19</v>
      </c>
      <c r="D58" s="12"/>
      <c r="E58" s="10">
        <v>50000.0</v>
      </c>
      <c r="F58" s="1" t="s">
        <v>3281</v>
      </c>
      <c r="G58" s="11">
        <f t="shared" si="1"/>
        <v>18942664</v>
      </c>
      <c r="H58" s="11">
        <f t="shared" si="11"/>
        <v>3792000</v>
      </c>
      <c r="I58" s="11">
        <f t="shared" si="2"/>
        <v>6026400</v>
      </c>
      <c r="J58" s="11">
        <f t="shared" si="12"/>
        <v>12103464</v>
      </c>
      <c r="K58" s="11">
        <f t="shared" si="3"/>
        <v>9124264</v>
      </c>
      <c r="L58" s="11">
        <f t="shared" si="4"/>
        <v>2018650</v>
      </c>
      <c r="M58" s="11">
        <f t="shared" si="5"/>
        <v>1912650</v>
      </c>
      <c r="N58" s="11">
        <f t="shared" si="6"/>
        <v>1022771.333</v>
      </c>
      <c r="O58" s="11">
        <f t="shared" si="7"/>
        <v>1128771.333</v>
      </c>
      <c r="P58" s="11">
        <f t="shared" si="8"/>
        <v>10636488.33</v>
      </c>
      <c r="Q58" s="11">
        <f t="shared" si="9"/>
        <v>1225000</v>
      </c>
      <c r="R58" s="11">
        <f t="shared" si="10"/>
        <v>0</v>
      </c>
    </row>
    <row r="59">
      <c r="A59" s="1" t="s">
        <v>3282</v>
      </c>
      <c r="B59" s="8">
        <v>45908.0</v>
      </c>
      <c r="C59" s="1" t="s">
        <v>25</v>
      </c>
      <c r="D59" s="12"/>
      <c r="E59" s="10">
        <v>30000.0</v>
      </c>
      <c r="F59" s="1" t="s">
        <v>3283</v>
      </c>
      <c r="G59" s="11">
        <f t="shared" si="1"/>
        <v>18942664</v>
      </c>
      <c r="H59" s="11">
        <f t="shared" si="11"/>
        <v>3822000</v>
      </c>
      <c r="I59" s="11">
        <f t="shared" si="2"/>
        <v>6026400</v>
      </c>
      <c r="J59" s="11">
        <f t="shared" si="12"/>
        <v>12073464</v>
      </c>
      <c r="K59" s="11">
        <f t="shared" si="3"/>
        <v>9094264</v>
      </c>
      <c r="L59" s="11">
        <f t="shared" si="4"/>
        <v>2018650</v>
      </c>
      <c r="M59" s="11">
        <f t="shared" si="5"/>
        <v>1912650</v>
      </c>
      <c r="N59" s="11">
        <f t="shared" si="6"/>
        <v>1012771.333</v>
      </c>
      <c r="O59" s="11">
        <f t="shared" si="7"/>
        <v>1118771.333</v>
      </c>
      <c r="P59" s="11">
        <f t="shared" si="8"/>
        <v>10626488.33</v>
      </c>
      <c r="Q59" s="11">
        <f t="shared" si="9"/>
        <v>1225000</v>
      </c>
      <c r="R59" s="11">
        <f t="shared" si="10"/>
        <v>0</v>
      </c>
    </row>
    <row r="60">
      <c r="A60" s="1" t="s">
        <v>3284</v>
      </c>
      <c r="B60" s="8">
        <v>45908.0</v>
      </c>
      <c r="C60" s="1" t="s">
        <v>25</v>
      </c>
      <c r="D60" s="12"/>
      <c r="E60" s="10">
        <v>1675000.0</v>
      </c>
      <c r="F60" s="1" t="s">
        <v>53</v>
      </c>
      <c r="G60" s="11">
        <f t="shared" si="1"/>
        <v>18942664</v>
      </c>
      <c r="H60" s="11">
        <f t="shared" si="11"/>
        <v>5497000</v>
      </c>
      <c r="I60" s="11">
        <f t="shared" si="2"/>
        <v>6026400</v>
      </c>
      <c r="J60" s="11">
        <f t="shared" si="12"/>
        <v>10398464</v>
      </c>
      <c r="K60" s="11">
        <f t="shared" si="3"/>
        <v>7419264</v>
      </c>
      <c r="L60" s="11">
        <f t="shared" si="4"/>
        <v>2018650</v>
      </c>
      <c r="M60" s="11">
        <f t="shared" si="5"/>
        <v>1912650</v>
      </c>
      <c r="N60" s="11">
        <f t="shared" si="6"/>
        <v>454438</v>
      </c>
      <c r="O60" s="11">
        <f t="shared" si="7"/>
        <v>560438</v>
      </c>
      <c r="P60" s="11">
        <f t="shared" si="8"/>
        <v>10068155</v>
      </c>
      <c r="Q60" s="11">
        <f t="shared" si="9"/>
        <v>2900000</v>
      </c>
      <c r="R60" s="11">
        <f t="shared" si="10"/>
        <v>0</v>
      </c>
    </row>
    <row r="61">
      <c r="A61" s="1" t="s">
        <v>3285</v>
      </c>
      <c r="B61" s="8">
        <v>45908.0</v>
      </c>
      <c r="C61" s="1" t="s">
        <v>25</v>
      </c>
      <c r="D61" s="12"/>
      <c r="E61" s="10">
        <v>100000.0</v>
      </c>
      <c r="F61" s="1" t="s">
        <v>2423</v>
      </c>
      <c r="G61" s="11">
        <f t="shared" si="1"/>
        <v>18942664</v>
      </c>
      <c r="H61" s="11">
        <f t="shared" si="11"/>
        <v>5597000</v>
      </c>
      <c r="I61" s="11">
        <f t="shared" si="2"/>
        <v>6026400</v>
      </c>
      <c r="J61" s="11">
        <f t="shared" si="12"/>
        <v>10298464</v>
      </c>
      <c r="K61" s="11">
        <f t="shared" si="3"/>
        <v>7319264</v>
      </c>
      <c r="L61" s="11">
        <f t="shared" si="4"/>
        <v>2018650</v>
      </c>
      <c r="M61" s="11">
        <f t="shared" si="5"/>
        <v>1912650</v>
      </c>
      <c r="N61" s="11">
        <f t="shared" si="6"/>
        <v>421104.6667</v>
      </c>
      <c r="O61" s="11">
        <f t="shared" si="7"/>
        <v>527104.6667</v>
      </c>
      <c r="P61" s="11">
        <f t="shared" si="8"/>
        <v>10034821.67</v>
      </c>
      <c r="Q61" s="11">
        <f t="shared" si="9"/>
        <v>2900000</v>
      </c>
      <c r="R61" s="11">
        <f t="shared" si="10"/>
        <v>100000</v>
      </c>
    </row>
    <row r="62">
      <c r="A62" s="1" t="s">
        <v>3286</v>
      </c>
      <c r="B62" s="8">
        <v>45908.0</v>
      </c>
      <c r="C62" s="1" t="s">
        <v>19</v>
      </c>
      <c r="D62" s="12"/>
      <c r="E62" s="10">
        <v>4000000.0</v>
      </c>
      <c r="F62" s="1" t="s">
        <v>2230</v>
      </c>
      <c r="G62" s="11">
        <f t="shared" si="1"/>
        <v>18942664</v>
      </c>
      <c r="H62" s="11">
        <f t="shared" si="11"/>
        <v>5597000</v>
      </c>
      <c r="I62" s="11">
        <f t="shared" si="2"/>
        <v>6026400</v>
      </c>
      <c r="J62" s="11">
        <f t="shared" si="12"/>
        <v>6298464</v>
      </c>
      <c r="K62" s="11">
        <f t="shared" si="3"/>
        <v>7319264</v>
      </c>
      <c r="L62" s="11">
        <f t="shared" si="4"/>
        <v>2018650</v>
      </c>
      <c r="M62" s="11">
        <f t="shared" si="5"/>
        <v>1912650</v>
      </c>
      <c r="N62" s="11">
        <f t="shared" si="6"/>
        <v>421104.6667</v>
      </c>
      <c r="O62" s="11">
        <f t="shared" si="7"/>
        <v>527104.6667</v>
      </c>
      <c r="P62" s="11">
        <f t="shared" si="8"/>
        <v>6034821.667</v>
      </c>
      <c r="Q62" s="11">
        <f t="shared" si="9"/>
        <v>2900000</v>
      </c>
      <c r="R62" s="11">
        <f t="shared" si="10"/>
        <v>100000</v>
      </c>
    </row>
    <row r="63">
      <c r="A63" s="1" t="s">
        <v>3287</v>
      </c>
      <c r="B63" s="8">
        <v>45909.0</v>
      </c>
      <c r="C63" s="1" t="s">
        <v>6</v>
      </c>
      <c r="D63" s="10">
        <v>500000.0</v>
      </c>
      <c r="E63" s="12"/>
      <c r="F63" s="1" t="s">
        <v>3288</v>
      </c>
      <c r="G63" s="11">
        <f t="shared" si="1"/>
        <v>19442664</v>
      </c>
      <c r="H63" s="11">
        <f t="shared" si="11"/>
        <v>5597000</v>
      </c>
      <c r="I63" s="11">
        <f t="shared" si="2"/>
        <v>6026400</v>
      </c>
      <c r="J63" s="11">
        <f t="shared" si="12"/>
        <v>6798464</v>
      </c>
      <c r="K63" s="11">
        <f t="shared" si="3"/>
        <v>7819264</v>
      </c>
      <c r="L63" s="11">
        <f t="shared" si="4"/>
        <v>2018650</v>
      </c>
      <c r="M63" s="11">
        <f t="shared" si="5"/>
        <v>1912650</v>
      </c>
      <c r="N63" s="11">
        <f t="shared" si="6"/>
        <v>587771.3333</v>
      </c>
      <c r="O63" s="11">
        <f t="shared" si="7"/>
        <v>693771.3333</v>
      </c>
      <c r="P63" s="11">
        <f t="shared" si="8"/>
        <v>6201488.333</v>
      </c>
      <c r="Q63" s="11">
        <f t="shared" si="9"/>
        <v>2900000</v>
      </c>
      <c r="R63" s="11">
        <f t="shared" si="10"/>
        <v>100000</v>
      </c>
    </row>
    <row r="64">
      <c r="A64" s="1" t="s">
        <v>3289</v>
      </c>
      <c r="B64" s="8">
        <v>45909.0</v>
      </c>
      <c r="C64" s="1" t="s">
        <v>25</v>
      </c>
      <c r="D64" s="12"/>
      <c r="E64" s="10">
        <v>35000.0</v>
      </c>
      <c r="F64" s="1" t="s">
        <v>3290</v>
      </c>
      <c r="G64" s="11">
        <f t="shared" si="1"/>
        <v>19442664</v>
      </c>
      <c r="H64" s="11">
        <f t="shared" si="11"/>
        <v>5632000</v>
      </c>
      <c r="I64" s="11">
        <f t="shared" si="2"/>
        <v>6026400</v>
      </c>
      <c r="J64" s="11">
        <f t="shared" si="12"/>
        <v>6763464</v>
      </c>
      <c r="K64" s="11">
        <f t="shared" si="3"/>
        <v>7784264</v>
      </c>
      <c r="L64" s="11">
        <f t="shared" si="4"/>
        <v>2018650</v>
      </c>
      <c r="M64" s="11">
        <f t="shared" si="5"/>
        <v>1912650</v>
      </c>
      <c r="N64" s="11">
        <f t="shared" si="6"/>
        <v>576104.6667</v>
      </c>
      <c r="O64" s="11">
        <f t="shared" si="7"/>
        <v>682104.6667</v>
      </c>
      <c r="P64" s="11">
        <f t="shared" si="8"/>
        <v>6189821.667</v>
      </c>
      <c r="Q64" s="11">
        <f t="shared" si="9"/>
        <v>2900000</v>
      </c>
      <c r="R64" s="11">
        <f t="shared" si="10"/>
        <v>100000</v>
      </c>
    </row>
    <row r="65">
      <c r="A65" s="1" t="s">
        <v>3291</v>
      </c>
      <c r="B65" s="8">
        <v>45909.0</v>
      </c>
      <c r="C65" s="1" t="s">
        <v>19</v>
      </c>
      <c r="D65" s="12"/>
      <c r="E65" s="10">
        <v>325000.0</v>
      </c>
      <c r="F65" s="1" t="s">
        <v>3292</v>
      </c>
      <c r="G65" s="11">
        <f t="shared" si="1"/>
        <v>19442664</v>
      </c>
      <c r="H65" s="11">
        <f t="shared" si="11"/>
        <v>5632000</v>
      </c>
      <c r="I65" s="11">
        <f t="shared" si="2"/>
        <v>6026400</v>
      </c>
      <c r="J65" s="11">
        <f t="shared" si="12"/>
        <v>6438464</v>
      </c>
      <c r="K65" s="11">
        <f t="shared" si="3"/>
        <v>7784264</v>
      </c>
      <c r="L65" s="11">
        <f t="shared" si="4"/>
        <v>2018650</v>
      </c>
      <c r="M65" s="11">
        <f t="shared" si="5"/>
        <v>1912650</v>
      </c>
      <c r="N65" s="11">
        <f t="shared" si="6"/>
        <v>576104.6667</v>
      </c>
      <c r="O65" s="11">
        <f t="shared" si="7"/>
        <v>682104.6667</v>
      </c>
      <c r="P65" s="11">
        <f t="shared" si="8"/>
        <v>5864821.667</v>
      </c>
      <c r="Q65" s="11">
        <f t="shared" si="9"/>
        <v>2900000</v>
      </c>
      <c r="R65" s="11">
        <f t="shared" si="10"/>
        <v>100000</v>
      </c>
    </row>
    <row r="66">
      <c r="A66" s="1" t="s">
        <v>3293</v>
      </c>
      <c r="B66" s="8">
        <v>45909.0</v>
      </c>
      <c r="C66" s="1" t="s">
        <v>19</v>
      </c>
      <c r="D66" s="12"/>
      <c r="E66" s="10">
        <v>30000.0</v>
      </c>
      <c r="F66" s="1" t="s">
        <v>3294</v>
      </c>
      <c r="G66" s="11">
        <f t="shared" si="1"/>
        <v>19442664</v>
      </c>
      <c r="H66" s="11">
        <f t="shared" si="11"/>
        <v>5632000</v>
      </c>
      <c r="I66" s="11">
        <f t="shared" si="2"/>
        <v>6026400</v>
      </c>
      <c r="J66" s="11">
        <f t="shared" si="12"/>
        <v>6408464</v>
      </c>
      <c r="K66" s="11">
        <f t="shared" si="3"/>
        <v>7784264</v>
      </c>
      <c r="L66" s="11">
        <f t="shared" si="4"/>
        <v>2018650</v>
      </c>
      <c r="M66" s="11">
        <f t="shared" si="5"/>
        <v>1912650</v>
      </c>
      <c r="N66" s="11">
        <f t="shared" si="6"/>
        <v>576104.6667</v>
      </c>
      <c r="O66" s="11">
        <f t="shared" si="7"/>
        <v>682104.6667</v>
      </c>
      <c r="P66" s="11">
        <f t="shared" si="8"/>
        <v>5834821.667</v>
      </c>
      <c r="Q66" s="11">
        <f t="shared" si="9"/>
        <v>2900000</v>
      </c>
      <c r="R66" s="11">
        <f t="shared" si="10"/>
        <v>100000</v>
      </c>
    </row>
    <row r="67">
      <c r="A67" s="1" t="s">
        <v>3295</v>
      </c>
      <c r="B67" s="8">
        <v>45909.0</v>
      </c>
      <c r="C67" s="1" t="s">
        <v>19</v>
      </c>
      <c r="D67" s="12"/>
      <c r="E67" s="10">
        <v>758000.0</v>
      </c>
      <c r="F67" s="1" t="s">
        <v>3296</v>
      </c>
      <c r="G67" s="11">
        <f t="shared" si="1"/>
        <v>19442664</v>
      </c>
      <c r="H67" s="11">
        <f t="shared" si="11"/>
        <v>5632000</v>
      </c>
      <c r="I67" s="11">
        <f t="shared" si="2"/>
        <v>6026400</v>
      </c>
      <c r="J67" s="11">
        <f t="shared" si="12"/>
        <v>5650464</v>
      </c>
      <c r="K67" s="11">
        <f t="shared" si="3"/>
        <v>7784264</v>
      </c>
      <c r="L67" s="11">
        <f t="shared" si="4"/>
        <v>2018650</v>
      </c>
      <c r="M67" s="11">
        <f t="shared" si="5"/>
        <v>1912650</v>
      </c>
      <c r="N67" s="11">
        <f t="shared" si="6"/>
        <v>576104.6667</v>
      </c>
      <c r="O67" s="11">
        <f t="shared" si="7"/>
        <v>682104.6667</v>
      </c>
      <c r="P67" s="11">
        <f t="shared" si="8"/>
        <v>5076821.667</v>
      </c>
      <c r="Q67" s="11">
        <f t="shared" si="9"/>
        <v>2900000</v>
      </c>
      <c r="R67" s="11">
        <f t="shared" si="10"/>
        <v>100000</v>
      </c>
    </row>
    <row r="68">
      <c r="A68" s="1" t="s">
        <v>3297</v>
      </c>
      <c r="B68" s="8">
        <v>45909.0</v>
      </c>
      <c r="C68" s="1" t="s">
        <v>22</v>
      </c>
      <c r="D68" s="12"/>
      <c r="E68" s="10">
        <v>1230000.0</v>
      </c>
      <c r="F68" s="1" t="s">
        <v>30</v>
      </c>
      <c r="G68" s="11">
        <f t="shared" si="1"/>
        <v>19442664</v>
      </c>
      <c r="H68" s="11">
        <f t="shared" si="11"/>
        <v>5632000</v>
      </c>
      <c r="I68" s="11">
        <f t="shared" si="2"/>
        <v>6026400</v>
      </c>
      <c r="J68" s="11">
        <f t="shared" si="12"/>
        <v>4420464</v>
      </c>
      <c r="K68" s="11">
        <f t="shared" si="3"/>
        <v>7784264</v>
      </c>
      <c r="L68" s="11">
        <f t="shared" si="4"/>
        <v>2018650</v>
      </c>
      <c r="M68" s="11">
        <f t="shared" si="5"/>
        <v>3142650</v>
      </c>
      <c r="N68" s="11">
        <f t="shared" si="6"/>
        <v>576104.6667</v>
      </c>
      <c r="O68" s="11">
        <f t="shared" si="7"/>
        <v>-547895.3333</v>
      </c>
      <c r="P68" s="11">
        <f t="shared" si="8"/>
        <v>5076821.667</v>
      </c>
      <c r="Q68" s="11">
        <f t="shared" si="9"/>
        <v>2900000</v>
      </c>
      <c r="R68" s="11">
        <f t="shared" si="10"/>
        <v>100000</v>
      </c>
    </row>
    <row r="69">
      <c r="A69" s="1" t="s">
        <v>3298</v>
      </c>
      <c r="B69" s="8">
        <v>45909.0</v>
      </c>
      <c r="C69" s="1" t="s">
        <v>25</v>
      </c>
      <c r="D69" s="12"/>
      <c r="E69" s="10">
        <v>14000.0</v>
      </c>
      <c r="F69" s="1" t="s">
        <v>2386</v>
      </c>
      <c r="G69" s="11">
        <f t="shared" si="1"/>
        <v>19442664</v>
      </c>
      <c r="H69" s="11">
        <f t="shared" si="11"/>
        <v>5646000</v>
      </c>
      <c r="I69" s="11">
        <f t="shared" si="2"/>
        <v>6026400</v>
      </c>
      <c r="J69" s="11">
        <f t="shared" si="12"/>
        <v>4406464</v>
      </c>
      <c r="K69" s="11">
        <f t="shared" si="3"/>
        <v>7770264</v>
      </c>
      <c r="L69" s="11">
        <f t="shared" si="4"/>
        <v>2018650</v>
      </c>
      <c r="M69" s="11">
        <f t="shared" si="5"/>
        <v>3142650</v>
      </c>
      <c r="N69" s="11">
        <f t="shared" si="6"/>
        <v>571438</v>
      </c>
      <c r="O69" s="11">
        <f t="shared" si="7"/>
        <v>-552562</v>
      </c>
      <c r="P69" s="11">
        <f t="shared" si="8"/>
        <v>5072155</v>
      </c>
      <c r="Q69" s="11">
        <f t="shared" si="9"/>
        <v>2900000</v>
      </c>
      <c r="R69" s="11">
        <f t="shared" si="10"/>
        <v>100000</v>
      </c>
    </row>
    <row r="70">
      <c r="A70" s="14" t="s">
        <v>3299</v>
      </c>
      <c r="B70" s="8">
        <v>45909.0</v>
      </c>
      <c r="C70" s="1" t="s">
        <v>25</v>
      </c>
      <c r="D70" s="12"/>
      <c r="E70" s="10">
        <v>225000.0</v>
      </c>
      <c r="F70" s="1" t="s">
        <v>3300</v>
      </c>
      <c r="G70" s="11">
        <f t="shared" si="1"/>
        <v>19442664</v>
      </c>
      <c r="H70" s="11">
        <f t="shared" si="11"/>
        <v>5871000</v>
      </c>
      <c r="I70" s="11">
        <f t="shared" si="2"/>
        <v>6026400</v>
      </c>
      <c r="J70" s="11">
        <f t="shared" si="12"/>
        <v>4181464</v>
      </c>
      <c r="K70" s="11">
        <f t="shared" si="3"/>
        <v>7545264</v>
      </c>
      <c r="L70" s="11">
        <f t="shared" si="4"/>
        <v>2018650</v>
      </c>
      <c r="M70" s="11">
        <f t="shared" si="5"/>
        <v>3142650</v>
      </c>
      <c r="N70" s="11">
        <f t="shared" si="6"/>
        <v>496438</v>
      </c>
      <c r="O70" s="11">
        <f t="shared" si="7"/>
        <v>-627562</v>
      </c>
      <c r="P70" s="11">
        <f t="shared" si="8"/>
        <v>4997155</v>
      </c>
      <c r="Q70" s="11">
        <f t="shared" si="9"/>
        <v>2900000</v>
      </c>
      <c r="R70" s="11">
        <f t="shared" si="10"/>
        <v>100000</v>
      </c>
    </row>
    <row r="71">
      <c r="A71" s="1" t="s">
        <v>3301</v>
      </c>
      <c r="B71" s="8">
        <v>45909.0</v>
      </c>
      <c r="C71" s="1" t="s">
        <v>6</v>
      </c>
      <c r="D71" s="10">
        <v>338000.0</v>
      </c>
      <c r="E71" s="12"/>
      <c r="F71" s="1" t="s">
        <v>3302</v>
      </c>
      <c r="G71" s="11">
        <f t="shared" si="1"/>
        <v>19780664</v>
      </c>
      <c r="H71" s="11">
        <f t="shared" si="11"/>
        <v>5871000</v>
      </c>
      <c r="I71" s="11">
        <f t="shared" si="2"/>
        <v>6026400</v>
      </c>
      <c r="J71" s="11">
        <f t="shared" si="12"/>
        <v>4519464</v>
      </c>
      <c r="K71" s="11">
        <f t="shared" si="3"/>
        <v>7883264</v>
      </c>
      <c r="L71" s="11">
        <f t="shared" si="4"/>
        <v>2018650</v>
      </c>
      <c r="M71" s="11">
        <f t="shared" si="5"/>
        <v>3142650</v>
      </c>
      <c r="N71" s="11">
        <f t="shared" si="6"/>
        <v>609104.6667</v>
      </c>
      <c r="O71" s="11">
        <f t="shared" si="7"/>
        <v>-514895.3333</v>
      </c>
      <c r="P71" s="11">
        <f t="shared" si="8"/>
        <v>5109821.667</v>
      </c>
      <c r="Q71" s="11">
        <f t="shared" si="9"/>
        <v>2900000</v>
      </c>
      <c r="R71" s="11">
        <f t="shared" si="10"/>
        <v>100000</v>
      </c>
    </row>
    <row r="72">
      <c r="A72" s="1" t="s">
        <v>3303</v>
      </c>
      <c r="B72" s="8">
        <v>45911.0</v>
      </c>
      <c r="C72" s="1" t="s">
        <v>25</v>
      </c>
      <c r="D72" s="12"/>
      <c r="E72" s="10">
        <v>107000.0</v>
      </c>
      <c r="F72" s="1" t="s">
        <v>62</v>
      </c>
      <c r="G72" s="11">
        <f t="shared" si="1"/>
        <v>19780664</v>
      </c>
      <c r="H72" s="11">
        <f t="shared" si="11"/>
        <v>5978000</v>
      </c>
      <c r="I72" s="11">
        <f t="shared" si="2"/>
        <v>6026400</v>
      </c>
      <c r="J72" s="11">
        <f t="shared" si="12"/>
        <v>4412464</v>
      </c>
      <c r="K72" s="11">
        <f t="shared" si="3"/>
        <v>7776264</v>
      </c>
      <c r="L72" s="11">
        <f t="shared" si="4"/>
        <v>2018650</v>
      </c>
      <c r="M72" s="11">
        <f t="shared" si="5"/>
        <v>3142650</v>
      </c>
      <c r="N72" s="11">
        <f t="shared" si="6"/>
        <v>573438</v>
      </c>
      <c r="O72" s="11">
        <f t="shared" si="7"/>
        <v>-550562</v>
      </c>
      <c r="P72" s="11">
        <f t="shared" si="8"/>
        <v>5074155</v>
      </c>
      <c r="Q72" s="11">
        <f t="shared" si="9"/>
        <v>2900000</v>
      </c>
      <c r="R72" s="11">
        <f t="shared" si="10"/>
        <v>100000</v>
      </c>
    </row>
    <row r="73">
      <c r="A73" s="1" t="s">
        <v>3304</v>
      </c>
      <c r="B73" s="8">
        <v>45911.0</v>
      </c>
      <c r="C73" s="1" t="s">
        <v>1982</v>
      </c>
      <c r="D73" s="12"/>
      <c r="E73" s="10">
        <v>300000.0</v>
      </c>
      <c r="F73" s="1" t="s">
        <v>3275</v>
      </c>
      <c r="G73" s="11">
        <f t="shared" si="1"/>
        <v>19780664</v>
      </c>
      <c r="H73" s="11">
        <f t="shared" si="11"/>
        <v>5978000</v>
      </c>
      <c r="I73" s="11">
        <f t="shared" si="2"/>
        <v>6026400</v>
      </c>
      <c r="J73" s="11">
        <f t="shared" si="12"/>
        <v>4112464</v>
      </c>
      <c r="K73" s="11">
        <f t="shared" si="3"/>
        <v>7776264</v>
      </c>
      <c r="L73" s="11">
        <f t="shared" si="4"/>
        <v>2318650</v>
      </c>
      <c r="M73" s="11">
        <f t="shared" si="5"/>
        <v>3142650</v>
      </c>
      <c r="N73" s="11">
        <f t="shared" si="6"/>
        <v>273438</v>
      </c>
      <c r="O73" s="11">
        <f t="shared" si="7"/>
        <v>-550562</v>
      </c>
      <c r="P73" s="11">
        <f t="shared" si="8"/>
        <v>5074155</v>
      </c>
      <c r="Q73" s="11">
        <f t="shared" si="9"/>
        <v>2900000</v>
      </c>
      <c r="R73" s="11">
        <f t="shared" si="10"/>
        <v>100000</v>
      </c>
    </row>
    <row r="74">
      <c r="A74" s="1" t="s">
        <v>3305</v>
      </c>
      <c r="B74" s="8">
        <v>45909.0</v>
      </c>
      <c r="C74" s="1" t="s">
        <v>6</v>
      </c>
      <c r="D74" s="10">
        <v>112500.0</v>
      </c>
      <c r="E74" s="12"/>
      <c r="F74" s="1" t="s">
        <v>3306</v>
      </c>
      <c r="G74" s="11">
        <f t="shared" si="1"/>
        <v>19893164</v>
      </c>
      <c r="H74" s="11">
        <f t="shared" si="11"/>
        <v>5978000</v>
      </c>
      <c r="I74" s="11">
        <f t="shared" si="2"/>
        <v>6026400</v>
      </c>
      <c r="J74" s="11">
        <f t="shared" si="12"/>
        <v>4224964</v>
      </c>
      <c r="K74" s="11">
        <f t="shared" si="3"/>
        <v>7888764</v>
      </c>
      <c r="L74" s="11">
        <f t="shared" si="4"/>
        <v>2318650</v>
      </c>
      <c r="M74" s="11">
        <f t="shared" si="5"/>
        <v>3142650</v>
      </c>
      <c r="N74" s="11">
        <f t="shared" si="6"/>
        <v>310938</v>
      </c>
      <c r="O74" s="11">
        <f t="shared" si="7"/>
        <v>-513062</v>
      </c>
      <c r="P74" s="11">
        <f t="shared" si="8"/>
        <v>5111655</v>
      </c>
      <c r="Q74" s="11">
        <f t="shared" si="9"/>
        <v>2900000</v>
      </c>
      <c r="R74" s="11">
        <f t="shared" si="10"/>
        <v>100000</v>
      </c>
    </row>
    <row r="75">
      <c r="A75" s="1" t="s">
        <v>3307</v>
      </c>
      <c r="B75" s="8">
        <v>45909.0</v>
      </c>
      <c r="C75" s="1" t="s">
        <v>6</v>
      </c>
      <c r="D75" s="10">
        <v>20000.0</v>
      </c>
      <c r="E75" s="12"/>
      <c r="F75" s="1" t="s">
        <v>3244</v>
      </c>
      <c r="G75" s="11">
        <f t="shared" si="1"/>
        <v>19913164</v>
      </c>
      <c r="H75" s="11">
        <f t="shared" si="11"/>
        <v>5978000</v>
      </c>
      <c r="I75" s="11">
        <f t="shared" si="2"/>
        <v>6026400</v>
      </c>
      <c r="J75" s="11">
        <f t="shared" si="12"/>
        <v>4244964</v>
      </c>
      <c r="K75" s="11">
        <f t="shared" si="3"/>
        <v>7908764</v>
      </c>
      <c r="L75" s="11">
        <f t="shared" si="4"/>
        <v>2318650</v>
      </c>
      <c r="M75" s="11">
        <f t="shared" si="5"/>
        <v>3142650</v>
      </c>
      <c r="N75" s="11">
        <f t="shared" si="6"/>
        <v>317604.6667</v>
      </c>
      <c r="O75" s="11">
        <f t="shared" si="7"/>
        <v>-506395.3333</v>
      </c>
      <c r="P75" s="11">
        <f t="shared" si="8"/>
        <v>5118321.667</v>
      </c>
      <c r="Q75" s="11">
        <f t="shared" si="9"/>
        <v>2900000</v>
      </c>
      <c r="R75" s="11">
        <f t="shared" si="10"/>
        <v>100000</v>
      </c>
    </row>
    <row r="76">
      <c r="A76" s="1" t="s">
        <v>3308</v>
      </c>
      <c r="B76" s="8">
        <v>45909.0</v>
      </c>
      <c r="C76" s="1" t="s">
        <v>6</v>
      </c>
      <c r="D76" s="10">
        <v>115000.0</v>
      </c>
      <c r="E76" s="12"/>
      <c r="F76" s="1" t="s">
        <v>3309</v>
      </c>
      <c r="G76" s="11">
        <f t="shared" si="1"/>
        <v>20028164</v>
      </c>
      <c r="H76" s="11">
        <f t="shared" si="11"/>
        <v>5978000</v>
      </c>
      <c r="I76" s="11">
        <f t="shared" si="2"/>
        <v>6026400</v>
      </c>
      <c r="J76" s="11">
        <f t="shared" si="12"/>
        <v>4359964</v>
      </c>
      <c r="K76" s="11">
        <f t="shared" si="3"/>
        <v>8023764</v>
      </c>
      <c r="L76" s="11">
        <f t="shared" si="4"/>
        <v>2318650</v>
      </c>
      <c r="M76" s="11">
        <f t="shared" si="5"/>
        <v>3142650</v>
      </c>
      <c r="N76" s="11">
        <f t="shared" si="6"/>
        <v>355938</v>
      </c>
      <c r="O76" s="11">
        <f t="shared" si="7"/>
        <v>-468062</v>
      </c>
      <c r="P76" s="11">
        <f t="shared" si="8"/>
        <v>5156655</v>
      </c>
      <c r="Q76" s="11">
        <f t="shared" si="9"/>
        <v>2900000</v>
      </c>
      <c r="R76" s="11">
        <f t="shared" si="10"/>
        <v>100000</v>
      </c>
    </row>
    <row r="77">
      <c r="A77" s="1" t="s">
        <v>3310</v>
      </c>
      <c r="B77" s="8">
        <v>45909.0</v>
      </c>
      <c r="C77" s="1" t="s">
        <v>6</v>
      </c>
      <c r="D77" s="10">
        <v>105000.0</v>
      </c>
      <c r="E77" s="12"/>
      <c r="F77" s="1" t="s">
        <v>3311</v>
      </c>
      <c r="G77" s="11">
        <f t="shared" si="1"/>
        <v>20133164</v>
      </c>
      <c r="H77" s="11">
        <f t="shared" si="11"/>
        <v>5978000</v>
      </c>
      <c r="I77" s="11">
        <f t="shared" si="2"/>
        <v>6026400</v>
      </c>
      <c r="J77" s="11">
        <f t="shared" si="12"/>
        <v>4464964</v>
      </c>
      <c r="K77" s="11">
        <f t="shared" si="3"/>
        <v>8128764</v>
      </c>
      <c r="L77" s="11">
        <f t="shared" si="4"/>
        <v>2318650</v>
      </c>
      <c r="M77" s="11">
        <f t="shared" si="5"/>
        <v>3142650</v>
      </c>
      <c r="N77" s="11">
        <f t="shared" si="6"/>
        <v>390938</v>
      </c>
      <c r="O77" s="11">
        <f t="shared" si="7"/>
        <v>-433062</v>
      </c>
      <c r="P77" s="11">
        <f t="shared" si="8"/>
        <v>5191655</v>
      </c>
      <c r="Q77" s="11">
        <f t="shared" si="9"/>
        <v>2900000</v>
      </c>
      <c r="R77" s="11">
        <f t="shared" si="10"/>
        <v>100000</v>
      </c>
    </row>
    <row r="78">
      <c r="A78" s="1" t="s">
        <v>3312</v>
      </c>
      <c r="B78" s="8">
        <v>45909.0</v>
      </c>
      <c r="C78" s="1" t="s">
        <v>6</v>
      </c>
      <c r="D78" s="10">
        <v>272000.0</v>
      </c>
      <c r="E78" s="12"/>
      <c r="F78" s="1" t="s">
        <v>2821</v>
      </c>
      <c r="G78" s="11">
        <f t="shared" si="1"/>
        <v>20405164</v>
      </c>
      <c r="H78" s="11">
        <f t="shared" si="11"/>
        <v>5978000</v>
      </c>
      <c r="I78" s="11">
        <f t="shared" si="2"/>
        <v>6026400</v>
      </c>
      <c r="J78" s="11">
        <f t="shared" si="12"/>
        <v>4736964</v>
      </c>
      <c r="K78" s="11">
        <f t="shared" si="3"/>
        <v>8400764</v>
      </c>
      <c r="L78" s="11">
        <f t="shared" si="4"/>
        <v>2318650</v>
      </c>
      <c r="M78" s="11">
        <f t="shared" si="5"/>
        <v>3142650</v>
      </c>
      <c r="N78" s="11">
        <f t="shared" si="6"/>
        <v>481604.6667</v>
      </c>
      <c r="O78" s="11">
        <f t="shared" si="7"/>
        <v>-342395.3333</v>
      </c>
      <c r="P78" s="11">
        <f t="shared" si="8"/>
        <v>5282321.667</v>
      </c>
      <c r="Q78" s="11">
        <f t="shared" si="9"/>
        <v>2900000</v>
      </c>
      <c r="R78" s="11">
        <f t="shared" si="10"/>
        <v>100000</v>
      </c>
    </row>
    <row r="79">
      <c r="A79" s="1" t="s">
        <v>3313</v>
      </c>
      <c r="B79" s="8">
        <v>45909.0</v>
      </c>
      <c r="C79" s="1" t="s">
        <v>6</v>
      </c>
      <c r="D79" s="10">
        <v>944000.0</v>
      </c>
      <c r="E79" s="12"/>
      <c r="F79" s="1" t="s">
        <v>3314</v>
      </c>
      <c r="G79" s="11">
        <f t="shared" si="1"/>
        <v>21349164</v>
      </c>
      <c r="H79" s="11">
        <f t="shared" si="11"/>
        <v>5978000</v>
      </c>
      <c r="I79" s="11">
        <f t="shared" si="2"/>
        <v>6026400</v>
      </c>
      <c r="J79" s="11">
        <f t="shared" si="12"/>
        <v>5680964</v>
      </c>
      <c r="K79" s="11">
        <f t="shared" si="3"/>
        <v>9344764</v>
      </c>
      <c r="L79" s="11">
        <f t="shared" si="4"/>
        <v>2318650</v>
      </c>
      <c r="M79" s="11">
        <f t="shared" si="5"/>
        <v>3142650</v>
      </c>
      <c r="N79" s="11">
        <f t="shared" si="6"/>
        <v>796271.3333</v>
      </c>
      <c r="O79" s="11">
        <f t="shared" si="7"/>
        <v>-27728.66667</v>
      </c>
      <c r="P79" s="11">
        <f t="shared" si="8"/>
        <v>5596988.333</v>
      </c>
      <c r="Q79" s="11">
        <f t="shared" si="9"/>
        <v>2900000</v>
      </c>
      <c r="R79" s="11">
        <f t="shared" si="10"/>
        <v>100000</v>
      </c>
    </row>
    <row r="80">
      <c r="A80" s="1" t="s">
        <v>3315</v>
      </c>
      <c r="B80" s="8">
        <v>45909.0</v>
      </c>
      <c r="C80" s="1" t="s">
        <v>6</v>
      </c>
      <c r="D80" s="10">
        <v>965000.0</v>
      </c>
      <c r="E80" s="12"/>
      <c r="F80" s="1" t="s">
        <v>3316</v>
      </c>
      <c r="G80" s="11">
        <f t="shared" si="1"/>
        <v>22314164</v>
      </c>
      <c r="H80" s="11">
        <f t="shared" si="11"/>
        <v>5978000</v>
      </c>
      <c r="I80" s="11">
        <f t="shared" si="2"/>
        <v>6026400</v>
      </c>
      <c r="J80" s="11">
        <f t="shared" si="12"/>
        <v>6645964</v>
      </c>
      <c r="K80" s="11">
        <f t="shared" si="3"/>
        <v>10309764</v>
      </c>
      <c r="L80" s="11">
        <f t="shared" si="4"/>
        <v>2318650</v>
      </c>
      <c r="M80" s="11">
        <f t="shared" si="5"/>
        <v>3142650</v>
      </c>
      <c r="N80" s="11">
        <f t="shared" si="6"/>
        <v>1117938</v>
      </c>
      <c r="O80" s="11">
        <f t="shared" si="7"/>
        <v>293938</v>
      </c>
      <c r="P80" s="11">
        <f t="shared" si="8"/>
        <v>5918655</v>
      </c>
      <c r="Q80" s="11">
        <f t="shared" si="9"/>
        <v>2900000</v>
      </c>
      <c r="R80" s="11">
        <f t="shared" si="10"/>
        <v>100000</v>
      </c>
    </row>
    <row r="81">
      <c r="A81" s="1" t="s">
        <v>3317</v>
      </c>
      <c r="B81" s="8">
        <v>45909.0</v>
      </c>
      <c r="C81" s="1" t="s">
        <v>6</v>
      </c>
      <c r="D81" s="10">
        <v>375000.0</v>
      </c>
      <c r="E81" s="12"/>
      <c r="F81" s="1" t="s">
        <v>3318</v>
      </c>
      <c r="G81" s="11">
        <f t="shared" si="1"/>
        <v>22689164</v>
      </c>
      <c r="H81" s="11">
        <f t="shared" si="11"/>
        <v>5978000</v>
      </c>
      <c r="I81" s="11">
        <f t="shared" si="2"/>
        <v>6026400</v>
      </c>
      <c r="J81" s="11">
        <f t="shared" si="12"/>
        <v>7020964</v>
      </c>
      <c r="K81" s="11">
        <f t="shared" si="3"/>
        <v>10684764</v>
      </c>
      <c r="L81" s="11">
        <f t="shared" si="4"/>
        <v>2318650</v>
      </c>
      <c r="M81" s="11">
        <f t="shared" si="5"/>
        <v>3142650</v>
      </c>
      <c r="N81" s="11">
        <f t="shared" si="6"/>
        <v>1242938</v>
      </c>
      <c r="O81" s="11">
        <f t="shared" si="7"/>
        <v>418938</v>
      </c>
      <c r="P81" s="11">
        <f t="shared" si="8"/>
        <v>6043655</v>
      </c>
      <c r="Q81" s="11">
        <f t="shared" si="9"/>
        <v>2900000</v>
      </c>
      <c r="R81" s="11">
        <f t="shared" si="10"/>
        <v>100000</v>
      </c>
    </row>
    <row r="82">
      <c r="A82" s="1" t="s">
        <v>3319</v>
      </c>
      <c r="B82" s="8">
        <v>45909.0</v>
      </c>
      <c r="C82" s="1" t="s">
        <v>6</v>
      </c>
      <c r="D82" s="10">
        <v>40000.0</v>
      </c>
      <c r="E82" s="12"/>
      <c r="F82" s="1" t="s">
        <v>2579</v>
      </c>
      <c r="G82" s="11">
        <f t="shared" si="1"/>
        <v>22729164</v>
      </c>
      <c r="H82" s="11">
        <f t="shared" si="11"/>
        <v>5978000</v>
      </c>
      <c r="I82" s="11">
        <f t="shared" si="2"/>
        <v>6026400</v>
      </c>
      <c r="J82" s="11">
        <f t="shared" si="12"/>
        <v>7060964</v>
      </c>
      <c r="K82" s="11">
        <f t="shared" si="3"/>
        <v>10724764</v>
      </c>
      <c r="L82" s="11">
        <f t="shared" si="4"/>
        <v>2318650</v>
      </c>
      <c r="M82" s="11">
        <f t="shared" si="5"/>
        <v>3142650</v>
      </c>
      <c r="N82" s="11">
        <f t="shared" si="6"/>
        <v>1256271.333</v>
      </c>
      <c r="O82" s="11">
        <f t="shared" si="7"/>
        <v>432271.3333</v>
      </c>
      <c r="P82" s="11">
        <f t="shared" si="8"/>
        <v>6056988.333</v>
      </c>
      <c r="Q82" s="11">
        <f t="shared" si="9"/>
        <v>2900000</v>
      </c>
      <c r="R82" s="11">
        <f t="shared" si="10"/>
        <v>100000</v>
      </c>
    </row>
    <row r="83">
      <c r="A83" s="1" t="s">
        <v>3320</v>
      </c>
      <c r="B83" s="8">
        <v>45909.0</v>
      </c>
      <c r="C83" s="1" t="s">
        <v>6</v>
      </c>
      <c r="D83" s="10">
        <v>200000.0</v>
      </c>
      <c r="E83" s="12"/>
      <c r="F83" s="1" t="s">
        <v>3321</v>
      </c>
      <c r="G83" s="11">
        <f t="shared" si="1"/>
        <v>22929164</v>
      </c>
      <c r="H83" s="11">
        <f t="shared" si="11"/>
        <v>5978000</v>
      </c>
      <c r="I83" s="11">
        <f t="shared" si="2"/>
        <v>6026400</v>
      </c>
      <c r="J83" s="11">
        <f t="shared" si="12"/>
        <v>7260964</v>
      </c>
      <c r="K83" s="11">
        <f t="shared" si="3"/>
        <v>10924764</v>
      </c>
      <c r="L83" s="11">
        <f t="shared" si="4"/>
        <v>2318650</v>
      </c>
      <c r="M83" s="11">
        <f t="shared" si="5"/>
        <v>3142650</v>
      </c>
      <c r="N83" s="11">
        <f t="shared" si="6"/>
        <v>1322938</v>
      </c>
      <c r="O83" s="11">
        <f t="shared" si="7"/>
        <v>498938</v>
      </c>
      <c r="P83" s="11">
        <f t="shared" si="8"/>
        <v>6123655</v>
      </c>
      <c r="Q83" s="11">
        <f t="shared" si="9"/>
        <v>2900000</v>
      </c>
      <c r="R83" s="11">
        <f t="shared" si="10"/>
        <v>100000</v>
      </c>
    </row>
    <row r="84">
      <c r="A84" s="1" t="s">
        <v>3322</v>
      </c>
      <c r="B84" s="8">
        <v>45909.0</v>
      </c>
      <c r="C84" s="1" t="s">
        <v>6</v>
      </c>
      <c r="D84" s="10">
        <v>232500.0</v>
      </c>
      <c r="E84" s="12"/>
      <c r="F84" s="1" t="s">
        <v>2449</v>
      </c>
      <c r="G84" s="11">
        <f t="shared" si="1"/>
        <v>23161664</v>
      </c>
      <c r="H84" s="11">
        <f t="shared" si="11"/>
        <v>5978000</v>
      </c>
      <c r="I84" s="11">
        <f t="shared" si="2"/>
        <v>6026400</v>
      </c>
      <c r="J84" s="11">
        <f t="shared" si="12"/>
        <v>7493464</v>
      </c>
      <c r="K84" s="11">
        <f t="shared" si="3"/>
        <v>11157264</v>
      </c>
      <c r="L84" s="11">
        <f t="shared" si="4"/>
        <v>2318650</v>
      </c>
      <c r="M84" s="11">
        <f t="shared" si="5"/>
        <v>3142650</v>
      </c>
      <c r="N84" s="11">
        <f t="shared" si="6"/>
        <v>1400438</v>
      </c>
      <c r="O84" s="11">
        <f t="shared" si="7"/>
        <v>576438</v>
      </c>
      <c r="P84" s="11">
        <f t="shared" si="8"/>
        <v>6201155</v>
      </c>
      <c r="Q84" s="11">
        <f t="shared" si="9"/>
        <v>2900000</v>
      </c>
      <c r="R84" s="11">
        <f t="shared" si="10"/>
        <v>100000</v>
      </c>
    </row>
    <row r="85">
      <c r="A85" s="1" t="s">
        <v>3323</v>
      </c>
      <c r="B85" s="8">
        <v>45910.0</v>
      </c>
      <c r="C85" s="1" t="s">
        <v>6</v>
      </c>
      <c r="D85" s="10">
        <v>221000.0</v>
      </c>
      <c r="E85" s="12"/>
      <c r="F85" s="1" t="s">
        <v>3324</v>
      </c>
      <c r="G85" s="11">
        <f t="shared" si="1"/>
        <v>23382664</v>
      </c>
      <c r="H85" s="11">
        <f t="shared" si="11"/>
        <v>5978000</v>
      </c>
      <c r="I85" s="11">
        <f t="shared" si="2"/>
        <v>6026400</v>
      </c>
      <c r="J85" s="11">
        <f t="shared" si="12"/>
        <v>7714464</v>
      </c>
      <c r="K85" s="11">
        <f t="shared" si="3"/>
        <v>11378264</v>
      </c>
      <c r="L85" s="11">
        <f t="shared" si="4"/>
        <v>2318650</v>
      </c>
      <c r="M85" s="11">
        <f t="shared" si="5"/>
        <v>3142650</v>
      </c>
      <c r="N85" s="11">
        <f t="shared" si="6"/>
        <v>1474104.667</v>
      </c>
      <c r="O85" s="11">
        <f t="shared" si="7"/>
        <v>650104.6667</v>
      </c>
      <c r="P85" s="11">
        <f t="shared" si="8"/>
        <v>6274821.667</v>
      </c>
      <c r="Q85" s="11">
        <f t="shared" si="9"/>
        <v>2900000</v>
      </c>
      <c r="R85" s="11">
        <f t="shared" si="10"/>
        <v>100000</v>
      </c>
    </row>
    <row r="86">
      <c r="A86" s="1" t="s">
        <v>3325</v>
      </c>
      <c r="B86" s="8">
        <v>45910.0</v>
      </c>
      <c r="C86" s="1" t="s">
        <v>6</v>
      </c>
      <c r="D86" s="10">
        <v>78000.0</v>
      </c>
      <c r="E86" s="12"/>
      <c r="F86" s="1" t="s">
        <v>3326</v>
      </c>
      <c r="G86" s="11">
        <f t="shared" si="1"/>
        <v>23460664</v>
      </c>
      <c r="H86" s="11">
        <f t="shared" si="11"/>
        <v>5978000</v>
      </c>
      <c r="I86" s="11">
        <f t="shared" si="2"/>
        <v>6026400</v>
      </c>
      <c r="J86" s="11">
        <f t="shared" si="12"/>
        <v>7792464</v>
      </c>
      <c r="K86" s="11">
        <f t="shared" si="3"/>
        <v>11456264</v>
      </c>
      <c r="L86" s="11">
        <f t="shared" si="4"/>
        <v>2318650</v>
      </c>
      <c r="M86" s="11">
        <f t="shared" si="5"/>
        <v>3142650</v>
      </c>
      <c r="N86" s="11">
        <f t="shared" si="6"/>
        <v>1500104.667</v>
      </c>
      <c r="O86" s="11">
        <f t="shared" si="7"/>
        <v>676104.6667</v>
      </c>
      <c r="P86" s="11">
        <f t="shared" si="8"/>
        <v>6300821.667</v>
      </c>
      <c r="Q86" s="11">
        <f t="shared" si="9"/>
        <v>2900000</v>
      </c>
      <c r="R86" s="11">
        <f t="shared" si="10"/>
        <v>100000</v>
      </c>
    </row>
    <row r="87">
      <c r="A87" s="1" t="s">
        <v>3327</v>
      </c>
      <c r="B87" s="8">
        <v>45910.0</v>
      </c>
      <c r="C87" s="1" t="s">
        <v>6</v>
      </c>
      <c r="D87" s="10">
        <v>1800000.0</v>
      </c>
      <c r="E87" s="12"/>
      <c r="F87" s="1" t="s">
        <v>3328</v>
      </c>
      <c r="G87" s="11">
        <f t="shared" si="1"/>
        <v>25260664</v>
      </c>
      <c r="H87" s="11">
        <f t="shared" si="11"/>
        <v>5978000</v>
      </c>
      <c r="I87" s="11">
        <f t="shared" si="2"/>
        <v>6026400</v>
      </c>
      <c r="J87" s="11">
        <f t="shared" si="12"/>
        <v>9592464</v>
      </c>
      <c r="K87" s="11">
        <f t="shared" si="3"/>
        <v>13256264</v>
      </c>
      <c r="L87" s="11">
        <f t="shared" si="4"/>
        <v>2318650</v>
      </c>
      <c r="M87" s="11">
        <f t="shared" si="5"/>
        <v>3142650</v>
      </c>
      <c r="N87" s="11">
        <f t="shared" si="6"/>
        <v>2100104.667</v>
      </c>
      <c r="O87" s="11">
        <f t="shared" si="7"/>
        <v>1276104.667</v>
      </c>
      <c r="P87" s="11">
        <f t="shared" si="8"/>
        <v>6900821.667</v>
      </c>
      <c r="Q87" s="11">
        <f t="shared" si="9"/>
        <v>2900000</v>
      </c>
      <c r="R87" s="11">
        <f t="shared" si="10"/>
        <v>100000</v>
      </c>
    </row>
    <row r="88">
      <c r="A88" s="1" t="s">
        <v>3329</v>
      </c>
      <c r="B88" s="8">
        <v>45911.0</v>
      </c>
      <c r="C88" s="1" t="s">
        <v>6</v>
      </c>
      <c r="D88" s="10">
        <v>73000.0</v>
      </c>
      <c r="E88" s="12"/>
      <c r="F88" s="1" t="s">
        <v>2485</v>
      </c>
      <c r="G88" s="11">
        <f t="shared" si="1"/>
        <v>25333664</v>
      </c>
      <c r="H88" s="11">
        <f t="shared" si="11"/>
        <v>5978000</v>
      </c>
      <c r="I88" s="11">
        <f t="shared" si="2"/>
        <v>6026400</v>
      </c>
      <c r="J88" s="11">
        <f t="shared" si="12"/>
        <v>9665464</v>
      </c>
      <c r="K88" s="11">
        <f t="shared" si="3"/>
        <v>13329264</v>
      </c>
      <c r="L88" s="11">
        <f t="shared" si="4"/>
        <v>2318650</v>
      </c>
      <c r="M88" s="11">
        <f t="shared" si="5"/>
        <v>3142650</v>
      </c>
      <c r="N88" s="11">
        <f t="shared" si="6"/>
        <v>2124438</v>
      </c>
      <c r="O88" s="11">
        <f t="shared" si="7"/>
        <v>1300438</v>
      </c>
      <c r="P88" s="11">
        <f t="shared" si="8"/>
        <v>6925155</v>
      </c>
      <c r="Q88" s="11">
        <f t="shared" si="9"/>
        <v>2900000</v>
      </c>
      <c r="R88" s="11">
        <f t="shared" si="10"/>
        <v>100000</v>
      </c>
    </row>
    <row r="89">
      <c r="A89" s="1" t="s">
        <v>3330</v>
      </c>
      <c r="B89" s="8">
        <v>45911.0</v>
      </c>
      <c r="C89" s="1" t="s">
        <v>6</v>
      </c>
      <c r="D89" s="10">
        <v>281500.0</v>
      </c>
      <c r="E89" s="12"/>
      <c r="F89" s="1" t="s">
        <v>2390</v>
      </c>
      <c r="G89" s="11">
        <f t="shared" si="1"/>
        <v>25615164</v>
      </c>
      <c r="H89" s="11">
        <f t="shared" si="11"/>
        <v>5978000</v>
      </c>
      <c r="I89" s="11">
        <f t="shared" si="2"/>
        <v>6026400</v>
      </c>
      <c r="J89" s="11">
        <f t="shared" si="12"/>
        <v>9946964</v>
      </c>
      <c r="K89" s="11">
        <f t="shared" si="3"/>
        <v>13610764</v>
      </c>
      <c r="L89" s="11">
        <f t="shared" si="4"/>
        <v>2318650</v>
      </c>
      <c r="M89" s="11">
        <f t="shared" si="5"/>
        <v>3142650</v>
      </c>
      <c r="N89" s="11">
        <f t="shared" si="6"/>
        <v>2218271.333</v>
      </c>
      <c r="O89" s="11">
        <f t="shared" si="7"/>
        <v>1394271.333</v>
      </c>
      <c r="P89" s="11">
        <f t="shared" si="8"/>
        <v>7018988.333</v>
      </c>
      <c r="Q89" s="11">
        <f t="shared" si="9"/>
        <v>2900000</v>
      </c>
      <c r="R89" s="11">
        <f t="shared" si="10"/>
        <v>100000</v>
      </c>
    </row>
    <row r="90">
      <c r="A90" s="1" t="s">
        <v>3331</v>
      </c>
      <c r="B90" s="8">
        <v>45911.0</v>
      </c>
      <c r="C90" s="1" t="s">
        <v>6</v>
      </c>
      <c r="D90" s="10">
        <v>198000.0</v>
      </c>
      <c r="E90" s="12"/>
      <c r="F90" s="1" t="s">
        <v>3332</v>
      </c>
      <c r="G90" s="11">
        <f t="shared" si="1"/>
        <v>25813164</v>
      </c>
      <c r="H90" s="11">
        <f t="shared" si="11"/>
        <v>5978000</v>
      </c>
      <c r="I90" s="11">
        <f t="shared" si="2"/>
        <v>6026400</v>
      </c>
      <c r="J90" s="11">
        <f t="shared" si="12"/>
        <v>10144964</v>
      </c>
      <c r="K90" s="11">
        <f t="shared" si="3"/>
        <v>13808764</v>
      </c>
      <c r="L90" s="11">
        <f t="shared" si="4"/>
        <v>2318650</v>
      </c>
      <c r="M90" s="11">
        <f t="shared" si="5"/>
        <v>3142650</v>
      </c>
      <c r="N90" s="11">
        <f t="shared" si="6"/>
        <v>2284271.333</v>
      </c>
      <c r="O90" s="11">
        <f t="shared" si="7"/>
        <v>1460271.333</v>
      </c>
      <c r="P90" s="11">
        <f t="shared" si="8"/>
        <v>7084988.333</v>
      </c>
      <c r="Q90" s="11">
        <f t="shared" si="9"/>
        <v>2900000</v>
      </c>
      <c r="R90" s="11">
        <f t="shared" si="10"/>
        <v>100000</v>
      </c>
    </row>
    <row r="91">
      <c r="A91" s="1" t="s">
        <v>3333</v>
      </c>
      <c r="B91" s="8">
        <v>45911.0</v>
      </c>
      <c r="C91" s="1" t="s">
        <v>6</v>
      </c>
      <c r="D91" s="10">
        <v>60000.0</v>
      </c>
      <c r="E91" s="12"/>
      <c r="F91" s="1" t="s">
        <v>3334</v>
      </c>
      <c r="G91" s="11">
        <f t="shared" si="1"/>
        <v>25873164</v>
      </c>
      <c r="H91" s="11">
        <f t="shared" si="11"/>
        <v>5978000</v>
      </c>
      <c r="I91" s="11">
        <f t="shared" si="2"/>
        <v>6026400</v>
      </c>
      <c r="J91" s="11">
        <f t="shared" si="12"/>
        <v>10204964</v>
      </c>
      <c r="K91" s="11">
        <f t="shared" si="3"/>
        <v>13868764</v>
      </c>
      <c r="L91" s="11">
        <f t="shared" si="4"/>
        <v>2318650</v>
      </c>
      <c r="M91" s="11">
        <f t="shared" si="5"/>
        <v>3142650</v>
      </c>
      <c r="N91" s="11">
        <f t="shared" si="6"/>
        <v>2304271.333</v>
      </c>
      <c r="O91" s="11">
        <f t="shared" si="7"/>
        <v>1480271.333</v>
      </c>
      <c r="P91" s="11">
        <f t="shared" si="8"/>
        <v>7104988.333</v>
      </c>
      <c r="Q91" s="11">
        <f t="shared" si="9"/>
        <v>2900000</v>
      </c>
      <c r="R91" s="11">
        <f t="shared" si="10"/>
        <v>100000</v>
      </c>
    </row>
    <row r="92">
      <c r="A92" s="1" t="s">
        <v>3335</v>
      </c>
      <c r="B92" s="8">
        <v>45911.0</v>
      </c>
      <c r="C92" s="1" t="s">
        <v>6</v>
      </c>
      <c r="D92" s="10">
        <v>90000.0</v>
      </c>
      <c r="E92" s="12"/>
      <c r="F92" s="1" t="s">
        <v>3336</v>
      </c>
      <c r="G92" s="11">
        <f t="shared" si="1"/>
        <v>25963164</v>
      </c>
      <c r="H92" s="11">
        <f t="shared" si="11"/>
        <v>5978000</v>
      </c>
      <c r="I92" s="11">
        <f t="shared" si="2"/>
        <v>6026400</v>
      </c>
      <c r="J92" s="11">
        <f t="shared" si="12"/>
        <v>10294964</v>
      </c>
      <c r="K92" s="11">
        <f t="shared" si="3"/>
        <v>13958764</v>
      </c>
      <c r="L92" s="11">
        <f t="shared" si="4"/>
        <v>2318650</v>
      </c>
      <c r="M92" s="11">
        <f t="shared" si="5"/>
        <v>3142650</v>
      </c>
      <c r="N92" s="11">
        <f t="shared" si="6"/>
        <v>2334271.333</v>
      </c>
      <c r="O92" s="11">
        <f t="shared" si="7"/>
        <v>1510271.333</v>
      </c>
      <c r="P92" s="11">
        <f t="shared" si="8"/>
        <v>7134988.333</v>
      </c>
      <c r="Q92" s="11">
        <f t="shared" si="9"/>
        <v>2900000</v>
      </c>
      <c r="R92" s="11">
        <f t="shared" si="10"/>
        <v>100000</v>
      </c>
    </row>
    <row r="93">
      <c r="A93" s="1" t="s">
        <v>3337</v>
      </c>
      <c r="B93" s="8">
        <v>45911.0</v>
      </c>
      <c r="C93" s="1" t="s">
        <v>6</v>
      </c>
      <c r="D93" s="10">
        <v>200000.0</v>
      </c>
      <c r="E93" s="12"/>
      <c r="F93" s="1" t="s">
        <v>3321</v>
      </c>
      <c r="G93" s="11">
        <f t="shared" si="1"/>
        <v>26163164</v>
      </c>
      <c r="H93" s="11">
        <f t="shared" si="11"/>
        <v>5978000</v>
      </c>
      <c r="I93" s="11">
        <f t="shared" si="2"/>
        <v>6026400</v>
      </c>
      <c r="J93" s="11">
        <f t="shared" si="12"/>
        <v>10494964</v>
      </c>
      <c r="K93" s="11">
        <f t="shared" si="3"/>
        <v>14158764</v>
      </c>
      <c r="L93" s="11">
        <f t="shared" si="4"/>
        <v>2318650</v>
      </c>
      <c r="M93" s="11">
        <f t="shared" si="5"/>
        <v>3142650</v>
      </c>
      <c r="N93" s="11">
        <f t="shared" si="6"/>
        <v>2400938</v>
      </c>
      <c r="O93" s="11">
        <f t="shared" si="7"/>
        <v>1576938</v>
      </c>
      <c r="P93" s="11">
        <f t="shared" si="8"/>
        <v>7201655</v>
      </c>
      <c r="Q93" s="11">
        <f t="shared" si="9"/>
        <v>2900000</v>
      </c>
      <c r="R93" s="11">
        <f t="shared" si="10"/>
        <v>100000</v>
      </c>
    </row>
    <row r="94">
      <c r="A94" s="1" t="s">
        <v>3338</v>
      </c>
      <c r="B94" s="8">
        <v>45910.0</v>
      </c>
      <c r="C94" s="1" t="s">
        <v>6</v>
      </c>
      <c r="D94" s="10">
        <v>1050000.0</v>
      </c>
      <c r="E94" s="12"/>
      <c r="F94" s="1" t="s">
        <v>3339</v>
      </c>
      <c r="G94" s="11">
        <f t="shared" si="1"/>
        <v>27213164</v>
      </c>
      <c r="H94" s="11">
        <f t="shared" si="11"/>
        <v>5978000</v>
      </c>
      <c r="I94" s="11">
        <f t="shared" si="2"/>
        <v>6026400</v>
      </c>
      <c r="J94" s="11">
        <f t="shared" si="12"/>
        <v>11544964</v>
      </c>
      <c r="K94" s="11">
        <f t="shared" si="3"/>
        <v>15208764</v>
      </c>
      <c r="L94" s="11">
        <f t="shared" si="4"/>
        <v>2318650</v>
      </c>
      <c r="M94" s="11">
        <f t="shared" si="5"/>
        <v>3142650</v>
      </c>
      <c r="N94" s="11">
        <f t="shared" si="6"/>
        <v>2750938</v>
      </c>
      <c r="O94" s="11">
        <f t="shared" si="7"/>
        <v>1926938</v>
      </c>
      <c r="P94" s="11">
        <f t="shared" si="8"/>
        <v>7551655</v>
      </c>
      <c r="Q94" s="11">
        <f t="shared" si="9"/>
        <v>2900000</v>
      </c>
      <c r="R94" s="11">
        <f t="shared" si="10"/>
        <v>100000</v>
      </c>
    </row>
    <row r="95">
      <c r="A95" s="1" t="s">
        <v>3340</v>
      </c>
      <c r="B95" s="8">
        <v>45911.0</v>
      </c>
      <c r="C95" s="1" t="s">
        <v>25</v>
      </c>
      <c r="D95" s="12"/>
      <c r="E95" s="10">
        <v>19000.0</v>
      </c>
      <c r="F95" s="1" t="s">
        <v>3341</v>
      </c>
      <c r="G95" s="11">
        <f t="shared" si="1"/>
        <v>27213164</v>
      </c>
      <c r="H95" s="11">
        <f t="shared" si="11"/>
        <v>5997000</v>
      </c>
      <c r="I95" s="11">
        <f t="shared" si="2"/>
        <v>6026400</v>
      </c>
      <c r="J95" s="11">
        <f t="shared" si="12"/>
        <v>11525964</v>
      </c>
      <c r="K95" s="11">
        <f t="shared" si="3"/>
        <v>15189764</v>
      </c>
      <c r="L95" s="11">
        <f t="shared" si="4"/>
        <v>2318650</v>
      </c>
      <c r="M95" s="11">
        <f t="shared" si="5"/>
        <v>3142650</v>
      </c>
      <c r="N95" s="11">
        <f t="shared" si="6"/>
        <v>2744604.667</v>
      </c>
      <c r="O95" s="11">
        <f t="shared" si="7"/>
        <v>1920604.667</v>
      </c>
      <c r="P95" s="11">
        <f t="shared" si="8"/>
        <v>7545321.667</v>
      </c>
      <c r="Q95" s="11">
        <f t="shared" si="9"/>
        <v>2900000</v>
      </c>
      <c r="R95" s="11">
        <f t="shared" si="10"/>
        <v>100000</v>
      </c>
    </row>
    <row r="96">
      <c r="A96" s="1" t="s">
        <v>3342</v>
      </c>
      <c r="B96" s="8">
        <v>45911.0</v>
      </c>
      <c r="C96" s="1" t="s">
        <v>25</v>
      </c>
      <c r="D96" s="12"/>
      <c r="E96" s="10">
        <v>675000.0</v>
      </c>
      <c r="F96" s="1" t="s">
        <v>53</v>
      </c>
      <c r="G96" s="11">
        <f t="shared" si="1"/>
        <v>27213164</v>
      </c>
      <c r="H96" s="11">
        <f t="shared" si="11"/>
        <v>6672000</v>
      </c>
      <c r="I96" s="11">
        <f t="shared" si="2"/>
        <v>6026400</v>
      </c>
      <c r="J96" s="11">
        <f t="shared" si="12"/>
        <v>10850964</v>
      </c>
      <c r="K96" s="11">
        <f t="shared" si="3"/>
        <v>14514764</v>
      </c>
      <c r="L96" s="11">
        <f t="shared" si="4"/>
        <v>2318650</v>
      </c>
      <c r="M96" s="11">
        <f t="shared" si="5"/>
        <v>3142650</v>
      </c>
      <c r="N96" s="11">
        <f t="shared" si="6"/>
        <v>2519604.667</v>
      </c>
      <c r="O96" s="11">
        <f t="shared" si="7"/>
        <v>1695604.667</v>
      </c>
      <c r="P96" s="11">
        <f t="shared" si="8"/>
        <v>7320321.667</v>
      </c>
      <c r="Q96" s="11">
        <f t="shared" si="9"/>
        <v>3575000</v>
      </c>
      <c r="R96" s="11">
        <f t="shared" si="10"/>
        <v>100000</v>
      </c>
    </row>
    <row r="97">
      <c r="A97" s="1" t="s">
        <v>3343</v>
      </c>
      <c r="B97" s="8">
        <v>45911.0</v>
      </c>
      <c r="C97" s="1" t="s">
        <v>25</v>
      </c>
      <c r="D97" s="12"/>
      <c r="E97" s="10">
        <v>12000.0</v>
      </c>
      <c r="F97" s="1" t="s">
        <v>3344</v>
      </c>
      <c r="G97" s="11">
        <f t="shared" si="1"/>
        <v>27213164</v>
      </c>
      <c r="H97" s="11">
        <f t="shared" si="11"/>
        <v>6684000</v>
      </c>
      <c r="I97" s="11">
        <f t="shared" si="2"/>
        <v>6026400</v>
      </c>
      <c r="J97" s="11">
        <f t="shared" si="12"/>
        <v>10838964</v>
      </c>
      <c r="K97" s="11">
        <f t="shared" si="3"/>
        <v>14502764</v>
      </c>
      <c r="L97" s="11">
        <f t="shared" si="4"/>
        <v>2318650</v>
      </c>
      <c r="M97" s="11">
        <f t="shared" si="5"/>
        <v>3142650</v>
      </c>
      <c r="N97" s="11">
        <f t="shared" si="6"/>
        <v>2515604.667</v>
      </c>
      <c r="O97" s="11">
        <f t="shared" si="7"/>
        <v>1691604.667</v>
      </c>
      <c r="P97" s="11">
        <f t="shared" si="8"/>
        <v>7316321.667</v>
      </c>
      <c r="Q97" s="11">
        <f t="shared" si="9"/>
        <v>3575000</v>
      </c>
      <c r="R97" s="11">
        <f t="shared" si="10"/>
        <v>100000</v>
      </c>
    </row>
    <row r="98">
      <c r="A98" s="1" t="s">
        <v>3345</v>
      </c>
      <c r="B98" s="8">
        <v>45912.0</v>
      </c>
      <c r="C98" s="1" t="s">
        <v>25</v>
      </c>
      <c r="D98" s="12"/>
      <c r="E98" s="10">
        <v>203000.0</v>
      </c>
      <c r="F98" s="1" t="s">
        <v>1573</v>
      </c>
      <c r="G98" s="11">
        <f t="shared" si="1"/>
        <v>27213164</v>
      </c>
      <c r="H98" s="11">
        <f t="shared" si="11"/>
        <v>6887000</v>
      </c>
      <c r="I98" s="11">
        <f t="shared" si="2"/>
        <v>6026400</v>
      </c>
      <c r="J98" s="11">
        <f t="shared" si="12"/>
        <v>10635964</v>
      </c>
      <c r="K98" s="11">
        <f t="shared" si="3"/>
        <v>14299764</v>
      </c>
      <c r="L98" s="11">
        <f t="shared" si="4"/>
        <v>2318650</v>
      </c>
      <c r="M98" s="11">
        <f t="shared" si="5"/>
        <v>3142650</v>
      </c>
      <c r="N98" s="11">
        <f t="shared" si="6"/>
        <v>2447938</v>
      </c>
      <c r="O98" s="11">
        <f t="shared" si="7"/>
        <v>1623938</v>
      </c>
      <c r="P98" s="11">
        <f t="shared" si="8"/>
        <v>7248655</v>
      </c>
      <c r="Q98" s="11">
        <f t="shared" si="9"/>
        <v>3575000</v>
      </c>
      <c r="R98" s="11">
        <f t="shared" si="10"/>
        <v>100000</v>
      </c>
    </row>
    <row r="99">
      <c r="A99" s="1" t="s">
        <v>3346</v>
      </c>
      <c r="B99" s="8">
        <v>45912.0</v>
      </c>
      <c r="C99" s="1" t="s">
        <v>25</v>
      </c>
      <c r="D99" s="12"/>
      <c r="E99" s="10">
        <v>50000.0</v>
      </c>
      <c r="F99" s="1" t="s">
        <v>3347</v>
      </c>
      <c r="G99" s="11">
        <f t="shared" si="1"/>
        <v>27213164</v>
      </c>
      <c r="H99" s="11">
        <f t="shared" si="11"/>
        <v>6937000</v>
      </c>
      <c r="I99" s="11">
        <f t="shared" si="2"/>
        <v>6026400</v>
      </c>
      <c r="J99" s="11">
        <f t="shared" si="12"/>
        <v>10585964</v>
      </c>
      <c r="K99" s="11">
        <f t="shared" si="3"/>
        <v>14249764</v>
      </c>
      <c r="L99" s="11">
        <f t="shared" si="4"/>
        <v>2318650</v>
      </c>
      <c r="M99" s="11">
        <f t="shared" si="5"/>
        <v>3142650</v>
      </c>
      <c r="N99" s="11">
        <f t="shared" si="6"/>
        <v>2431271.333</v>
      </c>
      <c r="O99" s="11">
        <f t="shared" si="7"/>
        <v>1607271.333</v>
      </c>
      <c r="P99" s="11">
        <f t="shared" si="8"/>
        <v>7231988.333</v>
      </c>
      <c r="Q99" s="11">
        <f t="shared" si="9"/>
        <v>3575000</v>
      </c>
      <c r="R99" s="11">
        <f t="shared" si="10"/>
        <v>100000</v>
      </c>
    </row>
    <row r="100">
      <c r="A100" s="1" t="s">
        <v>3348</v>
      </c>
      <c r="B100" s="8">
        <v>45912.0</v>
      </c>
      <c r="C100" s="1" t="s">
        <v>25</v>
      </c>
      <c r="D100" s="12"/>
      <c r="E100" s="10">
        <v>109000.0</v>
      </c>
      <c r="F100" s="1" t="s">
        <v>62</v>
      </c>
      <c r="G100" s="11">
        <f t="shared" si="1"/>
        <v>27213164</v>
      </c>
      <c r="H100" s="11">
        <f t="shared" si="11"/>
        <v>7046000</v>
      </c>
      <c r="I100" s="11">
        <f t="shared" si="2"/>
        <v>6026400</v>
      </c>
      <c r="J100" s="11">
        <f t="shared" si="12"/>
        <v>10476964</v>
      </c>
      <c r="K100" s="11">
        <f t="shared" si="3"/>
        <v>14140764</v>
      </c>
      <c r="L100" s="11">
        <f t="shared" si="4"/>
        <v>2318650</v>
      </c>
      <c r="M100" s="11">
        <f t="shared" si="5"/>
        <v>3142650</v>
      </c>
      <c r="N100" s="11">
        <f t="shared" si="6"/>
        <v>2394938</v>
      </c>
      <c r="O100" s="11">
        <f t="shared" si="7"/>
        <v>1570938</v>
      </c>
      <c r="P100" s="11">
        <f t="shared" si="8"/>
        <v>7195655</v>
      </c>
      <c r="Q100" s="11">
        <f t="shared" si="9"/>
        <v>3575000</v>
      </c>
      <c r="R100" s="11">
        <f t="shared" si="10"/>
        <v>100000</v>
      </c>
    </row>
    <row r="101">
      <c r="A101" s="1" t="s">
        <v>3349</v>
      </c>
      <c r="B101" s="8">
        <v>45912.0</v>
      </c>
      <c r="C101" s="1" t="s">
        <v>25</v>
      </c>
      <c r="D101" s="12"/>
      <c r="E101" s="10">
        <v>963500.0</v>
      </c>
      <c r="F101" s="1" t="s">
        <v>2747</v>
      </c>
      <c r="G101" s="11">
        <f t="shared" si="1"/>
        <v>27213164</v>
      </c>
      <c r="H101" s="11">
        <f t="shared" si="11"/>
        <v>8009500</v>
      </c>
      <c r="I101" s="11">
        <f t="shared" si="2"/>
        <v>6026400</v>
      </c>
      <c r="J101" s="11">
        <f t="shared" si="12"/>
        <v>9513464</v>
      </c>
      <c r="K101" s="11">
        <f t="shared" si="3"/>
        <v>13177264</v>
      </c>
      <c r="L101" s="11">
        <f t="shared" si="4"/>
        <v>2318650</v>
      </c>
      <c r="M101" s="11">
        <f t="shared" si="5"/>
        <v>3142650</v>
      </c>
      <c r="N101" s="11">
        <f t="shared" si="6"/>
        <v>2073771.333</v>
      </c>
      <c r="O101" s="11">
        <f t="shared" si="7"/>
        <v>1249771.333</v>
      </c>
      <c r="P101" s="11">
        <f t="shared" si="8"/>
        <v>6874488.333</v>
      </c>
      <c r="Q101" s="11">
        <f t="shared" si="9"/>
        <v>3575000</v>
      </c>
      <c r="R101" s="11">
        <f t="shared" si="10"/>
        <v>100000</v>
      </c>
    </row>
    <row r="102">
      <c r="A102" s="1" t="s">
        <v>3350</v>
      </c>
      <c r="B102" s="8">
        <v>45912.0</v>
      </c>
      <c r="C102" s="1" t="s">
        <v>25</v>
      </c>
      <c r="D102" s="12"/>
      <c r="E102" s="10">
        <v>48000.0</v>
      </c>
      <c r="F102" s="1" t="s">
        <v>244</v>
      </c>
      <c r="G102" s="11">
        <f t="shared" si="1"/>
        <v>27213164</v>
      </c>
      <c r="H102" s="11">
        <f t="shared" si="11"/>
        <v>8057500</v>
      </c>
      <c r="I102" s="11">
        <f t="shared" si="2"/>
        <v>6026400</v>
      </c>
      <c r="J102" s="11">
        <f t="shared" si="12"/>
        <v>9465464</v>
      </c>
      <c r="K102" s="11">
        <f t="shared" si="3"/>
        <v>13129264</v>
      </c>
      <c r="L102" s="11">
        <f t="shared" si="4"/>
        <v>2318650</v>
      </c>
      <c r="M102" s="11">
        <f t="shared" si="5"/>
        <v>3142650</v>
      </c>
      <c r="N102" s="11">
        <f t="shared" si="6"/>
        <v>2057771.333</v>
      </c>
      <c r="O102" s="11">
        <f t="shared" si="7"/>
        <v>1233771.333</v>
      </c>
      <c r="P102" s="11">
        <f t="shared" si="8"/>
        <v>6858488.333</v>
      </c>
      <c r="Q102" s="11">
        <f t="shared" si="9"/>
        <v>3575000</v>
      </c>
      <c r="R102" s="11">
        <f t="shared" si="10"/>
        <v>100000</v>
      </c>
    </row>
    <row r="103">
      <c r="A103" s="1" t="s">
        <v>3351</v>
      </c>
      <c r="B103" s="8">
        <v>45911.0</v>
      </c>
      <c r="C103" s="1" t="s">
        <v>6</v>
      </c>
      <c r="D103" s="10">
        <v>285000.0</v>
      </c>
      <c r="E103" s="12"/>
      <c r="F103" s="1" t="s">
        <v>3352</v>
      </c>
      <c r="G103" s="11">
        <f t="shared" si="1"/>
        <v>27498164</v>
      </c>
      <c r="H103" s="11">
        <f t="shared" si="11"/>
        <v>8057500</v>
      </c>
      <c r="I103" s="11">
        <f t="shared" si="2"/>
        <v>6026400</v>
      </c>
      <c r="J103" s="11">
        <f t="shared" si="12"/>
        <v>9750464</v>
      </c>
      <c r="K103" s="11">
        <f t="shared" si="3"/>
        <v>13414264</v>
      </c>
      <c r="L103" s="11">
        <f t="shared" si="4"/>
        <v>2318650</v>
      </c>
      <c r="M103" s="11">
        <f t="shared" si="5"/>
        <v>3142650</v>
      </c>
      <c r="N103" s="11">
        <f t="shared" si="6"/>
        <v>2152771.333</v>
      </c>
      <c r="O103" s="11">
        <f t="shared" si="7"/>
        <v>1328771.333</v>
      </c>
      <c r="P103" s="11">
        <f t="shared" si="8"/>
        <v>6953488.333</v>
      </c>
      <c r="Q103" s="11">
        <f t="shared" si="9"/>
        <v>3575000</v>
      </c>
      <c r="R103" s="11">
        <f t="shared" si="10"/>
        <v>100000</v>
      </c>
    </row>
    <row r="104">
      <c r="A104" s="1" t="s">
        <v>3353</v>
      </c>
      <c r="B104" s="8">
        <v>45912.0</v>
      </c>
      <c r="C104" s="1" t="s">
        <v>25</v>
      </c>
      <c r="D104" s="12"/>
      <c r="E104" s="10">
        <v>150000.0</v>
      </c>
      <c r="F104" s="1" t="s">
        <v>39</v>
      </c>
      <c r="G104" s="11">
        <f t="shared" si="1"/>
        <v>27498164</v>
      </c>
      <c r="H104" s="11">
        <f t="shared" si="11"/>
        <v>8207500</v>
      </c>
      <c r="I104" s="11">
        <f t="shared" si="2"/>
        <v>6026400</v>
      </c>
      <c r="J104" s="11">
        <f t="shared" si="12"/>
        <v>9600464</v>
      </c>
      <c r="K104" s="11">
        <f t="shared" si="3"/>
        <v>13264264</v>
      </c>
      <c r="L104" s="11">
        <f t="shared" si="4"/>
        <v>2318650</v>
      </c>
      <c r="M104" s="11">
        <f t="shared" si="5"/>
        <v>3142650</v>
      </c>
      <c r="N104" s="11">
        <f t="shared" si="6"/>
        <v>2102771.333</v>
      </c>
      <c r="O104" s="11">
        <f t="shared" si="7"/>
        <v>1278771.333</v>
      </c>
      <c r="P104" s="11">
        <f t="shared" si="8"/>
        <v>6903488.333</v>
      </c>
      <c r="Q104" s="11">
        <f t="shared" si="9"/>
        <v>3575000</v>
      </c>
      <c r="R104" s="11">
        <f t="shared" si="10"/>
        <v>100000</v>
      </c>
    </row>
    <row r="105">
      <c r="A105" s="1" t="s">
        <v>3354</v>
      </c>
      <c r="B105" s="8">
        <v>45912.0</v>
      </c>
      <c r="C105" s="1" t="s">
        <v>34</v>
      </c>
      <c r="D105" s="12"/>
      <c r="E105" s="10">
        <v>2800000.0</v>
      </c>
      <c r="F105" s="1" t="s">
        <v>1670</v>
      </c>
      <c r="G105" s="11">
        <f t="shared" si="1"/>
        <v>27498164</v>
      </c>
      <c r="H105" s="11">
        <f t="shared" si="11"/>
        <v>8207500</v>
      </c>
      <c r="I105" s="11">
        <f t="shared" si="2"/>
        <v>8826400</v>
      </c>
      <c r="J105" s="11">
        <f t="shared" si="12"/>
        <v>6800464</v>
      </c>
      <c r="K105" s="11">
        <f t="shared" si="3"/>
        <v>10464264</v>
      </c>
      <c r="L105" s="11">
        <f t="shared" si="4"/>
        <v>2318650</v>
      </c>
      <c r="M105" s="11">
        <f t="shared" si="5"/>
        <v>3142650</v>
      </c>
      <c r="N105" s="11">
        <f t="shared" si="6"/>
        <v>1169438</v>
      </c>
      <c r="O105" s="11">
        <f t="shared" si="7"/>
        <v>345438</v>
      </c>
      <c r="P105" s="11">
        <f t="shared" si="8"/>
        <v>5970155</v>
      </c>
      <c r="Q105" s="11">
        <f t="shared" si="9"/>
        <v>3575000</v>
      </c>
      <c r="R105" s="11">
        <f t="shared" si="10"/>
        <v>100000</v>
      </c>
    </row>
    <row r="106">
      <c r="A106" s="1" t="s">
        <v>3355</v>
      </c>
      <c r="B106" s="8">
        <v>45912.0</v>
      </c>
      <c r="C106" s="1" t="s">
        <v>1982</v>
      </c>
      <c r="D106" s="12"/>
      <c r="E106" s="10">
        <v>50000.0</v>
      </c>
      <c r="F106" s="1" t="s">
        <v>3275</v>
      </c>
      <c r="G106" s="11">
        <f t="shared" si="1"/>
        <v>27498164</v>
      </c>
      <c r="H106" s="11">
        <f t="shared" si="11"/>
        <v>8207500</v>
      </c>
      <c r="I106" s="11">
        <f t="shared" si="2"/>
        <v>8826400</v>
      </c>
      <c r="J106" s="11">
        <f t="shared" si="12"/>
        <v>6750464</v>
      </c>
      <c r="K106" s="11">
        <f t="shared" si="3"/>
        <v>10464264</v>
      </c>
      <c r="L106" s="11">
        <f t="shared" si="4"/>
        <v>2368650</v>
      </c>
      <c r="M106" s="11">
        <f t="shared" si="5"/>
        <v>3142650</v>
      </c>
      <c r="N106" s="11">
        <f t="shared" si="6"/>
        <v>1119438</v>
      </c>
      <c r="O106" s="11">
        <f t="shared" si="7"/>
        <v>345438</v>
      </c>
      <c r="P106" s="11">
        <f t="shared" si="8"/>
        <v>5970155</v>
      </c>
      <c r="Q106" s="11">
        <f t="shared" si="9"/>
        <v>3575000</v>
      </c>
      <c r="R106" s="11">
        <f t="shared" si="10"/>
        <v>100000</v>
      </c>
    </row>
    <row r="107">
      <c r="A107" s="1" t="s">
        <v>3356</v>
      </c>
      <c r="B107" s="8">
        <v>45912.0</v>
      </c>
      <c r="C107" s="1" t="s">
        <v>6</v>
      </c>
      <c r="D107" s="10">
        <v>500000.0</v>
      </c>
      <c r="E107" s="12"/>
      <c r="F107" s="1" t="s">
        <v>3357</v>
      </c>
      <c r="G107" s="11">
        <f t="shared" si="1"/>
        <v>27998164</v>
      </c>
      <c r="H107" s="11">
        <f t="shared" si="11"/>
        <v>8207500</v>
      </c>
      <c r="I107" s="11">
        <f t="shared" si="2"/>
        <v>8826400</v>
      </c>
      <c r="J107" s="11">
        <f t="shared" si="12"/>
        <v>7250464</v>
      </c>
      <c r="K107" s="11">
        <f t="shared" si="3"/>
        <v>10964264</v>
      </c>
      <c r="L107" s="11">
        <f t="shared" si="4"/>
        <v>2368650</v>
      </c>
      <c r="M107" s="11">
        <f t="shared" si="5"/>
        <v>3142650</v>
      </c>
      <c r="N107" s="11">
        <f t="shared" si="6"/>
        <v>1286104.667</v>
      </c>
      <c r="O107" s="11">
        <f t="shared" si="7"/>
        <v>512104.6667</v>
      </c>
      <c r="P107" s="11">
        <f t="shared" si="8"/>
        <v>6136821.667</v>
      </c>
      <c r="Q107" s="11">
        <f t="shared" si="9"/>
        <v>3575000</v>
      </c>
      <c r="R107" s="11">
        <f t="shared" si="10"/>
        <v>100000</v>
      </c>
    </row>
    <row r="108">
      <c r="A108" s="1" t="s">
        <v>3358</v>
      </c>
      <c r="B108" s="8">
        <v>45912.0</v>
      </c>
      <c r="C108" s="1" t="s">
        <v>6</v>
      </c>
      <c r="D108" s="10">
        <v>115000.0</v>
      </c>
      <c r="E108" s="12"/>
      <c r="F108" s="1" t="s">
        <v>3359</v>
      </c>
      <c r="G108" s="11">
        <f t="shared" si="1"/>
        <v>28113164</v>
      </c>
      <c r="H108" s="11">
        <f t="shared" si="11"/>
        <v>8207500</v>
      </c>
      <c r="I108" s="11">
        <f t="shared" si="2"/>
        <v>8826400</v>
      </c>
      <c r="J108" s="11">
        <f t="shared" si="12"/>
        <v>7365464</v>
      </c>
      <c r="K108" s="11">
        <f t="shared" si="3"/>
        <v>11079264</v>
      </c>
      <c r="L108" s="11">
        <f t="shared" si="4"/>
        <v>2368650</v>
      </c>
      <c r="M108" s="11">
        <f t="shared" si="5"/>
        <v>3142650</v>
      </c>
      <c r="N108" s="11">
        <f t="shared" si="6"/>
        <v>1324438</v>
      </c>
      <c r="O108" s="11">
        <f t="shared" si="7"/>
        <v>550438</v>
      </c>
      <c r="P108" s="11">
        <f t="shared" si="8"/>
        <v>6175155</v>
      </c>
      <c r="Q108" s="11">
        <f t="shared" si="9"/>
        <v>3575000</v>
      </c>
      <c r="R108" s="11">
        <f t="shared" si="10"/>
        <v>100000</v>
      </c>
    </row>
    <row r="109">
      <c r="A109" s="1" t="s">
        <v>3360</v>
      </c>
      <c r="B109" s="8">
        <v>45913.0</v>
      </c>
      <c r="C109" s="1" t="s">
        <v>6</v>
      </c>
      <c r="D109" s="10">
        <v>125000.0</v>
      </c>
      <c r="E109" s="12"/>
      <c r="F109" s="1" t="s">
        <v>3361</v>
      </c>
      <c r="G109" s="11">
        <f t="shared" si="1"/>
        <v>28238164</v>
      </c>
      <c r="H109" s="11">
        <f t="shared" si="11"/>
        <v>8207500</v>
      </c>
      <c r="I109" s="11">
        <f t="shared" si="2"/>
        <v>8826400</v>
      </c>
      <c r="J109" s="11">
        <f t="shared" si="12"/>
        <v>7490464</v>
      </c>
      <c r="K109" s="11">
        <f t="shared" si="3"/>
        <v>11204264</v>
      </c>
      <c r="L109" s="11">
        <f t="shared" si="4"/>
        <v>2368650</v>
      </c>
      <c r="M109" s="11">
        <f t="shared" si="5"/>
        <v>3142650</v>
      </c>
      <c r="N109" s="11">
        <f t="shared" si="6"/>
        <v>1366104.667</v>
      </c>
      <c r="O109" s="11">
        <f t="shared" si="7"/>
        <v>592104.6667</v>
      </c>
      <c r="P109" s="11">
        <f t="shared" si="8"/>
        <v>6216821.667</v>
      </c>
      <c r="Q109" s="11">
        <f t="shared" si="9"/>
        <v>3575000</v>
      </c>
      <c r="R109" s="11">
        <f t="shared" si="10"/>
        <v>100000</v>
      </c>
    </row>
    <row r="110">
      <c r="A110" s="1" t="s">
        <v>3362</v>
      </c>
      <c r="B110" s="8">
        <v>45913.0</v>
      </c>
      <c r="C110" s="1" t="s">
        <v>6</v>
      </c>
      <c r="D110" s="10">
        <v>153000.0</v>
      </c>
      <c r="E110" s="12"/>
      <c r="F110" s="1" t="s">
        <v>2040</v>
      </c>
      <c r="G110" s="11">
        <f t="shared" si="1"/>
        <v>28391164</v>
      </c>
      <c r="H110" s="11">
        <f t="shared" si="11"/>
        <v>8207500</v>
      </c>
      <c r="I110" s="11">
        <f t="shared" si="2"/>
        <v>8826400</v>
      </c>
      <c r="J110" s="11">
        <f t="shared" si="12"/>
        <v>7643464</v>
      </c>
      <c r="K110" s="11">
        <f t="shared" si="3"/>
        <v>11357264</v>
      </c>
      <c r="L110" s="11">
        <f t="shared" si="4"/>
        <v>2368650</v>
      </c>
      <c r="M110" s="11">
        <f t="shared" si="5"/>
        <v>3142650</v>
      </c>
      <c r="N110" s="11">
        <f t="shared" si="6"/>
        <v>1417104.667</v>
      </c>
      <c r="O110" s="11">
        <f t="shared" si="7"/>
        <v>643104.6667</v>
      </c>
      <c r="P110" s="11">
        <f t="shared" si="8"/>
        <v>6267821.667</v>
      </c>
      <c r="Q110" s="11">
        <f t="shared" si="9"/>
        <v>3575000</v>
      </c>
      <c r="R110" s="11">
        <f t="shared" si="10"/>
        <v>100000</v>
      </c>
    </row>
    <row r="111">
      <c r="A111" s="1" t="s">
        <v>3363</v>
      </c>
      <c r="B111" s="8">
        <v>45913.0</v>
      </c>
      <c r="C111" s="1" t="s">
        <v>6</v>
      </c>
      <c r="D111" s="10">
        <v>46000.0</v>
      </c>
      <c r="E111" s="12"/>
      <c r="F111" s="1" t="s">
        <v>3364</v>
      </c>
      <c r="G111" s="11">
        <f t="shared" si="1"/>
        <v>28437164</v>
      </c>
      <c r="H111" s="11">
        <f t="shared" si="11"/>
        <v>8207500</v>
      </c>
      <c r="I111" s="11">
        <f t="shared" si="2"/>
        <v>8826400</v>
      </c>
      <c r="J111" s="11">
        <f t="shared" si="12"/>
        <v>7689464</v>
      </c>
      <c r="K111" s="11">
        <f t="shared" si="3"/>
        <v>11403264</v>
      </c>
      <c r="L111" s="11">
        <f t="shared" si="4"/>
        <v>2368650</v>
      </c>
      <c r="M111" s="11">
        <f t="shared" si="5"/>
        <v>3142650</v>
      </c>
      <c r="N111" s="11">
        <f t="shared" si="6"/>
        <v>1432438</v>
      </c>
      <c r="O111" s="11">
        <f t="shared" si="7"/>
        <v>658438</v>
      </c>
      <c r="P111" s="11">
        <f t="shared" si="8"/>
        <v>6283155</v>
      </c>
      <c r="Q111" s="11">
        <f t="shared" si="9"/>
        <v>3575000</v>
      </c>
      <c r="R111" s="11">
        <f t="shared" si="10"/>
        <v>100000</v>
      </c>
    </row>
    <row r="112">
      <c r="A112" s="14" t="s">
        <v>3365</v>
      </c>
      <c r="B112" s="8">
        <v>45913.0</v>
      </c>
      <c r="C112" s="1" t="s">
        <v>6</v>
      </c>
      <c r="D112" s="10">
        <v>40000.0</v>
      </c>
      <c r="E112" s="12"/>
      <c r="F112" s="1" t="s">
        <v>2762</v>
      </c>
      <c r="G112" s="11">
        <f t="shared" si="1"/>
        <v>28477164</v>
      </c>
      <c r="H112" s="11">
        <f t="shared" si="11"/>
        <v>8207500</v>
      </c>
      <c r="I112" s="11">
        <f t="shared" si="2"/>
        <v>8826400</v>
      </c>
      <c r="J112" s="11">
        <f t="shared" si="12"/>
        <v>7729464</v>
      </c>
      <c r="K112" s="11">
        <f t="shared" si="3"/>
        <v>11443264</v>
      </c>
      <c r="L112" s="11">
        <f t="shared" si="4"/>
        <v>2368650</v>
      </c>
      <c r="M112" s="11">
        <f t="shared" si="5"/>
        <v>3142650</v>
      </c>
      <c r="N112" s="11">
        <f t="shared" si="6"/>
        <v>1445771.333</v>
      </c>
      <c r="O112" s="11">
        <f t="shared" si="7"/>
        <v>671771.3333</v>
      </c>
      <c r="P112" s="11">
        <f t="shared" si="8"/>
        <v>6296488.333</v>
      </c>
      <c r="Q112" s="11">
        <f t="shared" si="9"/>
        <v>3575000</v>
      </c>
      <c r="R112" s="11">
        <f t="shared" si="10"/>
        <v>100000</v>
      </c>
    </row>
    <row r="113">
      <c r="A113" s="1" t="s">
        <v>3366</v>
      </c>
      <c r="B113" s="8">
        <v>45913.0</v>
      </c>
      <c r="C113" s="1" t="s">
        <v>6</v>
      </c>
      <c r="D113" s="10">
        <v>19000.0</v>
      </c>
      <c r="E113" s="12"/>
      <c r="F113" s="1" t="s">
        <v>3367</v>
      </c>
      <c r="G113" s="11">
        <f t="shared" si="1"/>
        <v>28496164</v>
      </c>
      <c r="H113" s="11">
        <f t="shared" si="11"/>
        <v>8207500</v>
      </c>
      <c r="I113" s="11">
        <f t="shared" si="2"/>
        <v>8826400</v>
      </c>
      <c r="J113" s="11">
        <f t="shared" si="12"/>
        <v>7748464</v>
      </c>
      <c r="K113" s="11">
        <f t="shared" si="3"/>
        <v>11462264</v>
      </c>
      <c r="L113" s="11">
        <f t="shared" si="4"/>
        <v>2368650</v>
      </c>
      <c r="M113" s="11">
        <f t="shared" si="5"/>
        <v>3142650</v>
      </c>
      <c r="N113" s="11">
        <f t="shared" si="6"/>
        <v>1452104.667</v>
      </c>
      <c r="O113" s="11">
        <f t="shared" si="7"/>
        <v>678104.6667</v>
      </c>
      <c r="P113" s="11">
        <f t="shared" si="8"/>
        <v>6302821.667</v>
      </c>
      <c r="Q113" s="11">
        <f t="shared" si="9"/>
        <v>3575000</v>
      </c>
      <c r="R113" s="11">
        <f t="shared" si="10"/>
        <v>100000</v>
      </c>
    </row>
    <row r="114">
      <c r="A114" s="1" t="s">
        <v>3368</v>
      </c>
      <c r="B114" s="8">
        <v>45913.0</v>
      </c>
      <c r="C114" s="1" t="s">
        <v>6</v>
      </c>
      <c r="D114" s="10">
        <v>340000.0</v>
      </c>
      <c r="E114" s="12"/>
      <c r="F114" s="1" t="s">
        <v>2449</v>
      </c>
      <c r="G114" s="11">
        <f t="shared" si="1"/>
        <v>28836164</v>
      </c>
      <c r="H114" s="11">
        <f t="shared" si="11"/>
        <v>8207500</v>
      </c>
      <c r="I114" s="11">
        <f t="shared" si="2"/>
        <v>8826400</v>
      </c>
      <c r="J114" s="11">
        <f t="shared" si="12"/>
        <v>8088464</v>
      </c>
      <c r="K114" s="11">
        <f t="shared" si="3"/>
        <v>11802264</v>
      </c>
      <c r="L114" s="11">
        <f t="shared" si="4"/>
        <v>2368650</v>
      </c>
      <c r="M114" s="11">
        <f t="shared" si="5"/>
        <v>3142650</v>
      </c>
      <c r="N114" s="11">
        <f t="shared" si="6"/>
        <v>1565438</v>
      </c>
      <c r="O114" s="11">
        <f t="shared" si="7"/>
        <v>791438</v>
      </c>
      <c r="P114" s="11">
        <f t="shared" si="8"/>
        <v>6416155</v>
      </c>
      <c r="Q114" s="11">
        <f t="shared" si="9"/>
        <v>3575000</v>
      </c>
      <c r="R114" s="11">
        <f t="shared" si="10"/>
        <v>100000</v>
      </c>
    </row>
    <row r="115">
      <c r="A115" s="1" t="s">
        <v>3369</v>
      </c>
      <c r="B115" s="8">
        <v>45913.0</v>
      </c>
      <c r="C115" s="1" t="s">
        <v>25</v>
      </c>
      <c r="D115" s="12"/>
      <c r="E115" s="10">
        <v>170000.0</v>
      </c>
      <c r="F115" s="1" t="s">
        <v>62</v>
      </c>
      <c r="G115" s="11">
        <f t="shared" si="1"/>
        <v>28836164</v>
      </c>
      <c r="H115" s="11">
        <f t="shared" si="11"/>
        <v>8377500</v>
      </c>
      <c r="I115" s="11">
        <f t="shared" si="2"/>
        <v>8826400</v>
      </c>
      <c r="J115" s="11">
        <f t="shared" si="12"/>
        <v>7918464</v>
      </c>
      <c r="K115" s="11">
        <f t="shared" si="3"/>
        <v>11632264</v>
      </c>
      <c r="L115" s="11">
        <f t="shared" si="4"/>
        <v>2368650</v>
      </c>
      <c r="M115" s="11">
        <f t="shared" si="5"/>
        <v>3142650</v>
      </c>
      <c r="N115" s="11">
        <f t="shared" si="6"/>
        <v>1508771.333</v>
      </c>
      <c r="O115" s="11">
        <f t="shared" si="7"/>
        <v>734771.3333</v>
      </c>
      <c r="P115" s="11">
        <f t="shared" si="8"/>
        <v>6359488.333</v>
      </c>
      <c r="Q115" s="11">
        <f t="shared" si="9"/>
        <v>3575000</v>
      </c>
      <c r="R115" s="11">
        <f t="shared" si="10"/>
        <v>100000</v>
      </c>
    </row>
    <row r="116">
      <c r="A116" s="1" t="s">
        <v>3370</v>
      </c>
      <c r="B116" s="8">
        <v>45913.0</v>
      </c>
      <c r="C116" s="1" t="s">
        <v>25</v>
      </c>
      <c r="D116" s="12"/>
      <c r="E116" s="10">
        <v>40000.0</v>
      </c>
      <c r="F116" s="1" t="s">
        <v>39</v>
      </c>
      <c r="G116" s="11">
        <f t="shared" si="1"/>
        <v>28836164</v>
      </c>
      <c r="H116" s="11">
        <f t="shared" si="11"/>
        <v>8417500</v>
      </c>
      <c r="I116" s="11">
        <f t="shared" si="2"/>
        <v>8826400</v>
      </c>
      <c r="J116" s="11">
        <f t="shared" si="12"/>
        <v>7878464</v>
      </c>
      <c r="K116" s="11">
        <f t="shared" si="3"/>
        <v>11592264</v>
      </c>
      <c r="L116" s="11">
        <f t="shared" si="4"/>
        <v>2368650</v>
      </c>
      <c r="M116" s="11">
        <f t="shared" si="5"/>
        <v>3142650</v>
      </c>
      <c r="N116" s="11">
        <f t="shared" si="6"/>
        <v>1495438</v>
      </c>
      <c r="O116" s="11">
        <f t="shared" si="7"/>
        <v>721438</v>
      </c>
      <c r="P116" s="11">
        <f t="shared" si="8"/>
        <v>6346155</v>
      </c>
      <c r="Q116" s="11">
        <f t="shared" si="9"/>
        <v>3575000</v>
      </c>
      <c r="R116" s="11">
        <f t="shared" si="10"/>
        <v>100000</v>
      </c>
    </row>
    <row r="117">
      <c r="A117" s="1" t="s">
        <v>3371</v>
      </c>
      <c r="B117" s="8">
        <v>45913.0</v>
      </c>
      <c r="C117" s="1" t="s">
        <v>6</v>
      </c>
      <c r="D117" s="10">
        <v>120000.0</v>
      </c>
      <c r="E117" s="12"/>
      <c r="F117" s="1" t="s">
        <v>1990</v>
      </c>
      <c r="G117" s="11">
        <f t="shared" si="1"/>
        <v>28956164</v>
      </c>
      <c r="H117" s="11">
        <f t="shared" si="11"/>
        <v>8417500</v>
      </c>
      <c r="I117" s="11">
        <f t="shared" si="2"/>
        <v>8826400</v>
      </c>
      <c r="J117" s="11">
        <f t="shared" si="12"/>
        <v>7998464</v>
      </c>
      <c r="K117" s="11">
        <f t="shared" si="3"/>
        <v>11712264</v>
      </c>
      <c r="L117" s="11">
        <f t="shared" si="4"/>
        <v>2368650</v>
      </c>
      <c r="M117" s="11">
        <f t="shared" si="5"/>
        <v>3142650</v>
      </c>
      <c r="N117" s="11">
        <f t="shared" si="6"/>
        <v>1535438</v>
      </c>
      <c r="O117" s="11">
        <f t="shared" si="7"/>
        <v>761438</v>
      </c>
      <c r="P117" s="11">
        <f t="shared" si="8"/>
        <v>6386155</v>
      </c>
      <c r="Q117" s="11">
        <f t="shared" si="9"/>
        <v>3575000</v>
      </c>
      <c r="R117" s="11">
        <f t="shared" si="10"/>
        <v>100000</v>
      </c>
    </row>
    <row r="118">
      <c r="A118" s="1" t="s">
        <v>3372</v>
      </c>
      <c r="B118" s="8">
        <v>45913.0</v>
      </c>
      <c r="C118" s="1" t="s">
        <v>6</v>
      </c>
      <c r="D118" s="10">
        <v>828000.0</v>
      </c>
      <c r="E118" s="12"/>
      <c r="F118" s="1" t="s">
        <v>3373</v>
      </c>
      <c r="G118" s="11">
        <f t="shared" si="1"/>
        <v>29784164</v>
      </c>
      <c r="H118" s="11">
        <f t="shared" si="11"/>
        <v>8417500</v>
      </c>
      <c r="I118" s="11">
        <f t="shared" si="2"/>
        <v>8826400</v>
      </c>
      <c r="J118" s="11">
        <f t="shared" si="12"/>
        <v>8826464</v>
      </c>
      <c r="K118" s="11">
        <f t="shared" si="3"/>
        <v>12540264</v>
      </c>
      <c r="L118" s="11">
        <f t="shared" si="4"/>
        <v>2368650</v>
      </c>
      <c r="M118" s="11">
        <f t="shared" si="5"/>
        <v>3142650</v>
      </c>
      <c r="N118" s="11">
        <f t="shared" si="6"/>
        <v>1811438</v>
      </c>
      <c r="O118" s="11">
        <f t="shared" si="7"/>
        <v>1037438</v>
      </c>
      <c r="P118" s="11">
        <f t="shared" si="8"/>
        <v>6662155</v>
      </c>
      <c r="Q118" s="11">
        <f t="shared" si="9"/>
        <v>3575000</v>
      </c>
      <c r="R118" s="11">
        <f t="shared" si="10"/>
        <v>100000</v>
      </c>
    </row>
    <row r="119">
      <c r="A119" s="1" t="s">
        <v>3374</v>
      </c>
      <c r="B119" s="8">
        <v>45913.0</v>
      </c>
      <c r="C119" s="1" t="s">
        <v>6</v>
      </c>
      <c r="D119" s="10">
        <v>132000.0</v>
      </c>
      <c r="E119" s="12"/>
      <c r="F119" s="1" t="s">
        <v>3375</v>
      </c>
      <c r="G119" s="11">
        <f t="shared" si="1"/>
        <v>29916164</v>
      </c>
      <c r="H119" s="11">
        <f t="shared" si="11"/>
        <v>8417500</v>
      </c>
      <c r="I119" s="11">
        <f t="shared" si="2"/>
        <v>8826400</v>
      </c>
      <c r="J119" s="11">
        <f t="shared" si="12"/>
        <v>8958464</v>
      </c>
      <c r="K119" s="11">
        <f t="shared" si="3"/>
        <v>12672264</v>
      </c>
      <c r="L119" s="11">
        <f t="shared" si="4"/>
        <v>2368650</v>
      </c>
      <c r="M119" s="11">
        <f t="shared" si="5"/>
        <v>3142650</v>
      </c>
      <c r="N119" s="11">
        <f t="shared" si="6"/>
        <v>1855438</v>
      </c>
      <c r="O119" s="11">
        <f t="shared" si="7"/>
        <v>1081438</v>
      </c>
      <c r="P119" s="11">
        <f t="shared" si="8"/>
        <v>6706155</v>
      </c>
      <c r="Q119" s="11">
        <f t="shared" si="9"/>
        <v>3575000</v>
      </c>
      <c r="R119" s="11">
        <f t="shared" si="10"/>
        <v>100000</v>
      </c>
    </row>
    <row r="120">
      <c r="A120" s="1" t="s">
        <v>3376</v>
      </c>
      <c r="B120" s="8">
        <v>45913.0</v>
      </c>
      <c r="C120" s="1" t="s">
        <v>6</v>
      </c>
      <c r="D120" s="10">
        <v>1581600.0</v>
      </c>
      <c r="E120" s="12"/>
      <c r="F120" s="1" t="s">
        <v>2896</v>
      </c>
      <c r="G120" s="11">
        <f t="shared" si="1"/>
        <v>31497764</v>
      </c>
      <c r="H120" s="11">
        <f t="shared" si="11"/>
        <v>8417500</v>
      </c>
      <c r="I120" s="11">
        <f t="shared" si="2"/>
        <v>8826400</v>
      </c>
      <c r="J120" s="11">
        <f t="shared" si="12"/>
        <v>10540064</v>
      </c>
      <c r="K120" s="11">
        <f t="shared" si="3"/>
        <v>14253864</v>
      </c>
      <c r="L120" s="11">
        <f t="shared" si="4"/>
        <v>2368650</v>
      </c>
      <c r="M120" s="11">
        <f t="shared" si="5"/>
        <v>3142650</v>
      </c>
      <c r="N120" s="11">
        <f t="shared" si="6"/>
        <v>2382638</v>
      </c>
      <c r="O120" s="11">
        <f t="shared" si="7"/>
        <v>1608638</v>
      </c>
      <c r="P120" s="11">
        <f t="shared" si="8"/>
        <v>7233355</v>
      </c>
      <c r="Q120" s="11">
        <f t="shared" si="9"/>
        <v>3575000</v>
      </c>
      <c r="R120" s="11">
        <f t="shared" si="10"/>
        <v>100000</v>
      </c>
    </row>
    <row r="121">
      <c r="A121" s="1" t="s">
        <v>3377</v>
      </c>
      <c r="B121" s="8">
        <v>45913.0</v>
      </c>
      <c r="C121" s="1" t="s">
        <v>6</v>
      </c>
      <c r="D121" s="10">
        <v>182000.0</v>
      </c>
      <c r="E121" s="12"/>
      <c r="F121" s="1" t="s">
        <v>3378</v>
      </c>
      <c r="G121" s="11">
        <f t="shared" si="1"/>
        <v>31679764</v>
      </c>
      <c r="H121" s="11">
        <f t="shared" si="11"/>
        <v>8417500</v>
      </c>
      <c r="I121" s="11">
        <f t="shared" si="2"/>
        <v>8826400</v>
      </c>
      <c r="J121" s="11">
        <f t="shared" si="12"/>
        <v>10722064</v>
      </c>
      <c r="K121" s="11">
        <f t="shared" si="3"/>
        <v>14435864</v>
      </c>
      <c r="L121" s="11">
        <f t="shared" si="4"/>
        <v>2368650</v>
      </c>
      <c r="M121" s="11">
        <f t="shared" si="5"/>
        <v>3142650</v>
      </c>
      <c r="N121" s="11">
        <f t="shared" si="6"/>
        <v>2443304.667</v>
      </c>
      <c r="O121" s="11">
        <f t="shared" si="7"/>
        <v>1669304.667</v>
      </c>
      <c r="P121" s="11">
        <f t="shared" si="8"/>
        <v>7294021.667</v>
      </c>
      <c r="Q121" s="11">
        <f t="shared" si="9"/>
        <v>3575000</v>
      </c>
      <c r="R121" s="11">
        <f t="shared" si="10"/>
        <v>100000</v>
      </c>
    </row>
    <row r="122">
      <c r="A122" s="1" t="s">
        <v>3379</v>
      </c>
      <c r="B122" s="8">
        <v>45913.0</v>
      </c>
      <c r="C122" s="1" t="s">
        <v>6</v>
      </c>
      <c r="D122" s="10">
        <v>119000.0</v>
      </c>
      <c r="E122" s="12"/>
      <c r="F122" s="1" t="s">
        <v>2483</v>
      </c>
      <c r="G122" s="11">
        <f t="shared" si="1"/>
        <v>31798764</v>
      </c>
      <c r="H122" s="11">
        <f t="shared" si="11"/>
        <v>8417500</v>
      </c>
      <c r="I122" s="11">
        <f t="shared" si="2"/>
        <v>8826400</v>
      </c>
      <c r="J122" s="11">
        <f t="shared" si="12"/>
        <v>10841064</v>
      </c>
      <c r="K122" s="11">
        <f t="shared" si="3"/>
        <v>14554864</v>
      </c>
      <c r="L122" s="11">
        <f t="shared" si="4"/>
        <v>2368650</v>
      </c>
      <c r="M122" s="11">
        <f t="shared" si="5"/>
        <v>3142650</v>
      </c>
      <c r="N122" s="11">
        <f t="shared" si="6"/>
        <v>2482971.333</v>
      </c>
      <c r="O122" s="11">
        <f t="shared" si="7"/>
        <v>1708971.333</v>
      </c>
      <c r="P122" s="11">
        <f t="shared" si="8"/>
        <v>7333688.333</v>
      </c>
      <c r="Q122" s="11">
        <f t="shared" si="9"/>
        <v>3575000</v>
      </c>
      <c r="R122" s="11">
        <f t="shared" si="10"/>
        <v>100000</v>
      </c>
    </row>
    <row r="123">
      <c r="A123" s="1" t="s">
        <v>3380</v>
      </c>
      <c r="B123" s="8">
        <v>45913.0</v>
      </c>
      <c r="C123" s="1" t="s">
        <v>6</v>
      </c>
      <c r="D123" s="10">
        <v>115000.0</v>
      </c>
      <c r="E123" s="12"/>
      <c r="F123" s="1" t="s">
        <v>3237</v>
      </c>
      <c r="G123" s="11">
        <f t="shared" si="1"/>
        <v>31913764</v>
      </c>
      <c r="H123" s="11">
        <f t="shared" si="11"/>
        <v>8417500</v>
      </c>
      <c r="I123" s="11">
        <f t="shared" si="2"/>
        <v>8826400</v>
      </c>
      <c r="J123" s="11">
        <f t="shared" si="12"/>
        <v>10956064</v>
      </c>
      <c r="K123" s="11">
        <f t="shared" si="3"/>
        <v>14669864</v>
      </c>
      <c r="L123" s="11">
        <f t="shared" si="4"/>
        <v>2368650</v>
      </c>
      <c r="M123" s="11">
        <f t="shared" si="5"/>
        <v>3142650</v>
      </c>
      <c r="N123" s="11">
        <f t="shared" si="6"/>
        <v>2521304.667</v>
      </c>
      <c r="O123" s="11">
        <f t="shared" si="7"/>
        <v>1747304.667</v>
      </c>
      <c r="P123" s="11">
        <f t="shared" si="8"/>
        <v>7372021.667</v>
      </c>
      <c r="Q123" s="11">
        <f t="shared" si="9"/>
        <v>3575000</v>
      </c>
      <c r="R123" s="11">
        <f t="shared" si="10"/>
        <v>100000</v>
      </c>
    </row>
    <row r="124">
      <c r="A124" s="1" t="s">
        <v>3381</v>
      </c>
      <c r="B124" s="8">
        <v>45913.0</v>
      </c>
      <c r="C124" s="1" t="s">
        <v>34</v>
      </c>
      <c r="D124" s="12"/>
      <c r="E124" s="10">
        <v>9139200.0</v>
      </c>
      <c r="F124" s="1" t="s">
        <v>2362</v>
      </c>
      <c r="G124" s="11">
        <f t="shared" si="1"/>
        <v>31913764</v>
      </c>
      <c r="H124" s="11">
        <f t="shared" si="11"/>
        <v>8417500</v>
      </c>
      <c r="I124" s="11">
        <f t="shared" si="2"/>
        <v>17965600</v>
      </c>
      <c r="J124" s="11">
        <f t="shared" si="12"/>
        <v>1816864</v>
      </c>
      <c r="K124" s="11">
        <f t="shared" si="3"/>
        <v>5530664</v>
      </c>
      <c r="L124" s="11">
        <f t="shared" si="4"/>
        <v>2368650</v>
      </c>
      <c r="M124" s="11">
        <f t="shared" si="5"/>
        <v>3142650</v>
      </c>
      <c r="N124" s="11">
        <f t="shared" si="6"/>
        <v>-525095.3333</v>
      </c>
      <c r="O124" s="11">
        <f t="shared" si="7"/>
        <v>-1299095.333</v>
      </c>
      <c r="P124" s="11">
        <f t="shared" si="8"/>
        <v>4325621.667</v>
      </c>
      <c r="Q124" s="11">
        <f t="shared" si="9"/>
        <v>3575000</v>
      </c>
      <c r="R124" s="11">
        <f t="shared" si="10"/>
        <v>100000</v>
      </c>
    </row>
    <row r="125">
      <c r="A125" s="1" t="s">
        <v>3382</v>
      </c>
      <c r="B125" s="8">
        <v>45913.0</v>
      </c>
      <c r="C125" s="1" t="s">
        <v>25</v>
      </c>
      <c r="D125" s="12"/>
      <c r="E125" s="10">
        <v>20000.0</v>
      </c>
      <c r="F125" s="1" t="s">
        <v>2423</v>
      </c>
      <c r="G125" s="11">
        <f t="shared" si="1"/>
        <v>31913764</v>
      </c>
      <c r="H125" s="11">
        <f t="shared" si="11"/>
        <v>8437500</v>
      </c>
      <c r="I125" s="11">
        <f t="shared" si="2"/>
        <v>17965600</v>
      </c>
      <c r="J125" s="11">
        <f t="shared" si="12"/>
        <v>1796864</v>
      </c>
      <c r="K125" s="11">
        <f t="shared" si="3"/>
        <v>5510664</v>
      </c>
      <c r="L125" s="11">
        <f t="shared" si="4"/>
        <v>2368650</v>
      </c>
      <c r="M125" s="11">
        <f t="shared" si="5"/>
        <v>3142650</v>
      </c>
      <c r="N125" s="11">
        <f t="shared" si="6"/>
        <v>-531762</v>
      </c>
      <c r="O125" s="11">
        <f t="shared" si="7"/>
        <v>-1305762</v>
      </c>
      <c r="P125" s="11">
        <f t="shared" si="8"/>
        <v>4318955</v>
      </c>
      <c r="Q125" s="11">
        <f t="shared" si="9"/>
        <v>3575000</v>
      </c>
      <c r="R125" s="11">
        <f t="shared" si="10"/>
        <v>120000</v>
      </c>
    </row>
    <row r="126">
      <c r="A126" s="1" t="s">
        <v>3383</v>
      </c>
      <c r="B126" s="8">
        <v>45914.0</v>
      </c>
      <c r="C126" s="1" t="s">
        <v>19</v>
      </c>
      <c r="D126" s="12"/>
      <c r="E126" s="10">
        <v>1000000.0</v>
      </c>
      <c r="F126" s="1" t="s">
        <v>2230</v>
      </c>
      <c r="G126" s="11">
        <f t="shared" si="1"/>
        <v>31913764</v>
      </c>
      <c r="H126" s="11">
        <f t="shared" si="11"/>
        <v>8437500</v>
      </c>
      <c r="I126" s="11">
        <f t="shared" si="2"/>
        <v>17965600</v>
      </c>
      <c r="J126" s="11">
        <f t="shared" si="12"/>
        <v>796864</v>
      </c>
      <c r="K126" s="11">
        <f t="shared" si="3"/>
        <v>5510664</v>
      </c>
      <c r="L126" s="11">
        <f t="shared" si="4"/>
        <v>2368650</v>
      </c>
      <c r="M126" s="11">
        <f t="shared" si="5"/>
        <v>3142650</v>
      </c>
      <c r="N126" s="11">
        <f t="shared" si="6"/>
        <v>-531762</v>
      </c>
      <c r="O126" s="11">
        <f t="shared" si="7"/>
        <v>-1305762</v>
      </c>
      <c r="P126" s="11">
        <f t="shared" si="8"/>
        <v>3318955</v>
      </c>
      <c r="Q126" s="11">
        <f t="shared" si="9"/>
        <v>3575000</v>
      </c>
      <c r="R126" s="11">
        <f t="shared" si="10"/>
        <v>120000</v>
      </c>
    </row>
    <row r="127">
      <c r="A127" s="1" t="s">
        <v>3384</v>
      </c>
      <c r="B127" s="8">
        <v>45915.0</v>
      </c>
      <c r="C127" s="1" t="s">
        <v>25</v>
      </c>
      <c r="D127" s="12"/>
      <c r="E127" s="10">
        <v>80000.0</v>
      </c>
      <c r="F127" s="1" t="s">
        <v>3385</v>
      </c>
      <c r="G127" s="11">
        <f t="shared" si="1"/>
        <v>31913764</v>
      </c>
      <c r="H127" s="11">
        <f t="shared" si="11"/>
        <v>8517500</v>
      </c>
      <c r="I127" s="11">
        <f t="shared" si="2"/>
        <v>17965600</v>
      </c>
      <c r="J127" s="11">
        <f t="shared" si="12"/>
        <v>716864</v>
      </c>
      <c r="K127" s="11">
        <f t="shared" si="3"/>
        <v>5430664</v>
      </c>
      <c r="L127" s="11">
        <f t="shared" si="4"/>
        <v>2368650</v>
      </c>
      <c r="M127" s="11">
        <f t="shared" si="5"/>
        <v>3142650</v>
      </c>
      <c r="N127" s="11">
        <f t="shared" si="6"/>
        <v>-558428.6667</v>
      </c>
      <c r="O127" s="11">
        <f t="shared" si="7"/>
        <v>-1332428.667</v>
      </c>
      <c r="P127" s="11">
        <f t="shared" si="8"/>
        <v>3292288.333</v>
      </c>
      <c r="Q127" s="11">
        <f t="shared" si="9"/>
        <v>3575000</v>
      </c>
      <c r="R127" s="11">
        <f t="shared" si="10"/>
        <v>120000</v>
      </c>
    </row>
    <row r="128">
      <c r="A128" s="1" t="s">
        <v>3386</v>
      </c>
      <c r="B128" s="8">
        <v>45914.0</v>
      </c>
      <c r="C128" s="1" t="s">
        <v>6</v>
      </c>
      <c r="D128" s="10">
        <v>620000.0</v>
      </c>
      <c r="E128" s="12"/>
      <c r="F128" s="1" t="s">
        <v>3387</v>
      </c>
      <c r="G128" s="11">
        <f t="shared" si="1"/>
        <v>32533764</v>
      </c>
      <c r="H128" s="11">
        <f t="shared" si="11"/>
        <v>8517500</v>
      </c>
      <c r="I128" s="11">
        <f t="shared" si="2"/>
        <v>17965600</v>
      </c>
      <c r="J128" s="11">
        <f t="shared" si="12"/>
        <v>1336864</v>
      </c>
      <c r="K128" s="11">
        <f t="shared" si="3"/>
        <v>6050664</v>
      </c>
      <c r="L128" s="11">
        <f t="shared" si="4"/>
        <v>2368650</v>
      </c>
      <c r="M128" s="11">
        <f t="shared" si="5"/>
        <v>3142650</v>
      </c>
      <c r="N128" s="11">
        <f t="shared" si="6"/>
        <v>-351762</v>
      </c>
      <c r="O128" s="11">
        <f t="shared" si="7"/>
        <v>-1125762</v>
      </c>
      <c r="P128" s="11">
        <f t="shared" si="8"/>
        <v>3498955</v>
      </c>
      <c r="Q128" s="11">
        <f t="shared" si="9"/>
        <v>3575000</v>
      </c>
      <c r="R128" s="11">
        <f t="shared" si="10"/>
        <v>120000</v>
      </c>
    </row>
    <row r="129">
      <c r="A129" s="1" t="s">
        <v>3388</v>
      </c>
      <c r="B129" s="8">
        <v>45914.0</v>
      </c>
      <c r="C129" s="1" t="s">
        <v>6</v>
      </c>
      <c r="D129" s="10">
        <v>330000.0</v>
      </c>
      <c r="E129" s="12"/>
      <c r="F129" s="1" t="s">
        <v>3389</v>
      </c>
      <c r="G129" s="11">
        <f t="shared" si="1"/>
        <v>32863764</v>
      </c>
      <c r="H129" s="11">
        <f t="shared" si="11"/>
        <v>8517500</v>
      </c>
      <c r="I129" s="11">
        <f t="shared" si="2"/>
        <v>17965600</v>
      </c>
      <c r="J129" s="11">
        <f t="shared" si="12"/>
        <v>1666864</v>
      </c>
      <c r="K129" s="11">
        <f t="shared" si="3"/>
        <v>6380664</v>
      </c>
      <c r="L129" s="11">
        <f t="shared" si="4"/>
        <v>2368650</v>
      </c>
      <c r="M129" s="11">
        <f t="shared" si="5"/>
        <v>3142650</v>
      </c>
      <c r="N129" s="11">
        <f t="shared" si="6"/>
        <v>-241762</v>
      </c>
      <c r="O129" s="11">
        <f t="shared" si="7"/>
        <v>-1015762</v>
      </c>
      <c r="P129" s="11">
        <f t="shared" si="8"/>
        <v>3608955</v>
      </c>
      <c r="Q129" s="11">
        <f t="shared" si="9"/>
        <v>3575000</v>
      </c>
      <c r="R129" s="11">
        <f t="shared" si="10"/>
        <v>120000</v>
      </c>
    </row>
    <row r="130">
      <c r="A130" s="1" t="s">
        <v>3390</v>
      </c>
      <c r="B130" s="8">
        <v>45915.0</v>
      </c>
      <c r="C130" s="1" t="s">
        <v>34</v>
      </c>
      <c r="D130" s="12"/>
      <c r="E130" s="10">
        <v>133500.0</v>
      </c>
      <c r="F130" s="1" t="s">
        <v>2293</v>
      </c>
      <c r="G130" s="11">
        <f t="shared" si="1"/>
        <v>32863764</v>
      </c>
      <c r="H130" s="11">
        <f t="shared" si="11"/>
        <v>8517500</v>
      </c>
      <c r="I130" s="11">
        <f t="shared" si="2"/>
        <v>18099100</v>
      </c>
      <c r="J130" s="11">
        <f t="shared" si="12"/>
        <v>1533364</v>
      </c>
      <c r="K130" s="11">
        <f t="shared" si="3"/>
        <v>6247164</v>
      </c>
      <c r="L130" s="11">
        <f t="shared" si="4"/>
        <v>2368650</v>
      </c>
      <c r="M130" s="11">
        <f t="shared" si="5"/>
        <v>3142650</v>
      </c>
      <c r="N130" s="11">
        <f t="shared" ref="N130:N249" si="13">(K130/3)-L130</f>
        <v>-286262</v>
      </c>
      <c r="O130" s="11">
        <f t="shared" ref="O130:O249" si="14">(K130/3)-M130</f>
        <v>-1060262</v>
      </c>
      <c r="P130" s="11">
        <f t="shared" ref="P130:P249" si="15">((K130 - IF(ROW()=2, 0, K129)) / 3) + IF(ROW()=2, 0, P129) + IF(C130="INVESTOR", D130, 0) - IF(C130="INVESTOR", E130, 0)</f>
        <v>3564455</v>
      </c>
      <c r="Q130" s="11">
        <f t="shared" si="9"/>
        <v>3575000</v>
      </c>
      <c r="R130" s="11">
        <f t="shared" ref="R130:R249" si="16">IF(AND(NOT(ISERROR(SEARCH("Dinil", F130))), OR(C130="INVESTOR", C130="BIAYA")), IF(ROW()=2, IF(D130, -D130, E130), IF(D130, R129-D130, R129+E130)), IF(ROW()=2, 0, R129))</f>
        <v>120000</v>
      </c>
    </row>
    <row r="131">
      <c r="A131" s="1" t="s">
        <v>3391</v>
      </c>
      <c r="B131" s="8">
        <v>45916.0</v>
      </c>
      <c r="C131" s="1" t="s">
        <v>25</v>
      </c>
      <c r="D131" s="12"/>
      <c r="E131" s="10">
        <v>80000.0</v>
      </c>
      <c r="F131" s="1" t="s">
        <v>270</v>
      </c>
      <c r="G131" s="11">
        <f t="shared" si="1"/>
        <v>32863764</v>
      </c>
      <c r="H131" s="11">
        <f t="shared" si="11"/>
        <v>8597500</v>
      </c>
      <c r="I131" s="11">
        <f t="shared" si="2"/>
        <v>18099100</v>
      </c>
      <c r="J131" s="11">
        <f t="shared" si="12"/>
        <v>1453364</v>
      </c>
      <c r="K131" s="11">
        <f t="shared" si="3"/>
        <v>6167164</v>
      </c>
      <c r="L131" s="11">
        <f t="shared" si="4"/>
        <v>2368650</v>
      </c>
      <c r="M131" s="11">
        <f t="shared" si="5"/>
        <v>3142650</v>
      </c>
      <c r="N131" s="11">
        <f t="shared" si="13"/>
        <v>-312928.6667</v>
      </c>
      <c r="O131" s="11">
        <f t="shared" si="14"/>
        <v>-1086928.667</v>
      </c>
      <c r="P131" s="11">
        <f t="shared" si="15"/>
        <v>3537788.333</v>
      </c>
      <c r="Q131" s="11">
        <f t="shared" si="9"/>
        <v>3575000</v>
      </c>
      <c r="R131" s="11">
        <f t="shared" si="16"/>
        <v>120000</v>
      </c>
    </row>
    <row r="132">
      <c r="A132" s="1" t="s">
        <v>3392</v>
      </c>
      <c r="B132" s="8">
        <v>45915.0</v>
      </c>
      <c r="C132" s="1" t="s">
        <v>6</v>
      </c>
      <c r="D132" s="10">
        <v>205000.0</v>
      </c>
      <c r="E132" s="12"/>
      <c r="F132" s="1" t="s">
        <v>3393</v>
      </c>
      <c r="G132" s="11">
        <f t="shared" si="1"/>
        <v>33068764</v>
      </c>
      <c r="H132" s="11">
        <f t="shared" si="11"/>
        <v>8597500</v>
      </c>
      <c r="I132" s="11">
        <f t="shared" si="2"/>
        <v>18099100</v>
      </c>
      <c r="J132" s="11">
        <f t="shared" si="12"/>
        <v>1658364</v>
      </c>
      <c r="K132" s="11">
        <f t="shared" si="3"/>
        <v>6372164</v>
      </c>
      <c r="L132" s="11">
        <f t="shared" si="4"/>
        <v>2368650</v>
      </c>
      <c r="M132" s="11">
        <f t="shared" si="5"/>
        <v>3142650</v>
      </c>
      <c r="N132" s="11">
        <f t="shared" si="13"/>
        <v>-244595.3333</v>
      </c>
      <c r="O132" s="11">
        <f t="shared" si="14"/>
        <v>-1018595.333</v>
      </c>
      <c r="P132" s="11">
        <f t="shared" si="15"/>
        <v>3606121.667</v>
      </c>
      <c r="Q132" s="11">
        <f t="shared" si="9"/>
        <v>3575000</v>
      </c>
      <c r="R132" s="11">
        <f t="shared" si="16"/>
        <v>120000</v>
      </c>
    </row>
    <row r="133">
      <c r="A133" s="1" t="s">
        <v>3394</v>
      </c>
      <c r="B133" s="8">
        <v>45917.0</v>
      </c>
      <c r="C133" s="1" t="s">
        <v>25</v>
      </c>
      <c r="D133" s="12"/>
      <c r="E133" s="10">
        <v>100000.0</v>
      </c>
      <c r="F133" s="1" t="s">
        <v>527</v>
      </c>
      <c r="G133" s="11">
        <f t="shared" si="1"/>
        <v>33068764</v>
      </c>
      <c r="H133" s="11">
        <f t="shared" si="11"/>
        <v>8697500</v>
      </c>
      <c r="I133" s="11">
        <f t="shared" si="2"/>
        <v>18099100</v>
      </c>
      <c r="J133" s="11">
        <f t="shared" si="12"/>
        <v>1558364</v>
      </c>
      <c r="K133" s="11">
        <f t="shared" si="3"/>
        <v>6272164</v>
      </c>
      <c r="L133" s="11">
        <f t="shared" si="4"/>
        <v>2368650</v>
      </c>
      <c r="M133" s="11">
        <f t="shared" si="5"/>
        <v>3142650</v>
      </c>
      <c r="N133" s="11">
        <f t="shared" si="13"/>
        <v>-277928.6667</v>
      </c>
      <c r="O133" s="11">
        <f t="shared" si="14"/>
        <v>-1051928.667</v>
      </c>
      <c r="P133" s="11">
        <f t="shared" si="15"/>
        <v>3572788.333</v>
      </c>
      <c r="Q133" s="11">
        <f t="shared" si="9"/>
        <v>3575000</v>
      </c>
      <c r="R133" s="11">
        <f t="shared" si="16"/>
        <v>120000</v>
      </c>
    </row>
    <row r="134">
      <c r="A134" s="1" t="s">
        <v>3395</v>
      </c>
      <c r="B134" s="8">
        <v>45917.0</v>
      </c>
      <c r="C134" s="1" t="s">
        <v>25</v>
      </c>
      <c r="D134" s="12"/>
      <c r="E134" s="10">
        <v>525000.0</v>
      </c>
      <c r="F134" s="1" t="s">
        <v>62</v>
      </c>
      <c r="G134" s="11">
        <f t="shared" si="1"/>
        <v>33068764</v>
      </c>
      <c r="H134" s="11">
        <f t="shared" si="11"/>
        <v>9222500</v>
      </c>
      <c r="I134" s="11">
        <f t="shared" si="2"/>
        <v>18099100</v>
      </c>
      <c r="J134" s="11">
        <f t="shared" si="12"/>
        <v>1033364</v>
      </c>
      <c r="K134" s="11">
        <f t="shared" si="3"/>
        <v>5747164</v>
      </c>
      <c r="L134" s="11">
        <f t="shared" si="4"/>
        <v>2368650</v>
      </c>
      <c r="M134" s="11">
        <f t="shared" si="5"/>
        <v>3142650</v>
      </c>
      <c r="N134" s="11">
        <f t="shared" si="13"/>
        <v>-452928.6667</v>
      </c>
      <c r="O134" s="11">
        <f t="shared" si="14"/>
        <v>-1226928.667</v>
      </c>
      <c r="P134" s="11">
        <f t="shared" si="15"/>
        <v>3397788.333</v>
      </c>
      <c r="Q134" s="11">
        <f t="shared" si="9"/>
        <v>3575000</v>
      </c>
      <c r="R134" s="11">
        <f t="shared" si="16"/>
        <v>120000</v>
      </c>
    </row>
    <row r="135">
      <c r="A135" s="1" t="s">
        <v>3396</v>
      </c>
      <c r="B135" s="8">
        <v>45917.0</v>
      </c>
      <c r="C135" s="1" t="s">
        <v>25</v>
      </c>
      <c r="D135" s="12"/>
      <c r="E135" s="10">
        <v>261000.0</v>
      </c>
      <c r="F135" s="1" t="s">
        <v>3397</v>
      </c>
      <c r="G135" s="11">
        <f t="shared" si="1"/>
        <v>33068764</v>
      </c>
      <c r="H135" s="11">
        <f t="shared" si="11"/>
        <v>9483500</v>
      </c>
      <c r="I135" s="11">
        <f t="shared" si="2"/>
        <v>18099100</v>
      </c>
      <c r="J135" s="11">
        <f t="shared" si="12"/>
        <v>772364</v>
      </c>
      <c r="K135" s="11">
        <f t="shared" si="3"/>
        <v>5486164</v>
      </c>
      <c r="L135" s="11">
        <f t="shared" si="4"/>
        <v>2368650</v>
      </c>
      <c r="M135" s="11">
        <f t="shared" si="5"/>
        <v>3142650</v>
      </c>
      <c r="N135" s="11">
        <f t="shared" si="13"/>
        <v>-539928.6667</v>
      </c>
      <c r="O135" s="11">
        <f t="shared" si="14"/>
        <v>-1313928.667</v>
      </c>
      <c r="P135" s="11">
        <f t="shared" si="15"/>
        <v>3310788.333</v>
      </c>
      <c r="Q135" s="11">
        <f t="shared" si="9"/>
        <v>3575000</v>
      </c>
      <c r="R135" s="11">
        <f t="shared" si="16"/>
        <v>120000</v>
      </c>
    </row>
    <row r="136">
      <c r="A136" s="1" t="s">
        <v>3398</v>
      </c>
      <c r="B136" s="8">
        <v>45917.0</v>
      </c>
      <c r="C136" s="1" t="s">
        <v>25</v>
      </c>
      <c r="D136" s="12"/>
      <c r="E136" s="10">
        <v>70000.0</v>
      </c>
      <c r="F136" s="1" t="s">
        <v>2423</v>
      </c>
      <c r="G136" s="11">
        <f t="shared" si="1"/>
        <v>33068764</v>
      </c>
      <c r="H136" s="11">
        <f t="shared" si="11"/>
        <v>9553500</v>
      </c>
      <c r="I136" s="11">
        <f t="shared" si="2"/>
        <v>18099100</v>
      </c>
      <c r="J136" s="11">
        <f t="shared" si="12"/>
        <v>702364</v>
      </c>
      <c r="K136" s="11">
        <f t="shared" si="3"/>
        <v>5416164</v>
      </c>
      <c r="L136" s="11">
        <f t="shared" si="4"/>
        <v>2368650</v>
      </c>
      <c r="M136" s="11">
        <f t="shared" si="5"/>
        <v>3142650</v>
      </c>
      <c r="N136" s="11">
        <f t="shared" si="13"/>
        <v>-563262</v>
      </c>
      <c r="O136" s="11">
        <f t="shared" si="14"/>
        <v>-1337262</v>
      </c>
      <c r="P136" s="11">
        <f t="shared" si="15"/>
        <v>3287455</v>
      </c>
      <c r="Q136" s="11">
        <f t="shared" si="9"/>
        <v>3575000</v>
      </c>
      <c r="R136" s="11">
        <f t="shared" si="16"/>
        <v>190000</v>
      </c>
    </row>
    <row r="137">
      <c r="A137" s="1" t="s">
        <v>3399</v>
      </c>
      <c r="B137" s="8">
        <v>45917.0</v>
      </c>
      <c r="C137" s="1" t="s">
        <v>25</v>
      </c>
      <c r="D137" s="12"/>
      <c r="E137" s="10">
        <v>50000.0</v>
      </c>
      <c r="F137" s="1" t="s">
        <v>39</v>
      </c>
      <c r="G137" s="11">
        <f t="shared" si="1"/>
        <v>33068764</v>
      </c>
      <c r="H137" s="11">
        <f t="shared" si="11"/>
        <v>9603500</v>
      </c>
      <c r="I137" s="11">
        <f t="shared" si="2"/>
        <v>18099100</v>
      </c>
      <c r="J137" s="11">
        <f t="shared" si="12"/>
        <v>652364</v>
      </c>
      <c r="K137" s="11">
        <f t="shared" si="3"/>
        <v>5366164</v>
      </c>
      <c r="L137" s="11">
        <f t="shared" si="4"/>
        <v>2368650</v>
      </c>
      <c r="M137" s="11">
        <f t="shared" si="5"/>
        <v>3142650</v>
      </c>
      <c r="N137" s="11">
        <f t="shared" si="13"/>
        <v>-579928.6667</v>
      </c>
      <c r="O137" s="11">
        <f t="shared" si="14"/>
        <v>-1353928.667</v>
      </c>
      <c r="P137" s="11">
        <f t="shared" si="15"/>
        <v>3270788.333</v>
      </c>
      <c r="Q137" s="11">
        <f t="shared" si="9"/>
        <v>3575000</v>
      </c>
      <c r="R137" s="11">
        <f t="shared" si="16"/>
        <v>190000</v>
      </c>
    </row>
    <row r="138">
      <c r="A138" s="1" t="s">
        <v>3400</v>
      </c>
      <c r="B138" s="8">
        <v>45915.0</v>
      </c>
      <c r="C138" s="1" t="s">
        <v>6</v>
      </c>
      <c r="D138" s="10">
        <v>90000.0</v>
      </c>
      <c r="E138" s="12"/>
      <c r="F138" s="1" t="s">
        <v>2818</v>
      </c>
      <c r="G138" s="11">
        <f t="shared" si="1"/>
        <v>33158764</v>
      </c>
      <c r="H138" s="11">
        <f t="shared" si="11"/>
        <v>9603500</v>
      </c>
      <c r="I138" s="11">
        <f t="shared" si="2"/>
        <v>18099100</v>
      </c>
      <c r="J138" s="11">
        <f t="shared" si="12"/>
        <v>742364</v>
      </c>
      <c r="K138" s="11">
        <f t="shared" si="3"/>
        <v>5456164</v>
      </c>
      <c r="L138" s="11">
        <f t="shared" si="4"/>
        <v>2368650</v>
      </c>
      <c r="M138" s="11">
        <f t="shared" si="5"/>
        <v>3142650</v>
      </c>
      <c r="N138" s="11">
        <f t="shared" si="13"/>
        <v>-549928.6667</v>
      </c>
      <c r="O138" s="11">
        <f t="shared" si="14"/>
        <v>-1323928.667</v>
      </c>
      <c r="P138" s="11">
        <f t="shared" si="15"/>
        <v>3300788.333</v>
      </c>
      <c r="Q138" s="11">
        <f t="shared" si="9"/>
        <v>3575000</v>
      </c>
      <c r="R138" s="11">
        <f t="shared" si="16"/>
        <v>190000</v>
      </c>
    </row>
    <row r="139">
      <c r="A139" s="1" t="s">
        <v>3401</v>
      </c>
      <c r="B139" s="8">
        <v>45915.0</v>
      </c>
      <c r="C139" s="1" t="s">
        <v>6</v>
      </c>
      <c r="D139" s="10">
        <v>50000.0</v>
      </c>
      <c r="E139" s="12"/>
      <c r="F139" s="1" t="s">
        <v>2693</v>
      </c>
      <c r="G139" s="11">
        <f t="shared" si="1"/>
        <v>33208764</v>
      </c>
      <c r="H139" s="11">
        <f t="shared" si="11"/>
        <v>9603500</v>
      </c>
      <c r="I139" s="11">
        <f t="shared" si="2"/>
        <v>18099100</v>
      </c>
      <c r="J139" s="11">
        <f t="shared" si="12"/>
        <v>792364</v>
      </c>
      <c r="K139" s="11">
        <f t="shared" si="3"/>
        <v>5506164</v>
      </c>
      <c r="L139" s="11">
        <f t="shared" si="4"/>
        <v>2368650</v>
      </c>
      <c r="M139" s="11">
        <f t="shared" si="5"/>
        <v>3142650</v>
      </c>
      <c r="N139" s="11">
        <f t="shared" si="13"/>
        <v>-533262</v>
      </c>
      <c r="O139" s="11">
        <f t="shared" si="14"/>
        <v>-1307262</v>
      </c>
      <c r="P139" s="11">
        <f t="shared" si="15"/>
        <v>3317455</v>
      </c>
      <c r="Q139" s="11">
        <f t="shared" si="9"/>
        <v>3575000</v>
      </c>
      <c r="R139" s="11">
        <f t="shared" si="16"/>
        <v>190000</v>
      </c>
    </row>
    <row r="140">
      <c r="A140" s="1" t="s">
        <v>3402</v>
      </c>
      <c r="B140" s="8">
        <v>45915.0</v>
      </c>
      <c r="C140" s="1" t="s">
        <v>6</v>
      </c>
      <c r="D140" s="10">
        <v>37500.0</v>
      </c>
      <c r="E140" s="12"/>
      <c r="F140" s="1" t="s">
        <v>3403</v>
      </c>
      <c r="G140" s="11">
        <f t="shared" si="1"/>
        <v>33246264</v>
      </c>
      <c r="H140" s="11">
        <f t="shared" si="11"/>
        <v>9603500</v>
      </c>
      <c r="I140" s="11">
        <f t="shared" si="2"/>
        <v>18099100</v>
      </c>
      <c r="J140" s="11">
        <f t="shared" si="12"/>
        <v>829864</v>
      </c>
      <c r="K140" s="11">
        <f t="shared" si="3"/>
        <v>5543664</v>
      </c>
      <c r="L140" s="11">
        <f t="shared" si="4"/>
        <v>2368650</v>
      </c>
      <c r="M140" s="11">
        <f t="shared" si="5"/>
        <v>3142650</v>
      </c>
      <c r="N140" s="11">
        <f t="shared" si="13"/>
        <v>-520762</v>
      </c>
      <c r="O140" s="11">
        <f t="shared" si="14"/>
        <v>-1294762</v>
      </c>
      <c r="P140" s="11">
        <f t="shared" si="15"/>
        <v>3329955</v>
      </c>
      <c r="Q140" s="11">
        <f t="shared" si="9"/>
        <v>3575000</v>
      </c>
      <c r="R140" s="11">
        <f t="shared" si="16"/>
        <v>190000</v>
      </c>
    </row>
    <row r="141">
      <c r="A141" s="1" t="s">
        <v>3404</v>
      </c>
      <c r="B141" s="8">
        <v>45915.0</v>
      </c>
      <c r="C141" s="1" t="s">
        <v>6</v>
      </c>
      <c r="D141" s="10">
        <v>90000.0</v>
      </c>
      <c r="E141" s="12"/>
      <c r="F141" s="1" t="s">
        <v>3405</v>
      </c>
      <c r="G141" s="11">
        <f t="shared" si="1"/>
        <v>33336264</v>
      </c>
      <c r="H141" s="11">
        <f t="shared" si="11"/>
        <v>9603500</v>
      </c>
      <c r="I141" s="11">
        <f t="shared" si="2"/>
        <v>18099100</v>
      </c>
      <c r="J141" s="11">
        <f t="shared" si="12"/>
        <v>919864</v>
      </c>
      <c r="K141" s="11">
        <f t="shared" si="3"/>
        <v>5633664</v>
      </c>
      <c r="L141" s="11">
        <f t="shared" si="4"/>
        <v>2368650</v>
      </c>
      <c r="M141" s="11">
        <f t="shared" si="5"/>
        <v>3142650</v>
      </c>
      <c r="N141" s="11">
        <f t="shared" si="13"/>
        <v>-490762</v>
      </c>
      <c r="O141" s="11">
        <f t="shared" si="14"/>
        <v>-1264762</v>
      </c>
      <c r="P141" s="11">
        <f t="shared" si="15"/>
        <v>3359955</v>
      </c>
      <c r="Q141" s="11">
        <f t="shared" si="9"/>
        <v>3575000</v>
      </c>
      <c r="R141" s="11">
        <f t="shared" si="16"/>
        <v>190000</v>
      </c>
    </row>
    <row r="142">
      <c r="A142" s="1" t="s">
        <v>3406</v>
      </c>
      <c r="B142" s="8">
        <v>45915.0</v>
      </c>
      <c r="C142" s="1" t="s">
        <v>6</v>
      </c>
      <c r="D142" s="10">
        <v>335000.0</v>
      </c>
      <c r="E142" s="12"/>
      <c r="F142" s="1" t="s">
        <v>3407</v>
      </c>
      <c r="G142" s="11">
        <f t="shared" si="1"/>
        <v>33671264</v>
      </c>
      <c r="H142" s="11">
        <f t="shared" si="11"/>
        <v>9603500</v>
      </c>
      <c r="I142" s="11">
        <f t="shared" si="2"/>
        <v>18099100</v>
      </c>
      <c r="J142" s="11">
        <f t="shared" si="12"/>
        <v>1254864</v>
      </c>
      <c r="K142" s="11">
        <f t="shared" si="3"/>
        <v>5968664</v>
      </c>
      <c r="L142" s="11">
        <f t="shared" si="4"/>
        <v>2368650</v>
      </c>
      <c r="M142" s="11">
        <f t="shared" si="5"/>
        <v>3142650</v>
      </c>
      <c r="N142" s="11">
        <f t="shared" si="13"/>
        <v>-379095.3333</v>
      </c>
      <c r="O142" s="11">
        <f t="shared" si="14"/>
        <v>-1153095.333</v>
      </c>
      <c r="P142" s="11">
        <f t="shared" si="15"/>
        <v>3471621.667</v>
      </c>
      <c r="Q142" s="11">
        <f t="shared" si="9"/>
        <v>3575000</v>
      </c>
      <c r="R142" s="11">
        <f t="shared" si="16"/>
        <v>190000</v>
      </c>
    </row>
    <row r="143">
      <c r="A143" s="1" t="s">
        <v>3408</v>
      </c>
      <c r="B143" s="8">
        <v>45916.0</v>
      </c>
      <c r="C143" s="1" t="s">
        <v>6</v>
      </c>
      <c r="D143" s="10">
        <v>43000.0</v>
      </c>
      <c r="E143" s="12"/>
      <c r="F143" s="1" t="s">
        <v>2963</v>
      </c>
      <c r="G143" s="11">
        <f t="shared" si="1"/>
        <v>33714264</v>
      </c>
      <c r="H143" s="11">
        <f t="shared" si="11"/>
        <v>9603500</v>
      </c>
      <c r="I143" s="11">
        <f t="shared" si="2"/>
        <v>18099100</v>
      </c>
      <c r="J143" s="11">
        <f t="shared" si="12"/>
        <v>1297864</v>
      </c>
      <c r="K143" s="11">
        <f t="shared" si="3"/>
        <v>6011664</v>
      </c>
      <c r="L143" s="11">
        <f t="shared" si="4"/>
        <v>2368650</v>
      </c>
      <c r="M143" s="11">
        <f t="shared" si="5"/>
        <v>3142650</v>
      </c>
      <c r="N143" s="11">
        <f t="shared" si="13"/>
        <v>-364762</v>
      </c>
      <c r="O143" s="11">
        <f t="shared" si="14"/>
        <v>-1138762</v>
      </c>
      <c r="P143" s="11">
        <f t="shared" si="15"/>
        <v>3485955</v>
      </c>
      <c r="Q143" s="11">
        <f t="shared" si="9"/>
        <v>3575000</v>
      </c>
      <c r="R143" s="11">
        <f t="shared" si="16"/>
        <v>190000</v>
      </c>
    </row>
    <row r="144">
      <c r="A144" s="1" t="s">
        <v>3409</v>
      </c>
      <c r="B144" s="8">
        <v>45916.0</v>
      </c>
      <c r="C144" s="1" t="s">
        <v>6</v>
      </c>
      <c r="D144" s="10">
        <v>103000.0</v>
      </c>
      <c r="E144" s="12"/>
      <c r="F144" s="1" t="s">
        <v>3410</v>
      </c>
      <c r="G144" s="11">
        <f t="shared" si="1"/>
        <v>33817264</v>
      </c>
      <c r="H144" s="11">
        <f t="shared" si="11"/>
        <v>9603500</v>
      </c>
      <c r="I144" s="11">
        <f t="shared" si="2"/>
        <v>18099100</v>
      </c>
      <c r="J144" s="11">
        <f t="shared" si="12"/>
        <v>1400864</v>
      </c>
      <c r="K144" s="11">
        <f t="shared" si="3"/>
        <v>6114664</v>
      </c>
      <c r="L144" s="11">
        <f t="shared" si="4"/>
        <v>2368650</v>
      </c>
      <c r="M144" s="11">
        <f t="shared" si="5"/>
        <v>3142650</v>
      </c>
      <c r="N144" s="11">
        <f t="shared" si="13"/>
        <v>-330428.6667</v>
      </c>
      <c r="O144" s="11">
        <f t="shared" si="14"/>
        <v>-1104428.667</v>
      </c>
      <c r="P144" s="11">
        <f t="shared" si="15"/>
        <v>3520288.333</v>
      </c>
      <c r="Q144" s="11">
        <f t="shared" si="9"/>
        <v>3575000</v>
      </c>
      <c r="R144" s="11">
        <f t="shared" si="16"/>
        <v>190000</v>
      </c>
    </row>
    <row r="145">
      <c r="A145" s="1" t="s">
        <v>3411</v>
      </c>
      <c r="B145" s="8">
        <v>45917.0</v>
      </c>
      <c r="C145" s="1" t="s">
        <v>6</v>
      </c>
      <c r="D145" s="10">
        <v>70000.0</v>
      </c>
      <c r="E145" s="12"/>
      <c r="F145" s="1" t="s">
        <v>2693</v>
      </c>
      <c r="G145" s="11">
        <f t="shared" si="1"/>
        <v>33887264</v>
      </c>
      <c r="H145" s="11">
        <f t="shared" si="11"/>
        <v>9603500</v>
      </c>
      <c r="I145" s="11">
        <f t="shared" si="2"/>
        <v>18099100</v>
      </c>
      <c r="J145" s="11">
        <f t="shared" si="12"/>
        <v>1470864</v>
      </c>
      <c r="K145" s="11">
        <f t="shared" si="3"/>
        <v>6184664</v>
      </c>
      <c r="L145" s="11">
        <f t="shared" si="4"/>
        <v>2368650</v>
      </c>
      <c r="M145" s="11">
        <f t="shared" si="5"/>
        <v>3142650</v>
      </c>
      <c r="N145" s="11">
        <f t="shared" si="13"/>
        <v>-307095.3333</v>
      </c>
      <c r="O145" s="11">
        <f t="shared" si="14"/>
        <v>-1081095.333</v>
      </c>
      <c r="P145" s="11">
        <f t="shared" si="15"/>
        <v>3543621.667</v>
      </c>
      <c r="Q145" s="11">
        <f t="shared" si="9"/>
        <v>3575000</v>
      </c>
      <c r="R145" s="11">
        <f t="shared" si="16"/>
        <v>190000</v>
      </c>
    </row>
    <row r="146">
      <c r="A146" s="1" t="s">
        <v>3412</v>
      </c>
      <c r="B146" s="8">
        <v>45917.0</v>
      </c>
      <c r="C146" s="1" t="s">
        <v>6</v>
      </c>
      <c r="D146" s="10">
        <v>37000.0</v>
      </c>
      <c r="E146" s="12"/>
      <c r="F146" s="1" t="s">
        <v>2549</v>
      </c>
      <c r="G146" s="11">
        <f t="shared" si="1"/>
        <v>33924264</v>
      </c>
      <c r="H146" s="11">
        <f t="shared" si="11"/>
        <v>9603500</v>
      </c>
      <c r="I146" s="11">
        <f t="shared" si="2"/>
        <v>18099100</v>
      </c>
      <c r="J146" s="11">
        <f t="shared" si="12"/>
        <v>1507864</v>
      </c>
      <c r="K146" s="11">
        <f t="shared" si="3"/>
        <v>6221664</v>
      </c>
      <c r="L146" s="11">
        <f t="shared" si="4"/>
        <v>2368650</v>
      </c>
      <c r="M146" s="11">
        <f t="shared" si="5"/>
        <v>3142650</v>
      </c>
      <c r="N146" s="11">
        <f t="shared" si="13"/>
        <v>-294762</v>
      </c>
      <c r="O146" s="11">
        <f t="shared" si="14"/>
        <v>-1068762</v>
      </c>
      <c r="P146" s="11">
        <f t="shared" si="15"/>
        <v>3555955</v>
      </c>
      <c r="Q146" s="11">
        <f t="shared" si="9"/>
        <v>3575000</v>
      </c>
      <c r="R146" s="11">
        <f t="shared" si="16"/>
        <v>190000</v>
      </c>
    </row>
    <row r="147">
      <c r="A147" s="1" t="s">
        <v>3413</v>
      </c>
      <c r="B147" s="8">
        <v>45917.0</v>
      </c>
      <c r="C147" s="1" t="s">
        <v>6</v>
      </c>
      <c r="D147" s="10">
        <v>120000.0</v>
      </c>
      <c r="E147" s="12"/>
      <c r="F147" s="1" t="s">
        <v>3233</v>
      </c>
      <c r="G147" s="11">
        <f t="shared" si="1"/>
        <v>34044264</v>
      </c>
      <c r="H147" s="11">
        <f t="shared" si="11"/>
        <v>9603500</v>
      </c>
      <c r="I147" s="11">
        <f t="shared" si="2"/>
        <v>18099100</v>
      </c>
      <c r="J147" s="11">
        <f t="shared" si="12"/>
        <v>1627864</v>
      </c>
      <c r="K147" s="11">
        <f t="shared" si="3"/>
        <v>6341664</v>
      </c>
      <c r="L147" s="11">
        <f t="shared" si="4"/>
        <v>2368650</v>
      </c>
      <c r="M147" s="11">
        <f t="shared" si="5"/>
        <v>3142650</v>
      </c>
      <c r="N147" s="11">
        <f t="shared" si="13"/>
        <v>-254762</v>
      </c>
      <c r="O147" s="11">
        <f t="shared" si="14"/>
        <v>-1028762</v>
      </c>
      <c r="P147" s="11">
        <f t="shared" si="15"/>
        <v>3595955</v>
      </c>
      <c r="Q147" s="11">
        <f t="shared" si="9"/>
        <v>3575000</v>
      </c>
      <c r="R147" s="11">
        <f t="shared" si="16"/>
        <v>190000</v>
      </c>
    </row>
    <row r="148">
      <c r="A148" s="1" t="s">
        <v>3414</v>
      </c>
      <c r="B148" s="8">
        <v>45917.0</v>
      </c>
      <c r="C148" s="1" t="s">
        <v>6</v>
      </c>
      <c r="D148" s="10">
        <v>45000.0</v>
      </c>
      <c r="E148" s="12"/>
      <c r="F148" s="1" t="s">
        <v>3415</v>
      </c>
      <c r="G148" s="11">
        <f t="shared" si="1"/>
        <v>34089264</v>
      </c>
      <c r="H148" s="11">
        <f t="shared" si="11"/>
        <v>9603500</v>
      </c>
      <c r="I148" s="11">
        <f t="shared" si="2"/>
        <v>18099100</v>
      </c>
      <c r="J148" s="11">
        <f t="shared" si="12"/>
        <v>1672864</v>
      </c>
      <c r="K148" s="11">
        <f t="shared" si="3"/>
        <v>6386664</v>
      </c>
      <c r="L148" s="11">
        <f t="shared" si="4"/>
        <v>2368650</v>
      </c>
      <c r="M148" s="11">
        <f t="shared" si="5"/>
        <v>3142650</v>
      </c>
      <c r="N148" s="11">
        <f t="shared" si="13"/>
        <v>-239762</v>
      </c>
      <c r="O148" s="11">
        <f t="shared" si="14"/>
        <v>-1013762</v>
      </c>
      <c r="P148" s="11">
        <f t="shared" si="15"/>
        <v>3610955</v>
      </c>
      <c r="Q148" s="11">
        <f t="shared" si="9"/>
        <v>3575000</v>
      </c>
      <c r="R148" s="11">
        <f t="shared" si="16"/>
        <v>190000</v>
      </c>
    </row>
    <row r="149">
      <c r="A149" s="1" t="s">
        <v>3416</v>
      </c>
      <c r="B149" s="8">
        <v>45917.0</v>
      </c>
      <c r="C149" s="1" t="s">
        <v>6</v>
      </c>
      <c r="D149" s="10">
        <v>720000.0</v>
      </c>
      <c r="E149" s="12"/>
      <c r="F149" s="1" t="s">
        <v>3417</v>
      </c>
      <c r="G149" s="11">
        <f t="shared" si="1"/>
        <v>34809264</v>
      </c>
      <c r="H149" s="11">
        <f t="shared" si="11"/>
        <v>9603500</v>
      </c>
      <c r="I149" s="11">
        <f t="shared" si="2"/>
        <v>18099100</v>
      </c>
      <c r="J149" s="11">
        <f t="shared" si="12"/>
        <v>2392864</v>
      </c>
      <c r="K149" s="11">
        <f t="shared" si="3"/>
        <v>7106664</v>
      </c>
      <c r="L149" s="11">
        <f t="shared" si="4"/>
        <v>2368650</v>
      </c>
      <c r="M149" s="11">
        <f t="shared" si="5"/>
        <v>3142650</v>
      </c>
      <c r="N149" s="11">
        <f t="shared" si="13"/>
        <v>238</v>
      </c>
      <c r="O149" s="11">
        <f t="shared" si="14"/>
        <v>-773762</v>
      </c>
      <c r="P149" s="11">
        <f t="shared" si="15"/>
        <v>3850955</v>
      </c>
      <c r="Q149" s="11">
        <f t="shared" si="9"/>
        <v>3575000</v>
      </c>
      <c r="R149" s="11">
        <f t="shared" si="16"/>
        <v>190000</v>
      </c>
    </row>
    <row r="150">
      <c r="A150" s="1" t="s">
        <v>3418</v>
      </c>
      <c r="B150" s="8">
        <v>45917.0</v>
      </c>
      <c r="C150" s="1" t="s">
        <v>6</v>
      </c>
      <c r="D150" s="10">
        <v>95000.0</v>
      </c>
      <c r="E150" s="12"/>
      <c r="F150" s="1" t="s">
        <v>3419</v>
      </c>
      <c r="G150" s="11">
        <f t="shared" si="1"/>
        <v>34904264</v>
      </c>
      <c r="H150" s="11">
        <f t="shared" si="11"/>
        <v>9603500</v>
      </c>
      <c r="I150" s="11">
        <f t="shared" si="2"/>
        <v>18099100</v>
      </c>
      <c r="J150" s="11">
        <f t="shared" si="12"/>
        <v>2487864</v>
      </c>
      <c r="K150" s="11">
        <f t="shared" si="3"/>
        <v>7201664</v>
      </c>
      <c r="L150" s="11">
        <f t="shared" si="4"/>
        <v>2368650</v>
      </c>
      <c r="M150" s="11">
        <f t="shared" si="5"/>
        <v>3142650</v>
      </c>
      <c r="N150" s="11">
        <f t="shared" si="13"/>
        <v>31904.66667</v>
      </c>
      <c r="O150" s="11">
        <f t="shared" si="14"/>
        <v>-742095.3333</v>
      </c>
      <c r="P150" s="11">
        <f t="shared" si="15"/>
        <v>3882621.667</v>
      </c>
      <c r="Q150" s="11">
        <f t="shared" si="9"/>
        <v>3575000</v>
      </c>
      <c r="R150" s="11">
        <f t="shared" si="16"/>
        <v>190000</v>
      </c>
    </row>
    <row r="151">
      <c r="A151" s="1" t="s">
        <v>3420</v>
      </c>
      <c r="B151" s="8">
        <v>45917.0</v>
      </c>
      <c r="C151" s="1" t="s">
        <v>6</v>
      </c>
      <c r="D151" s="10">
        <v>132000.0</v>
      </c>
      <c r="E151" s="12"/>
      <c r="F151" s="1" t="s">
        <v>2666</v>
      </c>
      <c r="G151" s="11">
        <f t="shared" si="1"/>
        <v>35036264</v>
      </c>
      <c r="H151" s="11">
        <f t="shared" si="11"/>
        <v>9603500</v>
      </c>
      <c r="I151" s="11">
        <f t="shared" si="2"/>
        <v>18099100</v>
      </c>
      <c r="J151" s="11">
        <f t="shared" si="12"/>
        <v>2619864</v>
      </c>
      <c r="K151" s="11">
        <f t="shared" si="3"/>
        <v>7333664</v>
      </c>
      <c r="L151" s="11">
        <f t="shared" si="4"/>
        <v>2368650</v>
      </c>
      <c r="M151" s="11">
        <f t="shared" si="5"/>
        <v>3142650</v>
      </c>
      <c r="N151" s="11">
        <f t="shared" si="13"/>
        <v>75904.66667</v>
      </c>
      <c r="O151" s="11">
        <f t="shared" si="14"/>
        <v>-698095.3333</v>
      </c>
      <c r="P151" s="11">
        <f t="shared" si="15"/>
        <v>3926621.667</v>
      </c>
      <c r="Q151" s="11">
        <f t="shared" si="9"/>
        <v>3575000</v>
      </c>
      <c r="R151" s="11">
        <f t="shared" si="16"/>
        <v>190000</v>
      </c>
    </row>
    <row r="152">
      <c r="A152" s="1" t="s">
        <v>3421</v>
      </c>
      <c r="B152" s="8">
        <v>45917.0</v>
      </c>
      <c r="C152" s="1" t="s">
        <v>6</v>
      </c>
      <c r="D152" s="10">
        <v>88000.0</v>
      </c>
      <c r="E152" s="12"/>
      <c r="F152" s="1" t="s">
        <v>2669</v>
      </c>
      <c r="G152" s="11">
        <f t="shared" si="1"/>
        <v>35124264</v>
      </c>
      <c r="H152" s="11">
        <f t="shared" si="11"/>
        <v>9603500</v>
      </c>
      <c r="I152" s="11">
        <f t="shared" si="2"/>
        <v>18099100</v>
      </c>
      <c r="J152" s="11">
        <f t="shared" si="12"/>
        <v>2707864</v>
      </c>
      <c r="K152" s="11">
        <f t="shared" si="3"/>
        <v>7421664</v>
      </c>
      <c r="L152" s="11">
        <f t="shared" si="4"/>
        <v>2368650</v>
      </c>
      <c r="M152" s="11">
        <f t="shared" si="5"/>
        <v>3142650</v>
      </c>
      <c r="N152" s="11">
        <f t="shared" si="13"/>
        <v>105238</v>
      </c>
      <c r="O152" s="11">
        <f t="shared" si="14"/>
        <v>-668762</v>
      </c>
      <c r="P152" s="11">
        <f t="shared" si="15"/>
        <v>3955955</v>
      </c>
      <c r="Q152" s="11">
        <f t="shared" si="9"/>
        <v>3575000</v>
      </c>
      <c r="R152" s="11">
        <f t="shared" si="16"/>
        <v>190000</v>
      </c>
    </row>
    <row r="153">
      <c r="A153" s="1" t="s">
        <v>3422</v>
      </c>
      <c r="B153" s="8">
        <v>45917.0</v>
      </c>
      <c r="C153" s="1" t="s">
        <v>6</v>
      </c>
      <c r="D153" s="10">
        <v>85000.0</v>
      </c>
      <c r="E153" s="12"/>
      <c r="F153" s="1" t="s">
        <v>3423</v>
      </c>
      <c r="G153" s="11">
        <f t="shared" si="1"/>
        <v>35209264</v>
      </c>
      <c r="H153" s="11">
        <f t="shared" si="11"/>
        <v>9603500</v>
      </c>
      <c r="I153" s="11">
        <f t="shared" si="2"/>
        <v>18099100</v>
      </c>
      <c r="J153" s="11">
        <f t="shared" si="12"/>
        <v>2792864</v>
      </c>
      <c r="K153" s="11">
        <f t="shared" si="3"/>
        <v>7506664</v>
      </c>
      <c r="L153" s="11">
        <f t="shared" si="4"/>
        <v>2368650</v>
      </c>
      <c r="M153" s="11">
        <f t="shared" si="5"/>
        <v>3142650</v>
      </c>
      <c r="N153" s="11">
        <f t="shared" si="13"/>
        <v>133571.3333</v>
      </c>
      <c r="O153" s="11">
        <f t="shared" si="14"/>
        <v>-640428.6667</v>
      </c>
      <c r="P153" s="11">
        <f t="shared" si="15"/>
        <v>3984288.333</v>
      </c>
      <c r="Q153" s="11">
        <f t="shared" si="9"/>
        <v>3575000</v>
      </c>
      <c r="R153" s="11">
        <f t="shared" si="16"/>
        <v>190000</v>
      </c>
    </row>
    <row r="154">
      <c r="A154" s="1" t="s">
        <v>3424</v>
      </c>
      <c r="B154" s="8">
        <v>45917.0</v>
      </c>
      <c r="C154" s="1" t="s">
        <v>6</v>
      </c>
      <c r="D154" s="10">
        <v>395000.0</v>
      </c>
      <c r="E154" s="12"/>
      <c r="F154" s="1" t="s">
        <v>3425</v>
      </c>
      <c r="G154" s="11">
        <f t="shared" si="1"/>
        <v>35604264</v>
      </c>
      <c r="H154" s="11">
        <f t="shared" si="11"/>
        <v>9603500</v>
      </c>
      <c r="I154" s="11">
        <f t="shared" si="2"/>
        <v>18099100</v>
      </c>
      <c r="J154" s="11">
        <f t="shared" si="12"/>
        <v>3187864</v>
      </c>
      <c r="K154" s="11">
        <f t="shared" si="3"/>
        <v>7901664</v>
      </c>
      <c r="L154" s="11">
        <f t="shared" si="4"/>
        <v>2368650</v>
      </c>
      <c r="M154" s="11">
        <f t="shared" si="5"/>
        <v>3142650</v>
      </c>
      <c r="N154" s="11">
        <f t="shared" si="13"/>
        <v>265238</v>
      </c>
      <c r="O154" s="11">
        <f t="shared" si="14"/>
        <v>-508762</v>
      </c>
      <c r="P154" s="11">
        <f t="shared" si="15"/>
        <v>4115955</v>
      </c>
      <c r="Q154" s="11">
        <f t="shared" si="9"/>
        <v>3575000</v>
      </c>
      <c r="R154" s="11">
        <f t="shared" si="16"/>
        <v>190000</v>
      </c>
    </row>
    <row r="155">
      <c r="A155" s="1" t="s">
        <v>3426</v>
      </c>
      <c r="B155" s="8">
        <v>45918.0</v>
      </c>
      <c r="C155" s="1" t="s">
        <v>25</v>
      </c>
      <c r="D155" s="12"/>
      <c r="E155" s="10">
        <v>160000.0</v>
      </c>
      <c r="F155" s="1" t="s">
        <v>62</v>
      </c>
      <c r="G155" s="11">
        <f t="shared" si="1"/>
        <v>35604264</v>
      </c>
      <c r="H155" s="11">
        <f t="shared" si="11"/>
        <v>9763500</v>
      </c>
      <c r="I155" s="11">
        <f t="shared" si="2"/>
        <v>18099100</v>
      </c>
      <c r="J155" s="11">
        <f t="shared" si="12"/>
        <v>3027864</v>
      </c>
      <c r="K155" s="11">
        <f t="shared" si="3"/>
        <v>7741664</v>
      </c>
      <c r="L155" s="11">
        <f t="shared" si="4"/>
        <v>2368650</v>
      </c>
      <c r="M155" s="11">
        <f t="shared" si="5"/>
        <v>3142650</v>
      </c>
      <c r="N155" s="11">
        <f t="shared" si="13"/>
        <v>211904.6667</v>
      </c>
      <c r="O155" s="11">
        <f t="shared" si="14"/>
        <v>-562095.3333</v>
      </c>
      <c r="P155" s="11">
        <f t="shared" si="15"/>
        <v>4062621.667</v>
      </c>
      <c r="Q155" s="11">
        <f t="shared" si="9"/>
        <v>3575000</v>
      </c>
      <c r="R155" s="11">
        <f t="shared" si="16"/>
        <v>190000</v>
      </c>
    </row>
    <row r="156">
      <c r="A156" s="1" t="s">
        <v>3427</v>
      </c>
      <c r="B156" s="8">
        <v>45919.0</v>
      </c>
      <c r="C156" s="1" t="s">
        <v>19</v>
      </c>
      <c r="D156" s="10">
        <v>2200000.0</v>
      </c>
      <c r="E156" s="12"/>
      <c r="F156" s="1" t="s">
        <v>2176</v>
      </c>
      <c r="G156" s="11">
        <f t="shared" si="1"/>
        <v>35604264</v>
      </c>
      <c r="H156" s="11">
        <f t="shared" si="11"/>
        <v>9763500</v>
      </c>
      <c r="I156" s="11">
        <f t="shared" si="2"/>
        <v>18099100</v>
      </c>
      <c r="J156" s="11">
        <f t="shared" si="12"/>
        <v>5227864</v>
      </c>
      <c r="K156" s="11">
        <f t="shared" si="3"/>
        <v>7741664</v>
      </c>
      <c r="L156" s="11">
        <f t="shared" si="4"/>
        <v>2368650</v>
      </c>
      <c r="M156" s="11">
        <f t="shared" si="5"/>
        <v>3142650</v>
      </c>
      <c r="N156" s="11">
        <f t="shared" si="13"/>
        <v>211904.6667</v>
      </c>
      <c r="O156" s="11">
        <f t="shared" si="14"/>
        <v>-562095.3333</v>
      </c>
      <c r="P156" s="11">
        <f t="shared" si="15"/>
        <v>6262621.667</v>
      </c>
      <c r="Q156" s="11">
        <f t="shared" si="9"/>
        <v>3575000</v>
      </c>
      <c r="R156" s="11">
        <f t="shared" si="16"/>
        <v>190000</v>
      </c>
    </row>
    <row r="157">
      <c r="A157" s="1" t="s">
        <v>3428</v>
      </c>
      <c r="B157" s="8">
        <v>45919.0</v>
      </c>
      <c r="C157" s="1" t="s">
        <v>1982</v>
      </c>
      <c r="D157" s="12"/>
      <c r="E157" s="10">
        <v>1140000.0</v>
      </c>
      <c r="F157" s="1" t="s">
        <v>1983</v>
      </c>
      <c r="G157" s="11">
        <f t="shared" si="1"/>
        <v>35604264</v>
      </c>
      <c r="H157" s="11">
        <f t="shared" si="11"/>
        <v>9763500</v>
      </c>
      <c r="I157" s="11">
        <f t="shared" si="2"/>
        <v>18099100</v>
      </c>
      <c r="J157" s="11">
        <f t="shared" si="12"/>
        <v>4087864</v>
      </c>
      <c r="K157" s="11">
        <f t="shared" si="3"/>
        <v>7741664</v>
      </c>
      <c r="L157" s="11">
        <f t="shared" si="4"/>
        <v>3508650</v>
      </c>
      <c r="M157" s="11">
        <f t="shared" si="5"/>
        <v>3142650</v>
      </c>
      <c r="N157" s="11">
        <f t="shared" si="13"/>
        <v>-928095.3333</v>
      </c>
      <c r="O157" s="11">
        <f t="shared" si="14"/>
        <v>-562095.3333</v>
      </c>
      <c r="P157" s="11">
        <f t="shared" si="15"/>
        <v>6262621.667</v>
      </c>
      <c r="Q157" s="11">
        <f t="shared" si="9"/>
        <v>3575000</v>
      </c>
      <c r="R157" s="11">
        <f t="shared" si="16"/>
        <v>190000</v>
      </c>
    </row>
    <row r="158">
      <c r="A158" s="1" t="s">
        <v>3429</v>
      </c>
      <c r="B158" s="8">
        <v>45921.0</v>
      </c>
      <c r="C158" s="1" t="s">
        <v>25</v>
      </c>
      <c r="D158" s="12"/>
      <c r="E158" s="10">
        <v>100000.0</v>
      </c>
      <c r="F158" s="1" t="s">
        <v>53</v>
      </c>
      <c r="G158" s="11">
        <f t="shared" si="1"/>
        <v>35604264</v>
      </c>
      <c r="H158" s="11">
        <f t="shared" si="11"/>
        <v>9863500</v>
      </c>
      <c r="I158" s="11">
        <f t="shared" si="2"/>
        <v>18099100</v>
      </c>
      <c r="J158" s="11">
        <f t="shared" si="12"/>
        <v>3987864</v>
      </c>
      <c r="K158" s="11">
        <f t="shared" si="3"/>
        <v>7641664</v>
      </c>
      <c r="L158" s="11">
        <f t="shared" si="4"/>
        <v>3508650</v>
      </c>
      <c r="M158" s="11">
        <f t="shared" si="5"/>
        <v>3142650</v>
      </c>
      <c r="N158" s="11">
        <f t="shared" si="13"/>
        <v>-961428.6667</v>
      </c>
      <c r="O158" s="11">
        <f t="shared" si="14"/>
        <v>-595428.6667</v>
      </c>
      <c r="P158" s="11">
        <f t="shared" si="15"/>
        <v>6229288.333</v>
      </c>
      <c r="Q158" s="11">
        <f t="shared" si="9"/>
        <v>3675000</v>
      </c>
      <c r="R158" s="11">
        <f t="shared" si="16"/>
        <v>190000</v>
      </c>
    </row>
    <row r="159">
      <c r="A159" s="1" t="s">
        <v>3430</v>
      </c>
      <c r="B159" s="8">
        <v>45921.0</v>
      </c>
      <c r="C159" s="1" t="s">
        <v>1982</v>
      </c>
      <c r="D159" s="12"/>
      <c r="E159" s="10">
        <v>2000000.0</v>
      </c>
      <c r="F159" s="1" t="s">
        <v>1983</v>
      </c>
      <c r="G159" s="11">
        <f t="shared" si="1"/>
        <v>35604264</v>
      </c>
      <c r="H159" s="11">
        <f t="shared" si="11"/>
        <v>9863500</v>
      </c>
      <c r="I159" s="11">
        <f t="shared" si="2"/>
        <v>18099100</v>
      </c>
      <c r="J159" s="11">
        <f t="shared" si="12"/>
        <v>1987864</v>
      </c>
      <c r="K159" s="11">
        <f t="shared" si="3"/>
        <v>7641664</v>
      </c>
      <c r="L159" s="11">
        <f t="shared" si="4"/>
        <v>5508650</v>
      </c>
      <c r="M159" s="11">
        <f t="shared" si="5"/>
        <v>3142650</v>
      </c>
      <c r="N159" s="11">
        <f t="shared" si="13"/>
        <v>-2961428.667</v>
      </c>
      <c r="O159" s="11">
        <f t="shared" si="14"/>
        <v>-595428.6667</v>
      </c>
      <c r="P159" s="11">
        <f t="shared" si="15"/>
        <v>6229288.333</v>
      </c>
      <c r="Q159" s="11">
        <f t="shared" si="9"/>
        <v>3675000</v>
      </c>
      <c r="R159" s="11">
        <f t="shared" si="16"/>
        <v>190000</v>
      </c>
    </row>
    <row r="160">
      <c r="A160" s="1" t="s">
        <v>3431</v>
      </c>
      <c r="B160" s="8">
        <v>45918.0</v>
      </c>
      <c r="C160" s="1" t="s">
        <v>6</v>
      </c>
      <c r="D160" s="10">
        <v>84500.0</v>
      </c>
      <c r="E160" s="12"/>
      <c r="F160" s="1" t="s">
        <v>3432</v>
      </c>
      <c r="G160" s="11">
        <f t="shared" si="1"/>
        <v>35688764</v>
      </c>
      <c r="H160" s="11">
        <f t="shared" si="11"/>
        <v>9863500</v>
      </c>
      <c r="I160" s="11">
        <f t="shared" si="2"/>
        <v>18099100</v>
      </c>
      <c r="J160" s="11">
        <f t="shared" si="12"/>
        <v>2072364</v>
      </c>
      <c r="K160" s="11">
        <f t="shared" si="3"/>
        <v>7726164</v>
      </c>
      <c r="L160" s="11">
        <f t="shared" si="4"/>
        <v>5508650</v>
      </c>
      <c r="M160" s="11">
        <f t="shared" si="5"/>
        <v>3142650</v>
      </c>
      <c r="N160" s="11">
        <f t="shared" si="13"/>
        <v>-2933262</v>
      </c>
      <c r="O160" s="11">
        <f t="shared" si="14"/>
        <v>-567262</v>
      </c>
      <c r="P160" s="11">
        <f t="shared" si="15"/>
        <v>6257455</v>
      </c>
      <c r="Q160" s="11">
        <f t="shared" si="9"/>
        <v>3675000</v>
      </c>
      <c r="R160" s="11">
        <f t="shared" si="16"/>
        <v>190000</v>
      </c>
    </row>
    <row r="161">
      <c r="A161" s="1" t="s">
        <v>3433</v>
      </c>
      <c r="B161" s="8">
        <v>45918.0</v>
      </c>
      <c r="C161" s="1" t="s">
        <v>6</v>
      </c>
      <c r="D161" s="10">
        <v>100000.0</v>
      </c>
      <c r="E161" s="12"/>
      <c r="F161" s="1" t="s">
        <v>3434</v>
      </c>
      <c r="G161" s="11">
        <f t="shared" si="1"/>
        <v>35788764</v>
      </c>
      <c r="H161" s="11">
        <f t="shared" si="11"/>
        <v>9863500</v>
      </c>
      <c r="I161" s="11">
        <f t="shared" si="2"/>
        <v>18099100</v>
      </c>
      <c r="J161" s="11">
        <f t="shared" si="12"/>
        <v>2172364</v>
      </c>
      <c r="K161" s="11">
        <f t="shared" si="3"/>
        <v>7826164</v>
      </c>
      <c r="L161" s="11">
        <f t="shared" si="4"/>
        <v>5508650</v>
      </c>
      <c r="M161" s="11">
        <f t="shared" si="5"/>
        <v>3142650</v>
      </c>
      <c r="N161" s="11">
        <f t="shared" si="13"/>
        <v>-2899928.667</v>
      </c>
      <c r="O161" s="11">
        <f t="shared" si="14"/>
        <v>-533928.6667</v>
      </c>
      <c r="P161" s="11">
        <f t="shared" si="15"/>
        <v>6290788.333</v>
      </c>
      <c r="Q161" s="11">
        <f t="shared" si="9"/>
        <v>3675000</v>
      </c>
      <c r="R161" s="11">
        <f t="shared" si="16"/>
        <v>190000</v>
      </c>
    </row>
    <row r="162">
      <c r="A162" s="1" t="s">
        <v>3435</v>
      </c>
      <c r="B162" s="8">
        <v>45918.0</v>
      </c>
      <c r="C162" s="1" t="s">
        <v>6</v>
      </c>
      <c r="D162" s="10">
        <v>50000.0</v>
      </c>
      <c r="E162" s="12"/>
      <c r="F162" s="1" t="s">
        <v>3436</v>
      </c>
      <c r="G162" s="11">
        <f t="shared" si="1"/>
        <v>35838764</v>
      </c>
      <c r="H162" s="11">
        <f t="shared" si="11"/>
        <v>9863500</v>
      </c>
      <c r="I162" s="11">
        <f t="shared" si="2"/>
        <v>18099100</v>
      </c>
      <c r="J162" s="11">
        <f t="shared" si="12"/>
        <v>2222364</v>
      </c>
      <c r="K162" s="11">
        <f t="shared" si="3"/>
        <v>7876164</v>
      </c>
      <c r="L162" s="11">
        <f t="shared" si="4"/>
        <v>5508650</v>
      </c>
      <c r="M162" s="11">
        <f t="shared" si="5"/>
        <v>3142650</v>
      </c>
      <c r="N162" s="11">
        <f t="shared" si="13"/>
        <v>-2883262</v>
      </c>
      <c r="O162" s="11">
        <f t="shared" si="14"/>
        <v>-517262</v>
      </c>
      <c r="P162" s="11">
        <f t="shared" si="15"/>
        <v>6307455</v>
      </c>
      <c r="Q162" s="11">
        <f t="shared" si="9"/>
        <v>3675000</v>
      </c>
      <c r="R162" s="11">
        <f t="shared" si="16"/>
        <v>190000</v>
      </c>
    </row>
    <row r="163">
      <c r="A163" s="1" t="s">
        <v>3437</v>
      </c>
      <c r="B163" s="8">
        <v>45918.0</v>
      </c>
      <c r="C163" s="1" t="s">
        <v>6</v>
      </c>
      <c r="D163" s="10">
        <v>425000.0</v>
      </c>
      <c r="E163" s="12"/>
      <c r="F163" s="1" t="s">
        <v>3438</v>
      </c>
      <c r="G163" s="11">
        <f t="shared" si="1"/>
        <v>36263764</v>
      </c>
      <c r="H163" s="11">
        <f t="shared" si="11"/>
        <v>9863500</v>
      </c>
      <c r="I163" s="11">
        <f t="shared" si="2"/>
        <v>18099100</v>
      </c>
      <c r="J163" s="11">
        <f t="shared" si="12"/>
        <v>2647364</v>
      </c>
      <c r="K163" s="11">
        <f t="shared" si="3"/>
        <v>8301164</v>
      </c>
      <c r="L163" s="11">
        <f t="shared" si="4"/>
        <v>5508650</v>
      </c>
      <c r="M163" s="11">
        <f t="shared" si="5"/>
        <v>3142650</v>
      </c>
      <c r="N163" s="11">
        <f t="shared" si="13"/>
        <v>-2741595.333</v>
      </c>
      <c r="O163" s="11">
        <f t="shared" si="14"/>
        <v>-375595.3333</v>
      </c>
      <c r="P163" s="11">
        <f t="shared" si="15"/>
        <v>6449121.667</v>
      </c>
      <c r="Q163" s="11">
        <f t="shared" si="9"/>
        <v>3675000</v>
      </c>
      <c r="R163" s="11">
        <f t="shared" si="16"/>
        <v>190000</v>
      </c>
    </row>
    <row r="164">
      <c r="A164" s="1" t="s">
        <v>3439</v>
      </c>
      <c r="B164" s="8">
        <v>45918.0</v>
      </c>
      <c r="C164" s="1" t="s">
        <v>6</v>
      </c>
      <c r="D164" s="10">
        <v>395000.0</v>
      </c>
      <c r="E164" s="12"/>
      <c r="F164" s="1" t="s">
        <v>1974</v>
      </c>
      <c r="G164" s="11">
        <f t="shared" si="1"/>
        <v>36658764</v>
      </c>
      <c r="H164" s="11">
        <f t="shared" si="11"/>
        <v>9863500</v>
      </c>
      <c r="I164" s="11">
        <f t="shared" si="2"/>
        <v>18099100</v>
      </c>
      <c r="J164" s="11">
        <f t="shared" si="12"/>
        <v>3042364</v>
      </c>
      <c r="K164" s="11">
        <f t="shared" si="3"/>
        <v>8696164</v>
      </c>
      <c r="L164" s="11">
        <f t="shared" si="4"/>
        <v>5508650</v>
      </c>
      <c r="M164" s="11">
        <f t="shared" si="5"/>
        <v>3142650</v>
      </c>
      <c r="N164" s="11">
        <f t="shared" si="13"/>
        <v>-2609928.667</v>
      </c>
      <c r="O164" s="11">
        <f t="shared" si="14"/>
        <v>-243928.6667</v>
      </c>
      <c r="P164" s="11">
        <f t="shared" si="15"/>
        <v>6580788.333</v>
      </c>
      <c r="Q164" s="11">
        <f t="shared" si="9"/>
        <v>3675000</v>
      </c>
      <c r="R164" s="11">
        <f t="shared" si="16"/>
        <v>190000</v>
      </c>
    </row>
    <row r="165">
      <c r="A165" s="1" t="s">
        <v>3440</v>
      </c>
      <c r="B165" s="8">
        <v>45919.0</v>
      </c>
      <c r="C165" s="1" t="s">
        <v>6</v>
      </c>
      <c r="D165" s="10">
        <v>125000.0</v>
      </c>
      <c r="E165" s="12"/>
      <c r="F165" s="1" t="s">
        <v>2045</v>
      </c>
      <c r="G165" s="11">
        <f t="shared" si="1"/>
        <v>36783764</v>
      </c>
      <c r="H165" s="11">
        <f t="shared" si="11"/>
        <v>9863500</v>
      </c>
      <c r="I165" s="11">
        <f t="shared" si="2"/>
        <v>18099100</v>
      </c>
      <c r="J165" s="11">
        <f t="shared" si="12"/>
        <v>3167364</v>
      </c>
      <c r="K165" s="11">
        <f t="shared" si="3"/>
        <v>8821164</v>
      </c>
      <c r="L165" s="11">
        <f t="shared" si="4"/>
        <v>5508650</v>
      </c>
      <c r="M165" s="11">
        <f t="shared" si="5"/>
        <v>3142650</v>
      </c>
      <c r="N165" s="11">
        <f t="shared" si="13"/>
        <v>-2568262</v>
      </c>
      <c r="O165" s="11">
        <f t="shared" si="14"/>
        <v>-202262</v>
      </c>
      <c r="P165" s="11">
        <f t="shared" si="15"/>
        <v>6622455</v>
      </c>
      <c r="Q165" s="11">
        <f t="shared" si="9"/>
        <v>3675000</v>
      </c>
      <c r="R165" s="11">
        <f t="shared" si="16"/>
        <v>190000</v>
      </c>
    </row>
    <row r="166">
      <c r="A166" s="1" t="s">
        <v>3441</v>
      </c>
      <c r="B166" s="8">
        <v>45919.0</v>
      </c>
      <c r="C166" s="1" t="s">
        <v>6</v>
      </c>
      <c r="D166" s="10">
        <v>21000.0</v>
      </c>
      <c r="E166" s="12"/>
      <c r="F166" s="1" t="s">
        <v>3442</v>
      </c>
      <c r="G166" s="11">
        <f t="shared" si="1"/>
        <v>36804764</v>
      </c>
      <c r="H166" s="11">
        <f t="shared" si="11"/>
        <v>9863500</v>
      </c>
      <c r="I166" s="11">
        <f t="shared" si="2"/>
        <v>18099100</v>
      </c>
      <c r="J166" s="11">
        <f t="shared" si="12"/>
        <v>3188364</v>
      </c>
      <c r="K166" s="11">
        <f t="shared" si="3"/>
        <v>8842164</v>
      </c>
      <c r="L166" s="11">
        <f t="shared" si="4"/>
        <v>5508650</v>
      </c>
      <c r="M166" s="11">
        <f t="shared" si="5"/>
        <v>3142650</v>
      </c>
      <c r="N166" s="11">
        <f t="shared" si="13"/>
        <v>-2561262</v>
      </c>
      <c r="O166" s="11">
        <f t="shared" si="14"/>
        <v>-195262</v>
      </c>
      <c r="P166" s="11">
        <f t="shared" si="15"/>
        <v>6629455</v>
      </c>
      <c r="Q166" s="11">
        <f t="shared" si="9"/>
        <v>3675000</v>
      </c>
      <c r="R166" s="11">
        <f t="shared" si="16"/>
        <v>190000</v>
      </c>
    </row>
    <row r="167">
      <c r="A167" s="1" t="s">
        <v>3443</v>
      </c>
      <c r="B167" s="8">
        <v>45920.0</v>
      </c>
      <c r="C167" s="1" t="s">
        <v>6</v>
      </c>
      <c r="D167" s="10">
        <v>544000.0</v>
      </c>
      <c r="E167" s="12"/>
      <c r="F167" s="1" t="s">
        <v>2032</v>
      </c>
      <c r="G167" s="11">
        <f t="shared" si="1"/>
        <v>37348764</v>
      </c>
      <c r="H167" s="11">
        <f t="shared" si="11"/>
        <v>9863500</v>
      </c>
      <c r="I167" s="11">
        <f t="shared" si="2"/>
        <v>18099100</v>
      </c>
      <c r="J167" s="11">
        <f t="shared" si="12"/>
        <v>3732364</v>
      </c>
      <c r="K167" s="11">
        <f t="shared" si="3"/>
        <v>9386164</v>
      </c>
      <c r="L167" s="11">
        <f t="shared" si="4"/>
        <v>5508650</v>
      </c>
      <c r="M167" s="11">
        <f t="shared" si="5"/>
        <v>3142650</v>
      </c>
      <c r="N167" s="11">
        <f t="shared" si="13"/>
        <v>-2379928.667</v>
      </c>
      <c r="O167" s="11">
        <f t="shared" si="14"/>
        <v>-13928.66667</v>
      </c>
      <c r="P167" s="11">
        <f t="shared" si="15"/>
        <v>6810788.333</v>
      </c>
      <c r="Q167" s="11">
        <f t="shared" si="9"/>
        <v>3675000</v>
      </c>
      <c r="R167" s="11">
        <f t="shared" si="16"/>
        <v>190000</v>
      </c>
    </row>
    <row r="168">
      <c r="A168" s="1" t="s">
        <v>3444</v>
      </c>
      <c r="B168" s="8">
        <v>45920.0</v>
      </c>
      <c r="C168" s="1" t="s">
        <v>6</v>
      </c>
      <c r="D168" s="10">
        <v>50000.0</v>
      </c>
      <c r="E168" s="12"/>
      <c r="F168" s="1" t="s">
        <v>3445</v>
      </c>
      <c r="G168" s="11">
        <f t="shared" si="1"/>
        <v>37398764</v>
      </c>
      <c r="H168" s="11">
        <f t="shared" si="11"/>
        <v>9863500</v>
      </c>
      <c r="I168" s="11">
        <f t="shared" si="2"/>
        <v>18099100</v>
      </c>
      <c r="J168" s="11">
        <f t="shared" si="12"/>
        <v>3782364</v>
      </c>
      <c r="K168" s="11">
        <f t="shared" si="3"/>
        <v>9436164</v>
      </c>
      <c r="L168" s="11">
        <f t="shared" si="4"/>
        <v>5508650</v>
      </c>
      <c r="M168" s="11">
        <f t="shared" si="5"/>
        <v>3142650</v>
      </c>
      <c r="N168" s="11">
        <f t="shared" si="13"/>
        <v>-2363262</v>
      </c>
      <c r="O168" s="11">
        <f t="shared" si="14"/>
        <v>2738</v>
      </c>
      <c r="P168" s="11">
        <f t="shared" si="15"/>
        <v>6827455</v>
      </c>
      <c r="Q168" s="11">
        <f t="shared" si="9"/>
        <v>3675000</v>
      </c>
      <c r="R168" s="11">
        <f t="shared" si="16"/>
        <v>190000</v>
      </c>
    </row>
    <row r="169">
      <c r="A169" s="1" t="s">
        <v>3446</v>
      </c>
      <c r="B169" s="8">
        <v>45920.0</v>
      </c>
      <c r="C169" s="1" t="s">
        <v>6</v>
      </c>
      <c r="D169" s="10">
        <v>200000.0</v>
      </c>
      <c r="E169" s="12"/>
      <c r="F169" s="1" t="s">
        <v>2141</v>
      </c>
      <c r="G169" s="11">
        <f t="shared" si="1"/>
        <v>37598764</v>
      </c>
      <c r="H169" s="11">
        <f t="shared" si="11"/>
        <v>9863500</v>
      </c>
      <c r="I169" s="11">
        <f t="shared" si="2"/>
        <v>18099100</v>
      </c>
      <c r="J169" s="11">
        <f t="shared" si="12"/>
        <v>3982364</v>
      </c>
      <c r="K169" s="11">
        <f t="shared" si="3"/>
        <v>9636164</v>
      </c>
      <c r="L169" s="11">
        <f t="shared" si="4"/>
        <v>5508650</v>
      </c>
      <c r="M169" s="11">
        <f t="shared" si="5"/>
        <v>3142650</v>
      </c>
      <c r="N169" s="11">
        <f t="shared" si="13"/>
        <v>-2296595.333</v>
      </c>
      <c r="O169" s="11">
        <f t="shared" si="14"/>
        <v>69404.66667</v>
      </c>
      <c r="P169" s="11">
        <f t="shared" si="15"/>
        <v>6894121.667</v>
      </c>
      <c r="Q169" s="11">
        <f t="shared" si="9"/>
        <v>3675000</v>
      </c>
      <c r="R169" s="11">
        <f t="shared" si="16"/>
        <v>190000</v>
      </c>
    </row>
    <row r="170">
      <c r="A170" s="1" t="s">
        <v>3447</v>
      </c>
      <c r="B170" s="8">
        <v>45920.0</v>
      </c>
      <c r="C170" s="1" t="s">
        <v>6</v>
      </c>
      <c r="D170" s="10">
        <v>331000.0</v>
      </c>
      <c r="E170" s="12"/>
      <c r="F170" s="1" t="s">
        <v>2762</v>
      </c>
      <c r="G170" s="11">
        <f t="shared" si="1"/>
        <v>37929764</v>
      </c>
      <c r="H170" s="11">
        <f t="shared" si="11"/>
        <v>9863500</v>
      </c>
      <c r="I170" s="11">
        <f t="shared" si="2"/>
        <v>18099100</v>
      </c>
      <c r="J170" s="11">
        <f t="shared" si="12"/>
        <v>4313364</v>
      </c>
      <c r="K170" s="11">
        <f t="shared" si="3"/>
        <v>9967164</v>
      </c>
      <c r="L170" s="11">
        <f t="shared" si="4"/>
        <v>5508650</v>
      </c>
      <c r="M170" s="11">
        <f t="shared" si="5"/>
        <v>3142650</v>
      </c>
      <c r="N170" s="11">
        <f t="shared" si="13"/>
        <v>-2186262</v>
      </c>
      <c r="O170" s="11">
        <f t="shared" si="14"/>
        <v>179738</v>
      </c>
      <c r="P170" s="11">
        <f t="shared" si="15"/>
        <v>7004455</v>
      </c>
      <c r="Q170" s="11">
        <f t="shared" si="9"/>
        <v>3675000</v>
      </c>
      <c r="R170" s="11">
        <f t="shared" si="16"/>
        <v>190000</v>
      </c>
    </row>
    <row r="171">
      <c r="A171" s="1" t="s">
        <v>3448</v>
      </c>
      <c r="B171" s="8">
        <v>45920.0</v>
      </c>
      <c r="C171" s="1" t="s">
        <v>6</v>
      </c>
      <c r="D171" s="10">
        <v>160000.0</v>
      </c>
      <c r="E171" s="12"/>
      <c r="F171" s="1" t="s">
        <v>3449</v>
      </c>
      <c r="G171" s="11">
        <f t="shared" si="1"/>
        <v>38089764</v>
      </c>
      <c r="H171" s="11">
        <f t="shared" si="11"/>
        <v>9863500</v>
      </c>
      <c r="I171" s="11">
        <f t="shared" si="2"/>
        <v>18099100</v>
      </c>
      <c r="J171" s="11">
        <f t="shared" si="12"/>
        <v>4473364</v>
      </c>
      <c r="K171" s="11">
        <f t="shared" si="3"/>
        <v>10127164</v>
      </c>
      <c r="L171" s="11">
        <f t="shared" si="4"/>
        <v>5508650</v>
      </c>
      <c r="M171" s="11">
        <f t="shared" si="5"/>
        <v>3142650</v>
      </c>
      <c r="N171" s="11">
        <f t="shared" si="13"/>
        <v>-2132928.667</v>
      </c>
      <c r="O171" s="11">
        <f t="shared" si="14"/>
        <v>233071.3333</v>
      </c>
      <c r="P171" s="11">
        <f t="shared" si="15"/>
        <v>7057788.333</v>
      </c>
      <c r="Q171" s="11">
        <f t="shared" si="9"/>
        <v>3675000</v>
      </c>
      <c r="R171" s="11">
        <f t="shared" si="16"/>
        <v>190000</v>
      </c>
    </row>
    <row r="172">
      <c r="A172" s="1" t="s">
        <v>3450</v>
      </c>
      <c r="B172" s="8">
        <v>45920.0</v>
      </c>
      <c r="C172" s="1" t="s">
        <v>6</v>
      </c>
      <c r="D172" s="10">
        <v>170000.0</v>
      </c>
      <c r="E172" s="12"/>
      <c r="F172" s="1" t="s">
        <v>3451</v>
      </c>
      <c r="G172" s="11">
        <f t="shared" si="1"/>
        <v>38259764</v>
      </c>
      <c r="H172" s="11">
        <f t="shared" si="11"/>
        <v>9863500</v>
      </c>
      <c r="I172" s="11">
        <f t="shared" si="2"/>
        <v>18099100</v>
      </c>
      <c r="J172" s="11">
        <f t="shared" si="12"/>
        <v>4643364</v>
      </c>
      <c r="K172" s="11">
        <f t="shared" si="3"/>
        <v>10297164</v>
      </c>
      <c r="L172" s="11">
        <f t="shared" si="4"/>
        <v>5508650</v>
      </c>
      <c r="M172" s="11">
        <f t="shared" si="5"/>
        <v>3142650</v>
      </c>
      <c r="N172" s="11">
        <f t="shared" si="13"/>
        <v>-2076262</v>
      </c>
      <c r="O172" s="11">
        <f t="shared" si="14"/>
        <v>289738</v>
      </c>
      <c r="P172" s="11">
        <f t="shared" si="15"/>
        <v>7114455</v>
      </c>
      <c r="Q172" s="11">
        <f t="shared" si="9"/>
        <v>3675000</v>
      </c>
      <c r="R172" s="11">
        <f t="shared" si="16"/>
        <v>190000</v>
      </c>
    </row>
    <row r="173">
      <c r="A173" s="1" t="s">
        <v>3452</v>
      </c>
      <c r="B173" s="8">
        <v>45920.0</v>
      </c>
      <c r="C173" s="1" t="s">
        <v>6</v>
      </c>
      <c r="D173" s="10">
        <v>85000.0</v>
      </c>
      <c r="E173" s="12"/>
      <c r="F173" s="1" t="s">
        <v>2449</v>
      </c>
      <c r="G173" s="11">
        <f t="shared" si="1"/>
        <v>38344764</v>
      </c>
      <c r="H173" s="11">
        <f t="shared" si="11"/>
        <v>9863500</v>
      </c>
      <c r="I173" s="11">
        <f t="shared" si="2"/>
        <v>18099100</v>
      </c>
      <c r="J173" s="11">
        <f t="shared" si="12"/>
        <v>4728364</v>
      </c>
      <c r="K173" s="11">
        <f t="shared" si="3"/>
        <v>10382164</v>
      </c>
      <c r="L173" s="11">
        <f t="shared" si="4"/>
        <v>5508650</v>
      </c>
      <c r="M173" s="11">
        <f t="shared" si="5"/>
        <v>3142650</v>
      </c>
      <c r="N173" s="11">
        <f t="shared" si="13"/>
        <v>-2047928.667</v>
      </c>
      <c r="O173" s="11">
        <f t="shared" si="14"/>
        <v>318071.3333</v>
      </c>
      <c r="P173" s="11">
        <f t="shared" si="15"/>
        <v>7142788.333</v>
      </c>
      <c r="Q173" s="11">
        <f t="shared" si="9"/>
        <v>3675000</v>
      </c>
      <c r="R173" s="11">
        <f t="shared" si="16"/>
        <v>190000</v>
      </c>
    </row>
    <row r="174">
      <c r="A174" s="1" t="s">
        <v>3453</v>
      </c>
      <c r="B174" s="8">
        <v>45921.0</v>
      </c>
      <c r="C174" s="1" t="s">
        <v>25</v>
      </c>
      <c r="D174" s="12"/>
      <c r="E174" s="10">
        <v>750000.0</v>
      </c>
      <c r="F174" s="1" t="s">
        <v>53</v>
      </c>
      <c r="G174" s="11">
        <f t="shared" si="1"/>
        <v>38344764</v>
      </c>
      <c r="H174" s="11">
        <f t="shared" si="11"/>
        <v>10613500</v>
      </c>
      <c r="I174" s="11">
        <f t="shared" si="2"/>
        <v>18099100</v>
      </c>
      <c r="J174" s="11">
        <f t="shared" si="12"/>
        <v>3978364</v>
      </c>
      <c r="K174" s="11">
        <f t="shared" si="3"/>
        <v>9632164</v>
      </c>
      <c r="L174" s="11">
        <f t="shared" si="4"/>
        <v>5508650</v>
      </c>
      <c r="M174" s="11">
        <f t="shared" si="5"/>
        <v>3142650</v>
      </c>
      <c r="N174" s="11">
        <f t="shared" si="13"/>
        <v>-2297928.667</v>
      </c>
      <c r="O174" s="11">
        <f t="shared" si="14"/>
        <v>68071.33333</v>
      </c>
      <c r="P174" s="11">
        <f t="shared" si="15"/>
        <v>6892788.333</v>
      </c>
      <c r="Q174" s="11">
        <f t="shared" si="9"/>
        <v>4425000</v>
      </c>
      <c r="R174" s="11">
        <f t="shared" si="16"/>
        <v>190000</v>
      </c>
    </row>
    <row r="175">
      <c r="A175" s="1" t="s">
        <v>3454</v>
      </c>
      <c r="B175" s="8">
        <v>45920.0</v>
      </c>
      <c r="C175" s="1" t="s">
        <v>25</v>
      </c>
      <c r="D175" s="12"/>
      <c r="E175" s="10">
        <v>123000.0</v>
      </c>
      <c r="F175" s="1" t="s">
        <v>62</v>
      </c>
      <c r="G175" s="11">
        <f t="shared" si="1"/>
        <v>38344764</v>
      </c>
      <c r="H175" s="11">
        <f t="shared" si="11"/>
        <v>10736500</v>
      </c>
      <c r="I175" s="11">
        <f t="shared" si="2"/>
        <v>18099100</v>
      </c>
      <c r="J175" s="11">
        <f t="shared" si="12"/>
        <v>3855364</v>
      </c>
      <c r="K175" s="11">
        <f t="shared" si="3"/>
        <v>9509164</v>
      </c>
      <c r="L175" s="11">
        <f t="shared" si="4"/>
        <v>5508650</v>
      </c>
      <c r="M175" s="11">
        <f t="shared" si="5"/>
        <v>3142650</v>
      </c>
      <c r="N175" s="11">
        <f t="shared" si="13"/>
        <v>-2338928.667</v>
      </c>
      <c r="O175" s="11">
        <f t="shared" si="14"/>
        <v>27071.33333</v>
      </c>
      <c r="P175" s="11">
        <f t="shared" si="15"/>
        <v>6851788.333</v>
      </c>
      <c r="Q175" s="11">
        <f t="shared" si="9"/>
        <v>4425000</v>
      </c>
      <c r="R175" s="11">
        <f t="shared" si="16"/>
        <v>190000</v>
      </c>
    </row>
    <row r="176">
      <c r="A176" s="1" t="s">
        <v>3455</v>
      </c>
      <c r="B176" s="8">
        <v>45918.0</v>
      </c>
      <c r="C176" s="1" t="s">
        <v>34</v>
      </c>
      <c r="D176" s="12"/>
      <c r="E176" s="10">
        <v>160000.0</v>
      </c>
      <c r="F176" s="1" t="s">
        <v>58</v>
      </c>
      <c r="G176" s="11">
        <f t="shared" si="1"/>
        <v>38344764</v>
      </c>
      <c r="H176" s="11">
        <f t="shared" si="11"/>
        <v>10736500</v>
      </c>
      <c r="I176" s="11">
        <f t="shared" si="2"/>
        <v>18259100</v>
      </c>
      <c r="J176" s="11">
        <f t="shared" si="12"/>
        <v>3695364</v>
      </c>
      <c r="K176" s="11">
        <f t="shared" si="3"/>
        <v>9349164</v>
      </c>
      <c r="L176" s="11">
        <f t="shared" si="4"/>
        <v>5508650</v>
      </c>
      <c r="M176" s="11">
        <f t="shared" si="5"/>
        <v>3142650</v>
      </c>
      <c r="N176" s="11">
        <f t="shared" si="13"/>
        <v>-2392262</v>
      </c>
      <c r="O176" s="11">
        <f t="shared" si="14"/>
        <v>-26262</v>
      </c>
      <c r="P176" s="11">
        <f t="shared" si="15"/>
        <v>6798455</v>
      </c>
      <c r="Q176" s="11">
        <f t="shared" si="9"/>
        <v>4425000</v>
      </c>
      <c r="R176" s="11">
        <f t="shared" si="16"/>
        <v>190000</v>
      </c>
    </row>
    <row r="177">
      <c r="A177" s="1" t="s">
        <v>3456</v>
      </c>
      <c r="B177" s="8">
        <v>45918.0</v>
      </c>
      <c r="C177" s="1" t="s">
        <v>6</v>
      </c>
      <c r="D177" s="10">
        <v>1050000.0</v>
      </c>
      <c r="E177" s="12"/>
      <c r="F177" s="1" t="s">
        <v>3457</v>
      </c>
      <c r="G177" s="11">
        <f t="shared" si="1"/>
        <v>39394764</v>
      </c>
      <c r="H177" s="11">
        <f t="shared" si="11"/>
        <v>10736500</v>
      </c>
      <c r="I177" s="11">
        <f t="shared" si="2"/>
        <v>18259100</v>
      </c>
      <c r="J177" s="11">
        <f t="shared" si="12"/>
        <v>4745364</v>
      </c>
      <c r="K177" s="11">
        <f t="shared" si="3"/>
        <v>10399164</v>
      </c>
      <c r="L177" s="11">
        <f t="shared" si="4"/>
        <v>5508650</v>
      </c>
      <c r="M177" s="11">
        <f t="shared" si="5"/>
        <v>3142650</v>
      </c>
      <c r="N177" s="11">
        <f t="shared" si="13"/>
        <v>-2042262</v>
      </c>
      <c r="O177" s="11">
        <f t="shared" si="14"/>
        <v>323738</v>
      </c>
      <c r="P177" s="11">
        <f t="shared" si="15"/>
        <v>7148455</v>
      </c>
      <c r="Q177" s="11">
        <f t="shared" si="9"/>
        <v>4425000</v>
      </c>
      <c r="R177" s="11">
        <f t="shared" si="16"/>
        <v>190000</v>
      </c>
    </row>
    <row r="178">
      <c r="A178" s="1" t="s">
        <v>3458</v>
      </c>
      <c r="B178" s="8">
        <v>45920.0</v>
      </c>
      <c r="C178" s="1" t="s">
        <v>6</v>
      </c>
      <c r="D178" s="10">
        <v>970000.0</v>
      </c>
      <c r="E178" s="12"/>
      <c r="F178" s="1" t="s">
        <v>3459</v>
      </c>
      <c r="G178" s="11">
        <f t="shared" si="1"/>
        <v>40364764</v>
      </c>
      <c r="H178" s="11">
        <f t="shared" si="11"/>
        <v>10736500</v>
      </c>
      <c r="I178" s="11">
        <f t="shared" si="2"/>
        <v>18259100</v>
      </c>
      <c r="J178" s="11">
        <f t="shared" si="12"/>
        <v>5715364</v>
      </c>
      <c r="K178" s="11">
        <f t="shared" si="3"/>
        <v>11369164</v>
      </c>
      <c r="L178" s="11">
        <f t="shared" si="4"/>
        <v>5508650</v>
      </c>
      <c r="M178" s="11">
        <f t="shared" si="5"/>
        <v>3142650</v>
      </c>
      <c r="N178" s="11">
        <f t="shared" si="13"/>
        <v>-1718928.667</v>
      </c>
      <c r="O178" s="11">
        <f t="shared" si="14"/>
        <v>647071.3333</v>
      </c>
      <c r="P178" s="11">
        <f t="shared" si="15"/>
        <v>7471788.333</v>
      </c>
      <c r="Q178" s="11">
        <f t="shared" si="9"/>
        <v>4425000</v>
      </c>
      <c r="R178" s="11">
        <f t="shared" si="16"/>
        <v>190000</v>
      </c>
    </row>
    <row r="179">
      <c r="A179" s="1" t="s">
        <v>3460</v>
      </c>
      <c r="B179" s="8">
        <v>45921.0</v>
      </c>
      <c r="C179" s="1" t="s">
        <v>25</v>
      </c>
      <c r="D179" s="12"/>
      <c r="E179" s="10">
        <v>200000.0</v>
      </c>
      <c r="F179" s="1" t="s">
        <v>53</v>
      </c>
      <c r="G179" s="11">
        <f t="shared" si="1"/>
        <v>40364764</v>
      </c>
      <c r="H179" s="11">
        <f t="shared" si="11"/>
        <v>10936500</v>
      </c>
      <c r="I179" s="11">
        <f t="shared" si="2"/>
        <v>18259100</v>
      </c>
      <c r="J179" s="11">
        <f t="shared" si="12"/>
        <v>5515364</v>
      </c>
      <c r="K179" s="11">
        <f t="shared" si="3"/>
        <v>11169164</v>
      </c>
      <c r="L179" s="11">
        <f t="shared" si="4"/>
        <v>5508650</v>
      </c>
      <c r="M179" s="11">
        <f t="shared" si="5"/>
        <v>3142650</v>
      </c>
      <c r="N179" s="11">
        <f t="shared" si="13"/>
        <v>-1785595.333</v>
      </c>
      <c r="O179" s="11">
        <f t="shared" si="14"/>
        <v>580404.6667</v>
      </c>
      <c r="P179" s="11">
        <f t="shared" si="15"/>
        <v>7405121.667</v>
      </c>
      <c r="Q179" s="11">
        <f t="shared" si="9"/>
        <v>4625000</v>
      </c>
      <c r="R179" s="11">
        <f t="shared" si="16"/>
        <v>190000</v>
      </c>
    </row>
    <row r="180">
      <c r="A180" s="1" t="s">
        <v>3461</v>
      </c>
      <c r="B180" s="8">
        <v>45921.0</v>
      </c>
      <c r="C180" s="1" t="s">
        <v>6</v>
      </c>
      <c r="D180" s="10">
        <v>205000.0</v>
      </c>
      <c r="E180" s="12"/>
      <c r="F180" s="1" t="s">
        <v>3462</v>
      </c>
      <c r="G180" s="11">
        <f t="shared" si="1"/>
        <v>40569764</v>
      </c>
      <c r="H180" s="11">
        <f t="shared" si="11"/>
        <v>10936500</v>
      </c>
      <c r="I180" s="11">
        <f t="shared" si="2"/>
        <v>18259100</v>
      </c>
      <c r="J180" s="11">
        <f t="shared" si="12"/>
        <v>5720364</v>
      </c>
      <c r="K180" s="11">
        <f t="shared" si="3"/>
        <v>11374164</v>
      </c>
      <c r="L180" s="11">
        <f t="shared" si="4"/>
        <v>5508650</v>
      </c>
      <c r="M180" s="11">
        <f t="shared" si="5"/>
        <v>3142650</v>
      </c>
      <c r="N180" s="11">
        <f t="shared" si="13"/>
        <v>-1717262</v>
      </c>
      <c r="O180" s="11">
        <f t="shared" si="14"/>
        <v>648738</v>
      </c>
      <c r="P180" s="11">
        <f t="shared" si="15"/>
        <v>7473455</v>
      </c>
      <c r="Q180" s="11">
        <f t="shared" si="9"/>
        <v>4625000</v>
      </c>
      <c r="R180" s="11">
        <f t="shared" si="16"/>
        <v>190000</v>
      </c>
    </row>
    <row r="181">
      <c r="A181" s="1" t="s">
        <v>3463</v>
      </c>
      <c r="B181" s="8">
        <v>45922.0</v>
      </c>
      <c r="C181" s="1" t="s">
        <v>34</v>
      </c>
      <c r="D181" s="12"/>
      <c r="E181" s="10">
        <v>90000.0</v>
      </c>
      <c r="F181" s="1" t="s">
        <v>270</v>
      </c>
      <c r="G181" s="11">
        <f t="shared" si="1"/>
        <v>40569764</v>
      </c>
      <c r="H181" s="11">
        <f t="shared" si="11"/>
        <v>10936500</v>
      </c>
      <c r="I181" s="11">
        <f t="shared" si="2"/>
        <v>18349100</v>
      </c>
      <c r="J181" s="11">
        <f t="shared" si="12"/>
        <v>5630364</v>
      </c>
      <c r="K181" s="11">
        <f t="shared" si="3"/>
        <v>11284164</v>
      </c>
      <c r="L181" s="11">
        <f t="shared" si="4"/>
        <v>5508650</v>
      </c>
      <c r="M181" s="11">
        <f t="shared" si="5"/>
        <v>3142650</v>
      </c>
      <c r="N181" s="11">
        <f t="shared" si="13"/>
        <v>-1747262</v>
      </c>
      <c r="O181" s="11">
        <f t="shared" si="14"/>
        <v>618738</v>
      </c>
      <c r="P181" s="11">
        <f t="shared" si="15"/>
        <v>7443455</v>
      </c>
      <c r="Q181" s="11">
        <f t="shared" si="9"/>
        <v>4625000</v>
      </c>
      <c r="R181" s="11">
        <f t="shared" si="16"/>
        <v>190000</v>
      </c>
    </row>
    <row r="182">
      <c r="A182" s="1" t="s">
        <v>3464</v>
      </c>
      <c r="B182" s="8">
        <v>45922.0</v>
      </c>
      <c r="C182" s="1" t="s">
        <v>34</v>
      </c>
      <c r="D182" s="12"/>
      <c r="E182" s="10">
        <v>114000.0</v>
      </c>
      <c r="F182" s="1" t="s">
        <v>62</v>
      </c>
      <c r="G182" s="11">
        <f t="shared" si="1"/>
        <v>40569764</v>
      </c>
      <c r="H182" s="11">
        <f t="shared" si="11"/>
        <v>10936500</v>
      </c>
      <c r="I182" s="11">
        <f t="shared" si="2"/>
        <v>18463100</v>
      </c>
      <c r="J182" s="11">
        <f t="shared" si="12"/>
        <v>5516364</v>
      </c>
      <c r="K182" s="11">
        <f t="shared" si="3"/>
        <v>11170164</v>
      </c>
      <c r="L182" s="11">
        <f t="shared" si="4"/>
        <v>5508650</v>
      </c>
      <c r="M182" s="11">
        <f t="shared" si="5"/>
        <v>3142650</v>
      </c>
      <c r="N182" s="11">
        <f t="shared" si="13"/>
        <v>-1785262</v>
      </c>
      <c r="O182" s="11">
        <f t="shared" si="14"/>
        <v>580738</v>
      </c>
      <c r="P182" s="11">
        <f t="shared" si="15"/>
        <v>7405455</v>
      </c>
      <c r="Q182" s="11">
        <f t="shared" si="9"/>
        <v>4625000</v>
      </c>
      <c r="R182" s="11">
        <f t="shared" si="16"/>
        <v>190000</v>
      </c>
    </row>
    <row r="183">
      <c r="A183" s="1" t="s">
        <v>3465</v>
      </c>
      <c r="B183" s="8">
        <v>45922.0</v>
      </c>
      <c r="C183" s="1" t="s">
        <v>34</v>
      </c>
      <c r="D183" s="12"/>
      <c r="E183" s="10">
        <v>114000.0</v>
      </c>
      <c r="F183" s="1" t="s">
        <v>3466</v>
      </c>
      <c r="G183" s="11">
        <f t="shared" si="1"/>
        <v>40569764</v>
      </c>
      <c r="H183" s="11">
        <f t="shared" si="11"/>
        <v>10936500</v>
      </c>
      <c r="I183" s="11">
        <f t="shared" si="2"/>
        <v>18577100</v>
      </c>
      <c r="J183" s="11">
        <f t="shared" si="12"/>
        <v>5402364</v>
      </c>
      <c r="K183" s="11">
        <f t="shared" si="3"/>
        <v>11056164</v>
      </c>
      <c r="L183" s="11">
        <f t="shared" si="4"/>
        <v>5508650</v>
      </c>
      <c r="M183" s="11">
        <f t="shared" si="5"/>
        <v>3142650</v>
      </c>
      <c r="N183" s="11">
        <f t="shared" si="13"/>
        <v>-1823262</v>
      </c>
      <c r="O183" s="11">
        <f t="shared" si="14"/>
        <v>542738</v>
      </c>
      <c r="P183" s="11">
        <f t="shared" si="15"/>
        <v>7367455</v>
      </c>
      <c r="Q183" s="11">
        <f t="shared" si="9"/>
        <v>4625000</v>
      </c>
      <c r="R183" s="11">
        <f t="shared" si="16"/>
        <v>190000</v>
      </c>
    </row>
    <row r="184">
      <c r="A184" s="1" t="s">
        <v>3467</v>
      </c>
      <c r="B184" s="8">
        <v>45922.0</v>
      </c>
      <c r="C184" s="1" t="s">
        <v>34</v>
      </c>
      <c r="D184" s="12"/>
      <c r="E184" s="10">
        <v>64000.0</v>
      </c>
      <c r="F184" s="1" t="s">
        <v>62</v>
      </c>
      <c r="G184" s="11">
        <f t="shared" si="1"/>
        <v>40569764</v>
      </c>
      <c r="H184" s="11">
        <f t="shared" si="11"/>
        <v>10936500</v>
      </c>
      <c r="I184" s="11">
        <f t="shared" si="2"/>
        <v>18641100</v>
      </c>
      <c r="J184" s="11">
        <f t="shared" si="12"/>
        <v>5338364</v>
      </c>
      <c r="K184" s="11">
        <f t="shared" si="3"/>
        <v>10992164</v>
      </c>
      <c r="L184" s="11">
        <f t="shared" si="4"/>
        <v>5508650</v>
      </c>
      <c r="M184" s="11">
        <f t="shared" si="5"/>
        <v>3142650</v>
      </c>
      <c r="N184" s="11">
        <f t="shared" si="13"/>
        <v>-1844595.333</v>
      </c>
      <c r="O184" s="11">
        <f t="shared" si="14"/>
        <v>521404.6667</v>
      </c>
      <c r="P184" s="11">
        <f t="shared" si="15"/>
        <v>7346121.667</v>
      </c>
      <c r="Q184" s="11">
        <f t="shared" si="9"/>
        <v>4625000</v>
      </c>
      <c r="R184" s="11">
        <f t="shared" si="16"/>
        <v>190000</v>
      </c>
    </row>
    <row r="185">
      <c r="A185" s="1" t="s">
        <v>3468</v>
      </c>
      <c r="B185" s="8">
        <v>45922.0</v>
      </c>
      <c r="C185" s="1" t="s">
        <v>6</v>
      </c>
      <c r="D185" s="10">
        <v>165000.0</v>
      </c>
      <c r="E185" s="12"/>
      <c r="F185" s="1" t="s">
        <v>3469</v>
      </c>
      <c r="G185" s="11">
        <f t="shared" si="1"/>
        <v>40734764</v>
      </c>
      <c r="H185" s="11">
        <f t="shared" si="11"/>
        <v>10936500</v>
      </c>
      <c r="I185" s="11">
        <f t="shared" si="2"/>
        <v>18641100</v>
      </c>
      <c r="J185" s="11">
        <f t="shared" si="12"/>
        <v>5503364</v>
      </c>
      <c r="K185" s="11">
        <f t="shared" si="3"/>
        <v>11157164</v>
      </c>
      <c r="L185" s="11">
        <f t="shared" si="4"/>
        <v>5508650</v>
      </c>
      <c r="M185" s="11">
        <f t="shared" si="5"/>
        <v>3142650</v>
      </c>
      <c r="N185" s="11">
        <f t="shared" si="13"/>
        <v>-1789595.333</v>
      </c>
      <c r="O185" s="11">
        <f t="shared" si="14"/>
        <v>576404.6667</v>
      </c>
      <c r="P185" s="11">
        <f t="shared" si="15"/>
        <v>7401121.667</v>
      </c>
      <c r="Q185" s="11">
        <f t="shared" si="9"/>
        <v>4625000</v>
      </c>
      <c r="R185" s="11">
        <f t="shared" si="16"/>
        <v>190000</v>
      </c>
    </row>
    <row r="186">
      <c r="A186" s="1" t="s">
        <v>3470</v>
      </c>
      <c r="B186" s="8">
        <v>45922.0</v>
      </c>
      <c r="C186" s="1" t="s">
        <v>34</v>
      </c>
      <c r="D186" s="12"/>
      <c r="E186" s="10">
        <v>5426200.0</v>
      </c>
      <c r="F186" s="1" t="s">
        <v>1433</v>
      </c>
      <c r="G186" s="11">
        <f t="shared" si="1"/>
        <v>40734764</v>
      </c>
      <c r="H186" s="11">
        <f t="shared" si="11"/>
        <v>10936500</v>
      </c>
      <c r="I186" s="11">
        <f t="shared" si="2"/>
        <v>24067300</v>
      </c>
      <c r="J186" s="11">
        <f t="shared" si="12"/>
        <v>77164</v>
      </c>
      <c r="K186" s="11">
        <f t="shared" si="3"/>
        <v>5730964</v>
      </c>
      <c r="L186" s="11">
        <f t="shared" si="4"/>
        <v>5508650</v>
      </c>
      <c r="M186" s="11">
        <f t="shared" si="5"/>
        <v>3142650</v>
      </c>
      <c r="N186" s="11">
        <f t="shared" si="13"/>
        <v>-3598328.667</v>
      </c>
      <c r="O186" s="11">
        <f t="shared" si="14"/>
        <v>-1232328.667</v>
      </c>
      <c r="P186" s="11">
        <f t="shared" si="15"/>
        <v>5592388.333</v>
      </c>
      <c r="Q186" s="11">
        <f t="shared" si="9"/>
        <v>4625000</v>
      </c>
      <c r="R186" s="11">
        <f t="shared" si="16"/>
        <v>190000</v>
      </c>
    </row>
    <row r="187">
      <c r="A187" s="1" t="s">
        <v>3471</v>
      </c>
      <c r="B187" s="8">
        <v>45923.0</v>
      </c>
      <c r="C187" s="1" t="s">
        <v>34</v>
      </c>
      <c r="D187" s="12"/>
      <c r="E187" s="10">
        <v>190000.0</v>
      </c>
      <c r="F187" s="1" t="s">
        <v>68</v>
      </c>
      <c r="G187" s="11">
        <f t="shared" si="1"/>
        <v>40734764</v>
      </c>
      <c r="H187" s="11">
        <f t="shared" si="11"/>
        <v>10936500</v>
      </c>
      <c r="I187" s="11">
        <f t="shared" si="2"/>
        <v>24257300</v>
      </c>
      <c r="J187" s="11">
        <f t="shared" si="12"/>
        <v>-112836</v>
      </c>
      <c r="K187" s="11">
        <f t="shared" si="3"/>
        <v>5540964</v>
      </c>
      <c r="L187" s="11">
        <f t="shared" si="4"/>
        <v>5508650</v>
      </c>
      <c r="M187" s="11">
        <f t="shared" si="5"/>
        <v>3142650</v>
      </c>
      <c r="N187" s="11">
        <f t="shared" si="13"/>
        <v>-3661662</v>
      </c>
      <c r="O187" s="11">
        <f t="shared" si="14"/>
        <v>-1295662</v>
      </c>
      <c r="P187" s="11">
        <f t="shared" si="15"/>
        <v>5529055</v>
      </c>
      <c r="Q187" s="11">
        <f t="shared" si="9"/>
        <v>4625000</v>
      </c>
      <c r="R187" s="11">
        <f t="shared" si="16"/>
        <v>190000</v>
      </c>
    </row>
    <row r="188">
      <c r="A188" s="1" t="s">
        <v>3472</v>
      </c>
      <c r="B188" s="8">
        <v>45923.0</v>
      </c>
      <c r="C188" s="1" t="s">
        <v>6</v>
      </c>
      <c r="D188" s="10">
        <v>484000.0</v>
      </c>
      <c r="E188" s="12"/>
      <c r="F188" s="1" t="s">
        <v>3473</v>
      </c>
      <c r="G188" s="11">
        <f t="shared" si="1"/>
        <v>41218764</v>
      </c>
      <c r="H188" s="11">
        <f t="shared" si="11"/>
        <v>10936500</v>
      </c>
      <c r="I188" s="11">
        <f t="shared" si="2"/>
        <v>24257300</v>
      </c>
      <c r="J188" s="11">
        <f t="shared" si="12"/>
        <v>371164</v>
      </c>
      <c r="K188" s="11">
        <f t="shared" si="3"/>
        <v>6024964</v>
      </c>
      <c r="L188" s="11">
        <f t="shared" si="4"/>
        <v>5508650</v>
      </c>
      <c r="M188" s="11">
        <f t="shared" si="5"/>
        <v>3142650</v>
      </c>
      <c r="N188" s="11">
        <f t="shared" si="13"/>
        <v>-3500328.667</v>
      </c>
      <c r="O188" s="11">
        <f t="shared" si="14"/>
        <v>-1134328.667</v>
      </c>
      <c r="P188" s="11">
        <f t="shared" si="15"/>
        <v>5690388.333</v>
      </c>
      <c r="Q188" s="11">
        <f t="shared" si="9"/>
        <v>4625000</v>
      </c>
      <c r="R188" s="11">
        <f t="shared" si="16"/>
        <v>190000</v>
      </c>
    </row>
    <row r="189">
      <c r="A189" s="1" t="s">
        <v>3474</v>
      </c>
      <c r="B189" s="8">
        <v>45923.0</v>
      </c>
      <c r="C189" s="1" t="s">
        <v>25</v>
      </c>
      <c r="D189" s="12"/>
      <c r="E189" s="10">
        <v>350000.0</v>
      </c>
      <c r="F189" s="1" t="s">
        <v>53</v>
      </c>
      <c r="G189" s="11">
        <f t="shared" si="1"/>
        <v>41218764</v>
      </c>
      <c r="H189" s="11">
        <f t="shared" si="11"/>
        <v>11286500</v>
      </c>
      <c r="I189" s="11">
        <f t="shared" si="2"/>
        <v>24257300</v>
      </c>
      <c r="J189" s="11">
        <f t="shared" si="12"/>
        <v>21164</v>
      </c>
      <c r="K189" s="11">
        <f t="shared" si="3"/>
        <v>5674964</v>
      </c>
      <c r="L189" s="11">
        <f t="shared" si="4"/>
        <v>5508650</v>
      </c>
      <c r="M189" s="11">
        <f t="shared" si="5"/>
        <v>3142650</v>
      </c>
      <c r="N189" s="11">
        <f t="shared" si="13"/>
        <v>-3616995.333</v>
      </c>
      <c r="O189" s="11">
        <f t="shared" si="14"/>
        <v>-1250995.333</v>
      </c>
      <c r="P189" s="11">
        <f t="shared" si="15"/>
        <v>5573721.667</v>
      </c>
      <c r="Q189" s="11">
        <f t="shared" si="9"/>
        <v>4975000</v>
      </c>
      <c r="R189" s="11">
        <f t="shared" si="16"/>
        <v>190000</v>
      </c>
    </row>
    <row r="190">
      <c r="A190" s="1" t="s">
        <v>3475</v>
      </c>
      <c r="B190" s="8">
        <v>45925.0</v>
      </c>
      <c r="C190" s="1" t="s">
        <v>25</v>
      </c>
      <c r="D190" s="12"/>
      <c r="E190" s="10">
        <v>10000.0</v>
      </c>
      <c r="F190" s="1" t="s">
        <v>3476</v>
      </c>
      <c r="G190" s="11">
        <f t="shared" si="1"/>
        <v>41218764</v>
      </c>
      <c r="H190" s="11">
        <f t="shared" si="11"/>
        <v>11296500</v>
      </c>
      <c r="I190" s="11">
        <f t="shared" si="2"/>
        <v>24257300</v>
      </c>
      <c r="J190" s="11">
        <f t="shared" si="12"/>
        <v>11164</v>
      </c>
      <c r="K190" s="11">
        <f t="shared" si="3"/>
        <v>5664964</v>
      </c>
      <c r="L190" s="11">
        <f t="shared" si="4"/>
        <v>5508650</v>
      </c>
      <c r="M190" s="11">
        <f t="shared" si="5"/>
        <v>3142650</v>
      </c>
      <c r="N190" s="11">
        <f t="shared" si="13"/>
        <v>-3620328.667</v>
      </c>
      <c r="O190" s="11">
        <f t="shared" si="14"/>
        <v>-1254328.667</v>
      </c>
      <c r="P190" s="11">
        <f t="shared" si="15"/>
        <v>5570388.333</v>
      </c>
      <c r="Q190" s="11">
        <f t="shared" si="9"/>
        <v>4975000</v>
      </c>
      <c r="R190" s="11">
        <f t="shared" si="16"/>
        <v>190000</v>
      </c>
    </row>
    <row r="191">
      <c r="A191" s="1" t="s">
        <v>3477</v>
      </c>
      <c r="B191" s="8">
        <v>45925.0</v>
      </c>
      <c r="C191" s="1" t="s">
        <v>25</v>
      </c>
      <c r="D191" s="12"/>
      <c r="E191" s="10">
        <v>30000.0</v>
      </c>
      <c r="F191" s="1" t="s">
        <v>3478</v>
      </c>
      <c r="G191" s="11">
        <f t="shared" si="1"/>
        <v>41218764</v>
      </c>
      <c r="H191" s="11">
        <f t="shared" si="11"/>
        <v>11326500</v>
      </c>
      <c r="I191" s="11">
        <f t="shared" si="2"/>
        <v>24257300</v>
      </c>
      <c r="J191" s="11">
        <f t="shared" si="12"/>
        <v>-18836</v>
      </c>
      <c r="K191" s="11">
        <f t="shared" si="3"/>
        <v>5634964</v>
      </c>
      <c r="L191" s="11">
        <f t="shared" si="4"/>
        <v>5508650</v>
      </c>
      <c r="M191" s="11">
        <f t="shared" si="5"/>
        <v>3142650</v>
      </c>
      <c r="N191" s="11">
        <f t="shared" si="13"/>
        <v>-3630328.667</v>
      </c>
      <c r="O191" s="11">
        <f t="shared" si="14"/>
        <v>-1264328.667</v>
      </c>
      <c r="P191" s="11">
        <f t="shared" si="15"/>
        <v>5560388.333</v>
      </c>
      <c r="Q191" s="11">
        <f t="shared" si="9"/>
        <v>4975000</v>
      </c>
      <c r="R191" s="11">
        <f t="shared" si="16"/>
        <v>190000</v>
      </c>
    </row>
    <row r="192">
      <c r="A192" s="1" t="s">
        <v>3479</v>
      </c>
      <c r="B192" s="8">
        <v>45925.0</v>
      </c>
      <c r="C192" s="1" t="s">
        <v>25</v>
      </c>
      <c r="D192" s="12"/>
      <c r="E192" s="10">
        <v>15000.0</v>
      </c>
      <c r="F192" s="1" t="s">
        <v>307</v>
      </c>
      <c r="G192" s="11">
        <f t="shared" si="1"/>
        <v>41218764</v>
      </c>
      <c r="H192" s="11">
        <f t="shared" si="11"/>
        <v>11341500</v>
      </c>
      <c r="I192" s="11">
        <f t="shared" si="2"/>
        <v>24257300</v>
      </c>
      <c r="J192" s="11">
        <f t="shared" si="12"/>
        <v>-33836</v>
      </c>
      <c r="K192" s="11">
        <f t="shared" si="3"/>
        <v>5619964</v>
      </c>
      <c r="L192" s="11">
        <f t="shared" si="4"/>
        <v>5508650</v>
      </c>
      <c r="M192" s="11">
        <f t="shared" si="5"/>
        <v>3142650</v>
      </c>
      <c r="N192" s="11">
        <f t="shared" si="13"/>
        <v>-3635328.667</v>
      </c>
      <c r="O192" s="11">
        <f t="shared" si="14"/>
        <v>-1269328.667</v>
      </c>
      <c r="P192" s="11">
        <f t="shared" si="15"/>
        <v>5555388.333</v>
      </c>
      <c r="Q192" s="11">
        <f t="shared" si="9"/>
        <v>4975000</v>
      </c>
      <c r="R192" s="11">
        <f t="shared" si="16"/>
        <v>190000</v>
      </c>
    </row>
    <row r="193">
      <c r="A193" s="1" t="s">
        <v>3480</v>
      </c>
      <c r="B193" s="8">
        <v>45925.0</v>
      </c>
      <c r="C193" s="1" t="s">
        <v>6</v>
      </c>
      <c r="D193" s="10">
        <v>397000.0</v>
      </c>
      <c r="E193" s="12"/>
      <c r="F193" s="1" t="s">
        <v>3481</v>
      </c>
      <c r="G193" s="11">
        <f t="shared" si="1"/>
        <v>41615764</v>
      </c>
      <c r="H193" s="11">
        <f t="shared" si="11"/>
        <v>11341500</v>
      </c>
      <c r="I193" s="11">
        <f t="shared" si="2"/>
        <v>24257300</v>
      </c>
      <c r="J193" s="11">
        <f t="shared" si="12"/>
        <v>363164</v>
      </c>
      <c r="K193" s="11">
        <f t="shared" si="3"/>
        <v>6016964</v>
      </c>
      <c r="L193" s="11">
        <f t="shared" si="4"/>
        <v>5508650</v>
      </c>
      <c r="M193" s="11">
        <f t="shared" si="5"/>
        <v>3142650</v>
      </c>
      <c r="N193" s="11">
        <f t="shared" si="13"/>
        <v>-3502995.333</v>
      </c>
      <c r="O193" s="11">
        <f t="shared" si="14"/>
        <v>-1136995.333</v>
      </c>
      <c r="P193" s="11">
        <f t="shared" si="15"/>
        <v>5687721.667</v>
      </c>
      <c r="Q193" s="11">
        <f t="shared" si="9"/>
        <v>4975000</v>
      </c>
      <c r="R193" s="11">
        <f t="shared" si="16"/>
        <v>190000</v>
      </c>
    </row>
    <row r="194">
      <c r="A194" s="1" t="s">
        <v>3482</v>
      </c>
      <c r="B194" s="8">
        <v>45925.0</v>
      </c>
      <c r="C194" s="1" t="s">
        <v>34</v>
      </c>
      <c r="D194" s="12"/>
      <c r="E194" s="10">
        <v>98000.0</v>
      </c>
      <c r="F194" s="1" t="s">
        <v>62</v>
      </c>
      <c r="G194" s="11">
        <f t="shared" si="1"/>
        <v>41615764</v>
      </c>
      <c r="H194" s="11">
        <f t="shared" si="11"/>
        <v>11341500</v>
      </c>
      <c r="I194" s="11">
        <f t="shared" si="2"/>
        <v>24355300</v>
      </c>
      <c r="J194" s="11">
        <f t="shared" si="12"/>
        <v>265164</v>
      </c>
      <c r="K194" s="11">
        <f t="shared" si="3"/>
        <v>5918964</v>
      </c>
      <c r="L194" s="11">
        <f t="shared" si="4"/>
        <v>5508650</v>
      </c>
      <c r="M194" s="11">
        <f t="shared" si="5"/>
        <v>3142650</v>
      </c>
      <c r="N194" s="11">
        <f t="shared" si="13"/>
        <v>-3535662</v>
      </c>
      <c r="O194" s="11">
        <f t="shared" si="14"/>
        <v>-1169662</v>
      </c>
      <c r="P194" s="11">
        <f t="shared" si="15"/>
        <v>5655055</v>
      </c>
      <c r="Q194" s="11">
        <f t="shared" si="9"/>
        <v>4975000</v>
      </c>
      <c r="R194" s="11">
        <f t="shared" si="16"/>
        <v>190000</v>
      </c>
    </row>
    <row r="195">
      <c r="A195" s="1" t="s">
        <v>3483</v>
      </c>
      <c r="B195" s="8">
        <v>45925.0</v>
      </c>
      <c r="C195" s="1" t="s">
        <v>6</v>
      </c>
      <c r="D195" s="10">
        <v>315000.0</v>
      </c>
      <c r="E195" s="12"/>
      <c r="F195" s="1" t="s">
        <v>3484</v>
      </c>
      <c r="G195" s="11">
        <f t="shared" si="1"/>
        <v>41930764</v>
      </c>
      <c r="H195" s="11">
        <f t="shared" si="11"/>
        <v>11341500</v>
      </c>
      <c r="I195" s="11">
        <f t="shared" si="2"/>
        <v>24355300</v>
      </c>
      <c r="J195" s="11">
        <f t="shared" si="12"/>
        <v>580164</v>
      </c>
      <c r="K195" s="11">
        <f t="shared" si="3"/>
        <v>6233964</v>
      </c>
      <c r="L195" s="11">
        <f t="shared" si="4"/>
        <v>5508650</v>
      </c>
      <c r="M195" s="11">
        <f t="shared" si="5"/>
        <v>3142650</v>
      </c>
      <c r="N195" s="11">
        <f t="shared" si="13"/>
        <v>-3430662</v>
      </c>
      <c r="O195" s="11">
        <f t="shared" si="14"/>
        <v>-1064662</v>
      </c>
      <c r="P195" s="11">
        <f t="shared" si="15"/>
        <v>5760055</v>
      </c>
      <c r="Q195" s="11">
        <f t="shared" si="9"/>
        <v>4975000</v>
      </c>
      <c r="R195" s="11">
        <f t="shared" si="16"/>
        <v>190000</v>
      </c>
    </row>
    <row r="196">
      <c r="A196" s="1" t="s">
        <v>3485</v>
      </c>
      <c r="B196" s="8">
        <v>45925.0</v>
      </c>
      <c r="C196" s="1" t="s">
        <v>25</v>
      </c>
      <c r="D196" s="12"/>
      <c r="E196" s="10">
        <v>503000.0</v>
      </c>
      <c r="F196" s="1" t="s">
        <v>433</v>
      </c>
      <c r="G196" s="11">
        <f t="shared" si="1"/>
        <v>41930764</v>
      </c>
      <c r="H196" s="11">
        <f t="shared" si="11"/>
        <v>11844500</v>
      </c>
      <c r="I196" s="11">
        <f t="shared" si="2"/>
        <v>24355300</v>
      </c>
      <c r="J196" s="11">
        <f t="shared" si="12"/>
        <v>77164</v>
      </c>
      <c r="K196" s="11">
        <f t="shared" si="3"/>
        <v>5730964</v>
      </c>
      <c r="L196" s="11">
        <f t="shared" si="4"/>
        <v>5508650</v>
      </c>
      <c r="M196" s="11">
        <f t="shared" si="5"/>
        <v>3142650</v>
      </c>
      <c r="N196" s="11">
        <f t="shared" si="13"/>
        <v>-3598328.667</v>
      </c>
      <c r="O196" s="11">
        <f t="shared" si="14"/>
        <v>-1232328.667</v>
      </c>
      <c r="P196" s="11">
        <f t="shared" si="15"/>
        <v>5592388.333</v>
      </c>
      <c r="Q196" s="11">
        <f t="shared" si="9"/>
        <v>4975000</v>
      </c>
      <c r="R196" s="11">
        <f t="shared" si="16"/>
        <v>190000</v>
      </c>
    </row>
    <row r="197">
      <c r="A197" s="1" t="s">
        <v>3486</v>
      </c>
      <c r="B197" s="8">
        <v>45922.0</v>
      </c>
      <c r="C197" s="1" t="s">
        <v>6</v>
      </c>
      <c r="D197" s="10">
        <v>200000.0</v>
      </c>
      <c r="E197" s="12"/>
      <c r="F197" s="1" t="s">
        <v>2056</v>
      </c>
      <c r="G197" s="11">
        <f t="shared" si="1"/>
        <v>42130764</v>
      </c>
      <c r="H197" s="11">
        <f t="shared" si="11"/>
        <v>11844500</v>
      </c>
      <c r="I197" s="11">
        <f t="shared" si="2"/>
        <v>24355300</v>
      </c>
      <c r="J197" s="11">
        <f t="shared" si="12"/>
        <v>277164</v>
      </c>
      <c r="K197" s="11">
        <f t="shared" si="3"/>
        <v>5930964</v>
      </c>
      <c r="L197" s="11">
        <f t="shared" si="4"/>
        <v>5508650</v>
      </c>
      <c r="M197" s="11">
        <f t="shared" si="5"/>
        <v>3142650</v>
      </c>
      <c r="N197" s="11">
        <f t="shared" si="13"/>
        <v>-3531662</v>
      </c>
      <c r="O197" s="11">
        <f t="shared" si="14"/>
        <v>-1165662</v>
      </c>
      <c r="P197" s="11">
        <f t="shared" si="15"/>
        <v>5659055</v>
      </c>
      <c r="Q197" s="11">
        <f t="shared" si="9"/>
        <v>4975000</v>
      </c>
      <c r="R197" s="11">
        <f t="shared" si="16"/>
        <v>190000</v>
      </c>
    </row>
    <row r="198">
      <c r="A198" s="1" t="s">
        <v>3487</v>
      </c>
      <c r="B198" s="8">
        <v>45922.0</v>
      </c>
      <c r="C198" s="1" t="s">
        <v>6</v>
      </c>
      <c r="D198" s="10">
        <v>200000.0</v>
      </c>
      <c r="E198" s="12"/>
      <c r="F198" s="1" t="s">
        <v>2677</v>
      </c>
      <c r="G198" s="11">
        <f t="shared" si="1"/>
        <v>42330764</v>
      </c>
      <c r="H198" s="11">
        <f t="shared" si="11"/>
        <v>11844500</v>
      </c>
      <c r="I198" s="11">
        <f t="shared" si="2"/>
        <v>24355300</v>
      </c>
      <c r="J198" s="11">
        <f t="shared" si="12"/>
        <v>477164</v>
      </c>
      <c r="K198" s="11">
        <f t="shared" si="3"/>
        <v>6130964</v>
      </c>
      <c r="L198" s="11">
        <f t="shared" si="4"/>
        <v>5508650</v>
      </c>
      <c r="M198" s="11">
        <f t="shared" si="5"/>
        <v>3142650</v>
      </c>
      <c r="N198" s="11">
        <f t="shared" si="13"/>
        <v>-3464995.333</v>
      </c>
      <c r="O198" s="11">
        <f t="shared" si="14"/>
        <v>-1098995.333</v>
      </c>
      <c r="P198" s="11">
        <f t="shared" si="15"/>
        <v>5725721.667</v>
      </c>
      <c r="Q198" s="11">
        <f t="shared" si="9"/>
        <v>4975000</v>
      </c>
      <c r="R198" s="11">
        <f t="shared" si="16"/>
        <v>190000</v>
      </c>
    </row>
    <row r="199">
      <c r="A199" s="1" t="s">
        <v>3488</v>
      </c>
      <c r="B199" s="8">
        <v>45922.0</v>
      </c>
      <c r="C199" s="1" t="s">
        <v>6</v>
      </c>
      <c r="D199" s="10">
        <v>225000.0</v>
      </c>
      <c r="E199" s="12"/>
      <c r="F199" s="1" t="s">
        <v>1974</v>
      </c>
      <c r="G199" s="11">
        <f t="shared" si="1"/>
        <v>42555764</v>
      </c>
      <c r="H199" s="11">
        <f t="shared" si="11"/>
        <v>11844500</v>
      </c>
      <c r="I199" s="11">
        <f t="shared" si="2"/>
        <v>24355300</v>
      </c>
      <c r="J199" s="11">
        <f t="shared" si="12"/>
        <v>702164</v>
      </c>
      <c r="K199" s="11">
        <f t="shared" si="3"/>
        <v>6355964</v>
      </c>
      <c r="L199" s="11">
        <f t="shared" si="4"/>
        <v>5508650</v>
      </c>
      <c r="M199" s="11">
        <f t="shared" si="5"/>
        <v>3142650</v>
      </c>
      <c r="N199" s="11">
        <f t="shared" si="13"/>
        <v>-3389995.333</v>
      </c>
      <c r="O199" s="11">
        <f t="shared" si="14"/>
        <v>-1023995.333</v>
      </c>
      <c r="P199" s="11">
        <f t="shared" si="15"/>
        <v>5800721.667</v>
      </c>
      <c r="Q199" s="11">
        <f t="shared" si="9"/>
        <v>4975000</v>
      </c>
      <c r="R199" s="11">
        <f t="shared" si="16"/>
        <v>190000</v>
      </c>
    </row>
    <row r="200">
      <c r="A200" s="1" t="s">
        <v>3489</v>
      </c>
      <c r="B200" s="8">
        <v>45922.0</v>
      </c>
      <c r="C200" s="1" t="s">
        <v>6</v>
      </c>
      <c r="D200" s="10">
        <v>10000.0</v>
      </c>
      <c r="E200" s="12"/>
      <c r="F200" s="1" t="s">
        <v>3490</v>
      </c>
      <c r="G200" s="11">
        <f t="shared" si="1"/>
        <v>42565764</v>
      </c>
      <c r="H200" s="11">
        <f t="shared" si="11"/>
        <v>11844500</v>
      </c>
      <c r="I200" s="11">
        <f t="shared" si="2"/>
        <v>24355300</v>
      </c>
      <c r="J200" s="11">
        <f t="shared" si="12"/>
        <v>712164</v>
      </c>
      <c r="K200" s="11">
        <f t="shared" si="3"/>
        <v>6365964</v>
      </c>
      <c r="L200" s="11">
        <f t="shared" si="4"/>
        <v>5508650</v>
      </c>
      <c r="M200" s="11">
        <f t="shared" si="5"/>
        <v>3142650</v>
      </c>
      <c r="N200" s="11">
        <f t="shared" si="13"/>
        <v>-3386662</v>
      </c>
      <c r="O200" s="11">
        <f t="shared" si="14"/>
        <v>-1020662</v>
      </c>
      <c r="P200" s="11">
        <f t="shared" si="15"/>
        <v>5804055</v>
      </c>
      <c r="Q200" s="11">
        <f t="shared" si="9"/>
        <v>4975000</v>
      </c>
      <c r="R200" s="11">
        <f t="shared" si="16"/>
        <v>190000</v>
      </c>
    </row>
    <row r="201">
      <c r="A201" s="1" t="s">
        <v>3491</v>
      </c>
      <c r="B201" s="8">
        <v>45922.0</v>
      </c>
      <c r="C201" s="1" t="s">
        <v>6</v>
      </c>
      <c r="D201" s="10">
        <v>42000.0</v>
      </c>
      <c r="E201" s="12"/>
      <c r="F201" s="1" t="s">
        <v>3492</v>
      </c>
      <c r="G201" s="11">
        <f t="shared" si="1"/>
        <v>42607764</v>
      </c>
      <c r="H201" s="11">
        <f t="shared" si="11"/>
        <v>11844500</v>
      </c>
      <c r="I201" s="11">
        <f t="shared" si="2"/>
        <v>24355300</v>
      </c>
      <c r="J201" s="11">
        <f t="shared" si="12"/>
        <v>754164</v>
      </c>
      <c r="K201" s="11">
        <f t="shared" si="3"/>
        <v>6407964</v>
      </c>
      <c r="L201" s="11">
        <f t="shared" si="4"/>
        <v>5508650</v>
      </c>
      <c r="M201" s="11">
        <f t="shared" si="5"/>
        <v>3142650</v>
      </c>
      <c r="N201" s="11">
        <f t="shared" si="13"/>
        <v>-3372662</v>
      </c>
      <c r="O201" s="11">
        <f t="shared" si="14"/>
        <v>-1006662</v>
      </c>
      <c r="P201" s="11">
        <f t="shared" si="15"/>
        <v>5818055</v>
      </c>
      <c r="Q201" s="11">
        <f t="shared" si="9"/>
        <v>4975000</v>
      </c>
      <c r="R201" s="11">
        <f t="shared" si="16"/>
        <v>190000</v>
      </c>
    </row>
    <row r="202">
      <c r="A202" s="1" t="s">
        <v>3493</v>
      </c>
      <c r="B202" s="8">
        <v>45922.0</v>
      </c>
      <c r="C202" s="1" t="s">
        <v>6</v>
      </c>
      <c r="D202" s="10">
        <v>144000.0</v>
      </c>
      <c r="E202" s="12"/>
      <c r="F202" s="1" t="s">
        <v>3494</v>
      </c>
      <c r="G202" s="11">
        <f t="shared" si="1"/>
        <v>42751764</v>
      </c>
      <c r="H202" s="11">
        <f t="shared" si="11"/>
        <v>11844500</v>
      </c>
      <c r="I202" s="11">
        <f t="shared" si="2"/>
        <v>24355300</v>
      </c>
      <c r="J202" s="11">
        <f t="shared" si="12"/>
        <v>898164</v>
      </c>
      <c r="K202" s="11">
        <f t="shared" si="3"/>
        <v>6551964</v>
      </c>
      <c r="L202" s="11">
        <f t="shared" si="4"/>
        <v>5508650</v>
      </c>
      <c r="M202" s="11">
        <f t="shared" si="5"/>
        <v>3142650</v>
      </c>
      <c r="N202" s="11">
        <f t="shared" si="13"/>
        <v>-3324662</v>
      </c>
      <c r="O202" s="11">
        <f t="shared" si="14"/>
        <v>-958662</v>
      </c>
      <c r="P202" s="11">
        <f t="shared" si="15"/>
        <v>5866055</v>
      </c>
      <c r="Q202" s="11">
        <f t="shared" si="9"/>
        <v>4975000</v>
      </c>
      <c r="R202" s="11">
        <f t="shared" si="16"/>
        <v>190000</v>
      </c>
    </row>
    <row r="203">
      <c r="A203" s="1" t="s">
        <v>3495</v>
      </c>
      <c r="B203" s="8">
        <v>45923.0</v>
      </c>
      <c r="C203" s="1" t="s">
        <v>6</v>
      </c>
      <c r="D203" s="10">
        <v>300000.0</v>
      </c>
      <c r="E203" s="12"/>
      <c r="F203" s="1" t="s">
        <v>2148</v>
      </c>
      <c r="G203" s="11">
        <f t="shared" si="1"/>
        <v>43051764</v>
      </c>
      <c r="H203" s="11">
        <f t="shared" si="11"/>
        <v>11844500</v>
      </c>
      <c r="I203" s="11">
        <f t="shared" si="2"/>
        <v>24355300</v>
      </c>
      <c r="J203" s="11">
        <f t="shared" si="12"/>
        <v>1198164</v>
      </c>
      <c r="K203" s="11">
        <f t="shared" si="3"/>
        <v>6851964</v>
      </c>
      <c r="L203" s="11">
        <f t="shared" si="4"/>
        <v>5508650</v>
      </c>
      <c r="M203" s="11">
        <f t="shared" si="5"/>
        <v>3142650</v>
      </c>
      <c r="N203" s="11">
        <f t="shared" si="13"/>
        <v>-3224662</v>
      </c>
      <c r="O203" s="11">
        <f t="shared" si="14"/>
        <v>-858662</v>
      </c>
      <c r="P203" s="11">
        <f t="shared" si="15"/>
        <v>5966055</v>
      </c>
      <c r="Q203" s="11">
        <f t="shared" si="9"/>
        <v>4975000</v>
      </c>
      <c r="R203" s="11">
        <f t="shared" si="16"/>
        <v>190000</v>
      </c>
    </row>
    <row r="204">
      <c r="A204" s="1" t="s">
        <v>3496</v>
      </c>
      <c r="B204" s="8">
        <v>45924.0</v>
      </c>
      <c r="C204" s="1" t="s">
        <v>6</v>
      </c>
      <c r="D204" s="10">
        <v>70000.0</v>
      </c>
      <c r="E204" s="12"/>
      <c r="F204" s="1" t="s">
        <v>3497</v>
      </c>
      <c r="G204" s="11">
        <f t="shared" si="1"/>
        <v>43121764</v>
      </c>
      <c r="H204" s="11">
        <f t="shared" si="11"/>
        <v>11844500</v>
      </c>
      <c r="I204" s="11">
        <f t="shared" si="2"/>
        <v>24355300</v>
      </c>
      <c r="J204" s="11">
        <f t="shared" si="12"/>
        <v>1268164</v>
      </c>
      <c r="K204" s="11">
        <f t="shared" si="3"/>
        <v>6921964</v>
      </c>
      <c r="L204" s="11">
        <f t="shared" si="4"/>
        <v>5508650</v>
      </c>
      <c r="M204" s="11">
        <f t="shared" si="5"/>
        <v>3142650</v>
      </c>
      <c r="N204" s="11">
        <f t="shared" si="13"/>
        <v>-3201328.667</v>
      </c>
      <c r="O204" s="11">
        <f t="shared" si="14"/>
        <v>-835328.6667</v>
      </c>
      <c r="P204" s="11">
        <f t="shared" si="15"/>
        <v>5989388.333</v>
      </c>
      <c r="Q204" s="11">
        <f t="shared" si="9"/>
        <v>4975000</v>
      </c>
      <c r="R204" s="11">
        <f t="shared" si="16"/>
        <v>190000</v>
      </c>
    </row>
    <row r="205">
      <c r="A205" s="1" t="s">
        <v>3498</v>
      </c>
      <c r="B205" s="8">
        <v>45924.0</v>
      </c>
      <c r="C205" s="1" t="s">
        <v>6</v>
      </c>
      <c r="D205" s="10">
        <v>11000.0</v>
      </c>
      <c r="E205" s="12"/>
      <c r="F205" s="1" t="s">
        <v>3499</v>
      </c>
      <c r="G205" s="11">
        <f t="shared" si="1"/>
        <v>43132764</v>
      </c>
      <c r="H205" s="11">
        <f t="shared" si="11"/>
        <v>11844500</v>
      </c>
      <c r="I205" s="11">
        <f t="shared" si="2"/>
        <v>24355300</v>
      </c>
      <c r="J205" s="11">
        <f t="shared" si="12"/>
        <v>1279164</v>
      </c>
      <c r="K205" s="11">
        <f t="shared" si="3"/>
        <v>6932964</v>
      </c>
      <c r="L205" s="11">
        <f t="shared" si="4"/>
        <v>5508650</v>
      </c>
      <c r="M205" s="11">
        <f t="shared" si="5"/>
        <v>3142650</v>
      </c>
      <c r="N205" s="11">
        <f t="shared" si="13"/>
        <v>-3197662</v>
      </c>
      <c r="O205" s="11">
        <f t="shared" si="14"/>
        <v>-831662</v>
      </c>
      <c r="P205" s="11">
        <f t="shared" si="15"/>
        <v>5993055</v>
      </c>
      <c r="Q205" s="11">
        <f t="shared" si="9"/>
        <v>4975000</v>
      </c>
      <c r="R205" s="11">
        <f t="shared" si="16"/>
        <v>190000</v>
      </c>
    </row>
    <row r="206">
      <c r="A206" s="1" t="s">
        <v>3500</v>
      </c>
      <c r="B206" s="8">
        <v>45924.0</v>
      </c>
      <c r="C206" s="1" t="s">
        <v>6</v>
      </c>
      <c r="D206" s="10">
        <v>110000.0</v>
      </c>
      <c r="E206" s="12"/>
      <c r="F206" s="1" t="s">
        <v>3501</v>
      </c>
      <c r="G206" s="11">
        <f t="shared" si="1"/>
        <v>43242764</v>
      </c>
      <c r="H206" s="11">
        <f t="shared" si="11"/>
        <v>11844500</v>
      </c>
      <c r="I206" s="11">
        <f t="shared" si="2"/>
        <v>24355300</v>
      </c>
      <c r="J206" s="11">
        <f t="shared" si="12"/>
        <v>1389164</v>
      </c>
      <c r="K206" s="11">
        <f t="shared" si="3"/>
        <v>7042964</v>
      </c>
      <c r="L206" s="11">
        <f t="shared" si="4"/>
        <v>5508650</v>
      </c>
      <c r="M206" s="11">
        <f t="shared" si="5"/>
        <v>3142650</v>
      </c>
      <c r="N206" s="11">
        <f t="shared" si="13"/>
        <v>-3160995.333</v>
      </c>
      <c r="O206" s="11">
        <f t="shared" si="14"/>
        <v>-794995.3333</v>
      </c>
      <c r="P206" s="11">
        <f t="shared" si="15"/>
        <v>6029721.667</v>
      </c>
      <c r="Q206" s="11">
        <f t="shared" si="9"/>
        <v>4975000</v>
      </c>
      <c r="R206" s="11">
        <f t="shared" si="16"/>
        <v>190000</v>
      </c>
    </row>
    <row r="207">
      <c r="A207" s="1" t="s">
        <v>3502</v>
      </c>
      <c r="B207" s="8">
        <v>45924.0</v>
      </c>
      <c r="C207" s="1" t="s">
        <v>6</v>
      </c>
      <c r="D207" s="10">
        <v>361000.0</v>
      </c>
      <c r="E207" s="12"/>
      <c r="F207" s="1" t="s">
        <v>1974</v>
      </c>
      <c r="G207" s="11">
        <f t="shared" si="1"/>
        <v>43603764</v>
      </c>
      <c r="H207" s="11">
        <f t="shared" si="11"/>
        <v>11844500</v>
      </c>
      <c r="I207" s="11">
        <f t="shared" si="2"/>
        <v>24355300</v>
      </c>
      <c r="J207" s="11">
        <f t="shared" si="12"/>
        <v>1750164</v>
      </c>
      <c r="K207" s="11">
        <f t="shared" si="3"/>
        <v>7403964</v>
      </c>
      <c r="L207" s="11">
        <f t="shared" si="4"/>
        <v>5508650</v>
      </c>
      <c r="M207" s="11">
        <f t="shared" si="5"/>
        <v>3142650</v>
      </c>
      <c r="N207" s="11">
        <f t="shared" si="13"/>
        <v>-3040662</v>
      </c>
      <c r="O207" s="11">
        <f t="shared" si="14"/>
        <v>-674662</v>
      </c>
      <c r="P207" s="11">
        <f t="shared" si="15"/>
        <v>6150055</v>
      </c>
      <c r="Q207" s="11">
        <f t="shared" si="9"/>
        <v>4975000</v>
      </c>
      <c r="R207" s="11">
        <f t="shared" si="16"/>
        <v>190000</v>
      </c>
    </row>
    <row r="208">
      <c r="A208" s="1" t="s">
        <v>3503</v>
      </c>
      <c r="B208" s="8">
        <v>45924.0</v>
      </c>
      <c r="C208" s="1" t="s">
        <v>6</v>
      </c>
      <c r="D208" s="10">
        <v>1617000.0</v>
      </c>
      <c r="E208" s="12"/>
      <c r="F208" s="1" t="s">
        <v>2443</v>
      </c>
      <c r="G208" s="11">
        <f t="shared" si="1"/>
        <v>45220764</v>
      </c>
      <c r="H208" s="11">
        <f t="shared" si="11"/>
        <v>11844500</v>
      </c>
      <c r="I208" s="11">
        <f t="shared" si="2"/>
        <v>24355300</v>
      </c>
      <c r="J208" s="11">
        <f t="shared" si="12"/>
        <v>3367164</v>
      </c>
      <c r="K208" s="11">
        <f t="shared" si="3"/>
        <v>9020964</v>
      </c>
      <c r="L208" s="11">
        <f t="shared" si="4"/>
        <v>5508650</v>
      </c>
      <c r="M208" s="11">
        <f t="shared" si="5"/>
        <v>3142650</v>
      </c>
      <c r="N208" s="11">
        <f t="shared" si="13"/>
        <v>-2501662</v>
      </c>
      <c r="O208" s="11">
        <f t="shared" si="14"/>
        <v>-135662</v>
      </c>
      <c r="P208" s="11">
        <f t="shared" si="15"/>
        <v>6689055</v>
      </c>
      <c r="Q208" s="11">
        <f t="shared" si="9"/>
        <v>4975000</v>
      </c>
      <c r="R208" s="11">
        <f t="shared" si="16"/>
        <v>190000</v>
      </c>
    </row>
    <row r="209">
      <c r="A209" s="1" t="s">
        <v>3504</v>
      </c>
      <c r="B209" s="8">
        <v>45925.0</v>
      </c>
      <c r="C209" s="1" t="s">
        <v>6</v>
      </c>
      <c r="D209" s="10">
        <v>107500.0</v>
      </c>
      <c r="E209" s="12"/>
      <c r="F209" s="1" t="s">
        <v>2816</v>
      </c>
      <c r="G209" s="11">
        <f t="shared" si="1"/>
        <v>45328264</v>
      </c>
      <c r="H209" s="11">
        <f t="shared" si="11"/>
        <v>11844500</v>
      </c>
      <c r="I209" s="11">
        <f t="shared" si="2"/>
        <v>24355300</v>
      </c>
      <c r="J209" s="11">
        <f t="shared" si="12"/>
        <v>3474664</v>
      </c>
      <c r="K209" s="11">
        <f t="shared" si="3"/>
        <v>9128464</v>
      </c>
      <c r="L209" s="11">
        <f t="shared" si="4"/>
        <v>5508650</v>
      </c>
      <c r="M209" s="11">
        <f t="shared" si="5"/>
        <v>3142650</v>
      </c>
      <c r="N209" s="11">
        <f t="shared" si="13"/>
        <v>-2465828.667</v>
      </c>
      <c r="O209" s="11">
        <f t="shared" si="14"/>
        <v>-99828.66667</v>
      </c>
      <c r="P209" s="11">
        <f t="shared" si="15"/>
        <v>6724888.333</v>
      </c>
      <c r="Q209" s="11">
        <f t="shared" si="9"/>
        <v>4975000</v>
      </c>
      <c r="R209" s="11">
        <f t="shared" si="16"/>
        <v>190000</v>
      </c>
    </row>
    <row r="210">
      <c r="A210" s="1" t="s">
        <v>3505</v>
      </c>
      <c r="B210" s="8">
        <v>45925.0</v>
      </c>
      <c r="C210" s="1" t="s">
        <v>6</v>
      </c>
      <c r="D210" s="10">
        <v>140000.0</v>
      </c>
      <c r="E210" s="12"/>
      <c r="F210" s="1" t="s">
        <v>3506</v>
      </c>
      <c r="G210" s="11">
        <f t="shared" si="1"/>
        <v>45468264</v>
      </c>
      <c r="H210" s="11">
        <f t="shared" si="11"/>
        <v>11844500</v>
      </c>
      <c r="I210" s="11">
        <f t="shared" si="2"/>
        <v>24355300</v>
      </c>
      <c r="J210" s="11">
        <f t="shared" si="12"/>
        <v>3614664</v>
      </c>
      <c r="K210" s="11">
        <f t="shared" si="3"/>
        <v>9268464</v>
      </c>
      <c r="L210" s="11">
        <f t="shared" si="4"/>
        <v>5508650</v>
      </c>
      <c r="M210" s="11">
        <f t="shared" si="5"/>
        <v>3142650</v>
      </c>
      <c r="N210" s="11">
        <f t="shared" si="13"/>
        <v>-2419162</v>
      </c>
      <c r="O210" s="11">
        <f t="shared" si="14"/>
        <v>-53162</v>
      </c>
      <c r="P210" s="11">
        <f t="shared" si="15"/>
        <v>6771555</v>
      </c>
      <c r="Q210" s="11">
        <f t="shared" si="9"/>
        <v>4975000</v>
      </c>
      <c r="R210" s="11">
        <f t="shared" si="16"/>
        <v>190000</v>
      </c>
    </row>
    <row r="211">
      <c r="A211" s="1" t="s">
        <v>3507</v>
      </c>
      <c r="B211" s="8">
        <v>45925.0</v>
      </c>
      <c r="C211" s="1" t="s">
        <v>6</v>
      </c>
      <c r="D211" s="10">
        <v>102000.0</v>
      </c>
      <c r="E211" s="12"/>
      <c r="F211" s="1" t="s">
        <v>2963</v>
      </c>
      <c r="G211" s="11">
        <f t="shared" si="1"/>
        <v>45570264</v>
      </c>
      <c r="H211" s="11">
        <f t="shared" si="11"/>
        <v>11844500</v>
      </c>
      <c r="I211" s="11">
        <f t="shared" si="2"/>
        <v>24355300</v>
      </c>
      <c r="J211" s="11">
        <f t="shared" si="12"/>
        <v>3716664</v>
      </c>
      <c r="K211" s="11">
        <f t="shared" si="3"/>
        <v>9370464</v>
      </c>
      <c r="L211" s="11">
        <f t="shared" si="4"/>
        <v>5508650</v>
      </c>
      <c r="M211" s="11">
        <f t="shared" si="5"/>
        <v>3142650</v>
      </c>
      <c r="N211" s="11">
        <f t="shared" si="13"/>
        <v>-2385162</v>
      </c>
      <c r="O211" s="11">
        <f t="shared" si="14"/>
        <v>-19162</v>
      </c>
      <c r="P211" s="11">
        <f t="shared" si="15"/>
        <v>6805555</v>
      </c>
      <c r="Q211" s="11">
        <f t="shared" si="9"/>
        <v>4975000</v>
      </c>
      <c r="R211" s="11">
        <f t="shared" si="16"/>
        <v>190000</v>
      </c>
    </row>
    <row r="212">
      <c r="A212" s="1" t="s">
        <v>3508</v>
      </c>
      <c r="B212" s="8">
        <v>45926.0</v>
      </c>
      <c r="C212" s="1" t="s">
        <v>6</v>
      </c>
      <c r="D212" s="10">
        <v>100000.0</v>
      </c>
      <c r="E212" s="12"/>
      <c r="F212" s="1" t="s">
        <v>2934</v>
      </c>
      <c r="G212" s="11">
        <f t="shared" si="1"/>
        <v>45670264</v>
      </c>
      <c r="H212" s="11">
        <f t="shared" si="11"/>
        <v>11844500</v>
      </c>
      <c r="I212" s="11">
        <f t="shared" si="2"/>
        <v>24355300</v>
      </c>
      <c r="J212" s="11">
        <f t="shared" si="12"/>
        <v>3816664</v>
      </c>
      <c r="K212" s="11">
        <f t="shared" si="3"/>
        <v>9470464</v>
      </c>
      <c r="L212" s="11">
        <f t="shared" si="4"/>
        <v>5508650</v>
      </c>
      <c r="M212" s="11">
        <f t="shared" si="5"/>
        <v>3142650</v>
      </c>
      <c r="N212" s="11">
        <f t="shared" si="13"/>
        <v>-2351828.667</v>
      </c>
      <c r="O212" s="11">
        <f t="shared" si="14"/>
        <v>14171.33333</v>
      </c>
      <c r="P212" s="11">
        <f t="shared" si="15"/>
        <v>6838888.333</v>
      </c>
      <c r="Q212" s="11">
        <f t="shared" si="9"/>
        <v>4975000</v>
      </c>
      <c r="R212" s="11">
        <f t="shared" si="16"/>
        <v>190000</v>
      </c>
    </row>
    <row r="213">
      <c r="A213" s="1" t="s">
        <v>3509</v>
      </c>
      <c r="B213" s="8">
        <v>45926.0</v>
      </c>
      <c r="C213" s="1" t="s">
        <v>6</v>
      </c>
      <c r="D213" s="10">
        <v>16000.0</v>
      </c>
      <c r="E213" s="12"/>
      <c r="F213" s="1" t="s">
        <v>1974</v>
      </c>
      <c r="G213" s="11">
        <f t="shared" si="1"/>
        <v>45686264</v>
      </c>
      <c r="H213" s="11">
        <f t="shared" si="11"/>
        <v>11844500</v>
      </c>
      <c r="I213" s="11">
        <f t="shared" si="2"/>
        <v>24355300</v>
      </c>
      <c r="J213" s="11">
        <f t="shared" si="12"/>
        <v>3832664</v>
      </c>
      <c r="K213" s="11">
        <f t="shared" si="3"/>
        <v>9486464</v>
      </c>
      <c r="L213" s="11">
        <f t="shared" si="4"/>
        <v>5508650</v>
      </c>
      <c r="M213" s="11">
        <f t="shared" si="5"/>
        <v>3142650</v>
      </c>
      <c r="N213" s="11">
        <f t="shared" si="13"/>
        <v>-2346495.333</v>
      </c>
      <c r="O213" s="11">
        <f t="shared" si="14"/>
        <v>19504.66667</v>
      </c>
      <c r="P213" s="11">
        <f t="shared" si="15"/>
        <v>6844221.667</v>
      </c>
      <c r="Q213" s="11">
        <f t="shared" si="9"/>
        <v>4975000</v>
      </c>
      <c r="R213" s="11">
        <f t="shared" si="16"/>
        <v>190000</v>
      </c>
    </row>
    <row r="214">
      <c r="A214" s="1" t="s">
        <v>3510</v>
      </c>
      <c r="B214" s="8">
        <v>45926.0</v>
      </c>
      <c r="C214" s="1" t="s">
        <v>6</v>
      </c>
      <c r="D214" s="10">
        <v>100000.0</v>
      </c>
      <c r="E214" s="12"/>
      <c r="F214" s="1" t="s">
        <v>2067</v>
      </c>
      <c r="G214" s="11">
        <f t="shared" si="1"/>
        <v>45786264</v>
      </c>
      <c r="H214" s="11">
        <f t="shared" si="11"/>
        <v>11844500</v>
      </c>
      <c r="I214" s="11">
        <f t="shared" si="2"/>
        <v>24355300</v>
      </c>
      <c r="J214" s="11">
        <f t="shared" si="12"/>
        <v>3932664</v>
      </c>
      <c r="K214" s="11">
        <f t="shared" si="3"/>
        <v>9586464</v>
      </c>
      <c r="L214" s="11">
        <f t="shared" si="4"/>
        <v>5508650</v>
      </c>
      <c r="M214" s="11">
        <f t="shared" si="5"/>
        <v>3142650</v>
      </c>
      <c r="N214" s="11">
        <f t="shared" si="13"/>
        <v>-2313162</v>
      </c>
      <c r="O214" s="11">
        <f t="shared" si="14"/>
        <v>52838</v>
      </c>
      <c r="P214" s="11">
        <f t="shared" si="15"/>
        <v>6877555</v>
      </c>
      <c r="Q214" s="11">
        <f t="shared" si="9"/>
        <v>4975000</v>
      </c>
      <c r="R214" s="11">
        <f t="shared" si="16"/>
        <v>190000</v>
      </c>
    </row>
    <row r="215">
      <c r="A215" s="14" t="s">
        <v>3511</v>
      </c>
      <c r="B215" s="8">
        <v>45926.0</v>
      </c>
      <c r="C215" s="1" t="s">
        <v>6</v>
      </c>
      <c r="D215" s="10">
        <v>200000.0</v>
      </c>
      <c r="E215" s="12"/>
      <c r="F215" s="1" t="s">
        <v>2056</v>
      </c>
      <c r="G215" s="11">
        <f t="shared" si="1"/>
        <v>45986264</v>
      </c>
      <c r="H215" s="11">
        <f t="shared" si="11"/>
        <v>11844500</v>
      </c>
      <c r="I215" s="11">
        <f t="shared" si="2"/>
        <v>24355300</v>
      </c>
      <c r="J215" s="11">
        <f t="shared" si="12"/>
        <v>4132664</v>
      </c>
      <c r="K215" s="11">
        <f t="shared" si="3"/>
        <v>9786464</v>
      </c>
      <c r="L215" s="11">
        <f t="shared" si="4"/>
        <v>5508650</v>
      </c>
      <c r="M215" s="11">
        <f t="shared" si="5"/>
        <v>3142650</v>
      </c>
      <c r="N215" s="11">
        <f t="shared" si="13"/>
        <v>-2246495.333</v>
      </c>
      <c r="O215" s="11">
        <f t="shared" si="14"/>
        <v>119504.6667</v>
      </c>
      <c r="P215" s="11">
        <f t="shared" si="15"/>
        <v>6944221.667</v>
      </c>
      <c r="Q215" s="11">
        <f t="shared" si="9"/>
        <v>4975000</v>
      </c>
      <c r="R215" s="11">
        <f t="shared" si="16"/>
        <v>190000</v>
      </c>
    </row>
    <row r="216">
      <c r="A216" s="1" t="s">
        <v>3512</v>
      </c>
      <c r="B216" s="8">
        <v>45926.0</v>
      </c>
      <c r="C216" s="1" t="s">
        <v>6</v>
      </c>
      <c r="D216" s="10">
        <v>40000.0</v>
      </c>
      <c r="E216" s="12"/>
      <c r="F216" s="1" t="s">
        <v>3513</v>
      </c>
      <c r="G216" s="11">
        <f t="shared" si="1"/>
        <v>46026264</v>
      </c>
      <c r="H216" s="11">
        <f t="shared" si="11"/>
        <v>11844500</v>
      </c>
      <c r="I216" s="11">
        <f t="shared" si="2"/>
        <v>24355300</v>
      </c>
      <c r="J216" s="11">
        <f t="shared" si="12"/>
        <v>4172664</v>
      </c>
      <c r="K216" s="11">
        <f t="shared" si="3"/>
        <v>9826464</v>
      </c>
      <c r="L216" s="11">
        <f t="shared" si="4"/>
        <v>5508650</v>
      </c>
      <c r="M216" s="11">
        <f t="shared" si="5"/>
        <v>3142650</v>
      </c>
      <c r="N216" s="11">
        <f t="shared" si="13"/>
        <v>-2233162</v>
      </c>
      <c r="O216" s="11">
        <f t="shared" si="14"/>
        <v>132838</v>
      </c>
      <c r="P216" s="11">
        <f t="shared" si="15"/>
        <v>6957555</v>
      </c>
      <c r="Q216" s="11">
        <f t="shared" si="9"/>
        <v>4975000</v>
      </c>
      <c r="R216" s="11">
        <f t="shared" si="16"/>
        <v>190000</v>
      </c>
    </row>
    <row r="217">
      <c r="A217" s="1" t="s">
        <v>3514</v>
      </c>
      <c r="B217" s="8">
        <v>45926.0</v>
      </c>
      <c r="C217" s="1" t="s">
        <v>34</v>
      </c>
      <c r="D217" s="12"/>
      <c r="E217" s="10">
        <v>1536000.0</v>
      </c>
      <c r="F217" s="1" t="s">
        <v>3515</v>
      </c>
      <c r="G217" s="11">
        <f t="shared" si="1"/>
        <v>46026264</v>
      </c>
      <c r="H217" s="11">
        <f t="shared" si="11"/>
        <v>11844500</v>
      </c>
      <c r="I217" s="11">
        <f t="shared" si="2"/>
        <v>25891300</v>
      </c>
      <c r="J217" s="11">
        <f t="shared" si="12"/>
        <v>2636664</v>
      </c>
      <c r="K217" s="11">
        <f t="shared" si="3"/>
        <v>8290464</v>
      </c>
      <c r="L217" s="11">
        <f t="shared" si="4"/>
        <v>5508650</v>
      </c>
      <c r="M217" s="11">
        <f t="shared" si="5"/>
        <v>3142650</v>
      </c>
      <c r="N217" s="11">
        <f t="shared" si="13"/>
        <v>-2745162</v>
      </c>
      <c r="O217" s="11">
        <f t="shared" si="14"/>
        <v>-379162</v>
      </c>
      <c r="P217" s="11">
        <f t="shared" si="15"/>
        <v>6445555</v>
      </c>
      <c r="Q217" s="11">
        <f t="shared" si="9"/>
        <v>4975000</v>
      </c>
      <c r="R217" s="11">
        <f t="shared" si="16"/>
        <v>190000</v>
      </c>
    </row>
    <row r="218">
      <c r="A218" s="1" t="s">
        <v>3516</v>
      </c>
      <c r="B218" s="8">
        <v>45926.0</v>
      </c>
      <c r="C218" s="1" t="s">
        <v>34</v>
      </c>
      <c r="D218" s="12"/>
      <c r="E218" s="10">
        <v>150000.0</v>
      </c>
      <c r="F218" s="1" t="s">
        <v>3517</v>
      </c>
      <c r="G218" s="11">
        <f t="shared" si="1"/>
        <v>46026264</v>
      </c>
      <c r="H218" s="11">
        <f t="shared" si="11"/>
        <v>11844500</v>
      </c>
      <c r="I218" s="11">
        <f t="shared" si="2"/>
        <v>26041300</v>
      </c>
      <c r="J218" s="11">
        <f t="shared" si="12"/>
        <v>2486664</v>
      </c>
      <c r="K218" s="11">
        <f t="shared" si="3"/>
        <v>8140464</v>
      </c>
      <c r="L218" s="11">
        <f t="shared" si="4"/>
        <v>5508650</v>
      </c>
      <c r="M218" s="11">
        <f t="shared" si="5"/>
        <v>3142650</v>
      </c>
      <c r="N218" s="11">
        <f t="shared" si="13"/>
        <v>-2795162</v>
      </c>
      <c r="O218" s="11">
        <f t="shared" si="14"/>
        <v>-429162</v>
      </c>
      <c r="P218" s="11">
        <f t="shared" si="15"/>
        <v>6395555</v>
      </c>
      <c r="Q218" s="11">
        <f t="shared" si="9"/>
        <v>4975000</v>
      </c>
      <c r="R218" s="11">
        <f t="shared" si="16"/>
        <v>190000</v>
      </c>
    </row>
    <row r="219">
      <c r="A219" s="1" t="s">
        <v>3518</v>
      </c>
      <c r="B219" s="8">
        <v>45927.0</v>
      </c>
      <c r="C219" s="1" t="s">
        <v>34</v>
      </c>
      <c r="D219" s="12"/>
      <c r="E219" s="10">
        <v>42000.0</v>
      </c>
      <c r="F219" s="1" t="s">
        <v>2386</v>
      </c>
      <c r="G219" s="11">
        <f t="shared" si="1"/>
        <v>46026264</v>
      </c>
      <c r="H219" s="11">
        <f t="shared" si="11"/>
        <v>11844500</v>
      </c>
      <c r="I219" s="11">
        <f t="shared" si="2"/>
        <v>26083300</v>
      </c>
      <c r="J219" s="11">
        <f t="shared" si="12"/>
        <v>2444664</v>
      </c>
      <c r="K219" s="11">
        <f t="shared" si="3"/>
        <v>8098464</v>
      </c>
      <c r="L219" s="11">
        <f t="shared" si="4"/>
        <v>5508650</v>
      </c>
      <c r="M219" s="11">
        <f t="shared" si="5"/>
        <v>3142650</v>
      </c>
      <c r="N219" s="11">
        <f t="shared" si="13"/>
        <v>-2809162</v>
      </c>
      <c r="O219" s="11">
        <f t="shared" si="14"/>
        <v>-443162</v>
      </c>
      <c r="P219" s="11">
        <f t="shared" si="15"/>
        <v>6381555</v>
      </c>
      <c r="Q219" s="11">
        <f t="shared" si="9"/>
        <v>4975000</v>
      </c>
      <c r="R219" s="11">
        <f t="shared" si="16"/>
        <v>190000</v>
      </c>
    </row>
    <row r="220">
      <c r="A220" s="1" t="s">
        <v>3519</v>
      </c>
      <c r="B220" s="8">
        <v>45926.0</v>
      </c>
      <c r="C220" s="1" t="s">
        <v>6</v>
      </c>
      <c r="D220" s="10">
        <v>1150000.0</v>
      </c>
      <c r="E220" s="12"/>
      <c r="F220" s="1" t="s">
        <v>3520</v>
      </c>
      <c r="G220" s="11">
        <f t="shared" si="1"/>
        <v>47176264</v>
      </c>
      <c r="H220" s="11">
        <f t="shared" si="11"/>
        <v>11844500</v>
      </c>
      <c r="I220" s="11">
        <f t="shared" si="2"/>
        <v>26083300</v>
      </c>
      <c r="J220" s="11">
        <f t="shared" si="12"/>
        <v>3594664</v>
      </c>
      <c r="K220" s="11">
        <f t="shared" si="3"/>
        <v>9248464</v>
      </c>
      <c r="L220" s="11">
        <f t="shared" si="4"/>
        <v>5508650</v>
      </c>
      <c r="M220" s="11">
        <f t="shared" si="5"/>
        <v>3142650</v>
      </c>
      <c r="N220" s="11">
        <f t="shared" si="13"/>
        <v>-2425828.667</v>
      </c>
      <c r="O220" s="11">
        <f t="shared" si="14"/>
        <v>-59828.66667</v>
      </c>
      <c r="P220" s="11">
        <f t="shared" si="15"/>
        <v>6764888.333</v>
      </c>
      <c r="Q220" s="11">
        <f t="shared" si="9"/>
        <v>4975000</v>
      </c>
      <c r="R220" s="11">
        <f t="shared" si="16"/>
        <v>190000</v>
      </c>
    </row>
    <row r="221">
      <c r="A221" s="1" t="s">
        <v>3521</v>
      </c>
      <c r="B221" s="8">
        <v>45927.0</v>
      </c>
      <c r="C221" s="1" t="s">
        <v>25</v>
      </c>
      <c r="D221" s="12"/>
      <c r="E221" s="10">
        <v>300000.0</v>
      </c>
      <c r="F221" s="1" t="s">
        <v>53</v>
      </c>
      <c r="G221" s="11">
        <f t="shared" si="1"/>
        <v>47176264</v>
      </c>
      <c r="H221" s="11">
        <f t="shared" si="11"/>
        <v>12144500</v>
      </c>
      <c r="I221" s="11">
        <f t="shared" si="2"/>
        <v>26083300</v>
      </c>
      <c r="J221" s="11">
        <f t="shared" si="12"/>
        <v>3294664</v>
      </c>
      <c r="K221" s="11">
        <f t="shared" si="3"/>
        <v>8948464</v>
      </c>
      <c r="L221" s="11">
        <f t="shared" si="4"/>
        <v>5508650</v>
      </c>
      <c r="M221" s="11">
        <f t="shared" si="5"/>
        <v>3142650</v>
      </c>
      <c r="N221" s="11">
        <f t="shared" si="13"/>
        <v>-2525828.667</v>
      </c>
      <c r="O221" s="11">
        <f t="shared" si="14"/>
        <v>-159828.6667</v>
      </c>
      <c r="P221" s="11">
        <f t="shared" si="15"/>
        <v>6664888.333</v>
      </c>
      <c r="Q221" s="11">
        <f t="shared" si="9"/>
        <v>5275000</v>
      </c>
      <c r="R221" s="11">
        <f t="shared" si="16"/>
        <v>190000</v>
      </c>
    </row>
    <row r="222">
      <c r="A222" s="1" t="s">
        <v>3522</v>
      </c>
      <c r="B222" s="8">
        <v>45927.0</v>
      </c>
      <c r="C222" s="1" t="s">
        <v>25</v>
      </c>
      <c r="D222" s="12"/>
      <c r="E222" s="10">
        <v>100000.0</v>
      </c>
      <c r="F222" s="1" t="s">
        <v>2423</v>
      </c>
      <c r="G222" s="11">
        <f t="shared" si="1"/>
        <v>47176264</v>
      </c>
      <c r="H222" s="11">
        <f t="shared" si="11"/>
        <v>12244500</v>
      </c>
      <c r="I222" s="11">
        <f t="shared" si="2"/>
        <v>26083300</v>
      </c>
      <c r="J222" s="11">
        <f t="shared" si="12"/>
        <v>3194664</v>
      </c>
      <c r="K222" s="11">
        <f t="shared" si="3"/>
        <v>8848464</v>
      </c>
      <c r="L222" s="11">
        <f t="shared" si="4"/>
        <v>5508650</v>
      </c>
      <c r="M222" s="11">
        <f t="shared" si="5"/>
        <v>3142650</v>
      </c>
      <c r="N222" s="11">
        <f t="shared" si="13"/>
        <v>-2559162</v>
      </c>
      <c r="O222" s="11">
        <f t="shared" si="14"/>
        <v>-193162</v>
      </c>
      <c r="P222" s="11">
        <f t="shared" si="15"/>
        <v>6631555</v>
      </c>
      <c r="Q222" s="11">
        <f t="shared" si="9"/>
        <v>5275000</v>
      </c>
      <c r="R222" s="11">
        <f t="shared" si="16"/>
        <v>290000</v>
      </c>
    </row>
    <row r="223">
      <c r="A223" s="1" t="s">
        <v>3523</v>
      </c>
      <c r="B223" s="8">
        <v>45927.0</v>
      </c>
      <c r="C223" s="1" t="s">
        <v>6</v>
      </c>
      <c r="D223" s="10">
        <v>75000.0</v>
      </c>
      <c r="E223" s="12"/>
      <c r="F223" s="1" t="s">
        <v>2390</v>
      </c>
      <c r="G223" s="11">
        <f t="shared" si="1"/>
        <v>47251264</v>
      </c>
      <c r="H223" s="11">
        <f t="shared" si="11"/>
        <v>12244500</v>
      </c>
      <c r="I223" s="11">
        <f t="shared" si="2"/>
        <v>26083300</v>
      </c>
      <c r="J223" s="11">
        <f t="shared" si="12"/>
        <v>3269664</v>
      </c>
      <c r="K223" s="11">
        <f t="shared" si="3"/>
        <v>8923464</v>
      </c>
      <c r="L223" s="11">
        <f t="shared" si="4"/>
        <v>5508650</v>
      </c>
      <c r="M223" s="11">
        <f t="shared" si="5"/>
        <v>3142650</v>
      </c>
      <c r="N223" s="11">
        <f t="shared" si="13"/>
        <v>-2534162</v>
      </c>
      <c r="O223" s="11">
        <f t="shared" si="14"/>
        <v>-168162</v>
      </c>
      <c r="P223" s="11">
        <f t="shared" si="15"/>
        <v>6656555</v>
      </c>
      <c r="Q223" s="11">
        <f t="shared" si="9"/>
        <v>5275000</v>
      </c>
      <c r="R223" s="11">
        <f t="shared" si="16"/>
        <v>290000</v>
      </c>
    </row>
    <row r="224">
      <c r="A224" s="1" t="s">
        <v>3524</v>
      </c>
      <c r="B224" s="8">
        <v>45927.0</v>
      </c>
      <c r="C224" s="1" t="s">
        <v>6</v>
      </c>
      <c r="D224" s="10">
        <v>25000.0</v>
      </c>
      <c r="E224" s="12"/>
      <c r="F224" s="1" t="s">
        <v>3525</v>
      </c>
      <c r="G224" s="11">
        <f t="shared" si="1"/>
        <v>47276264</v>
      </c>
      <c r="H224" s="11">
        <f t="shared" si="11"/>
        <v>12244500</v>
      </c>
      <c r="I224" s="11">
        <f t="shared" si="2"/>
        <v>26083300</v>
      </c>
      <c r="J224" s="11">
        <f t="shared" si="12"/>
        <v>3294664</v>
      </c>
      <c r="K224" s="11">
        <f t="shared" si="3"/>
        <v>8948464</v>
      </c>
      <c r="L224" s="11">
        <f t="shared" si="4"/>
        <v>5508650</v>
      </c>
      <c r="M224" s="11">
        <f t="shared" si="5"/>
        <v>3142650</v>
      </c>
      <c r="N224" s="11">
        <f t="shared" si="13"/>
        <v>-2525828.667</v>
      </c>
      <c r="O224" s="11">
        <f t="shared" si="14"/>
        <v>-159828.6667</v>
      </c>
      <c r="P224" s="11">
        <f t="shared" si="15"/>
        <v>6664888.333</v>
      </c>
      <c r="Q224" s="11">
        <f t="shared" si="9"/>
        <v>5275000</v>
      </c>
      <c r="R224" s="11">
        <f t="shared" si="16"/>
        <v>290000</v>
      </c>
    </row>
    <row r="225">
      <c r="A225" s="1" t="s">
        <v>3526</v>
      </c>
      <c r="B225" s="8">
        <v>45927.0</v>
      </c>
      <c r="C225" s="1" t="s">
        <v>6</v>
      </c>
      <c r="D225" s="10">
        <v>112000.0</v>
      </c>
      <c r="E225" s="12"/>
      <c r="F225" s="1" t="s">
        <v>2067</v>
      </c>
      <c r="G225" s="11">
        <f t="shared" si="1"/>
        <v>47388264</v>
      </c>
      <c r="H225" s="11">
        <f t="shared" si="11"/>
        <v>12244500</v>
      </c>
      <c r="I225" s="11">
        <f t="shared" si="2"/>
        <v>26083300</v>
      </c>
      <c r="J225" s="11">
        <f t="shared" si="12"/>
        <v>3406664</v>
      </c>
      <c r="K225" s="11">
        <f t="shared" si="3"/>
        <v>9060464</v>
      </c>
      <c r="L225" s="11">
        <f t="shared" si="4"/>
        <v>5508650</v>
      </c>
      <c r="M225" s="11">
        <f t="shared" si="5"/>
        <v>3142650</v>
      </c>
      <c r="N225" s="11">
        <f t="shared" si="13"/>
        <v>-2488495.333</v>
      </c>
      <c r="O225" s="11">
        <f t="shared" si="14"/>
        <v>-122495.3333</v>
      </c>
      <c r="P225" s="11">
        <f t="shared" si="15"/>
        <v>6702221.667</v>
      </c>
      <c r="Q225" s="11">
        <f t="shared" si="9"/>
        <v>5275000</v>
      </c>
      <c r="R225" s="11">
        <f t="shared" si="16"/>
        <v>290000</v>
      </c>
    </row>
    <row r="226">
      <c r="A226" s="1" t="s">
        <v>3527</v>
      </c>
      <c r="B226" s="8">
        <v>45927.0</v>
      </c>
      <c r="C226" s="1" t="s">
        <v>6</v>
      </c>
      <c r="D226" s="10">
        <v>180000.0</v>
      </c>
      <c r="E226" s="12"/>
      <c r="F226" s="1" t="s">
        <v>3528</v>
      </c>
      <c r="G226" s="11">
        <f t="shared" si="1"/>
        <v>47568264</v>
      </c>
      <c r="H226" s="11">
        <f t="shared" si="11"/>
        <v>12244500</v>
      </c>
      <c r="I226" s="11">
        <f t="shared" si="2"/>
        <v>26083300</v>
      </c>
      <c r="J226" s="11">
        <f t="shared" si="12"/>
        <v>3586664</v>
      </c>
      <c r="K226" s="11">
        <f t="shared" si="3"/>
        <v>9240464</v>
      </c>
      <c r="L226" s="11">
        <f t="shared" si="4"/>
        <v>5508650</v>
      </c>
      <c r="M226" s="11">
        <f t="shared" si="5"/>
        <v>3142650</v>
      </c>
      <c r="N226" s="11">
        <f t="shared" si="13"/>
        <v>-2428495.333</v>
      </c>
      <c r="O226" s="11">
        <f t="shared" si="14"/>
        <v>-62495.33333</v>
      </c>
      <c r="P226" s="11">
        <f t="shared" si="15"/>
        <v>6762221.667</v>
      </c>
      <c r="Q226" s="11">
        <f t="shared" si="9"/>
        <v>5275000</v>
      </c>
      <c r="R226" s="11">
        <f t="shared" si="16"/>
        <v>290000</v>
      </c>
    </row>
    <row r="227">
      <c r="A227" s="1" t="s">
        <v>3529</v>
      </c>
      <c r="B227" s="8">
        <v>45927.0</v>
      </c>
      <c r="C227" s="1" t="s">
        <v>6</v>
      </c>
      <c r="D227" s="10">
        <v>133400.0</v>
      </c>
      <c r="E227" s="12"/>
      <c r="F227" s="1" t="s">
        <v>3530</v>
      </c>
      <c r="G227" s="11">
        <f t="shared" si="1"/>
        <v>47701664</v>
      </c>
      <c r="H227" s="11">
        <f t="shared" si="11"/>
        <v>12244500</v>
      </c>
      <c r="I227" s="11">
        <f t="shared" si="2"/>
        <v>26083300</v>
      </c>
      <c r="J227" s="11">
        <f t="shared" si="12"/>
        <v>3720064</v>
      </c>
      <c r="K227" s="11">
        <f t="shared" si="3"/>
        <v>9373864</v>
      </c>
      <c r="L227" s="11">
        <f t="shared" si="4"/>
        <v>5508650</v>
      </c>
      <c r="M227" s="11">
        <f t="shared" si="5"/>
        <v>3142650</v>
      </c>
      <c r="N227" s="11">
        <f t="shared" si="13"/>
        <v>-2384028.667</v>
      </c>
      <c r="O227" s="11">
        <f t="shared" si="14"/>
        <v>-18028.66667</v>
      </c>
      <c r="P227" s="11">
        <f t="shared" si="15"/>
        <v>6806688.333</v>
      </c>
      <c r="Q227" s="11">
        <f t="shared" si="9"/>
        <v>5275000</v>
      </c>
      <c r="R227" s="11">
        <f t="shared" si="16"/>
        <v>290000</v>
      </c>
    </row>
    <row r="228">
      <c r="A228" s="1" t="s">
        <v>3531</v>
      </c>
      <c r="B228" s="8">
        <v>45927.0</v>
      </c>
      <c r="C228" s="1" t="s">
        <v>6</v>
      </c>
      <c r="D228" s="10">
        <v>153000.0</v>
      </c>
      <c r="E228" s="12"/>
      <c r="F228" s="1" t="s">
        <v>2528</v>
      </c>
      <c r="G228" s="11">
        <f t="shared" si="1"/>
        <v>47854664</v>
      </c>
      <c r="H228" s="11">
        <f t="shared" si="11"/>
        <v>12244500</v>
      </c>
      <c r="I228" s="11">
        <f t="shared" si="2"/>
        <v>26083300</v>
      </c>
      <c r="J228" s="11">
        <f t="shared" si="12"/>
        <v>3873064</v>
      </c>
      <c r="K228" s="11">
        <f t="shared" si="3"/>
        <v>9526864</v>
      </c>
      <c r="L228" s="11">
        <f t="shared" si="4"/>
        <v>5508650</v>
      </c>
      <c r="M228" s="11">
        <f t="shared" si="5"/>
        <v>3142650</v>
      </c>
      <c r="N228" s="11">
        <f t="shared" si="13"/>
        <v>-2333028.667</v>
      </c>
      <c r="O228" s="11">
        <f t="shared" si="14"/>
        <v>32971.33333</v>
      </c>
      <c r="P228" s="11">
        <f t="shared" si="15"/>
        <v>6857688.333</v>
      </c>
      <c r="Q228" s="11">
        <f t="shared" si="9"/>
        <v>5275000</v>
      </c>
      <c r="R228" s="11">
        <f t="shared" si="16"/>
        <v>290000</v>
      </c>
    </row>
    <row r="229">
      <c r="A229" s="1" t="s">
        <v>3532</v>
      </c>
      <c r="B229" s="8">
        <v>45928.0</v>
      </c>
      <c r="C229" s="1" t="s">
        <v>25</v>
      </c>
      <c r="D229" s="12"/>
      <c r="E229" s="10">
        <v>370000.0</v>
      </c>
      <c r="F229" s="1" t="s">
        <v>53</v>
      </c>
      <c r="G229" s="11">
        <f t="shared" si="1"/>
        <v>47854664</v>
      </c>
      <c r="H229" s="11">
        <f t="shared" si="11"/>
        <v>12614500</v>
      </c>
      <c r="I229" s="11">
        <f t="shared" si="2"/>
        <v>26083300</v>
      </c>
      <c r="J229" s="11">
        <f t="shared" si="12"/>
        <v>3503064</v>
      </c>
      <c r="K229" s="11">
        <f t="shared" si="3"/>
        <v>9156864</v>
      </c>
      <c r="L229" s="11">
        <f t="shared" si="4"/>
        <v>5508650</v>
      </c>
      <c r="M229" s="11">
        <f t="shared" si="5"/>
        <v>3142650</v>
      </c>
      <c r="N229" s="11">
        <f t="shared" si="13"/>
        <v>-2456362</v>
      </c>
      <c r="O229" s="11">
        <f t="shared" si="14"/>
        <v>-90362</v>
      </c>
      <c r="P229" s="11">
        <f t="shared" si="15"/>
        <v>6734355</v>
      </c>
      <c r="Q229" s="11">
        <f t="shared" si="9"/>
        <v>5645000</v>
      </c>
      <c r="R229" s="11">
        <f t="shared" si="16"/>
        <v>290000</v>
      </c>
    </row>
    <row r="230">
      <c r="A230" s="1" t="s">
        <v>3533</v>
      </c>
      <c r="B230" s="8">
        <v>45929.0</v>
      </c>
      <c r="C230" s="1" t="s">
        <v>6</v>
      </c>
      <c r="D230" s="10">
        <v>69000.0</v>
      </c>
      <c r="E230" s="12"/>
      <c r="F230" s="1" t="s">
        <v>3534</v>
      </c>
      <c r="G230" s="11">
        <f t="shared" si="1"/>
        <v>47923664</v>
      </c>
      <c r="H230" s="11">
        <f t="shared" si="11"/>
        <v>12614500</v>
      </c>
      <c r="I230" s="11">
        <f t="shared" si="2"/>
        <v>26083300</v>
      </c>
      <c r="J230" s="11">
        <f t="shared" si="12"/>
        <v>3572064</v>
      </c>
      <c r="K230" s="11">
        <f t="shared" si="3"/>
        <v>9225864</v>
      </c>
      <c r="L230" s="11">
        <f t="shared" si="4"/>
        <v>5508650</v>
      </c>
      <c r="M230" s="11">
        <f t="shared" si="5"/>
        <v>3142650</v>
      </c>
      <c r="N230" s="11">
        <f t="shared" si="13"/>
        <v>-2433362</v>
      </c>
      <c r="O230" s="11">
        <f t="shared" si="14"/>
        <v>-67362</v>
      </c>
      <c r="P230" s="11">
        <f t="shared" si="15"/>
        <v>6757355</v>
      </c>
      <c r="Q230" s="11">
        <f t="shared" si="9"/>
        <v>5645000</v>
      </c>
      <c r="R230" s="11">
        <f t="shared" si="16"/>
        <v>290000</v>
      </c>
    </row>
    <row r="231">
      <c r="A231" s="1" t="s">
        <v>3535</v>
      </c>
      <c r="B231" s="8">
        <v>45929.0</v>
      </c>
      <c r="C231" s="1" t="s">
        <v>6</v>
      </c>
      <c r="D231" s="10">
        <v>297900.0</v>
      </c>
      <c r="E231" s="12"/>
      <c r="F231" s="1" t="s">
        <v>2052</v>
      </c>
      <c r="G231" s="11">
        <f t="shared" si="1"/>
        <v>48221564</v>
      </c>
      <c r="H231" s="11">
        <f t="shared" si="11"/>
        <v>12614500</v>
      </c>
      <c r="I231" s="11">
        <f t="shared" si="2"/>
        <v>26083300</v>
      </c>
      <c r="J231" s="11">
        <f t="shared" si="12"/>
        <v>3869964</v>
      </c>
      <c r="K231" s="11">
        <f t="shared" si="3"/>
        <v>9523764</v>
      </c>
      <c r="L231" s="11">
        <f t="shared" si="4"/>
        <v>5508650</v>
      </c>
      <c r="M231" s="11">
        <f t="shared" si="5"/>
        <v>3142650</v>
      </c>
      <c r="N231" s="11">
        <f t="shared" si="13"/>
        <v>-2334062</v>
      </c>
      <c r="O231" s="11">
        <f t="shared" si="14"/>
        <v>31938</v>
      </c>
      <c r="P231" s="11">
        <f t="shared" si="15"/>
        <v>6856655</v>
      </c>
      <c r="Q231" s="11">
        <f t="shared" si="9"/>
        <v>5645000</v>
      </c>
      <c r="R231" s="11">
        <f t="shared" si="16"/>
        <v>290000</v>
      </c>
    </row>
    <row r="232">
      <c r="A232" s="1" t="s">
        <v>3536</v>
      </c>
      <c r="B232" s="8">
        <v>45929.0</v>
      </c>
      <c r="C232" s="1" t="s">
        <v>6</v>
      </c>
      <c r="D232" s="10">
        <v>25500.0</v>
      </c>
      <c r="E232" s="12"/>
      <c r="F232" s="1" t="s">
        <v>2032</v>
      </c>
      <c r="G232" s="11">
        <f t="shared" si="1"/>
        <v>48247064</v>
      </c>
      <c r="H232" s="11">
        <f t="shared" si="11"/>
        <v>12614500</v>
      </c>
      <c r="I232" s="11">
        <f t="shared" si="2"/>
        <v>26083300</v>
      </c>
      <c r="J232" s="11">
        <f t="shared" si="12"/>
        <v>3895464</v>
      </c>
      <c r="K232" s="11">
        <f t="shared" si="3"/>
        <v>9549264</v>
      </c>
      <c r="L232" s="11">
        <f t="shared" si="4"/>
        <v>5508650</v>
      </c>
      <c r="M232" s="11">
        <f t="shared" si="5"/>
        <v>3142650</v>
      </c>
      <c r="N232" s="11">
        <f t="shared" si="13"/>
        <v>-2325562</v>
      </c>
      <c r="O232" s="11">
        <f t="shared" si="14"/>
        <v>40438</v>
      </c>
      <c r="P232" s="11">
        <f t="shared" si="15"/>
        <v>6865155</v>
      </c>
      <c r="Q232" s="11">
        <f t="shared" si="9"/>
        <v>5645000</v>
      </c>
      <c r="R232" s="11">
        <f t="shared" si="16"/>
        <v>290000</v>
      </c>
    </row>
    <row r="233">
      <c r="A233" s="1" t="s">
        <v>3537</v>
      </c>
      <c r="B233" s="8">
        <v>45929.0</v>
      </c>
      <c r="C233" s="1" t="s">
        <v>6</v>
      </c>
      <c r="D233" s="10">
        <v>43000.0</v>
      </c>
      <c r="E233" s="12"/>
      <c r="F233" s="1" t="s">
        <v>2828</v>
      </c>
      <c r="G233" s="11">
        <f t="shared" si="1"/>
        <v>48290064</v>
      </c>
      <c r="H233" s="11">
        <f t="shared" si="11"/>
        <v>12614500</v>
      </c>
      <c r="I233" s="11">
        <f t="shared" si="2"/>
        <v>26083300</v>
      </c>
      <c r="J233" s="11">
        <f t="shared" si="12"/>
        <v>3938464</v>
      </c>
      <c r="K233" s="11">
        <f t="shared" si="3"/>
        <v>9592264</v>
      </c>
      <c r="L233" s="11">
        <f t="shared" si="4"/>
        <v>5508650</v>
      </c>
      <c r="M233" s="11">
        <f t="shared" si="5"/>
        <v>3142650</v>
      </c>
      <c r="N233" s="11">
        <f t="shared" si="13"/>
        <v>-2311228.667</v>
      </c>
      <c r="O233" s="11">
        <f t="shared" si="14"/>
        <v>54771.33333</v>
      </c>
      <c r="P233" s="11">
        <f t="shared" si="15"/>
        <v>6879488.333</v>
      </c>
      <c r="Q233" s="11">
        <f t="shared" si="9"/>
        <v>5645000</v>
      </c>
      <c r="R233" s="11">
        <f t="shared" si="16"/>
        <v>290000</v>
      </c>
    </row>
    <row r="234">
      <c r="A234" s="1" t="s">
        <v>3538</v>
      </c>
      <c r="B234" s="8">
        <v>45929.0</v>
      </c>
      <c r="C234" s="1" t="s">
        <v>34</v>
      </c>
      <c r="D234" s="12"/>
      <c r="E234" s="10">
        <v>1651000.0</v>
      </c>
      <c r="F234" s="1" t="s">
        <v>3539</v>
      </c>
      <c r="G234" s="11">
        <f t="shared" si="1"/>
        <v>48290064</v>
      </c>
      <c r="H234" s="11">
        <f t="shared" si="11"/>
        <v>12614500</v>
      </c>
      <c r="I234" s="11">
        <f t="shared" si="2"/>
        <v>27734300</v>
      </c>
      <c r="J234" s="11">
        <f t="shared" si="12"/>
        <v>2287464</v>
      </c>
      <c r="K234" s="11">
        <f t="shared" si="3"/>
        <v>7941264</v>
      </c>
      <c r="L234" s="11">
        <f t="shared" si="4"/>
        <v>5508650</v>
      </c>
      <c r="M234" s="11">
        <f t="shared" si="5"/>
        <v>3142650</v>
      </c>
      <c r="N234" s="11">
        <f t="shared" si="13"/>
        <v>-2861562</v>
      </c>
      <c r="O234" s="11">
        <f t="shared" si="14"/>
        <v>-495562</v>
      </c>
      <c r="P234" s="11">
        <f t="shared" si="15"/>
        <v>6329155</v>
      </c>
      <c r="Q234" s="11">
        <f t="shared" si="9"/>
        <v>5645000</v>
      </c>
      <c r="R234" s="11">
        <f t="shared" si="16"/>
        <v>290000</v>
      </c>
    </row>
    <row r="235">
      <c r="A235" s="1" t="s">
        <v>3540</v>
      </c>
      <c r="B235" s="8">
        <v>45929.0</v>
      </c>
      <c r="C235" s="1" t="s">
        <v>25</v>
      </c>
      <c r="D235" s="12"/>
      <c r="E235" s="10">
        <v>10000.0</v>
      </c>
      <c r="F235" s="1" t="s">
        <v>276</v>
      </c>
      <c r="G235" s="11">
        <f t="shared" si="1"/>
        <v>48290064</v>
      </c>
      <c r="H235" s="11">
        <f t="shared" si="11"/>
        <v>12624500</v>
      </c>
      <c r="I235" s="11">
        <f t="shared" si="2"/>
        <v>27734300</v>
      </c>
      <c r="J235" s="11">
        <f t="shared" si="12"/>
        <v>2277464</v>
      </c>
      <c r="K235" s="11">
        <f t="shared" si="3"/>
        <v>7931264</v>
      </c>
      <c r="L235" s="11">
        <f t="shared" si="4"/>
        <v>5508650</v>
      </c>
      <c r="M235" s="11">
        <f t="shared" si="5"/>
        <v>3142650</v>
      </c>
      <c r="N235" s="11">
        <f t="shared" si="13"/>
        <v>-2864895.333</v>
      </c>
      <c r="O235" s="11">
        <f t="shared" si="14"/>
        <v>-498895.3333</v>
      </c>
      <c r="P235" s="11">
        <f t="shared" si="15"/>
        <v>6325821.667</v>
      </c>
      <c r="Q235" s="11">
        <f t="shared" si="9"/>
        <v>5645000</v>
      </c>
      <c r="R235" s="11">
        <f t="shared" si="16"/>
        <v>290000</v>
      </c>
    </row>
    <row r="236">
      <c r="A236" s="1" t="s">
        <v>3541</v>
      </c>
      <c r="B236" s="8">
        <v>45929.0</v>
      </c>
      <c r="C236" s="1" t="s">
        <v>1982</v>
      </c>
      <c r="D236" s="12"/>
      <c r="E236" s="10">
        <v>300000.0</v>
      </c>
      <c r="F236" s="1" t="s">
        <v>1983</v>
      </c>
      <c r="G236" s="11">
        <f t="shared" si="1"/>
        <v>48290064</v>
      </c>
      <c r="H236" s="11">
        <f t="shared" si="11"/>
        <v>12624500</v>
      </c>
      <c r="I236" s="11">
        <f t="shared" si="2"/>
        <v>27734300</v>
      </c>
      <c r="J236" s="11">
        <f t="shared" si="12"/>
        <v>1977464</v>
      </c>
      <c r="K236" s="11">
        <f t="shared" si="3"/>
        <v>7931264</v>
      </c>
      <c r="L236" s="11">
        <f t="shared" si="4"/>
        <v>5808650</v>
      </c>
      <c r="M236" s="11">
        <f t="shared" si="5"/>
        <v>3142650</v>
      </c>
      <c r="N236" s="11">
        <f t="shared" si="13"/>
        <v>-3164895.333</v>
      </c>
      <c r="O236" s="11">
        <f t="shared" si="14"/>
        <v>-498895.3333</v>
      </c>
      <c r="P236" s="11">
        <f t="shared" si="15"/>
        <v>6325821.667</v>
      </c>
      <c r="Q236" s="11">
        <f t="shared" si="9"/>
        <v>5645000</v>
      </c>
      <c r="R236" s="11">
        <f t="shared" si="16"/>
        <v>290000</v>
      </c>
    </row>
    <row r="237">
      <c r="A237" s="1" t="s">
        <v>3542</v>
      </c>
      <c r="B237" s="8">
        <v>45930.0</v>
      </c>
      <c r="C237" s="1" t="s">
        <v>34</v>
      </c>
      <c r="D237" s="12"/>
      <c r="E237" s="10">
        <v>570000.0</v>
      </c>
      <c r="F237" s="1" t="s">
        <v>889</v>
      </c>
      <c r="G237" s="11">
        <f t="shared" si="1"/>
        <v>48290064</v>
      </c>
      <c r="H237" s="11">
        <f t="shared" si="11"/>
        <v>12624500</v>
      </c>
      <c r="I237" s="11">
        <f t="shared" si="2"/>
        <v>28304300</v>
      </c>
      <c r="J237" s="11">
        <f t="shared" si="12"/>
        <v>1407464</v>
      </c>
      <c r="K237" s="11">
        <f t="shared" si="3"/>
        <v>7361264</v>
      </c>
      <c r="L237" s="11">
        <f t="shared" si="4"/>
        <v>5808650</v>
      </c>
      <c r="M237" s="11">
        <f t="shared" si="5"/>
        <v>3142650</v>
      </c>
      <c r="N237" s="11">
        <f t="shared" si="13"/>
        <v>-3354895.333</v>
      </c>
      <c r="O237" s="11">
        <f t="shared" si="14"/>
        <v>-688895.3333</v>
      </c>
      <c r="P237" s="11">
        <f t="shared" si="15"/>
        <v>6135821.667</v>
      </c>
      <c r="Q237" s="11">
        <f t="shared" si="9"/>
        <v>5645000</v>
      </c>
      <c r="R237" s="11">
        <f t="shared" si="16"/>
        <v>290000</v>
      </c>
    </row>
    <row r="238">
      <c r="A238" s="1" t="s">
        <v>3543</v>
      </c>
      <c r="B238" s="8">
        <v>45930.0</v>
      </c>
      <c r="C238" s="1" t="s">
        <v>25</v>
      </c>
      <c r="D238" s="12"/>
      <c r="E238" s="10">
        <v>80000.0</v>
      </c>
      <c r="F238" s="1" t="s">
        <v>2214</v>
      </c>
      <c r="G238" s="11">
        <f t="shared" si="1"/>
        <v>48290064</v>
      </c>
      <c r="H238" s="11">
        <f t="shared" si="11"/>
        <v>12704500</v>
      </c>
      <c r="I238" s="11">
        <f t="shared" si="2"/>
        <v>28304300</v>
      </c>
      <c r="J238" s="11">
        <f t="shared" si="12"/>
        <v>1327464</v>
      </c>
      <c r="K238" s="11">
        <f t="shared" si="3"/>
        <v>7281264</v>
      </c>
      <c r="L238" s="11">
        <f t="shared" si="4"/>
        <v>5808650</v>
      </c>
      <c r="M238" s="11">
        <f t="shared" si="5"/>
        <v>3142650</v>
      </c>
      <c r="N238" s="11">
        <f t="shared" si="13"/>
        <v>-3381562</v>
      </c>
      <c r="O238" s="11">
        <f t="shared" si="14"/>
        <v>-715562</v>
      </c>
      <c r="P238" s="11">
        <f t="shared" si="15"/>
        <v>6109155</v>
      </c>
      <c r="Q238" s="11">
        <f t="shared" si="9"/>
        <v>5645000</v>
      </c>
      <c r="R238" s="11">
        <f t="shared" si="16"/>
        <v>290000</v>
      </c>
    </row>
    <row r="239">
      <c r="A239" s="1" t="s">
        <v>3544</v>
      </c>
      <c r="B239" s="8">
        <v>45930.0</v>
      </c>
      <c r="C239" s="1" t="s">
        <v>6</v>
      </c>
      <c r="D239" s="10">
        <v>3410000.0</v>
      </c>
      <c r="E239" s="12"/>
      <c r="F239" s="1" t="s">
        <v>3545</v>
      </c>
      <c r="G239" s="11">
        <f t="shared" si="1"/>
        <v>51700064</v>
      </c>
      <c r="H239" s="11">
        <f t="shared" si="11"/>
        <v>12704500</v>
      </c>
      <c r="I239" s="11">
        <f t="shared" si="2"/>
        <v>28304300</v>
      </c>
      <c r="J239" s="11">
        <f t="shared" si="12"/>
        <v>4737464</v>
      </c>
      <c r="K239" s="11">
        <f t="shared" si="3"/>
        <v>10691264</v>
      </c>
      <c r="L239" s="11">
        <f t="shared" si="4"/>
        <v>5808650</v>
      </c>
      <c r="M239" s="11">
        <f t="shared" si="5"/>
        <v>3142650</v>
      </c>
      <c r="N239" s="11">
        <f t="shared" si="13"/>
        <v>-2244895.333</v>
      </c>
      <c r="O239" s="11">
        <f t="shared" si="14"/>
        <v>421104.6667</v>
      </c>
      <c r="P239" s="11">
        <f t="shared" si="15"/>
        <v>7245821.667</v>
      </c>
      <c r="Q239" s="11">
        <f t="shared" si="9"/>
        <v>5645000</v>
      </c>
      <c r="R239" s="11">
        <f t="shared" si="16"/>
        <v>290000</v>
      </c>
    </row>
    <row r="240">
      <c r="A240" s="1" t="s">
        <v>3546</v>
      </c>
      <c r="B240" s="8">
        <v>45930.0</v>
      </c>
      <c r="C240" s="1" t="s">
        <v>6</v>
      </c>
      <c r="D240" s="10">
        <v>119000.0</v>
      </c>
      <c r="E240" s="12"/>
      <c r="F240" s="1" t="s">
        <v>2040</v>
      </c>
      <c r="G240" s="11">
        <f t="shared" si="1"/>
        <v>51819064</v>
      </c>
      <c r="H240" s="11">
        <f t="shared" si="11"/>
        <v>12704500</v>
      </c>
      <c r="I240" s="11">
        <f t="shared" si="2"/>
        <v>28304300</v>
      </c>
      <c r="J240" s="11">
        <f t="shared" si="12"/>
        <v>4856464</v>
      </c>
      <c r="K240" s="11">
        <f t="shared" si="3"/>
        <v>10810264</v>
      </c>
      <c r="L240" s="11">
        <f t="shared" si="4"/>
        <v>5808650</v>
      </c>
      <c r="M240" s="11">
        <f t="shared" si="5"/>
        <v>3142650</v>
      </c>
      <c r="N240" s="11">
        <f t="shared" si="13"/>
        <v>-2205228.667</v>
      </c>
      <c r="O240" s="11">
        <f t="shared" si="14"/>
        <v>460771.3333</v>
      </c>
      <c r="P240" s="11">
        <f t="shared" si="15"/>
        <v>7285488.333</v>
      </c>
      <c r="Q240" s="11">
        <f t="shared" si="9"/>
        <v>5645000</v>
      </c>
      <c r="R240" s="11">
        <f t="shared" si="16"/>
        <v>290000</v>
      </c>
    </row>
    <row r="241">
      <c r="A241" s="1" t="s">
        <v>3547</v>
      </c>
      <c r="B241" s="8">
        <v>45930.0</v>
      </c>
      <c r="C241" s="1" t="s">
        <v>6</v>
      </c>
      <c r="D241" s="10">
        <v>1822000.0</v>
      </c>
      <c r="E241" s="12"/>
      <c r="F241" s="1" t="s">
        <v>2547</v>
      </c>
      <c r="G241" s="11">
        <f t="shared" si="1"/>
        <v>53641064</v>
      </c>
      <c r="H241" s="11">
        <f t="shared" si="11"/>
        <v>12704500</v>
      </c>
      <c r="I241" s="11">
        <f t="shared" si="2"/>
        <v>28304300</v>
      </c>
      <c r="J241" s="11">
        <f t="shared" si="12"/>
        <v>6678464</v>
      </c>
      <c r="K241" s="11">
        <f t="shared" si="3"/>
        <v>12632264</v>
      </c>
      <c r="L241" s="11">
        <f t="shared" si="4"/>
        <v>5808650</v>
      </c>
      <c r="M241" s="11">
        <f t="shared" si="5"/>
        <v>3142650</v>
      </c>
      <c r="N241" s="11">
        <f t="shared" si="13"/>
        <v>-1597895.333</v>
      </c>
      <c r="O241" s="11">
        <f t="shared" si="14"/>
        <v>1068104.667</v>
      </c>
      <c r="P241" s="11">
        <f t="shared" si="15"/>
        <v>7892821.667</v>
      </c>
      <c r="Q241" s="11">
        <f t="shared" si="9"/>
        <v>5645000</v>
      </c>
      <c r="R241" s="11">
        <f t="shared" si="16"/>
        <v>290000</v>
      </c>
    </row>
    <row r="242">
      <c r="A242" s="1" t="s">
        <v>3548</v>
      </c>
      <c r="B242" s="8">
        <v>45930.0</v>
      </c>
      <c r="C242" s="1" t="s">
        <v>6</v>
      </c>
      <c r="D242" s="10">
        <v>102000.0</v>
      </c>
      <c r="E242" s="12"/>
      <c r="F242" s="1" t="s">
        <v>2032</v>
      </c>
      <c r="G242" s="11">
        <f t="shared" si="1"/>
        <v>53743064</v>
      </c>
      <c r="H242" s="11">
        <f t="shared" si="11"/>
        <v>12704500</v>
      </c>
      <c r="I242" s="11">
        <f t="shared" si="2"/>
        <v>28304300</v>
      </c>
      <c r="J242" s="11">
        <f t="shared" si="12"/>
        <v>6780464</v>
      </c>
      <c r="K242" s="11">
        <f t="shared" si="3"/>
        <v>12734264</v>
      </c>
      <c r="L242" s="11">
        <f t="shared" si="4"/>
        <v>5808650</v>
      </c>
      <c r="M242" s="11">
        <f t="shared" si="5"/>
        <v>3142650</v>
      </c>
      <c r="N242" s="11">
        <f t="shared" si="13"/>
        <v>-1563895.333</v>
      </c>
      <c r="O242" s="11">
        <f t="shared" si="14"/>
        <v>1102104.667</v>
      </c>
      <c r="P242" s="11">
        <f t="shared" si="15"/>
        <v>7926821.667</v>
      </c>
      <c r="Q242" s="11">
        <f t="shared" si="9"/>
        <v>5645000</v>
      </c>
      <c r="R242" s="11">
        <f t="shared" si="16"/>
        <v>290000</v>
      </c>
    </row>
    <row r="243">
      <c r="A243" s="1" t="s">
        <v>3549</v>
      </c>
      <c r="B243" s="8">
        <v>45930.0</v>
      </c>
      <c r="C243" s="1" t="s">
        <v>6</v>
      </c>
      <c r="D243" s="10">
        <v>100000.0</v>
      </c>
      <c r="E243" s="12"/>
      <c r="F243" s="1" t="s">
        <v>3550</v>
      </c>
      <c r="G243" s="11">
        <f t="shared" si="1"/>
        <v>53843064</v>
      </c>
      <c r="H243" s="11">
        <f t="shared" si="11"/>
        <v>12704500</v>
      </c>
      <c r="I243" s="11">
        <f t="shared" si="2"/>
        <v>28304300</v>
      </c>
      <c r="J243" s="11">
        <f t="shared" si="12"/>
        <v>6880464</v>
      </c>
      <c r="K243" s="11">
        <f t="shared" si="3"/>
        <v>12834264</v>
      </c>
      <c r="L243" s="11">
        <f t="shared" si="4"/>
        <v>5808650</v>
      </c>
      <c r="M243" s="11">
        <f t="shared" si="5"/>
        <v>3142650</v>
      </c>
      <c r="N243" s="11">
        <f t="shared" si="13"/>
        <v>-1530562</v>
      </c>
      <c r="O243" s="11">
        <f t="shared" si="14"/>
        <v>1135438</v>
      </c>
      <c r="P243" s="11">
        <f t="shared" si="15"/>
        <v>7960155</v>
      </c>
      <c r="Q243" s="11">
        <f t="shared" si="9"/>
        <v>5645000</v>
      </c>
      <c r="R243" s="11">
        <f t="shared" si="16"/>
        <v>290000</v>
      </c>
    </row>
    <row r="244">
      <c r="A244" s="1" t="s">
        <v>3551</v>
      </c>
      <c r="B244" s="8">
        <v>45930.0</v>
      </c>
      <c r="C244" s="1" t="s">
        <v>6</v>
      </c>
      <c r="D244" s="10">
        <v>68000.0</v>
      </c>
      <c r="E244" s="12"/>
      <c r="F244" s="1" t="s">
        <v>3552</v>
      </c>
      <c r="G244" s="11">
        <f t="shared" si="1"/>
        <v>53911064</v>
      </c>
      <c r="H244" s="11">
        <f t="shared" si="11"/>
        <v>12704500</v>
      </c>
      <c r="I244" s="11">
        <f t="shared" si="2"/>
        <v>28304300</v>
      </c>
      <c r="J244" s="11">
        <f t="shared" si="12"/>
        <v>6948464</v>
      </c>
      <c r="K244" s="11">
        <f t="shared" si="3"/>
        <v>12902264</v>
      </c>
      <c r="L244" s="11">
        <f t="shared" si="4"/>
        <v>5808650</v>
      </c>
      <c r="M244" s="11">
        <f t="shared" si="5"/>
        <v>3142650</v>
      </c>
      <c r="N244" s="11">
        <f t="shared" si="13"/>
        <v>-1507895.333</v>
      </c>
      <c r="O244" s="11">
        <f t="shared" si="14"/>
        <v>1158104.667</v>
      </c>
      <c r="P244" s="11">
        <f t="shared" si="15"/>
        <v>7982821.667</v>
      </c>
      <c r="Q244" s="11">
        <f t="shared" si="9"/>
        <v>5645000</v>
      </c>
      <c r="R244" s="11">
        <f t="shared" si="16"/>
        <v>290000</v>
      </c>
    </row>
    <row r="245">
      <c r="A245" s="1" t="s">
        <v>3553</v>
      </c>
      <c r="B245" s="8">
        <v>45930.0</v>
      </c>
      <c r="C245" s="1" t="s">
        <v>1982</v>
      </c>
      <c r="D245" s="12"/>
      <c r="E245" s="10">
        <v>150000.0</v>
      </c>
      <c r="F245" s="1" t="s">
        <v>1983</v>
      </c>
      <c r="G245" s="11">
        <f t="shared" si="1"/>
        <v>53911064</v>
      </c>
      <c r="H245" s="11">
        <f t="shared" si="11"/>
        <v>12704500</v>
      </c>
      <c r="I245" s="11">
        <f t="shared" si="2"/>
        <v>28304300</v>
      </c>
      <c r="J245" s="11">
        <f t="shared" si="12"/>
        <v>6798464</v>
      </c>
      <c r="K245" s="11">
        <f t="shared" si="3"/>
        <v>12902264</v>
      </c>
      <c r="L245" s="11">
        <f t="shared" si="4"/>
        <v>5958650</v>
      </c>
      <c r="M245" s="11">
        <f t="shared" si="5"/>
        <v>3142650</v>
      </c>
      <c r="N245" s="11">
        <f t="shared" si="13"/>
        <v>-1657895.333</v>
      </c>
      <c r="O245" s="11">
        <f t="shared" si="14"/>
        <v>1158104.667</v>
      </c>
      <c r="P245" s="11">
        <f t="shared" si="15"/>
        <v>7982821.667</v>
      </c>
      <c r="Q245" s="11">
        <f t="shared" si="9"/>
        <v>5645000</v>
      </c>
      <c r="R245" s="11">
        <f t="shared" si="16"/>
        <v>290000</v>
      </c>
    </row>
    <row r="246">
      <c r="A246" s="1" t="s">
        <v>3554</v>
      </c>
      <c r="B246" s="8">
        <v>45930.0</v>
      </c>
      <c r="C246" s="1" t="s">
        <v>25</v>
      </c>
      <c r="D246" s="12"/>
      <c r="E246" s="10">
        <v>50000.0</v>
      </c>
      <c r="F246" s="1" t="s">
        <v>53</v>
      </c>
      <c r="G246" s="11">
        <f t="shared" si="1"/>
        <v>53911064</v>
      </c>
      <c r="H246" s="11">
        <f t="shared" si="11"/>
        <v>12754500</v>
      </c>
      <c r="I246" s="11">
        <f t="shared" si="2"/>
        <v>28304300</v>
      </c>
      <c r="J246" s="11">
        <f t="shared" si="12"/>
        <v>6748464</v>
      </c>
      <c r="K246" s="11">
        <f t="shared" si="3"/>
        <v>12852264</v>
      </c>
      <c r="L246" s="11">
        <f t="shared" si="4"/>
        <v>5958650</v>
      </c>
      <c r="M246" s="11">
        <f t="shared" si="5"/>
        <v>3142650</v>
      </c>
      <c r="N246" s="11">
        <f t="shared" si="13"/>
        <v>-1674562</v>
      </c>
      <c r="O246" s="11">
        <f t="shared" si="14"/>
        <v>1141438</v>
      </c>
      <c r="P246" s="11">
        <f t="shared" si="15"/>
        <v>7966155</v>
      </c>
      <c r="Q246" s="11">
        <f t="shared" si="9"/>
        <v>5695000</v>
      </c>
      <c r="R246" s="11">
        <f t="shared" si="16"/>
        <v>290000</v>
      </c>
    </row>
    <row r="247">
      <c r="A247" s="1" t="s">
        <v>3555</v>
      </c>
      <c r="B247" s="8">
        <v>45930.0</v>
      </c>
      <c r="C247" s="1" t="s">
        <v>25</v>
      </c>
      <c r="D247" s="12"/>
      <c r="E247" s="10">
        <v>100000.0</v>
      </c>
      <c r="F247" s="1" t="s">
        <v>2423</v>
      </c>
      <c r="G247" s="11">
        <f t="shared" si="1"/>
        <v>53911064</v>
      </c>
      <c r="H247" s="11">
        <f t="shared" si="11"/>
        <v>12854500</v>
      </c>
      <c r="I247" s="11">
        <f t="shared" si="2"/>
        <v>28304300</v>
      </c>
      <c r="J247" s="11">
        <f t="shared" si="12"/>
        <v>6648464</v>
      </c>
      <c r="K247" s="11">
        <f t="shared" si="3"/>
        <v>12752264</v>
      </c>
      <c r="L247" s="11">
        <f t="shared" si="4"/>
        <v>5958650</v>
      </c>
      <c r="M247" s="11">
        <f t="shared" si="5"/>
        <v>3142650</v>
      </c>
      <c r="N247" s="11">
        <f t="shared" si="13"/>
        <v>-1707895.333</v>
      </c>
      <c r="O247" s="11">
        <f t="shared" si="14"/>
        <v>1108104.667</v>
      </c>
      <c r="P247" s="11">
        <f t="shared" si="15"/>
        <v>7932821.667</v>
      </c>
      <c r="Q247" s="11">
        <f t="shared" si="9"/>
        <v>5695000</v>
      </c>
      <c r="R247" s="11">
        <f t="shared" si="16"/>
        <v>390000</v>
      </c>
    </row>
    <row r="248">
      <c r="A248" s="1" t="s">
        <v>3556</v>
      </c>
      <c r="B248" s="8">
        <v>45930.0</v>
      </c>
      <c r="C248" s="1" t="s">
        <v>25</v>
      </c>
      <c r="D248" s="12"/>
      <c r="E248" s="10">
        <v>2430000.0</v>
      </c>
      <c r="F248" s="1" t="s">
        <v>3557</v>
      </c>
      <c r="G248" s="11">
        <f t="shared" si="1"/>
        <v>53911064</v>
      </c>
      <c r="H248" s="11">
        <f t="shared" si="11"/>
        <v>15284500</v>
      </c>
      <c r="I248" s="11">
        <f t="shared" si="2"/>
        <v>28304300</v>
      </c>
      <c r="J248" s="11">
        <f t="shared" si="12"/>
        <v>4218464</v>
      </c>
      <c r="K248" s="11">
        <f t="shared" si="3"/>
        <v>10322264</v>
      </c>
      <c r="L248" s="11">
        <f t="shared" si="4"/>
        <v>5958650</v>
      </c>
      <c r="M248" s="11">
        <f t="shared" si="5"/>
        <v>3142650</v>
      </c>
      <c r="N248" s="11">
        <f t="shared" si="13"/>
        <v>-2517895.333</v>
      </c>
      <c r="O248" s="11">
        <f t="shared" si="14"/>
        <v>298104.6667</v>
      </c>
      <c r="P248" s="11">
        <f t="shared" si="15"/>
        <v>7122821.667</v>
      </c>
      <c r="Q248" s="11">
        <f t="shared" si="9"/>
        <v>5695000</v>
      </c>
      <c r="R248" s="11">
        <f t="shared" si="16"/>
        <v>2820000</v>
      </c>
    </row>
    <row r="249">
      <c r="A249" s="1" t="s">
        <v>3558</v>
      </c>
      <c r="B249" s="8">
        <v>45930.0</v>
      </c>
      <c r="C249" s="1" t="s">
        <v>6</v>
      </c>
      <c r="D249" s="10">
        <v>867000.0</v>
      </c>
      <c r="E249" s="12"/>
      <c r="F249" s="1" t="s">
        <v>3559</v>
      </c>
      <c r="G249" s="11">
        <f t="shared" si="1"/>
        <v>54778064</v>
      </c>
      <c r="H249" s="11">
        <f t="shared" si="11"/>
        <v>15284500</v>
      </c>
      <c r="I249" s="11">
        <f t="shared" si="2"/>
        <v>28304300</v>
      </c>
      <c r="J249" s="11">
        <f t="shared" si="12"/>
        <v>5085464</v>
      </c>
      <c r="K249" s="11">
        <f t="shared" si="3"/>
        <v>11189264</v>
      </c>
      <c r="L249" s="11">
        <f t="shared" si="4"/>
        <v>5958650</v>
      </c>
      <c r="M249" s="11">
        <f t="shared" si="5"/>
        <v>3142650</v>
      </c>
      <c r="N249" s="11">
        <f t="shared" si="13"/>
        <v>-2228895.333</v>
      </c>
      <c r="O249" s="11">
        <f t="shared" si="14"/>
        <v>587104.6667</v>
      </c>
      <c r="P249" s="11">
        <f t="shared" si="15"/>
        <v>7411821.667</v>
      </c>
      <c r="Q249" s="11">
        <f t="shared" si="9"/>
        <v>5695000</v>
      </c>
      <c r="R249" s="11">
        <f t="shared" si="16"/>
        <v>2820000</v>
      </c>
    </row>
    <row r="250">
      <c r="C250" s="15"/>
      <c r="D250" s="12"/>
      <c r="E250" s="12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</row>
    <row r="251">
      <c r="C251" s="15"/>
      <c r="D251" s="12"/>
      <c r="E251" s="12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9"/>
      <c r="R251" s="11"/>
    </row>
    <row r="252">
      <c r="C252" s="15"/>
      <c r="D252" s="12"/>
      <c r="E252" s="12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</row>
    <row r="253">
      <c r="C253" s="15"/>
      <c r="D253" s="12"/>
      <c r="E253" s="12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</row>
    <row r="254">
      <c r="C254" s="15"/>
      <c r="D254" s="12"/>
      <c r="E254" s="12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</row>
    <row r="255">
      <c r="C255" s="15"/>
      <c r="D255" s="12"/>
      <c r="E255" s="12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</row>
    <row r="256">
      <c r="C256" s="15"/>
      <c r="D256" s="12"/>
      <c r="E256" s="12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</row>
    <row r="257">
      <c r="C257" s="15"/>
      <c r="D257" s="12"/>
      <c r="E257" s="12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</row>
    <row r="258">
      <c r="C258" s="15"/>
      <c r="D258" s="12"/>
      <c r="E258" s="12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</row>
    <row r="259">
      <c r="C259" s="15"/>
      <c r="D259" s="12"/>
      <c r="E259" s="12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</row>
    <row r="260">
      <c r="C260" s="15"/>
      <c r="D260" s="12"/>
      <c r="E260" s="12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</row>
    <row r="261">
      <c r="C261" s="15"/>
      <c r="D261" s="12"/>
      <c r="E261" s="12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</row>
    <row r="262">
      <c r="C262" s="15"/>
      <c r="D262" s="12"/>
      <c r="E262" s="12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</row>
    <row r="263">
      <c r="C263" s="15"/>
      <c r="D263" s="12"/>
      <c r="E263" s="12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</row>
    <row r="264">
      <c r="C264" s="15"/>
      <c r="D264" s="12"/>
      <c r="E264" s="12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</row>
    <row r="265">
      <c r="C265" s="15"/>
      <c r="D265" s="12"/>
      <c r="E265" s="12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</row>
    <row r="266">
      <c r="C266" s="15"/>
      <c r="D266" s="12"/>
      <c r="E266" s="12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</row>
    <row r="267">
      <c r="C267" s="15"/>
      <c r="D267" s="12"/>
      <c r="E267" s="12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</row>
    <row r="268">
      <c r="C268" s="15"/>
      <c r="D268" s="12"/>
      <c r="E268" s="12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</row>
    <row r="269">
      <c r="C269" s="15"/>
      <c r="D269" s="12"/>
      <c r="E269" s="12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</row>
    <row r="270">
      <c r="C270" s="15"/>
      <c r="D270" s="12"/>
      <c r="E270" s="12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</row>
    <row r="271">
      <c r="C271" s="15"/>
      <c r="D271" s="12"/>
      <c r="E271" s="12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</row>
    <row r="272">
      <c r="C272" s="15"/>
      <c r="D272" s="12"/>
      <c r="E272" s="12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</row>
    <row r="273">
      <c r="C273" s="15"/>
      <c r="D273" s="12"/>
      <c r="E273" s="12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</row>
    <row r="274">
      <c r="C274" s="15"/>
      <c r="D274" s="12"/>
      <c r="E274" s="12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</row>
    <row r="275">
      <c r="C275" s="15"/>
      <c r="D275" s="12"/>
      <c r="E275" s="12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</row>
    <row r="276">
      <c r="C276" s="15"/>
      <c r="D276" s="12"/>
      <c r="E276" s="12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</row>
    <row r="277">
      <c r="C277" s="15"/>
      <c r="D277" s="12"/>
      <c r="E277" s="12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</row>
    <row r="278">
      <c r="C278" s="15"/>
      <c r="D278" s="12"/>
      <c r="E278" s="12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</row>
    <row r="279">
      <c r="C279" s="15"/>
      <c r="D279" s="12"/>
      <c r="E279" s="12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</row>
    <row r="280">
      <c r="C280" s="15"/>
      <c r="D280" s="12"/>
      <c r="E280" s="12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</row>
    <row r="281">
      <c r="C281" s="15"/>
      <c r="D281" s="12"/>
      <c r="E281" s="12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</row>
    <row r="282">
      <c r="C282" s="15"/>
      <c r="D282" s="12"/>
      <c r="E282" s="12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</row>
    <row r="283">
      <c r="C283" s="15"/>
      <c r="D283" s="12"/>
      <c r="E283" s="12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</row>
    <row r="284">
      <c r="C284" s="15"/>
      <c r="D284" s="12"/>
      <c r="E284" s="12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</row>
    <row r="285">
      <c r="C285" s="15"/>
      <c r="D285" s="12"/>
      <c r="E285" s="12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</row>
    <row r="286">
      <c r="C286" s="15"/>
      <c r="D286" s="12"/>
      <c r="E286" s="12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</row>
    <row r="287">
      <c r="C287" s="15"/>
      <c r="D287" s="12"/>
      <c r="E287" s="12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</row>
    <row r="288">
      <c r="C288" s="15"/>
      <c r="D288" s="12"/>
      <c r="E288" s="12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</row>
    <row r="289">
      <c r="C289" s="15"/>
      <c r="D289" s="12"/>
      <c r="E289" s="12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</row>
    <row r="290">
      <c r="C290" s="15"/>
      <c r="D290" s="12"/>
      <c r="E290" s="12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</row>
    <row r="291">
      <c r="C291" s="15"/>
      <c r="D291" s="12"/>
      <c r="E291" s="12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</row>
    <row r="292">
      <c r="C292" s="15"/>
      <c r="D292" s="12"/>
      <c r="E292" s="12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</row>
    <row r="293">
      <c r="C293" s="15"/>
      <c r="D293" s="12"/>
      <c r="E293" s="12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</row>
    <row r="294">
      <c r="C294" s="15"/>
      <c r="D294" s="12"/>
      <c r="E294" s="12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</row>
    <row r="295">
      <c r="C295" s="15"/>
      <c r="D295" s="12"/>
      <c r="E295" s="12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</row>
    <row r="296">
      <c r="C296" s="15"/>
      <c r="D296" s="12"/>
      <c r="E296" s="12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</row>
    <row r="297">
      <c r="C297" s="15"/>
      <c r="D297" s="12"/>
      <c r="E297" s="12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</row>
    <row r="298">
      <c r="C298" s="15"/>
      <c r="D298" s="12"/>
      <c r="E298" s="12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</row>
    <row r="299">
      <c r="C299" s="15"/>
      <c r="D299" s="12"/>
      <c r="E299" s="12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</row>
    <row r="300">
      <c r="C300" s="15"/>
      <c r="D300" s="12"/>
      <c r="E300" s="12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</row>
    <row r="301">
      <c r="C301" s="15"/>
      <c r="D301" s="12"/>
      <c r="E301" s="12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</row>
    <row r="302">
      <c r="C302" s="15"/>
      <c r="D302" s="12"/>
      <c r="E302" s="12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</row>
    <row r="303">
      <c r="C303" s="15"/>
      <c r="D303" s="12"/>
      <c r="E303" s="12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</row>
    <row r="304">
      <c r="C304" s="15"/>
      <c r="D304" s="12"/>
      <c r="E304" s="12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</row>
    <row r="305">
      <c r="C305" s="15"/>
      <c r="D305" s="12"/>
      <c r="E305" s="12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</row>
    <row r="306">
      <c r="C306" s="15"/>
      <c r="D306" s="12"/>
      <c r="E306" s="12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</row>
    <row r="307">
      <c r="C307" s="15"/>
      <c r="D307" s="12"/>
      <c r="E307" s="12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</row>
    <row r="308">
      <c r="C308" s="15"/>
      <c r="D308" s="12"/>
      <c r="E308" s="12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</row>
    <row r="309">
      <c r="C309" s="15"/>
      <c r="D309" s="12"/>
      <c r="E309" s="12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</row>
    <row r="310">
      <c r="C310" s="15"/>
      <c r="D310" s="12"/>
      <c r="E310" s="12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</row>
    <row r="311">
      <c r="C311" s="15"/>
      <c r="D311" s="12"/>
      <c r="E311" s="12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</row>
    <row r="312">
      <c r="C312" s="15"/>
      <c r="D312" s="12"/>
      <c r="E312" s="12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</row>
    <row r="313">
      <c r="C313" s="15"/>
      <c r="D313" s="12"/>
      <c r="E313" s="12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</row>
    <row r="314">
      <c r="C314" s="15"/>
      <c r="D314" s="12"/>
      <c r="E314" s="12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</row>
    <row r="315">
      <c r="C315" s="15"/>
      <c r="D315" s="12"/>
      <c r="E315" s="12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</row>
    <row r="316">
      <c r="C316" s="15"/>
      <c r="D316" s="12"/>
      <c r="E316" s="12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</row>
    <row r="317">
      <c r="C317" s="15"/>
      <c r="D317" s="12"/>
      <c r="E317" s="12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</row>
    <row r="318">
      <c r="C318" s="15"/>
      <c r="D318" s="12"/>
      <c r="E318" s="12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</row>
    <row r="319">
      <c r="C319" s="15"/>
      <c r="D319" s="12"/>
      <c r="E319" s="12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</row>
    <row r="320">
      <c r="C320" s="15"/>
      <c r="D320" s="12"/>
      <c r="E320" s="12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</row>
    <row r="321">
      <c r="C321" s="15"/>
      <c r="D321" s="12"/>
      <c r="E321" s="12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</row>
    <row r="322">
      <c r="C322" s="15"/>
      <c r="D322" s="12"/>
      <c r="E322" s="12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</row>
    <row r="323">
      <c r="C323" s="15"/>
      <c r="D323" s="12"/>
      <c r="E323" s="12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</row>
    <row r="324">
      <c r="C324" s="15"/>
      <c r="D324" s="12"/>
      <c r="E324" s="12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</row>
    <row r="325">
      <c r="C325" s="15"/>
      <c r="D325" s="12"/>
      <c r="E325" s="12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</row>
    <row r="326">
      <c r="C326" s="15"/>
      <c r="D326" s="12"/>
      <c r="E326" s="12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</row>
    <row r="327">
      <c r="C327" s="15"/>
      <c r="D327" s="12"/>
      <c r="E327" s="12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</row>
    <row r="328">
      <c r="C328" s="15"/>
      <c r="D328" s="12"/>
      <c r="E328" s="12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</row>
    <row r="329">
      <c r="C329" s="15"/>
      <c r="D329" s="12"/>
      <c r="E329" s="12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</row>
    <row r="330">
      <c r="C330" s="15"/>
      <c r="D330" s="12"/>
      <c r="E330" s="12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</row>
    <row r="331">
      <c r="C331" s="15"/>
      <c r="D331" s="12"/>
      <c r="E331" s="12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</row>
    <row r="332">
      <c r="C332" s="15"/>
      <c r="D332" s="12"/>
      <c r="E332" s="12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</row>
    <row r="333">
      <c r="C333" s="15"/>
      <c r="D333" s="12"/>
      <c r="E333" s="12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</row>
    <row r="334">
      <c r="C334" s="15"/>
      <c r="D334" s="12"/>
      <c r="E334" s="12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</row>
    <row r="335">
      <c r="C335" s="15"/>
      <c r="D335" s="12"/>
      <c r="E335" s="12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</row>
    <row r="336">
      <c r="C336" s="15"/>
      <c r="D336" s="12"/>
      <c r="E336" s="12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</row>
    <row r="337">
      <c r="C337" s="15"/>
      <c r="D337" s="12"/>
      <c r="E337" s="12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</row>
    <row r="338">
      <c r="C338" s="15"/>
      <c r="D338" s="12"/>
      <c r="E338" s="12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</row>
    <row r="339">
      <c r="C339" s="15"/>
      <c r="D339" s="12"/>
      <c r="E339" s="12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</row>
    <row r="340">
      <c r="C340" s="15"/>
      <c r="D340" s="12"/>
      <c r="E340" s="12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</row>
    <row r="341">
      <c r="C341" s="15"/>
      <c r="D341" s="12"/>
      <c r="E341" s="12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</row>
    <row r="342">
      <c r="C342" s="15"/>
      <c r="D342" s="12"/>
      <c r="E342" s="12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</row>
    <row r="343">
      <c r="C343" s="15"/>
      <c r="D343" s="12"/>
      <c r="E343" s="12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</row>
    <row r="344">
      <c r="C344" s="15"/>
      <c r="D344" s="12"/>
      <c r="E344" s="12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</row>
    <row r="345">
      <c r="C345" s="15"/>
      <c r="D345" s="12"/>
      <c r="E345" s="12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</row>
    <row r="346">
      <c r="C346" s="15"/>
      <c r="D346" s="12"/>
      <c r="E346" s="12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</row>
    <row r="347">
      <c r="C347" s="15"/>
      <c r="D347" s="12"/>
      <c r="E347" s="12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</row>
    <row r="348">
      <c r="C348" s="15"/>
      <c r="D348" s="12"/>
      <c r="E348" s="12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</row>
    <row r="349">
      <c r="C349" s="15"/>
      <c r="D349" s="12"/>
      <c r="E349" s="12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</row>
    <row r="350">
      <c r="C350" s="15"/>
      <c r="D350" s="12"/>
      <c r="E350" s="12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</row>
    <row r="351">
      <c r="C351" s="15"/>
      <c r="D351" s="12"/>
      <c r="E351" s="12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</row>
    <row r="352">
      <c r="C352" s="15"/>
      <c r="D352" s="12"/>
      <c r="E352" s="12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</row>
    <row r="353">
      <c r="C353" s="15"/>
      <c r="D353" s="12"/>
      <c r="E353" s="12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</row>
    <row r="354">
      <c r="C354" s="15"/>
      <c r="D354" s="12"/>
      <c r="E354" s="12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</row>
    <row r="355">
      <c r="C355" s="15"/>
      <c r="D355" s="12"/>
      <c r="E355" s="12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</row>
    <row r="356">
      <c r="C356" s="15"/>
      <c r="D356" s="12"/>
      <c r="E356" s="12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</row>
    <row r="357">
      <c r="C357" s="15"/>
      <c r="D357" s="12"/>
      <c r="E357" s="12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</row>
    <row r="358">
      <c r="C358" s="15"/>
      <c r="D358" s="12"/>
      <c r="E358" s="12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</row>
    <row r="359">
      <c r="C359" s="15"/>
      <c r="D359" s="12"/>
      <c r="E359" s="12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</row>
    <row r="360">
      <c r="C360" s="15"/>
      <c r="D360" s="12"/>
      <c r="E360" s="12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</row>
    <row r="361">
      <c r="C361" s="15"/>
      <c r="D361" s="12"/>
      <c r="E361" s="12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</row>
    <row r="362">
      <c r="C362" s="15"/>
      <c r="D362" s="12"/>
      <c r="E362" s="12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</row>
    <row r="363">
      <c r="C363" s="15"/>
      <c r="D363" s="12"/>
      <c r="E363" s="12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</row>
    <row r="364">
      <c r="C364" s="15"/>
      <c r="D364" s="12"/>
      <c r="E364" s="12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</row>
    <row r="365">
      <c r="C365" s="15"/>
      <c r="D365" s="12"/>
      <c r="E365" s="12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</row>
    <row r="366">
      <c r="C366" s="15"/>
      <c r="D366" s="12"/>
      <c r="E366" s="12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</row>
    <row r="367">
      <c r="C367" s="15"/>
      <c r="D367" s="12"/>
      <c r="E367" s="12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</row>
    <row r="368">
      <c r="C368" s="15"/>
      <c r="D368" s="12"/>
      <c r="E368" s="12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</row>
    <row r="369">
      <c r="C369" s="15"/>
      <c r="D369" s="12"/>
      <c r="E369" s="12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</row>
    <row r="370">
      <c r="C370" s="15"/>
      <c r="D370" s="12"/>
      <c r="E370" s="12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</row>
    <row r="371">
      <c r="C371" s="15"/>
      <c r="D371" s="12"/>
      <c r="E371" s="12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</row>
    <row r="372">
      <c r="C372" s="15"/>
      <c r="D372" s="12"/>
      <c r="E372" s="12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</row>
    <row r="373">
      <c r="C373" s="15"/>
      <c r="D373" s="12"/>
      <c r="E373" s="12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</row>
    <row r="374">
      <c r="C374" s="15"/>
      <c r="D374" s="12"/>
      <c r="E374" s="12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</row>
    <row r="375">
      <c r="C375" s="15"/>
      <c r="D375" s="12"/>
      <c r="E375" s="12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</row>
    <row r="376">
      <c r="C376" s="15"/>
      <c r="D376" s="12"/>
      <c r="E376" s="12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</row>
    <row r="377">
      <c r="C377" s="15"/>
      <c r="D377" s="12"/>
      <c r="E377" s="12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</row>
    <row r="378">
      <c r="C378" s="15"/>
      <c r="D378" s="12"/>
      <c r="E378" s="12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</row>
    <row r="379">
      <c r="C379" s="15"/>
      <c r="D379" s="12"/>
      <c r="E379" s="12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</row>
    <row r="380">
      <c r="C380" s="15"/>
      <c r="D380" s="12"/>
      <c r="E380" s="12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</row>
    <row r="381">
      <c r="C381" s="15"/>
      <c r="D381" s="12"/>
      <c r="E381" s="12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</row>
    <row r="382">
      <c r="C382" s="15"/>
      <c r="D382" s="12"/>
      <c r="E382" s="12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</row>
    <row r="383">
      <c r="C383" s="15"/>
      <c r="D383" s="12"/>
      <c r="E383" s="12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</row>
    <row r="384">
      <c r="C384" s="15"/>
      <c r="D384" s="12"/>
      <c r="E384" s="12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</row>
    <row r="385">
      <c r="C385" s="15"/>
      <c r="D385" s="12"/>
      <c r="E385" s="12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</row>
    <row r="386">
      <c r="C386" s="15"/>
      <c r="D386" s="12"/>
      <c r="E386" s="12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</row>
    <row r="387">
      <c r="C387" s="15"/>
      <c r="D387" s="12"/>
      <c r="E387" s="12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</row>
    <row r="388">
      <c r="C388" s="15"/>
      <c r="D388" s="12"/>
      <c r="E388" s="12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</row>
    <row r="389">
      <c r="C389" s="15"/>
      <c r="D389" s="12"/>
      <c r="E389" s="12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</row>
    <row r="390">
      <c r="C390" s="15"/>
      <c r="D390" s="12"/>
      <c r="E390" s="12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</row>
    <row r="391">
      <c r="C391" s="15"/>
      <c r="D391" s="12"/>
      <c r="E391" s="12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</row>
    <row r="392">
      <c r="C392" s="15"/>
      <c r="D392" s="12"/>
      <c r="E392" s="12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</row>
    <row r="393">
      <c r="C393" s="15"/>
      <c r="D393" s="12"/>
      <c r="E393" s="12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</row>
    <row r="394">
      <c r="C394" s="15"/>
      <c r="D394" s="12"/>
      <c r="E394" s="12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</row>
    <row r="395">
      <c r="C395" s="15"/>
      <c r="D395" s="12"/>
      <c r="E395" s="12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</row>
    <row r="396">
      <c r="C396" s="15"/>
      <c r="D396" s="12"/>
      <c r="E396" s="12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</row>
    <row r="397">
      <c r="C397" s="15"/>
      <c r="D397" s="12"/>
      <c r="E397" s="12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</row>
    <row r="398">
      <c r="C398" s="15"/>
      <c r="D398" s="12"/>
      <c r="E398" s="12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</row>
    <row r="399">
      <c r="C399" s="15"/>
      <c r="D399" s="12"/>
      <c r="E399" s="12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</row>
    <row r="400">
      <c r="C400" s="15"/>
      <c r="D400" s="12"/>
      <c r="E400" s="12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</row>
    <row r="401">
      <c r="C401" s="15"/>
      <c r="D401" s="12"/>
      <c r="E401" s="12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</row>
    <row r="402">
      <c r="C402" s="15"/>
      <c r="D402" s="12"/>
      <c r="E402" s="12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</row>
    <row r="403">
      <c r="C403" s="15"/>
      <c r="D403" s="12"/>
      <c r="E403" s="12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</row>
    <row r="404">
      <c r="C404" s="15"/>
      <c r="D404" s="12"/>
      <c r="E404" s="12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</row>
    <row r="405">
      <c r="C405" s="15"/>
      <c r="D405" s="12"/>
      <c r="E405" s="12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</row>
    <row r="406">
      <c r="C406" s="15"/>
      <c r="D406" s="12"/>
      <c r="E406" s="12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</row>
    <row r="407">
      <c r="C407" s="15"/>
      <c r="D407" s="12"/>
      <c r="E407" s="12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</row>
    <row r="408">
      <c r="C408" s="15"/>
      <c r="D408" s="12"/>
      <c r="E408" s="12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</row>
    <row r="409">
      <c r="C409" s="15"/>
      <c r="D409" s="12"/>
      <c r="E409" s="12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</row>
    <row r="410">
      <c r="C410" s="15"/>
      <c r="D410" s="12"/>
      <c r="E410" s="12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</row>
    <row r="411">
      <c r="C411" s="15"/>
      <c r="D411" s="12"/>
      <c r="E411" s="12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</row>
    <row r="412">
      <c r="C412" s="15"/>
      <c r="D412" s="12"/>
      <c r="E412" s="12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</row>
    <row r="413">
      <c r="C413" s="15"/>
      <c r="D413" s="12"/>
      <c r="E413" s="12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</row>
    <row r="414">
      <c r="C414" s="15"/>
      <c r="D414" s="12"/>
      <c r="E414" s="12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</row>
    <row r="415">
      <c r="C415" s="15"/>
      <c r="D415" s="12"/>
      <c r="E415" s="12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</row>
    <row r="416">
      <c r="C416" s="15"/>
      <c r="D416" s="12"/>
      <c r="E416" s="12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</row>
    <row r="417">
      <c r="C417" s="15"/>
      <c r="D417" s="12"/>
      <c r="E417" s="12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</row>
    <row r="418">
      <c r="C418" s="15"/>
      <c r="D418" s="12"/>
      <c r="E418" s="12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</row>
    <row r="419">
      <c r="C419" s="15"/>
      <c r="D419" s="12"/>
      <c r="E419" s="12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</row>
    <row r="420">
      <c r="C420" s="15"/>
      <c r="D420" s="12"/>
      <c r="E420" s="12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</row>
    <row r="421">
      <c r="C421" s="15"/>
      <c r="D421" s="12"/>
      <c r="E421" s="12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</row>
    <row r="422">
      <c r="C422" s="15"/>
      <c r="D422" s="12"/>
      <c r="E422" s="12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</row>
    <row r="423">
      <c r="C423" s="15"/>
      <c r="D423" s="12"/>
      <c r="E423" s="12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</row>
    <row r="424">
      <c r="C424" s="15"/>
      <c r="D424" s="12"/>
      <c r="E424" s="12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</row>
    <row r="425">
      <c r="C425" s="15"/>
      <c r="D425" s="12"/>
      <c r="E425" s="12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</row>
    <row r="426">
      <c r="C426" s="15"/>
      <c r="D426" s="12"/>
      <c r="E426" s="12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</row>
    <row r="427">
      <c r="C427" s="15"/>
      <c r="D427" s="12"/>
      <c r="E427" s="12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</row>
    <row r="428">
      <c r="C428" s="15"/>
      <c r="D428" s="12"/>
      <c r="E428" s="12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</row>
    <row r="429">
      <c r="C429" s="15"/>
      <c r="D429" s="12"/>
      <c r="E429" s="12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</row>
    <row r="430">
      <c r="C430" s="15"/>
      <c r="D430" s="12"/>
      <c r="E430" s="12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</row>
    <row r="431">
      <c r="C431" s="15"/>
      <c r="D431" s="12"/>
      <c r="E431" s="12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</row>
    <row r="432">
      <c r="C432" s="15"/>
      <c r="D432" s="12"/>
      <c r="E432" s="12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</row>
    <row r="433">
      <c r="C433" s="15"/>
      <c r="D433" s="12"/>
      <c r="E433" s="12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</row>
    <row r="434">
      <c r="C434" s="15"/>
      <c r="D434" s="12"/>
      <c r="E434" s="12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</row>
    <row r="435">
      <c r="C435" s="15"/>
      <c r="D435" s="12"/>
      <c r="E435" s="12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</row>
    <row r="436">
      <c r="C436" s="15"/>
      <c r="D436" s="12"/>
      <c r="E436" s="12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</row>
    <row r="437">
      <c r="C437" s="15"/>
      <c r="D437" s="12"/>
      <c r="E437" s="12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</row>
    <row r="438">
      <c r="C438" s="15"/>
      <c r="D438" s="12"/>
      <c r="E438" s="12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</row>
    <row r="439">
      <c r="C439" s="15"/>
      <c r="D439" s="12"/>
      <c r="E439" s="12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</row>
    <row r="440">
      <c r="C440" s="15"/>
      <c r="D440" s="12"/>
      <c r="E440" s="12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</row>
    <row r="441">
      <c r="C441" s="15"/>
      <c r="D441" s="12"/>
      <c r="E441" s="12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</row>
    <row r="442">
      <c r="C442" s="15"/>
      <c r="D442" s="12"/>
      <c r="E442" s="12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</row>
    <row r="443">
      <c r="C443" s="15"/>
      <c r="D443" s="12"/>
      <c r="E443" s="12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</row>
    <row r="444">
      <c r="C444" s="15"/>
      <c r="D444" s="12"/>
      <c r="E444" s="12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</row>
    <row r="445">
      <c r="C445" s="15"/>
      <c r="D445" s="12"/>
      <c r="E445" s="12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</row>
    <row r="446">
      <c r="C446" s="15"/>
      <c r="D446" s="12"/>
      <c r="E446" s="12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</row>
    <row r="447">
      <c r="C447" s="15"/>
      <c r="D447" s="12"/>
      <c r="E447" s="12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</row>
    <row r="448">
      <c r="C448" s="15"/>
      <c r="D448" s="12"/>
      <c r="E448" s="12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</row>
    <row r="449">
      <c r="C449" s="15"/>
      <c r="D449" s="12"/>
      <c r="E449" s="12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</row>
    <row r="450">
      <c r="C450" s="15"/>
      <c r="D450" s="12"/>
      <c r="E450" s="12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</row>
    <row r="451">
      <c r="C451" s="15"/>
      <c r="D451" s="12"/>
      <c r="E451" s="12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</row>
    <row r="452">
      <c r="C452" s="15"/>
      <c r="D452" s="12"/>
      <c r="E452" s="12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</row>
    <row r="453">
      <c r="C453" s="15"/>
      <c r="D453" s="12"/>
      <c r="E453" s="12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</row>
    <row r="454">
      <c r="C454" s="15"/>
      <c r="D454" s="12"/>
      <c r="E454" s="12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</row>
    <row r="455">
      <c r="C455" s="15"/>
      <c r="D455" s="12"/>
      <c r="E455" s="12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</row>
    <row r="456">
      <c r="C456" s="15"/>
      <c r="D456" s="12"/>
      <c r="E456" s="12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</row>
    <row r="457">
      <c r="C457" s="15"/>
      <c r="D457" s="12"/>
      <c r="E457" s="12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</row>
    <row r="458">
      <c r="C458" s="15"/>
      <c r="D458" s="12"/>
      <c r="E458" s="12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</row>
    <row r="459">
      <c r="C459" s="15"/>
      <c r="D459" s="12"/>
      <c r="E459" s="12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</row>
    <row r="460">
      <c r="C460" s="15"/>
      <c r="D460" s="12"/>
      <c r="E460" s="12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</row>
    <row r="461">
      <c r="C461" s="15"/>
      <c r="D461" s="12"/>
      <c r="E461" s="12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</row>
    <row r="462">
      <c r="C462" s="15"/>
      <c r="D462" s="12"/>
      <c r="E462" s="12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</row>
    <row r="463">
      <c r="C463" s="15"/>
      <c r="D463" s="12"/>
      <c r="E463" s="12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</row>
    <row r="464">
      <c r="C464" s="15"/>
      <c r="D464" s="12"/>
      <c r="E464" s="12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</row>
    <row r="465">
      <c r="C465" s="15"/>
      <c r="D465" s="12"/>
      <c r="E465" s="12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</row>
    <row r="466">
      <c r="C466" s="15"/>
      <c r="D466" s="12"/>
      <c r="E466" s="12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</row>
    <row r="467">
      <c r="C467" s="15"/>
      <c r="D467" s="12"/>
      <c r="E467" s="12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</row>
    <row r="468">
      <c r="C468" s="15"/>
      <c r="D468" s="12"/>
      <c r="E468" s="12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</row>
    <row r="469">
      <c r="C469" s="15"/>
      <c r="D469" s="12"/>
      <c r="E469" s="12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</row>
    <row r="470">
      <c r="C470" s="15"/>
      <c r="D470" s="12"/>
      <c r="E470" s="12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</row>
    <row r="471">
      <c r="C471" s="15"/>
      <c r="D471" s="12"/>
      <c r="E471" s="12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</row>
    <row r="472">
      <c r="C472" s="15"/>
      <c r="D472" s="12"/>
      <c r="E472" s="12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</row>
    <row r="473">
      <c r="C473" s="15"/>
      <c r="D473" s="12"/>
      <c r="E473" s="12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</row>
    <row r="474">
      <c r="C474" s="15"/>
      <c r="D474" s="12"/>
      <c r="E474" s="12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</row>
    <row r="475">
      <c r="C475" s="15"/>
      <c r="D475" s="12"/>
      <c r="E475" s="12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</row>
    <row r="476">
      <c r="C476" s="15"/>
      <c r="D476" s="12"/>
      <c r="E476" s="12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</row>
    <row r="477">
      <c r="C477" s="15"/>
      <c r="D477" s="12"/>
      <c r="E477" s="12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</row>
    <row r="478">
      <c r="C478" s="15"/>
      <c r="D478" s="12"/>
      <c r="E478" s="12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</row>
    <row r="479">
      <c r="C479" s="15"/>
      <c r="D479" s="12"/>
      <c r="E479" s="12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</row>
    <row r="480">
      <c r="C480" s="15"/>
      <c r="D480" s="12"/>
      <c r="E480" s="12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</row>
    <row r="481">
      <c r="C481" s="15"/>
      <c r="D481" s="12"/>
      <c r="E481" s="12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</row>
    <row r="482">
      <c r="C482" s="15"/>
      <c r="D482" s="12"/>
      <c r="E482" s="12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</row>
    <row r="483">
      <c r="C483" s="15"/>
      <c r="D483" s="12"/>
      <c r="E483" s="12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</row>
    <row r="484">
      <c r="C484" s="15"/>
      <c r="D484" s="12"/>
      <c r="E484" s="12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</row>
    <row r="485">
      <c r="C485" s="15"/>
      <c r="D485" s="12"/>
      <c r="E485" s="12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</row>
    <row r="486">
      <c r="C486" s="15"/>
      <c r="D486" s="12"/>
      <c r="E486" s="12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</row>
    <row r="487">
      <c r="C487" s="15"/>
      <c r="D487" s="12"/>
      <c r="E487" s="12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</row>
    <row r="488">
      <c r="C488" s="15"/>
      <c r="D488" s="12"/>
      <c r="E488" s="12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</row>
    <row r="489">
      <c r="C489" s="15"/>
      <c r="D489" s="12"/>
      <c r="E489" s="12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</row>
    <row r="490">
      <c r="C490" s="15"/>
      <c r="D490" s="12"/>
      <c r="E490" s="12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</row>
    <row r="491">
      <c r="C491" s="15"/>
      <c r="D491" s="12"/>
      <c r="E491" s="12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</row>
    <row r="492">
      <c r="C492" s="15"/>
      <c r="D492" s="12"/>
      <c r="E492" s="12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</row>
    <row r="493">
      <c r="C493" s="15"/>
      <c r="D493" s="12"/>
      <c r="E493" s="12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</row>
    <row r="494">
      <c r="C494" s="15"/>
      <c r="D494" s="12"/>
      <c r="E494" s="12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</row>
    <row r="495">
      <c r="C495" s="15"/>
      <c r="D495" s="12"/>
      <c r="E495" s="12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</row>
    <row r="496">
      <c r="C496" s="15"/>
      <c r="D496" s="12"/>
      <c r="E496" s="12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</row>
    <row r="497">
      <c r="C497" s="15"/>
      <c r="D497" s="12"/>
      <c r="E497" s="12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</row>
    <row r="498">
      <c r="C498" s="15"/>
      <c r="D498" s="12"/>
      <c r="E498" s="12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</row>
    <row r="499">
      <c r="C499" s="15"/>
      <c r="D499" s="12"/>
      <c r="E499" s="12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</row>
    <row r="500">
      <c r="C500" s="15"/>
      <c r="D500" s="12"/>
      <c r="E500" s="12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</row>
    <row r="501">
      <c r="C501" s="15"/>
      <c r="D501" s="12"/>
      <c r="E501" s="12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</row>
    <row r="502">
      <c r="C502" s="15"/>
      <c r="D502" s="12"/>
      <c r="E502" s="12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</row>
    <row r="503">
      <c r="C503" s="15"/>
      <c r="D503" s="12"/>
      <c r="E503" s="12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</row>
    <row r="504">
      <c r="C504" s="15"/>
      <c r="D504" s="12"/>
      <c r="E504" s="12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</row>
    <row r="505">
      <c r="C505" s="15"/>
      <c r="D505" s="12"/>
      <c r="E505" s="12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</row>
    <row r="506">
      <c r="C506" s="15"/>
      <c r="D506" s="12"/>
      <c r="E506" s="12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</row>
    <row r="507">
      <c r="C507" s="15"/>
      <c r="D507" s="12"/>
      <c r="E507" s="12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</row>
    <row r="508">
      <c r="C508" s="15"/>
      <c r="D508" s="12"/>
      <c r="E508" s="12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</row>
    <row r="509">
      <c r="C509" s="15"/>
      <c r="D509" s="12"/>
      <c r="E509" s="12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</row>
    <row r="510">
      <c r="C510" s="15"/>
      <c r="D510" s="12"/>
      <c r="E510" s="12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</row>
    <row r="511">
      <c r="C511" s="15"/>
      <c r="D511" s="12"/>
      <c r="E511" s="12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</row>
    <row r="512">
      <c r="C512" s="15"/>
      <c r="D512" s="12"/>
      <c r="E512" s="12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</row>
    <row r="513">
      <c r="C513" s="15"/>
      <c r="D513" s="12"/>
      <c r="E513" s="12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</row>
    <row r="514">
      <c r="C514" s="15"/>
      <c r="D514" s="12"/>
      <c r="E514" s="12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</row>
    <row r="515">
      <c r="C515" s="15"/>
      <c r="D515" s="12"/>
      <c r="E515" s="12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</row>
    <row r="516">
      <c r="C516" s="15"/>
      <c r="D516" s="12"/>
      <c r="E516" s="12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</row>
    <row r="517">
      <c r="C517" s="15"/>
      <c r="D517" s="12"/>
      <c r="E517" s="12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</row>
    <row r="518">
      <c r="C518" s="15"/>
      <c r="D518" s="12"/>
      <c r="E518" s="12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</row>
    <row r="519">
      <c r="C519" s="15"/>
      <c r="D519" s="12"/>
      <c r="E519" s="12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</row>
    <row r="520">
      <c r="C520" s="15"/>
      <c r="D520" s="12"/>
      <c r="E520" s="12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</row>
    <row r="521">
      <c r="C521" s="15"/>
      <c r="D521" s="12"/>
      <c r="E521" s="12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</row>
    <row r="522">
      <c r="C522" s="15"/>
      <c r="D522" s="12"/>
      <c r="E522" s="12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</row>
    <row r="523">
      <c r="C523" s="15"/>
      <c r="D523" s="12"/>
      <c r="E523" s="12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</row>
    <row r="524">
      <c r="C524" s="15"/>
      <c r="D524" s="12"/>
      <c r="E524" s="12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</row>
    <row r="525">
      <c r="C525" s="15"/>
      <c r="D525" s="12"/>
      <c r="E525" s="12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</row>
    <row r="526">
      <c r="C526" s="15"/>
      <c r="D526" s="12"/>
      <c r="E526" s="12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</row>
    <row r="527">
      <c r="C527" s="15"/>
      <c r="D527" s="12"/>
      <c r="E527" s="12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</row>
    <row r="528">
      <c r="C528" s="15"/>
      <c r="D528" s="12"/>
      <c r="E528" s="12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</row>
    <row r="529">
      <c r="C529" s="15"/>
      <c r="D529" s="12"/>
      <c r="E529" s="12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</row>
    <row r="530">
      <c r="C530" s="15"/>
      <c r="D530" s="12"/>
      <c r="E530" s="12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</row>
    <row r="531">
      <c r="C531" s="15"/>
      <c r="D531" s="12"/>
      <c r="E531" s="12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</row>
    <row r="532">
      <c r="C532" s="15"/>
      <c r="D532" s="12"/>
      <c r="E532" s="12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</row>
    <row r="533">
      <c r="C533" s="15"/>
      <c r="D533" s="12"/>
      <c r="E533" s="12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</row>
    <row r="534">
      <c r="C534" s="15"/>
      <c r="D534" s="12"/>
      <c r="E534" s="12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</row>
    <row r="535">
      <c r="C535" s="15"/>
      <c r="D535" s="12"/>
      <c r="E535" s="12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</row>
    <row r="536">
      <c r="C536" s="15"/>
      <c r="D536" s="12"/>
      <c r="E536" s="12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</row>
    <row r="537">
      <c r="C537" s="15"/>
      <c r="D537" s="12"/>
      <c r="E537" s="12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</row>
    <row r="538">
      <c r="C538" s="15"/>
      <c r="D538" s="12"/>
      <c r="E538" s="12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</row>
    <row r="539">
      <c r="C539" s="15"/>
      <c r="D539" s="12"/>
      <c r="E539" s="12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</row>
    <row r="540">
      <c r="C540" s="15"/>
      <c r="D540" s="12"/>
      <c r="E540" s="12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</row>
    <row r="541">
      <c r="C541" s="15"/>
      <c r="D541" s="12"/>
      <c r="E541" s="12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</row>
    <row r="542">
      <c r="C542" s="15"/>
      <c r="D542" s="12"/>
      <c r="E542" s="12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</row>
    <row r="543">
      <c r="C543" s="15"/>
      <c r="D543" s="12"/>
      <c r="E543" s="12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</row>
    <row r="544">
      <c r="C544" s="15"/>
      <c r="D544" s="12"/>
      <c r="E544" s="12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</row>
    <row r="545">
      <c r="C545" s="15"/>
      <c r="D545" s="12"/>
      <c r="E545" s="12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</row>
    <row r="546">
      <c r="C546" s="15"/>
      <c r="D546" s="12"/>
      <c r="E546" s="12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</row>
    <row r="547">
      <c r="C547" s="15"/>
      <c r="D547" s="12"/>
      <c r="E547" s="12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</row>
    <row r="548">
      <c r="C548" s="15"/>
      <c r="D548" s="12"/>
      <c r="E548" s="12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</row>
    <row r="549">
      <c r="C549" s="15"/>
      <c r="D549" s="12"/>
      <c r="E549" s="12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</row>
    <row r="550">
      <c r="C550" s="15"/>
      <c r="D550" s="12"/>
      <c r="E550" s="12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</row>
    <row r="551">
      <c r="C551" s="15"/>
      <c r="D551" s="12"/>
      <c r="E551" s="12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</row>
    <row r="552">
      <c r="C552" s="15"/>
      <c r="D552" s="12"/>
      <c r="E552" s="12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</row>
    <row r="553">
      <c r="C553" s="15"/>
      <c r="D553" s="12"/>
      <c r="E553" s="12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</row>
    <row r="554">
      <c r="C554" s="15"/>
      <c r="D554" s="12"/>
      <c r="E554" s="12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</row>
    <row r="555">
      <c r="C555" s="15"/>
      <c r="D555" s="12"/>
      <c r="E555" s="12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</row>
    <row r="556">
      <c r="C556" s="15"/>
      <c r="D556" s="12"/>
      <c r="E556" s="12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</row>
    <row r="557">
      <c r="C557" s="15"/>
      <c r="D557" s="12"/>
      <c r="E557" s="12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</row>
    <row r="558">
      <c r="C558" s="15"/>
      <c r="D558" s="12"/>
      <c r="E558" s="12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</row>
    <row r="559">
      <c r="C559" s="15"/>
      <c r="D559" s="12"/>
      <c r="E559" s="12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</row>
    <row r="560">
      <c r="C560" s="15"/>
      <c r="D560" s="12"/>
      <c r="E560" s="12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</row>
    <row r="561">
      <c r="C561" s="15"/>
      <c r="D561" s="12"/>
      <c r="E561" s="12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</row>
    <row r="562">
      <c r="C562" s="15"/>
      <c r="D562" s="12"/>
      <c r="E562" s="12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</row>
    <row r="563">
      <c r="C563" s="15"/>
      <c r="D563" s="12"/>
      <c r="E563" s="12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</row>
    <row r="564">
      <c r="C564" s="15"/>
      <c r="D564" s="12"/>
      <c r="E564" s="12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</row>
    <row r="565">
      <c r="C565" s="15"/>
      <c r="D565" s="12"/>
      <c r="E565" s="12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</row>
    <row r="566">
      <c r="C566" s="15"/>
      <c r="D566" s="12"/>
      <c r="E566" s="12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</row>
    <row r="567">
      <c r="C567" s="15"/>
      <c r="D567" s="12"/>
      <c r="E567" s="12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</row>
    <row r="568">
      <c r="C568" s="15"/>
      <c r="D568" s="12"/>
      <c r="E568" s="12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</row>
    <row r="569">
      <c r="C569" s="15"/>
      <c r="D569" s="12"/>
      <c r="E569" s="12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</row>
    <row r="570">
      <c r="C570" s="15"/>
      <c r="D570" s="12"/>
      <c r="E570" s="12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</row>
    <row r="571">
      <c r="C571" s="15"/>
      <c r="D571" s="12"/>
      <c r="E571" s="12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</row>
    <row r="572">
      <c r="C572" s="15"/>
      <c r="D572" s="12"/>
      <c r="E572" s="12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</row>
    <row r="573">
      <c r="C573" s="15"/>
      <c r="D573" s="12"/>
      <c r="E573" s="12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</row>
    <row r="574">
      <c r="C574" s="15"/>
      <c r="D574" s="12"/>
      <c r="E574" s="12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</row>
    <row r="575">
      <c r="C575" s="15"/>
      <c r="D575" s="12"/>
      <c r="E575" s="12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</row>
    <row r="576">
      <c r="C576" s="15"/>
      <c r="D576" s="12"/>
      <c r="E576" s="12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</row>
    <row r="577">
      <c r="C577" s="15"/>
      <c r="D577" s="12"/>
      <c r="E577" s="12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</row>
    <row r="578">
      <c r="C578" s="15"/>
      <c r="D578" s="12"/>
      <c r="E578" s="12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</row>
    <row r="579">
      <c r="C579" s="15"/>
      <c r="D579" s="12"/>
      <c r="E579" s="12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</row>
    <row r="580">
      <c r="C580" s="15"/>
      <c r="D580" s="12"/>
      <c r="E580" s="12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</row>
    <row r="581">
      <c r="C581" s="15"/>
      <c r="D581" s="12"/>
      <c r="E581" s="12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</row>
    <row r="582">
      <c r="C582" s="15"/>
      <c r="D582" s="12"/>
      <c r="E582" s="12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</row>
    <row r="583">
      <c r="C583" s="15"/>
      <c r="D583" s="12"/>
      <c r="E583" s="12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</row>
    <row r="584">
      <c r="C584" s="15"/>
      <c r="D584" s="12"/>
      <c r="E584" s="12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</row>
    <row r="585">
      <c r="C585" s="15"/>
      <c r="D585" s="12"/>
      <c r="E585" s="12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</row>
    <row r="586">
      <c r="C586" s="15"/>
      <c r="D586" s="12"/>
      <c r="E586" s="12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</row>
    <row r="587">
      <c r="C587" s="15"/>
      <c r="D587" s="12"/>
      <c r="E587" s="12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</row>
    <row r="588">
      <c r="C588" s="15"/>
      <c r="D588" s="12"/>
      <c r="E588" s="12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</row>
    <row r="589">
      <c r="C589" s="15"/>
      <c r="D589" s="12"/>
      <c r="E589" s="12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</row>
    <row r="590">
      <c r="C590" s="15"/>
      <c r="D590" s="12"/>
      <c r="E590" s="12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</row>
    <row r="591">
      <c r="C591" s="15"/>
      <c r="D591" s="12"/>
      <c r="E591" s="12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</row>
    <row r="592">
      <c r="C592" s="15"/>
      <c r="D592" s="12"/>
      <c r="E592" s="12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</row>
    <row r="593">
      <c r="C593" s="15"/>
      <c r="D593" s="12"/>
      <c r="E593" s="12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</row>
    <row r="594">
      <c r="C594" s="15"/>
      <c r="D594" s="12"/>
      <c r="E594" s="12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</row>
    <row r="595">
      <c r="C595" s="15"/>
      <c r="D595" s="12"/>
      <c r="E595" s="12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</row>
    <row r="596">
      <c r="C596" s="15"/>
      <c r="D596" s="12"/>
      <c r="E596" s="12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</row>
    <row r="597">
      <c r="C597" s="15"/>
      <c r="D597" s="12"/>
      <c r="E597" s="12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</row>
    <row r="598">
      <c r="C598" s="15"/>
      <c r="D598" s="12"/>
      <c r="E598" s="12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</row>
    <row r="599">
      <c r="C599" s="15"/>
      <c r="D599" s="12"/>
      <c r="E599" s="12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</row>
    <row r="600">
      <c r="C600" s="15"/>
      <c r="D600" s="12"/>
      <c r="E600" s="12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</row>
    <row r="601">
      <c r="C601" s="15"/>
      <c r="D601" s="12"/>
      <c r="E601" s="12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</row>
    <row r="602">
      <c r="C602" s="15"/>
      <c r="D602" s="12"/>
      <c r="E602" s="12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</row>
    <row r="603">
      <c r="C603" s="15"/>
      <c r="D603" s="12"/>
      <c r="E603" s="12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</row>
    <row r="604">
      <c r="C604" s="15"/>
      <c r="D604" s="12"/>
      <c r="E604" s="12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</row>
    <row r="605">
      <c r="C605" s="15"/>
      <c r="D605" s="12"/>
      <c r="E605" s="12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</row>
    <row r="606">
      <c r="C606" s="15"/>
      <c r="D606" s="12"/>
      <c r="E606" s="12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</row>
    <row r="607">
      <c r="C607" s="15"/>
      <c r="D607" s="12"/>
      <c r="E607" s="12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</row>
    <row r="608">
      <c r="C608" s="15"/>
      <c r="D608" s="12"/>
      <c r="E608" s="12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</row>
    <row r="609">
      <c r="C609" s="15"/>
      <c r="D609" s="12"/>
      <c r="E609" s="12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</row>
    <row r="610">
      <c r="C610" s="15"/>
      <c r="D610" s="12"/>
      <c r="E610" s="12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</row>
    <row r="611">
      <c r="C611" s="15"/>
      <c r="D611" s="12"/>
      <c r="E611" s="12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</row>
    <row r="612">
      <c r="C612" s="15"/>
      <c r="D612" s="12"/>
      <c r="E612" s="12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</row>
    <row r="613">
      <c r="C613" s="15"/>
      <c r="D613" s="12"/>
      <c r="E613" s="12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</row>
    <row r="614">
      <c r="C614" s="15"/>
      <c r="D614" s="12"/>
      <c r="E614" s="12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</row>
    <row r="615">
      <c r="C615" s="15"/>
      <c r="D615" s="12"/>
      <c r="E615" s="12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</row>
    <row r="616">
      <c r="C616" s="15"/>
      <c r="D616" s="12"/>
      <c r="E616" s="12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</row>
    <row r="617">
      <c r="C617" s="15"/>
      <c r="D617" s="12"/>
      <c r="E617" s="12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</row>
    <row r="618">
      <c r="C618" s="15"/>
      <c r="D618" s="12"/>
      <c r="E618" s="12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</row>
    <row r="619">
      <c r="C619" s="15"/>
      <c r="D619" s="12"/>
      <c r="E619" s="12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</row>
    <row r="620">
      <c r="C620" s="15"/>
      <c r="D620" s="12"/>
      <c r="E620" s="12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</row>
    <row r="621">
      <c r="C621" s="15"/>
      <c r="D621" s="12"/>
      <c r="E621" s="12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</row>
    <row r="622">
      <c r="C622" s="15"/>
      <c r="D622" s="12"/>
      <c r="E622" s="12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</row>
    <row r="623">
      <c r="C623" s="15"/>
      <c r="D623" s="12"/>
      <c r="E623" s="12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</row>
    <row r="624">
      <c r="C624" s="15"/>
      <c r="D624" s="12"/>
      <c r="E624" s="12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</row>
    <row r="625">
      <c r="C625" s="15"/>
      <c r="D625" s="12"/>
      <c r="E625" s="12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</row>
    <row r="626">
      <c r="C626" s="15"/>
      <c r="D626" s="12"/>
      <c r="E626" s="12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</row>
    <row r="627">
      <c r="C627" s="15"/>
      <c r="D627" s="12"/>
      <c r="E627" s="12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</row>
    <row r="628">
      <c r="C628" s="15"/>
      <c r="D628" s="12"/>
      <c r="E628" s="12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</row>
    <row r="629">
      <c r="C629" s="15"/>
      <c r="D629" s="12"/>
      <c r="E629" s="12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</row>
    <row r="630">
      <c r="C630" s="15"/>
      <c r="D630" s="12"/>
      <c r="E630" s="12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</row>
    <row r="631">
      <c r="C631" s="15"/>
      <c r="D631" s="12"/>
      <c r="E631" s="12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</row>
    <row r="632">
      <c r="C632" s="15"/>
      <c r="D632" s="12"/>
      <c r="E632" s="12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</row>
    <row r="633">
      <c r="C633" s="15"/>
      <c r="D633" s="12"/>
      <c r="E633" s="12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</row>
    <row r="634">
      <c r="C634" s="15"/>
      <c r="D634" s="12"/>
      <c r="E634" s="12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</row>
    <row r="635">
      <c r="C635" s="15"/>
      <c r="D635" s="12"/>
      <c r="E635" s="12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</row>
    <row r="636">
      <c r="C636" s="15"/>
      <c r="D636" s="12"/>
      <c r="E636" s="12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</row>
    <row r="637">
      <c r="C637" s="15"/>
      <c r="D637" s="12"/>
      <c r="E637" s="12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</row>
    <row r="638">
      <c r="C638" s="15"/>
      <c r="D638" s="12"/>
      <c r="E638" s="12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</row>
    <row r="639">
      <c r="C639" s="15"/>
      <c r="D639" s="12"/>
      <c r="E639" s="12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</row>
    <row r="640">
      <c r="C640" s="15"/>
      <c r="D640" s="12"/>
      <c r="E640" s="12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</row>
    <row r="641">
      <c r="C641" s="15"/>
      <c r="D641" s="12"/>
      <c r="E641" s="12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</row>
    <row r="642">
      <c r="C642" s="15"/>
      <c r="D642" s="12"/>
      <c r="E642" s="12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</row>
    <row r="643">
      <c r="C643" s="15"/>
      <c r="D643" s="12"/>
      <c r="E643" s="12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</row>
    <row r="644">
      <c r="C644" s="15"/>
      <c r="D644" s="12"/>
      <c r="E644" s="12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</row>
    <row r="645">
      <c r="C645" s="15"/>
      <c r="D645" s="12"/>
      <c r="E645" s="12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</row>
    <row r="646">
      <c r="C646" s="15"/>
      <c r="D646" s="12"/>
      <c r="E646" s="12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</row>
    <row r="647">
      <c r="C647" s="15"/>
      <c r="D647" s="12"/>
      <c r="E647" s="12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</row>
    <row r="648">
      <c r="C648" s="15"/>
      <c r="D648" s="12"/>
      <c r="E648" s="12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</row>
    <row r="649">
      <c r="C649" s="15"/>
      <c r="D649" s="12"/>
      <c r="E649" s="12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</row>
    <row r="650">
      <c r="C650" s="15"/>
      <c r="D650" s="12"/>
      <c r="E650" s="12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</row>
    <row r="651">
      <c r="C651" s="15"/>
      <c r="D651" s="12"/>
      <c r="E651" s="12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</row>
    <row r="652">
      <c r="C652" s="15"/>
      <c r="D652" s="12"/>
      <c r="E652" s="12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</row>
    <row r="653">
      <c r="C653" s="15"/>
      <c r="D653" s="12"/>
      <c r="E653" s="12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</row>
    <row r="654">
      <c r="C654" s="15"/>
      <c r="D654" s="12"/>
      <c r="E654" s="12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</row>
    <row r="655">
      <c r="C655" s="15"/>
      <c r="D655" s="12"/>
      <c r="E655" s="12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</row>
    <row r="656">
      <c r="C656" s="15"/>
      <c r="D656" s="12"/>
      <c r="E656" s="12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</row>
    <row r="657">
      <c r="C657" s="15"/>
      <c r="D657" s="12"/>
      <c r="E657" s="12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</row>
    <row r="658">
      <c r="C658" s="15"/>
      <c r="D658" s="12"/>
      <c r="E658" s="12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</row>
    <row r="659">
      <c r="C659" s="15"/>
      <c r="D659" s="12"/>
      <c r="E659" s="12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</row>
    <row r="660">
      <c r="C660" s="15"/>
      <c r="D660" s="12"/>
      <c r="E660" s="12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</row>
    <row r="661">
      <c r="C661" s="15"/>
      <c r="D661" s="12"/>
      <c r="E661" s="12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</row>
    <row r="662">
      <c r="C662" s="15"/>
      <c r="D662" s="12"/>
      <c r="E662" s="12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</row>
    <row r="663">
      <c r="C663" s="15"/>
      <c r="D663" s="12"/>
      <c r="E663" s="12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</row>
    <row r="664">
      <c r="C664" s="15"/>
      <c r="D664" s="12"/>
      <c r="E664" s="12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</row>
    <row r="665">
      <c r="C665" s="15"/>
      <c r="D665" s="12"/>
      <c r="E665" s="12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</row>
    <row r="666">
      <c r="C666" s="15"/>
      <c r="D666" s="12"/>
      <c r="E666" s="12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</row>
    <row r="667">
      <c r="C667" s="15"/>
      <c r="D667" s="12"/>
      <c r="E667" s="12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</row>
    <row r="668">
      <c r="C668" s="15"/>
      <c r="D668" s="12"/>
      <c r="E668" s="12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</row>
    <row r="669">
      <c r="C669" s="15"/>
      <c r="D669" s="12"/>
      <c r="E669" s="12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</row>
    <row r="670">
      <c r="C670" s="15"/>
      <c r="D670" s="12"/>
      <c r="E670" s="12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</row>
    <row r="671">
      <c r="C671" s="15"/>
      <c r="D671" s="12"/>
      <c r="E671" s="12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</row>
    <row r="672">
      <c r="C672" s="15"/>
      <c r="D672" s="12"/>
      <c r="E672" s="12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</row>
    <row r="673">
      <c r="C673" s="15"/>
      <c r="D673" s="12"/>
      <c r="E673" s="12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</row>
    <row r="674">
      <c r="C674" s="15"/>
      <c r="D674" s="12"/>
      <c r="E674" s="12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</row>
    <row r="675">
      <c r="C675" s="15"/>
      <c r="D675" s="12"/>
      <c r="E675" s="12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</row>
    <row r="676">
      <c r="C676" s="15"/>
      <c r="D676" s="12"/>
      <c r="E676" s="12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</row>
    <row r="677">
      <c r="C677" s="15"/>
      <c r="D677" s="12"/>
      <c r="E677" s="12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</row>
    <row r="678">
      <c r="C678" s="15"/>
      <c r="D678" s="12"/>
      <c r="E678" s="12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</row>
    <row r="679">
      <c r="C679" s="15"/>
      <c r="D679" s="12"/>
      <c r="E679" s="12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</row>
    <row r="680">
      <c r="C680" s="15"/>
      <c r="D680" s="12"/>
      <c r="E680" s="12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</row>
    <row r="681">
      <c r="C681" s="15"/>
      <c r="D681" s="12"/>
      <c r="E681" s="12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</row>
    <row r="682">
      <c r="C682" s="15"/>
      <c r="D682" s="12"/>
      <c r="E682" s="12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</row>
    <row r="683">
      <c r="C683" s="15"/>
      <c r="D683" s="12"/>
      <c r="E683" s="12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</row>
    <row r="684">
      <c r="C684" s="15"/>
      <c r="D684" s="12"/>
      <c r="E684" s="12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</row>
    <row r="685">
      <c r="C685" s="15"/>
      <c r="D685" s="12"/>
      <c r="E685" s="12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</row>
    <row r="686">
      <c r="C686" s="15"/>
      <c r="D686" s="12"/>
      <c r="E686" s="12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</row>
    <row r="687">
      <c r="C687" s="15"/>
      <c r="D687" s="12"/>
      <c r="E687" s="12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</row>
    <row r="688">
      <c r="C688" s="15"/>
      <c r="D688" s="12"/>
      <c r="E688" s="12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</row>
    <row r="689">
      <c r="C689" s="15"/>
      <c r="D689" s="12"/>
      <c r="E689" s="12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</row>
    <row r="690">
      <c r="C690" s="15"/>
      <c r="D690" s="12"/>
      <c r="E690" s="12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</row>
    <row r="691">
      <c r="C691" s="15"/>
      <c r="D691" s="12"/>
      <c r="E691" s="12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</row>
    <row r="692">
      <c r="C692" s="15"/>
      <c r="D692" s="12"/>
      <c r="E692" s="12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</row>
    <row r="693">
      <c r="C693" s="15"/>
      <c r="D693" s="12"/>
      <c r="E693" s="12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</row>
    <row r="694">
      <c r="C694" s="15"/>
      <c r="D694" s="12"/>
      <c r="E694" s="12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</row>
    <row r="695">
      <c r="C695" s="15"/>
      <c r="D695" s="12"/>
      <c r="E695" s="12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</row>
    <row r="696">
      <c r="C696" s="15"/>
      <c r="D696" s="12"/>
      <c r="E696" s="12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</row>
    <row r="697">
      <c r="C697" s="15"/>
      <c r="D697" s="12"/>
      <c r="E697" s="12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</row>
    <row r="698">
      <c r="C698" s="15"/>
      <c r="D698" s="12"/>
      <c r="E698" s="12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</row>
    <row r="699">
      <c r="C699" s="15"/>
      <c r="D699" s="12"/>
      <c r="E699" s="12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</row>
    <row r="700">
      <c r="C700" s="15"/>
      <c r="D700" s="12"/>
      <c r="E700" s="12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</row>
    <row r="701">
      <c r="C701" s="15"/>
      <c r="D701" s="12"/>
      <c r="E701" s="12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</row>
    <row r="702">
      <c r="C702" s="15"/>
      <c r="D702" s="12"/>
      <c r="E702" s="12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</row>
    <row r="703">
      <c r="C703" s="15"/>
      <c r="D703" s="12"/>
      <c r="E703" s="12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</row>
    <row r="704">
      <c r="C704" s="15"/>
      <c r="D704" s="12"/>
      <c r="E704" s="12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</row>
    <row r="705">
      <c r="C705" s="15"/>
      <c r="D705" s="12"/>
      <c r="E705" s="12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</row>
    <row r="706">
      <c r="C706" s="15"/>
      <c r="D706" s="12"/>
      <c r="E706" s="12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</row>
    <row r="707">
      <c r="C707" s="15"/>
      <c r="D707" s="12"/>
      <c r="E707" s="12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</row>
    <row r="708">
      <c r="C708" s="15"/>
      <c r="D708" s="12"/>
      <c r="E708" s="12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</row>
    <row r="709">
      <c r="C709" s="15"/>
      <c r="D709" s="12"/>
      <c r="E709" s="12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</row>
    <row r="710">
      <c r="C710" s="15"/>
      <c r="D710" s="12"/>
      <c r="E710" s="12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</row>
    <row r="711">
      <c r="C711" s="15"/>
      <c r="D711" s="12"/>
      <c r="E711" s="12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</row>
    <row r="712">
      <c r="C712" s="15"/>
      <c r="D712" s="12"/>
      <c r="E712" s="12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</row>
    <row r="713">
      <c r="C713" s="15"/>
      <c r="D713" s="12"/>
      <c r="E713" s="12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</row>
    <row r="714">
      <c r="C714" s="15"/>
      <c r="D714" s="12"/>
      <c r="E714" s="12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</row>
    <row r="715">
      <c r="C715" s="15"/>
      <c r="D715" s="12"/>
      <c r="E715" s="12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</row>
    <row r="716">
      <c r="C716" s="15"/>
      <c r="D716" s="12"/>
      <c r="E716" s="12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</row>
    <row r="717">
      <c r="C717" s="15"/>
      <c r="D717" s="12"/>
      <c r="E717" s="12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</row>
    <row r="718">
      <c r="C718" s="15"/>
      <c r="D718" s="12"/>
      <c r="E718" s="12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</row>
    <row r="719">
      <c r="C719" s="15"/>
      <c r="D719" s="12"/>
      <c r="E719" s="12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</row>
    <row r="720">
      <c r="C720" s="15"/>
      <c r="D720" s="12"/>
      <c r="E720" s="12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</row>
    <row r="721">
      <c r="C721" s="15"/>
      <c r="D721" s="12"/>
      <c r="E721" s="12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</row>
    <row r="722">
      <c r="C722" s="15"/>
      <c r="D722" s="12"/>
      <c r="E722" s="12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</row>
    <row r="723">
      <c r="C723" s="15"/>
      <c r="D723" s="12"/>
      <c r="E723" s="12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</row>
    <row r="724">
      <c r="C724" s="15"/>
      <c r="D724" s="12"/>
      <c r="E724" s="12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</row>
    <row r="725">
      <c r="C725" s="15"/>
      <c r="D725" s="12"/>
      <c r="E725" s="12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</row>
    <row r="726">
      <c r="C726" s="15"/>
      <c r="D726" s="12"/>
      <c r="E726" s="12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</row>
    <row r="727">
      <c r="C727" s="15"/>
      <c r="D727" s="12"/>
      <c r="E727" s="12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</row>
    <row r="728">
      <c r="C728" s="15"/>
      <c r="D728" s="12"/>
      <c r="E728" s="12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</row>
    <row r="729">
      <c r="C729" s="15"/>
      <c r="D729" s="12"/>
      <c r="E729" s="12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</row>
    <row r="730">
      <c r="C730" s="15"/>
      <c r="D730" s="12"/>
      <c r="E730" s="12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</row>
    <row r="731">
      <c r="C731" s="15"/>
      <c r="D731" s="12"/>
      <c r="E731" s="12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</row>
    <row r="732">
      <c r="C732" s="15"/>
      <c r="D732" s="12"/>
      <c r="E732" s="12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</row>
    <row r="733">
      <c r="C733" s="15"/>
      <c r="D733" s="12"/>
      <c r="E733" s="12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</row>
    <row r="734">
      <c r="C734" s="15"/>
      <c r="D734" s="12"/>
      <c r="E734" s="12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</row>
    <row r="735">
      <c r="C735" s="15"/>
      <c r="D735" s="12"/>
      <c r="E735" s="12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</row>
    <row r="736">
      <c r="C736" s="15"/>
      <c r="D736" s="12"/>
      <c r="E736" s="12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</row>
    <row r="737">
      <c r="C737" s="15"/>
      <c r="D737" s="12"/>
      <c r="E737" s="12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</row>
    <row r="738">
      <c r="C738" s="15"/>
      <c r="D738" s="12"/>
      <c r="E738" s="12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</row>
    <row r="739">
      <c r="C739" s="15"/>
      <c r="D739" s="12"/>
      <c r="E739" s="12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</row>
    <row r="740">
      <c r="C740" s="15"/>
      <c r="D740" s="12"/>
      <c r="E740" s="12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</row>
    <row r="741">
      <c r="C741" s="15"/>
      <c r="D741" s="12"/>
      <c r="E741" s="12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</row>
    <row r="742">
      <c r="C742" s="15"/>
      <c r="D742" s="12"/>
      <c r="E742" s="12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</row>
    <row r="743">
      <c r="C743" s="15"/>
      <c r="D743" s="12"/>
      <c r="E743" s="12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</row>
    <row r="744">
      <c r="C744" s="15"/>
      <c r="D744" s="12"/>
      <c r="E744" s="12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</row>
    <row r="745">
      <c r="C745" s="15"/>
      <c r="D745" s="12"/>
      <c r="E745" s="12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</row>
    <row r="746">
      <c r="C746" s="15"/>
      <c r="D746" s="12"/>
      <c r="E746" s="12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</row>
    <row r="747">
      <c r="C747" s="15"/>
      <c r="D747" s="12"/>
      <c r="E747" s="12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</row>
    <row r="748">
      <c r="C748" s="15"/>
      <c r="D748" s="12"/>
      <c r="E748" s="12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</row>
    <row r="749">
      <c r="C749" s="15"/>
      <c r="D749" s="12"/>
      <c r="E749" s="12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</row>
    <row r="750">
      <c r="C750" s="15"/>
      <c r="D750" s="12"/>
      <c r="E750" s="12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</row>
    <row r="751">
      <c r="C751" s="15"/>
      <c r="D751" s="12"/>
      <c r="E751" s="12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</row>
    <row r="752">
      <c r="C752" s="15"/>
      <c r="D752" s="12"/>
      <c r="E752" s="12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</row>
    <row r="753">
      <c r="C753" s="15"/>
      <c r="D753" s="12"/>
      <c r="E753" s="12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</row>
    <row r="754">
      <c r="C754" s="15"/>
      <c r="D754" s="12"/>
      <c r="E754" s="12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</row>
    <row r="755">
      <c r="C755" s="15"/>
      <c r="D755" s="12"/>
      <c r="E755" s="12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</row>
    <row r="756">
      <c r="C756" s="15"/>
      <c r="D756" s="12"/>
      <c r="E756" s="12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</row>
    <row r="757">
      <c r="C757" s="15"/>
      <c r="D757" s="12"/>
      <c r="E757" s="12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</row>
    <row r="758">
      <c r="C758" s="15"/>
      <c r="D758" s="12"/>
      <c r="E758" s="12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</row>
    <row r="759">
      <c r="C759" s="15"/>
      <c r="D759" s="12"/>
      <c r="E759" s="12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</row>
    <row r="760">
      <c r="C760" s="15"/>
      <c r="D760" s="12"/>
      <c r="E760" s="12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</row>
    <row r="761">
      <c r="C761" s="15"/>
      <c r="D761" s="12"/>
      <c r="E761" s="12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</row>
    <row r="762">
      <c r="C762" s="15"/>
      <c r="D762" s="12"/>
      <c r="E762" s="12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</row>
    <row r="763">
      <c r="C763" s="15"/>
      <c r="D763" s="12"/>
      <c r="E763" s="12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</row>
    <row r="764">
      <c r="C764" s="15"/>
      <c r="D764" s="12"/>
      <c r="E764" s="12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</row>
    <row r="765">
      <c r="C765" s="15"/>
      <c r="D765" s="12"/>
      <c r="E765" s="12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</row>
    <row r="766">
      <c r="C766" s="15"/>
      <c r="D766" s="12"/>
      <c r="E766" s="12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</row>
    <row r="767">
      <c r="C767" s="15"/>
      <c r="D767" s="12"/>
      <c r="E767" s="12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</row>
    <row r="768">
      <c r="C768" s="15"/>
      <c r="D768" s="12"/>
      <c r="E768" s="12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</row>
    <row r="769">
      <c r="C769" s="15"/>
      <c r="D769" s="12"/>
      <c r="E769" s="12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</row>
    <row r="770">
      <c r="C770" s="15"/>
      <c r="D770" s="12"/>
      <c r="E770" s="12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</row>
    <row r="771">
      <c r="C771" s="15"/>
      <c r="D771" s="12"/>
      <c r="E771" s="12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</row>
    <row r="772">
      <c r="C772" s="15"/>
      <c r="D772" s="12"/>
      <c r="E772" s="12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</row>
    <row r="773">
      <c r="C773" s="15"/>
      <c r="D773" s="12"/>
      <c r="E773" s="12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</row>
    <row r="774">
      <c r="C774" s="15"/>
      <c r="D774" s="12"/>
      <c r="E774" s="12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</row>
    <row r="775">
      <c r="C775" s="15"/>
      <c r="D775" s="12"/>
      <c r="E775" s="12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</row>
    <row r="776">
      <c r="C776" s="15"/>
      <c r="D776" s="12"/>
      <c r="E776" s="12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</row>
    <row r="777">
      <c r="C777" s="15"/>
      <c r="D777" s="12"/>
      <c r="E777" s="12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</row>
    <row r="778">
      <c r="C778" s="15"/>
      <c r="D778" s="12"/>
      <c r="E778" s="12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</row>
    <row r="779">
      <c r="C779" s="15"/>
      <c r="D779" s="12"/>
      <c r="E779" s="12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</row>
    <row r="780">
      <c r="C780" s="15"/>
      <c r="D780" s="12"/>
      <c r="E780" s="12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</row>
    <row r="781">
      <c r="C781" s="15"/>
      <c r="D781" s="12"/>
      <c r="E781" s="12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</row>
    <row r="782">
      <c r="C782" s="15"/>
      <c r="D782" s="12"/>
      <c r="E782" s="12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</row>
    <row r="783">
      <c r="C783" s="15"/>
      <c r="D783" s="12"/>
      <c r="E783" s="12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</row>
    <row r="784">
      <c r="C784" s="15"/>
      <c r="D784" s="12"/>
      <c r="E784" s="12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</row>
    <row r="785">
      <c r="C785" s="15"/>
      <c r="D785" s="12"/>
      <c r="E785" s="12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</row>
    <row r="786">
      <c r="C786" s="15"/>
      <c r="D786" s="12"/>
      <c r="E786" s="12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</row>
    <row r="787">
      <c r="C787" s="15"/>
      <c r="D787" s="12"/>
      <c r="E787" s="12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</row>
    <row r="788">
      <c r="C788" s="15"/>
      <c r="D788" s="12"/>
      <c r="E788" s="12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</row>
    <row r="789">
      <c r="C789" s="15"/>
      <c r="D789" s="12"/>
      <c r="E789" s="12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</row>
    <row r="790">
      <c r="C790" s="15"/>
      <c r="D790" s="12"/>
      <c r="E790" s="12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</row>
    <row r="791">
      <c r="C791" s="15"/>
      <c r="D791" s="12"/>
      <c r="E791" s="12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</row>
    <row r="792">
      <c r="C792" s="15"/>
      <c r="D792" s="12"/>
      <c r="E792" s="12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</row>
    <row r="793">
      <c r="C793" s="15"/>
      <c r="D793" s="12"/>
      <c r="E793" s="12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</row>
    <row r="794">
      <c r="C794" s="15"/>
      <c r="D794" s="12"/>
      <c r="E794" s="12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</row>
    <row r="795">
      <c r="C795" s="15"/>
      <c r="D795" s="12"/>
      <c r="E795" s="12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</row>
    <row r="796">
      <c r="C796" s="15"/>
      <c r="D796" s="12"/>
      <c r="E796" s="12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</row>
    <row r="797">
      <c r="C797" s="15"/>
      <c r="D797" s="12"/>
      <c r="E797" s="12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</row>
    <row r="798">
      <c r="C798" s="15"/>
      <c r="D798" s="12"/>
      <c r="E798" s="12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</row>
    <row r="799">
      <c r="C799" s="15"/>
      <c r="D799" s="12"/>
      <c r="E799" s="12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</row>
    <row r="800">
      <c r="C800" s="15"/>
      <c r="D800" s="12"/>
      <c r="E800" s="12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</row>
    <row r="801">
      <c r="C801" s="15"/>
      <c r="D801" s="12"/>
      <c r="E801" s="12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</row>
    <row r="802">
      <c r="C802" s="15"/>
      <c r="D802" s="12"/>
      <c r="E802" s="12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</row>
    <row r="803">
      <c r="C803" s="15"/>
      <c r="D803" s="12"/>
      <c r="E803" s="12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</row>
    <row r="804">
      <c r="C804" s="15"/>
      <c r="D804" s="12"/>
      <c r="E804" s="12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</row>
    <row r="805">
      <c r="C805" s="15"/>
      <c r="D805" s="12"/>
      <c r="E805" s="12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</row>
    <row r="806">
      <c r="C806" s="15"/>
      <c r="D806" s="12"/>
      <c r="E806" s="12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</row>
    <row r="807">
      <c r="C807" s="15"/>
      <c r="D807" s="12"/>
      <c r="E807" s="12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</row>
    <row r="808">
      <c r="C808" s="15"/>
      <c r="D808" s="12"/>
      <c r="E808" s="12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</row>
    <row r="809">
      <c r="C809" s="15"/>
      <c r="D809" s="12"/>
      <c r="E809" s="12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</row>
    <row r="810">
      <c r="C810" s="15"/>
      <c r="D810" s="12"/>
      <c r="E810" s="12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</row>
    <row r="811">
      <c r="C811" s="15"/>
      <c r="D811" s="12"/>
      <c r="E811" s="12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</row>
    <row r="812">
      <c r="C812" s="15"/>
      <c r="D812" s="12"/>
      <c r="E812" s="12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</row>
    <row r="813">
      <c r="C813" s="15"/>
      <c r="D813" s="12"/>
      <c r="E813" s="12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</row>
    <row r="814">
      <c r="C814" s="15"/>
      <c r="D814" s="12"/>
      <c r="E814" s="12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</row>
    <row r="815">
      <c r="C815" s="15"/>
      <c r="D815" s="12"/>
      <c r="E815" s="12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</row>
    <row r="816">
      <c r="C816" s="15"/>
      <c r="D816" s="12"/>
      <c r="E816" s="12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</row>
    <row r="817">
      <c r="C817" s="15"/>
      <c r="D817" s="12"/>
      <c r="E817" s="12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</row>
    <row r="818">
      <c r="C818" s="15"/>
      <c r="D818" s="12"/>
      <c r="E818" s="12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</row>
    <row r="819">
      <c r="C819" s="15"/>
      <c r="D819" s="12"/>
      <c r="E819" s="12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</row>
    <row r="820">
      <c r="C820" s="15"/>
      <c r="D820" s="12"/>
      <c r="E820" s="12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</row>
    <row r="821">
      <c r="C821" s="15"/>
      <c r="D821" s="12"/>
      <c r="E821" s="12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</row>
    <row r="822">
      <c r="C822" s="15"/>
      <c r="D822" s="12"/>
      <c r="E822" s="12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</row>
    <row r="823">
      <c r="C823" s="15"/>
      <c r="D823" s="12"/>
      <c r="E823" s="12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</row>
    <row r="824">
      <c r="C824" s="15"/>
      <c r="D824" s="12"/>
      <c r="E824" s="12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</row>
    <row r="825">
      <c r="C825" s="15"/>
      <c r="D825" s="12"/>
      <c r="E825" s="12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</row>
    <row r="826">
      <c r="C826" s="15"/>
      <c r="D826" s="12"/>
      <c r="E826" s="12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</row>
    <row r="827">
      <c r="C827" s="15"/>
      <c r="D827" s="12"/>
      <c r="E827" s="12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</row>
    <row r="828">
      <c r="C828" s="15"/>
      <c r="D828" s="12"/>
      <c r="E828" s="12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</row>
    <row r="829">
      <c r="C829" s="15"/>
      <c r="D829" s="12"/>
      <c r="E829" s="12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</row>
    <row r="830">
      <c r="C830" s="15"/>
      <c r="D830" s="12"/>
      <c r="E830" s="12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</row>
    <row r="831">
      <c r="C831" s="15"/>
      <c r="D831" s="12"/>
      <c r="E831" s="12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</row>
    <row r="832">
      <c r="C832" s="15"/>
      <c r="D832" s="12"/>
      <c r="E832" s="12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</row>
    <row r="833">
      <c r="C833" s="15"/>
      <c r="D833" s="12"/>
      <c r="E833" s="12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</row>
    <row r="834">
      <c r="C834" s="15"/>
      <c r="D834" s="12"/>
      <c r="E834" s="12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</row>
    <row r="835">
      <c r="C835" s="15"/>
      <c r="D835" s="12"/>
      <c r="E835" s="12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</row>
    <row r="836">
      <c r="C836" s="15"/>
      <c r="D836" s="12"/>
      <c r="E836" s="12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</row>
    <row r="837">
      <c r="C837" s="15"/>
      <c r="D837" s="12"/>
      <c r="E837" s="12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</row>
    <row r="838">
      <c r="C838" s="15"/>
      <c r="D838" s="12"/>
      <c r="E838" s="12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</row>
    <row r="839">
      <c r="C839" s="15"/>
      <c r="D839" s="12"/>
      <c r="E839" s="12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</row>
    <row r="840">
      <c r="C840" s="15"/>
      <c r="D840" s="12"/>
      <c r="E840" s="12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</row>
    <row r="841">
      <c r="C841" s="15"/>
      <c r="D841" s="12"/>
      <c r="E841" s="12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</row>
    <row r="842">
      <c r="C842" s="15"/>
      <c r="D842" s="12"/>
      <c r="E842" s="12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</row>
    <row r="843">
      <c r="C843" s="15"/>
      <c r="D843" s="12"/>
      <c r="E843" s="12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</row>
    <row r="844">
      <c r="C844" s="15"/>
      <c r="D844" s="12"/>
      <c r="E844" s="12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</row>
    <row r="845">
      <c r="C845" s="15"/>
      <c r="D845" s="12"/>
      <c r="E845" s="12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</row>
    <row r="846">
      <c r="C846" s="15"/>
      <c r="D846" s="12"/>
      <c r="E846" s="12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</row>
    <row r="847">
      <c r="C847" s="15"/>
      <c r="D847" s="12"/>
      <c r="E847" s="12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</row>
    <row r="848">
      <c r="C848" s="15"/>
      <c r="D848" s="12"/>
      <c r="E848" s="12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</row>
    <row r="849">
      <c r="C849" s="15"/>
      <c r="D849" s="12"/>
      <c r="E849" s="12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</row>
    <row r="850">
      <c r="C850" s="15"/>
      <c r="D850" s="12"/>
      <c r="E850" s="12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</row>
    <row r="851">
      <c r="C851" s="15"/>
      <c r="D851" s="12"/>
      <c r="E851" s="12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</row>
    <row r="852">
      <c r="C852" s="15"/>
      <c r="D852" s="12"/>
      <c r="E852" s="12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</row>
    <row r="853">
      <c r="C853" s="15"/>
      <c r="D853" s="12"/>
      <c r="E853" s="12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</row>
    <row r="854">
      <c r="C854" s="15"/>
      <c r="D854" s="12"/>
      <c r="E854" s="12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</row>
    <row r="855">
      <c r="C855" s="15"/>
      <c r="D855" s="12"/>
      <c r="E855" s="12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</row>
    <row r="856">
      <c r="C856" s="15"/>
      <c r="D856" s="12"/>
      <c r="E856" s="12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</row>
    <row r="857">
      <c r="C857" s="15"/>
      <c r="D857" s="12"/>
      <c r="E857" s="12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</row>
    <row r="858">
      <c r="C858" s="15"/>
      <c r="D858" s="12"/>
      <c r="E858" s="12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</row>
    <row r="859">
      <c r="C859" s="15"/>
      <c r="D859" s="12"/>
      <c r="E859" s="12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</row>
    <row r="860">
      <c r="C860" s="15"/>
      <c r="D860" s="12"/>
      <c r="E860" s="12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</row>
    <row r="861">
      <c r="C861" s="15"/>
      <c r="D861" s="12"/>
      <c r="E861" s="12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</row>
    <row r="862">
      <c r="C862" s="15"/>
      <c r="D862" s="12"/>
      <c r="E862" s="12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</row>
    <row r="863">
      <c r="C863" s="15"/>
      <c r="D863" s="12"/>
      <c r="E863" s="12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</row>
    <row r="864">
      <c r="C864" s="15"/>
      <c r="D864" s="12"/>
      <c r="E864" s="12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</row>
    <row r="865">
      <c r="C865" s="15"/>
      <c r="D865" s="12"/>
      <c r="E865" s="12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</row>
    <row r="866">
      <c r="C866" s="15"/>
      <c r="D866" s="12"/>
      <c r="E866" s="12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</row>
    <row r="867">
      <c r="C867" s="15"/>
      <c r="D867" s="12"/>
      <c r="E867" s="12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</row>
    <row r="868">
      <c r="C868" s="15"/>
      <c r="D868" s="12"/>
      <c r="E868" s="12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</row>
    <row r="869">
      <c r="C869" s="15"/>
      <c r="D869" s="12"/>
      <c r="E869" s="12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</row>
    <row r="870">
      <c r="C870" s="15"/>
      <c r="D870" s="12"/>
      <c r="E870" s="12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</row>
    <row r="871">
      <c r="C871" s="15"/>
      <c r="D871" s="12"/>
      <c r="E871" s="12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</row>
    <row r="872">
      <c r="C872" s="15"/>
      <c r="D872" s="12"/>
      <c r="E872" s="12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</row>
    <row r="873">
      <c r="C873" s="15"/>
      <c r="D873" s="12"/>
      <c r="E873" s="12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</row>
    <row r="874">
      <c r="C874" s="15"/>
      <c r="D874" s="12"/>
      <c r="E874" s="12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</row>
    <row r="875">
      <c r="C875" s="15"/>
      <c r="D875" s="12"/>
      <c r="E875" s="12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</row>
    <row r="876">
      <c r="C876" s="15"/>
      <c r="D876" s="12"/>
      <c r="E876" s="12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</row>
    <row r="877">
      <c r="C877" s="15"/>
      <c r="D877" s="12"/>
      <c r="E877" s="12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</row>
    <row r="878">
      <c r="C878" s="15"/>
      <c r="D878" s="12"/>
      <c r="E878" s="12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</row>
    <row r="879">
      <c r="C879" s="15"/>
      <c r="D879" s="12"/>
      <c r="E879" s="12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</row>
    <row r="880">
      <c r="C880" s="15"/>
      <c r="D880" s="12"/>
      <c r="E880" s="12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</row>
    <row r="881">
      <c r="C881" s="15"/>
      <c r="D881" s="12"/>
      <c r="E881" s="12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</row>
    <row r="882">
      <c r="C882" s="15"/>
      <c r="D882" s="12"/>
      <c r="E882" s="12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</row>
    <row r="883">
      <c r="C883" s="15"/>
      <c r="D883" s="12"/>
      <c r="E883" s="12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</row>
    <row r="884">
      <c r="C884" s="15"/>
      <c r="D884" s="12"/>
      <c r="E884" s="12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</row>
    <row r="885">
      <c r="C885" s="15"/>
      <c r="D885" s="12"/>
      <c r="E885" s="12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</row>
    <row r="886">
      <c r="C886" s="15"/>
      <c r="D886" s="12"/>
      <c r="E886" s="12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</row>
    <row r="887">
      <c r="C887" s="15"/>
      <c r="D887" s="12"/>
      <c r="E887" s="12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</row>
    <row r="888">
      <c r="C888" s="15"/>
      <c r="D888" s="12"/>
      <c r="E888" s="12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</row>
    <row r="889">
      <c r="C889" s="15"/>
      <c r="D889" s="12"/>
      <c r="E889" s="12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</row>
    <row r="890">
      <c r="C890" s="15"/>
      <c r="D890" s="12"/>
      <c r="E890" s="12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</row>
    <row r="891">
      <c r="C891" s="15"/>
      <c r="D891" s="12"/>
      <c r="E891" s="12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</row>
    <row r="892">
      <c r="C892" s="15"/>
      <c r="D892" s="12"/>
      <c r="E892" s="12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</row>
    <row r="893">
      <c r="C893" s="15"/>
      <c r="D893" s="12"/>
      <c r="E893" s="12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</row>
    <row r="894">
      <c r="C894" s="15"/>
      <c r="D894" s="12"/>
      <c r="E894" s="12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</row>
    <row r="895">
      <c r="C895" s="15"/>
      <c r="D895" s="12"/>
      <c r="E895" s="12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</row>
    <row r="896">
      <c r="C896" s="15"/>
      <c r="D896" s="12"/>
      <c r="E896" s="12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</row>
    <row r="897">
      <c r="C897" s="15"/>
      <c r="D897" s="12"/>
      <c r="E897" s="12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</row>
    <row r="898">
      <c r="C898" s="15"/>
      <c r="D898" s="12"/>
      <c r="E898" s="12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</row>
    <row r="899">
      <c r="C899" s="15"/>
      <c r="D899" s="12"/>
      <c r="E899" s="12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</row>
    <row r="900">
      <c r="C900" s="15"/>
      <c r="D900" s="12"/>
      <c r="E900" s="12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</row>
    <row r="901">
      <c r="C901" s="15"/>
      <c r="D901" s="12"/>
      <c r="E901" s="12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</row>
    <row r="902">
      <c r="C902" s="15"/>
      <c r="D902" s="12"/>
      <c r="E902" s="12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</row>
    <row r="903">
      <c r="C903" s="15"/>
      <c r="D903" s="12"/>
      <c r="E903" s="12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</row>
    <row r="904">
      <c r="C904" s="15"/>
      <c r="D904" s="12"/>
      <c r="E904" s="12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</row>
    <row r="905">
      <c r="C905" s="15"/>
      <c r="D905" s="12"/>
      <c r="E905" s="12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</row>
    <row r="906">
      <c r="C906" s="15"/>
      <c r="D906" s="12"/>
      <c r="E906" s="12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</row>
    <row r="907">
      <c r="C907" s="15"/>
      <c r="D907" s="12"/>
      <c r="E907" s="12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</row>
    <row r="908">
      <c r="C908" s="15"/>
      <c r="D908" s="12"/>
      <c r="E908" s="12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</row>
    <row r="909">
      <c r="C909" s="15"/>
      <c r="D909" s="12"/>
      <c r="E909" s="12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</row>
    <row r="910">
      <c r="C910" s="15"/>
      <c r="D910" s="12"/>
      <c r="E910" s="12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</row>
    <row r="911">
      <c r="C911" s="15"/>
      <c r="D911" s="12"/>
      <c r="E911" s="12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</row>
    <row r="912">
      <c r="C912" s="15"/>
      <c r="D912" s="12"/>
      <c r="E912" s="12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</row>
    <row r="913">
      <c r="C913" s="15"/>
      <c r="D913" s="12"/>
      <c r="E913" s="12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</row>
    <row r="914">
      <c r="C914" s="15"/>
      <c r="D914" s="12"/>
      <c r="E914" s="12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</row>
    <row r="915">
      <c r="C915" s="15"/>
      <c r="D915" s="12"/>
      <c r="E915" s="12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</row>
    <row r="916">
      <c r="C916" s="15"/>
      <c r="D916" s="12"/>
      <c r="E916" s="12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</row>
    <row r="917">
      <c r="C917" s="15"/>
      <c r="D917" s="12"/>
      <c r="E917" s="12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</row>
    <row r="918">
      <c r="C918" s="15"/>
      <c r="D918" s="12"/>
      <c r="E918" s="12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</row>
    <row r="919">
      <c r="C919" s="15"/>
      <c r="D919" s="12"/>
      <c r="E919" s="12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</row>
    <row r="920">
      <c r="C920" s="15"/>
      <c r="D920" s="12"/>
      <c r="E920" s="12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</row>
    <row r="921">
      <c r="C921" s="15"/>
      <c r="D921" s="12"/>
      <c r="E921" s="12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</row>
    <row r="922">
      <c r="C922" s="15"/>
      <c r="D922" s="12"/>
      <c r="E922" s="12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</row>
    <row r="923">
      <c r="C923" s="15"/>
      <c r="D923" s="12"/>
      <c r="E923" s="12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</row>
    <row r="924">
      <c r="C924" s="15"/>
      <c r="D924" s="12"/>
      <c r="E924" s="12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</row>
    <row r="925">
      <c r="C925" s="15"/>
      <c r="D925" s="12"/>
      <c r="E925" s="12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</row>
    <row r="926">
      <c r="C926" s="15"/>
      <c r="D926" s="12"/>
      <c r="E926" s="12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</row>
    <row r="927">
      <c r="C927" s="15"/>
      <c r="D927" s="12"/>
      <c r="E927" s="12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</row>
    <row r="928">
      <c r="C928" s="15"/>
      <c r="D928" s="12"/>
      <c r="E928" s="12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</row>
    <row r="929">
      <c r="C929" s="15"/>
      <c r="D929" s="12"/>
      <c r="E929" s="12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</row>
    <row r="930">
      <c r="C930" s="15"/>
      <c r="D930" s="12"/>
      <c r="E930" s="12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</row>
    <row r="931">
      <c r="C931" s="15"/>
      <c r="D931" s="12"/>
      <c r="E931" s="12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</row>
    <row r="932">
      <c r="C932" s="15"/>
      <c r="D932" s="12"/>
      <c r="E932" s="12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</row>
    <row r="933">
      <c r="C933" s="15"/>
      <c r="D933" s="12"/>
      <c r="E933" s="12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</row>
    <row r="934">
      <c r="C934" s="15"/>
      <c r="D934" s="12"/>
      <c r="E934" s="12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</row>
    <row r="935">
      <c r="C935" s="15"/>
      <c r="D935" s="12"/>
      <c r="E935" s="12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</row>
    <row r="936">
      <c r="C936" s="15"/>
      <c r="D936" s="12"/>
      <c r="E936" s="12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</row>
    <row r="937">
      <c r="C937" s="15"/>
      <c r="D937" s="12"/>
      <c r="E937" s="12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</row>
    <row r="938">
      <c r="C938" s="15"/>
      <c r="D938" s="12"/>
      <c r="E938" s="12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</row>
    <row r="939">
      <c r="C939" s="15"/>
      <c r="D939" s="12"/>
      <c r="E939" s="12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</row>
    <row r="940">
      <c r="C940" s="15"/>
      <c r="D940" s="12"/>
      <c r="E940" s="12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</row>
    <row r="941">
      <c r="C941" s="15"/>
      <c r="D941" s="12"/>
      <c r="E941" s="12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</row>
    <row r="942">
      <c r="C942" s="15"/>
      <c r="D942" s="12"/>
      <c r="E942" s="12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</row>
    <row r="943">
      <c r="C943" s="15"/>
      <c r="D943" s="12"/>
      <c r="E943" s="12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</row>
    <row r="944">
      <c r="C944" s="15"/>
      <c r="D944" s="12"/>
      <c r="E944" s="12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</row>
    <row r="945">
      <c r="C945" s="15"/>
      <c r="D945" s="12"/>
      <c r="E945" s="12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</row>
    <row r="946">
      <c r="C946" s="15"/>
      <c r="D946" s="12"/>
      <c r="E946" s="12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</row>
    <row r="947">
      <c r="C947" s="15"/>
      <c r="D947" s="12"/>
      <c r="E947" s="12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</row>
    <row r="948">
      <c r="C948" s="15"/>
      <c r="D948" s="12"/>
      <c r="E948" s="12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</row>
    <row r="949">
      <c r="C949" s="15"/>
      <c r="D949" s="12"/>
      <c r="E949" s="12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</row>
    <row r="950">
      <c r="C950" s="15"/>
      <c r="D950" s="12"/>
      <c r="E950" s="12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</row>
    <row r="951">
      <c r="C951" s="15"/>
      <c r="D951" s="12"/>
      <c r="E951" s="12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</row>
    <row r="952">
      <c r="C952" s="15"/>
      <c r="D952" s="12"/>
      <c r="E952" s="12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</row>
    <row r="953">
      <c r="C953" s="15"/>
      <c r="D953" s="12"/>
      <c r="E953" s="12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</row>
    <row r="954">
      <c r="C954" s="15"/>
      <c r="D954" s="12"/>
      <c r="E954" s="12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</row>
    <row r="955">
      <c r="C955" s="15"/>
      <c r="D955" s="12"/>
      <c r="E955" s="12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</row>
    <row r="956">
      <c r="C956" s="15"/>
      <c r="D956" s="12"/>
      <c r="E956" s="12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</row>
    <row r="957">
      <c r="C957" s="15"/>
      <c r="D957" s="12"/>
      <c r="E957" s="12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</row>
    <row r="958">
      <c r="C958" s="15"/>
      <c r="D958" s="12"/>
      <c r="E958" s="12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</row>
    <row r="959">
      <c r="C959" s="15"/>
      <c r="D959" s="12"/>
      <c r="E959" s="12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</row>
    <row r="960">
      <c r="C960" s="15"/>
      <c r="D960" s="12"/>
      <c r="E960" s="12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</row>
    <row r="961">
      <c r="C961" s="15"/>
      <c r="D961" s="12"/>
      <c r="E961" s="12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</row>
    <row r="962">
      <c r="C962" s="15"/>
      <c r="D962" s="12"/>
      <c r="E962" s="12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</row>
    <row r="963">
      <c r="C963" s="15"/>
      <c r="D963" s="12"/>
      <c r="E963" s="12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</row>
    <row r="964">
      <c r="C964" s="15"/>
      <c r="D964" s="12"/>
      <c r="E964" s="12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</row>
    <row r="965">
      <c r="C965" s="15"/>
      <c r="D965" s="12"/>
      <c r="E965" s="12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</row>
    <row r="966">
      <c r="C966" s="15"/>
      <c r="D966" s="12"/>
      <c r="E966" s="12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</row>
    <row r="967">
      <c r="C967" s="15"/>
      <c r="D967" s="12"/>
      <c r="E967" s="12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</row>
    <row r="968">
      <c r="C968" s="15"/>
      <c r="D968" s="12"/>
      <c r="E968" s="12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</row>
    <row r="969">
      <c r="C969" s="15"/>
      <c r="D969" s="12"/>
      <c r="E969" s="12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</row>
    <row r="970">
      <c r="C970" s="15"/>
      <c r="D970" s="12"/>
      <c r="E970" s="12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</row>
    <row r="971">
      <c r="C971" s="15"/>
      <c r="D971" s="12"/>
      <c r="E971" s="12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</row>
    <row r="972">
      <c r="C972" s="15"/>
      <c r="D972" s="12"/>
      <c r="E972" s="12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</row>
    <row r="973">
      <c r="C973" s="15"/>
      <c r="D973" s="12"/>
      <c r="E973" s="12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</row>
    <row r="974">
      <c r="C974" s="15"/>
      <c r="D974" s="12"/>
      <c r="E974" s="12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</row>
    <row r="975">
      <c r="C975" s="15"/>
      <c r="D975" s="12"/>
      <c r="E975" s="12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</row>
    <row r="976">
      <c r="C976" s="15"/>
      <c r="D976" s="12"/>
      <c r="E976" s="12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</row>
    <row r="977">
      <c r="C977" s="15"/>
      <c r="D977" s="12"/>
      <c r="E977" s="12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</row>
    <row r="978">
      <c r="C978" s="15"/>
      <c r="D978" s="12"/>
      <c r="E978" s="12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</row>
    <row r="979">
      <c r="C979" s="15"/>
      <c r="D979" s="12"/>
      <c r="E979" s="12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</row>
    <row r="980">
      <c r="C980" s="15"/>
      <c r="D980" s="12"/>
      <c r="E980" s="12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</row>
    <row r="981">
      <c r="C981" s="15"/>
      <c r="D981" s="12"/>
      <c r="E981" s="12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</row>
    <row r="982">
      <c r="C982" s="15"/>
      <c r="D982" s="12"/>
      <c r="E982" s="12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</row>
    <row r="983">
      <c r="C983" s="15"/>
      <c r="D983" s="12"/>
      <c r="E983" s="12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</row>
    <row r="984">
      <c r="C984" s="15"/>
      <c r="D984" s="12"/>
      <c r="E984" s="12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</row>
    <row r="985">
      <c r="C985" s="15"/>
      <c r="D985" s="12"/>
      <c r="E985" s="12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</row>
    <row r="986">
      <c r="C986" s="15"/>
      <c r="D986" s="12"/>
      <c r="E986" s="12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</row>
    <row r="987">
      <c r="C987" s="15"/>
      <c r="D987" s="12"/>
      <c r="E987" s="12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</row>
    <row r="988">
      <c r="C988" s="15"/>
      <c r="D988" s="12"/>
      <c r="E988" s="12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</row>
    <row r="989">
      <c r="C989" s="15"/>
      <c r="D989" s="12"/>
      <c r="E989" s="12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</row>
    <row r="990">
      <c r="C990" s="15"/>
      <c r="D990" s="12"/>
      <c r="E990" s="12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</row>
    <row r="991">
      <c r="C991" s="15"/>
      <c r="D991" s="12"/>
      <c r="E991" s="12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</row>
    <row r="992">
      <c r="C992" s="15"/>
      <c r="D992" s="12"/>
      <c r="E992" s="12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</row>
    <row r="993">
      <c r="C993" s="15"/>
      <c r="D993" s="12"/>
      <c r="E993" s="12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</row>
    <row r="994">
      <c r="C994" s="15"/>
      <c r="D994" s="12"/>
      <c r="E994" s="12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</row>
    <row r="995">
      <c r="C995" s="15"/>
      <c r="D995" s="12"/>
      <c r="E995" s="12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</row>
    <row r="996">
      <c r="C996" s="15"/>
      <c r="D996" s="12"/>
      <c r="E996" s="12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</row>
    <row r="997">
      <c r="C997" s="15"/>
      <c r="D997" s="12"/>
      <c r="E997" s="12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</row>
    <row r="998">
      <c r="C998" s="15"/>
      <c r="D998" s="12"/>
      <c r="E998" s="12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</row>
    <row r="999">
      <c r="C999" s="15"/>
      <c r="D999" s="12"/>
      <c r="E999" s="12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</row>
    <row r="1000">
      <c r="C1000" s="15"/>
      <c r="D1000" s="12"/>
      <c r="E1000" s="12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</row>
    <row r="1001">
      <c r="C1001" s="15"/>
      <c r="D1001" s="12"/>
      <c r="E1001" s="12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</row>
    <row r="1002">
      <c r="C1002" s="15"/>
      <c r="D1002" s="12"/>
      <c r="E1002" s="12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</row>
    <row r="1003">
      <c r="C1003" s="15"/>
      <c r="D1003" s="12"/>
      <c r="E1003" s="12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</row>
    <row r="1004">
      <c r="C1004" s="15"/>
      <c r="D1004" s="12"/>
      <c r="E1004" s="12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</row>
    <row r="1005">
      <c r="C1005" s="15"/>
      <c r="D1005" s="12"/>
      <c r="E1005" s="12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</row>
    <row r="1006">
      <c r="C1006" s="15"/>
      <c r="D1006" s="12"/>
      <c r="E1006" s="12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</row>
    <row r="1007">
      <c r="C1007" s="15"/>
      <c r="D1007" s="12"/>
      <c r="E1007" s="12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</row>
    <row r="1008">
      <c r="C1008" s="15"/>
      <c r="D1008" s="12"/>
      <c r="E1008" s="12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</row>
    <row r="1009">
      <c r="C1009" s="15"/>
      <c r="D1009" s="12"/>
      <c r="E1009" s="12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</row>
    <row r="1010">
      <c r="C1010" s="15"/>
      <c r="D1010" s="12"/>
      <c r="E1010" s="12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</row>
    <row r="1011">
      <c r="C1011" s="15"/>
      <c r="D1011" s="12"/>
      <c r="E1011" s="12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</row>
    <row r="1012">
      <c r="C1012" s="15"/>
      <c r="D1012" s="12"/>
      <c r="E1012" s="12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</row>
    <row r="1013">
      <c r="C1013" s="15"/>
      <c r="D1013" s="12"/>
      <c r="E1013" s="12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</row>
    <row r="1014">
      <c r="C1014" s="15"/>
      <c r="D1014" s="12"/>
      <c r="E1014" s="12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</row>
    <row r="1015">
      <c r="C1015" s="15"/>
      <c r="D1015" s="12"/>
      <c r="E1015" s="12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</row>
    <row r="1016">
      <c r="C1016" s="15"/>
      <c r="D1016" s="12"/>
      <c r="E1016" s="12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</row>
    <row r="1017">
      <c r="C1017" s="15"/>
      <c r="D1017" s="12"/>
      <c r="E1017" s="12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</row>
    <row r="1018">
      <c r="C1018" s="15"/>
      <c r="D1018" s="12"/>
      <c r="E1018" s="12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</row>
    <row r="1019">
      <c r="C1019" s="15"/>
      <c r="D1019" s="12"/>
      <c r="E1019" s="12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</row>
    <row r="1020">
      <c r="C1020" s="15"/>
      <c r="D1020" s="12"/>
      <c r="E1020" s="12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</row>
    <row r="1021">
      <c r="C1021" s="15"/>
      <c r="D1021" s="12"/>
      <c r="E1021" s="12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</row>
    <row r="1022">
      <c r="C1022" s="15"/>
      <c r="D1022" s="12"/>
      <c r="E1022" s="12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</row>
    <row r="1023">
      <c r="C1023" s="15"/>
      <c r="D1023" s="12"/>
      <c r="E1023" s="12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</row>
    <row r="1024">
      <c r="C1024" s="15"/>
      <c r="D1024" s="12"/>
      <c r="E1024" s="12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</row>
    <row r="1025">
      <c r="C1025" s="15"/>
      <c r="D1025" s="12"/>
      <c r="E1025" s="12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</row>
    <row r="1026">
      <c r="C1026" s="15"/>
      <c r="D1026" s="12"/>
      <c r="E1026" s="12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</row>
    <row r="1027">
      <c r="C1027" s="15"/>
      <c r="D1027" s="12"/>
      <c r="E1027" s="12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</row>
    <row r="1028">
      <c r="C1028" s="15"/>
      <c r="D1028" s="12"/>
      <c r="E1028" s="12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</row>
    <row r="1029">
      <c r="C1029" s="15"/>
      <c r="D1029" s="12"/>
      <c r="E1029" s="12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</row>
    <row r="1030">
      <c r="C1030" s="15"/>
      <c r="D1030" s="12"/>
      <c r="E1030" s="12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</row>
    <row r="1031">
      <c r="C1031" s="15"/>
      <c r="D1031" s="12"/>
      <c r="E1031" s="12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</row>
    <row r="1032">
      <c r="C1032" s="15"/>
      <c r="D1032" s="12"/>
      <c r="E1032" s="12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</row>
    <row r="1033">
      <c r="C1033" s="15"/>
      <c r="D1033" s="12"/>
      <c r="E1033" s="12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</row>
    <row r="1034">
      <c r="C1034" s="15"/>
      <c r="D1034" s="12"/>
      <c r="E1034" s="12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</row>
    <row r="1035">
      <c r="C1035" s="15"/>
      <c r="D1035" s="12"/>
      <c r="E1035" s="12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</row>
    <row r="1036">
      <c r="C1036" s="15"/>
      <c r="D1036" s="12"/>
      <c r="E1036" s="12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</row>
    <row r="1037">
      <c r="C1037" s="15"/>
      <c r="D1037" s="12"/>
      <c r="E1037" s="12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</row>
    <row r="1038">
      <c r="C1038" s="15"/>
      <c r="D1038" s="12"/>
      <c r="E1038" s="12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</row>
    <row r="1039">
      <c r="C1039" s="15"/>
      <c r="D1039" s="12"/>
      <c r="E1039" s="12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</row>
    <row r="1040">
      <c r="C1040" s="15"/>
      <c r="D1040" s="12"/>
      <c r="E1040" s="12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</row>
    <row r="1041">
      <c r="C1041" s="15"/>
      <c r="D1041" s="12"/>
      <c r="E1041" s="12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</row>
    <row r="1042">
      <c r="C1042" s="15"/>
      <c r="D1042" s="12"/>
      <c r="E1042" s="12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</row>
    <row r="1043">
      <c r="C1043" s="15"/>
      <c r="D1043" s="12"/>
      <c r="E1043" s="12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</row>
    <row r="1044">
      <c r="C1044" s="15"/>
      <c r="D1044" s="12"/>
      <c r="E1044" s="12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</row>
    <row r="1045">
      <c r="C1045" s="15"/>
      <c r="D1045" s="12"/>
      <c r="E1045" s="12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</row>
    <row r="1046">
      <c r="C1046" s="15"/>
      <c r="D1046" s="12"/>
      <c r="E1046" s="12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</row>
    <row r="1047">
      <c r="C1047" s="15"/>
      <c r="D1047" s="12"/>
      <c r="E1047" s="12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</row>
    <row r="1048">
      <c r="C1048" s="15"/>
      <c r="D1048" s="12"/>
      <c r="E1048" s="12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</row>
    <row r="1049">
      <c r="C1049" s="15"/>
      <c r="D1049" s="12"/>
      <c r="E1049" s="12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</row>
    <row r="1050">
      <c r="C1050" s="15"/>
      <c r="D1050" s="12"/>
      <c r="E1050" s="12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</row>
    <row r="1051">
      <c r="C1051" s="15"/>
      <c r="D1051" s="12"/>
      <c r="E1051" s="12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</row>
    <row r="1052">
      <c r="C1052" s="15"/>
      <c r="D1052" s="12"/>
      <c r="E1052" s="12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</row>
    <row r="1053">
      <c r="C1053" s="15"/>
      <c r="D1053" s="12"/>
      <c r="E1053" s="12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</row>
    <row r="1054">
      <c r="C1054" s="15"/>
      <c r="D1054" s="12"/>
      <c r="E1054" s="12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</row>
    <row r="1055">
      <c r="C1055" s="15"/>
      <c r="D1055" s="12"/>
      <c r="E1055" s="12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</row>
    <row r="1056">
      <c r="C1056" s="15"/>
      <c r="D1056" s="12"/>
      <c r="E1056" s="12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</row>
    <row r="1057">
      <c r="C1057" s="15"/>
      <c r="D1057" s="12"/>
      <c r="E1057" s="12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</row>
    <row r="1058">
      <c r="C1058" s="15"/>
      <c r="D1058" s="12"/>
      <c r="E1058" s="12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</row>
    <row r="1059">
      <c r="C1059" s="15"/>
      <c r="D1059" s="12"/>
      <c r="E1059" s="12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</row>
    <row r="1060">
      <c r="C1060" s="15"/>
      <c r="D1060" s="12"/>
      <c r="E1060" s="12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</row>
    <row r="1061">
      <c r="C1061" s="15"/>
      <c r="D1061" s="12"/>
      <c r="E1061" s="12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</row>
    <row r="1062">
      <c r="C1062" s="15"/>
      <c r="D1062" s="12"/>
      <c r="E1062" s="12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</row>
    <row r="1063">
      <c r="C1063" s="15"/>
      <c r="D1063" s="12"/>
      <c r="E1063" s="12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</row>
    <row r="1064">
      <c r="C1064" s="15"/>
      <c r="D1064" s="12"/>
      <c r="E1064" s="12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</row>
    <row r="1065">
      <c r="C1065" s="15"/>
      <c r="D1065" s="12"/>
      <c r="E1065" s="12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</row>
    <row r="1066">
      <c r="C1066" s="15"/>
      <c r="D1066" s="12"/>
      <c r="E1066" s="12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</row>
    <row r="1067">
      <c r="C1067" s="15"/>
      <c r="D1067" s="12"/>
      <c r="E1067" s="12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</row>
    <row r="1068">
      <c r="C1068" s="15"/>
      <c r="D1068" s="12"/>
      <c r="E1068" s="12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</row>
    <row r="1069">
      <c r="C1069" s="15"/>
      <c r="D1069" s="12"/>
      <c r="E1069" s="12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</row>
    <row r="1070">
      <c r="C1070" s="15"/>
      <c r="D1070" s="12"/>
      <c r="E1070" s="12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</row>
    <row r="1071">
      <c r="C1071" s="15"/>
      <c r="D1071" s="12"/>
      <c r="E1071" s="12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</row>
    <row r="1072">
      <c r="C1072" s="15"/>
      <c r="D1072" s="12"/>
      <c r="E1072" s="12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</row>
    <row r="1073">
      <c r="C1073" s="15"/>
      <c r="D1073" s="12"/>
      <c r="E1073" s="12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</row>
    <row r="1074">
      <c r="C1074" s="15"/>
      <c r="D1074" s="12"/>
      <c r="E1074" s="12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</row>
    <row r="1075">
      <c r="C1075" s="15"/>
      <c r="D1075" s="12"/>
      <c r="E1075" s="12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</row>
    <row r="1076">
      <c r="C1076" s="15"/>
      <c r="D1076" s="12"/>
      <c r="E1076" s="12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</row>
    <row r="1077">
      <c r="C1077" s="15"/>
      <c r="D1077" s="12"/>
      <c r="E1077" s="12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</row>
    <row r="1078">
      <c r="C1078" s="15"/>
      <c r="D1078" s="12"/>
      <c r="E1078" s="12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</row>
    <row r="1079">
      <c r="C1079" s="15"/>
      <c r="D1079" s="12"/>
      <c r="E1079" s="12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</row>
    <row r="1080">
      <c r="C1080" s="15"/>
      <c r="D1080" s="12"/>
      <c r="E1080" s="12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</row>
    <row r="1081">
      <c r="C1081" s="15"/>
      <c r="D1081" s="12"/>
      <c r="E1081" s="12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</row>
    <row r="1082">
      <c r="C1082" s="15"/>
      <c r="D1082" s="12"/>
      <c r="E1082" s="12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</row>
    <row r="1083">
      <c r="C1083" s="15"/>
      <c r="D1083" s="12"/>
      <c r="E1083" s="12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</row>
    <row r="1084">
      <c r="C1084" s="15"/>
      <c r="D1084" s="12"/>
      <c r="E1084" s="12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</row>
    <row r="1085">
      <c r="C1085" s="15"/>
      <c r="D1085" s="12"/>
      <c r="E1085" s="12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</row>
    <row r="1086">
      <c r="C1086" s="15"/>
      <c r="D1086" s="12"/>
      <c r="E1086" s="12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</row>
    <row r="1087">
      <c r="C1087" s="15"/>
      <c r="D1087" s="12"/>
      <c r="E1087" s="12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</row>
    <row r="1088">
      <c r="C1088" s="15"/>
      <c r="D1088" s="12"/>
      <c r="E1088" s="12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</row>
    <row r="1089">
      <c r="C1089" s="15"/>
      <c r="D1089" s="12"/>
      <c r="E1089" s="12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</row>
    <row r="1090">
      <c r="C1090" s="15"/>
      <c r="D1090" s="12"/>
      <c r="E1090" s="12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</row>
    <row r="1091">
      <c r="C1091" s="15"/>
      <c r="D1091" s="12"/>
      <c r="E1091" s="12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</row>
    <row r="1092">
      <c r="C1092" s="15"/>
      <c r="D1092" s="12"/>
      <c r="E1092" s="12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</row>
    <row r="1093">
      <c r="C1093" s="15"/>
      <c r="D1093" s="12"/>
      <c r="E1093" s="12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</row>
    <row r="1094">
      <c r="C1094" s="15"/>
      <c r="D1094" s="12"/>
      <c r="E1094" s="12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</row>
    <row r="1095">
      <c r="C1095" s="15"/>
      <c r="D1095" s="12"/>
      <c r="E1095" s="12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</row>
    <row r="1096">
      <c r="C1096" s="15"/>
      <c r="D1096" s="12"/>
      <c r="E1096" s="12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</row>
    <row r="1097">
      <c r="C1097" s="15"/>
      <c r="D1097" s="12"/>
      <c r="E1097" s="12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</row>
    <row r="1098">
      <c r="C1098" s="15"/>
      <c r="D1098" s="12"/>
      <c r="E1098" s="12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</row>
    <row r="1099">
      <c r="C1099" s="15"/>
      <c r="D1099" s="12"/>
      <c r="E1099" s="12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</row>
    <row r="1100">
      <c r="C1100" s="15"/>
      <c r="D1100" s="12"/>
      <c r="E1100" s="12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</row>
    <row r="1101">
      <c r="C1101" s="15"/>
      <c r="D1101" s="12"/>
      <c r="E1101" s="12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</row>
    <row r="1102">
      <c r="C1102" s="15"/>
      <c r="D1102" s="12"/>
      <c r="E1102" s="12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</row>
    <row r="1103">
      <c r="C1103" s="15"/>
      <c r="D1103" s="12"/>
      <c r="E1103" s="12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</row>
    <row r="1104">
      <c r="C1104" s="15"/>
      <c r="D1104" s="12"/>
      <c r="E1104" s="12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</row>
    <row r="1105">
      <c r="C1105" s="15"/>
      <c r="D1105" s="12"/>
      <c r="E1105" s="12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</row>
    <row r="1106">
      <c r="C1106" s="15"/>
      <c r="D1106" s="12"/>
      <c r="E1106" s="12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</row>
    <row r="1107">
      <c r="C1107" s="15"/>
      <c r="D1107" s="12"/>
      <c r="E1107" s="12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</row>
    <row r="1108">
      <c r="C1108" s="15"/>
      <c r="D1108" s="12"/>
      <c r="E1108" s="12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</row>
    <row r="1109">
      <c r="C1109" s="15"/>
      <c r="D1109" s="12"/>
      <c r="E1109" s="12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</row>
    <row r="1110">
      <c r="C1110" s="15"/>
      <c r="D1110" s="12"/>
      <c r="E1110" s="12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</row>
    <row r="1111">
      <c r="C1111" s="15"/>
      <c r="D1111" s="12"/>
      <c r="E1111" s="12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</row>
    <row r="1112">
      <c r="C1112" s="15"/>
      <c r="D1112" s="12"/>
      <c r="E1112" s="12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</row>
    <row r="1113">
      <c r="C1113" s="15"/>
      <c r="D1113" s="12"/>
      <c r="E1113" s="12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</row>
    <row r="1114">
      <c r="C1114" s="15"/>
      <c r="D1114" s="12"/>
      <c r="E1114" s="12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</row>
    <row r="1115">
      <c r="C1115" s="15"/>
      <c r="D1115" s="12"/>
      <c r="E1115" s="12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</row>
    <row r="1116">
      <c r="C1116" s="15"/>
      <c r="D1116" s="12"/>
      <c r="E1116" s="12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</row>
    <row r="1117">
      <c r="C1117" s="15"/>
      <c r="D1117" s="12"/>
      <c r="E1117" s="12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</row>
    <row r="1118">
      <c r="C1118" s="15"/>
      <c r="D1118" s="12"/>
      <c r="E1118" s="12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</row>
    <row r="1119">
      <c r="C1119" s="15"/>
      <c r="D1119" s="12"/>
      <c r="E1119" s="12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</row>
    <row r="1120">
      <c r="C1120" s="15"/>
      <c r="D1120" s="12"/>
      <c r="E1120" s="12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</row>
    <row r="1121">
      <c r="C1121" s="15"/>
      <c r="D1121" s="12"/>
      <c r="E1121" s="12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</row>
    <row r="1122">
      <c r="C1122" s="15"/>
      <c r="D1122" s="12"/>
      <c r="E1122" s="12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</row>
    <row r="1123">
      <c r="C1123" s="15"/>
      <c r="D1123" s="12"/>
      <c r="E1123" s="12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</row>
    <row r="1124">
      <c r="C1124" s="15"/>
      <c r="D1124" s="12"/>
      <c r="E1124" s="12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</row>
    <row r="1125">
      <c r="C1125" s="15"/>
      <c r="D1125" s="12"/>
      <c r="E1125" s="12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</row>
    <row r="1126">
      <c r="C1126" s="15"/>
      <c r="D1126" s="12"/>
      <c r="E1126" s="12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</row>
    <row r="1127">
      <c r="C1127" s="15"/>
      <c r="D1127" s="12"/>
      <c r="E1127" s="12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</row>
    <row r="1128">
      <c r="C1128" s="15"/>
      <c r="D1128" s="12"/>
      <c r="E1128" s="12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</row>
    <row r="1129">
      <c r="C1129" s="15"/>
      <c r="D1129" s="12"/>
      <c r="E1129" s="12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</row>
    <row r="1130">
      <c r="C1130" s="15"/>
      <c r="D1130" s="12"/>
      <c r="E1130" s="12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</row>
    <row r="1131">
      <c r="C1131" s="15"/>
      <c r="D1131" s="12"/>
      <c r="E1131" s="12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</row>
    <row r="1132">
      <c r="C1132" s="15"/>
      <c r="D1132" s="12"/>
      <c r="E1132" s="12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</row>
    <row r="1133">
      <c r="C1133" s="15"/>
      <c r="D1133" s="12"/>
      <c r="E1133" s="12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</row>
    <row r="1134">
      <c r="C1134" s="15"/>
      <c r="D1134" s="12"/>
      <c r="E1134" s="12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</row>
    <row r="1135">
      <c r="C1135" s="15"/>
      <c r="D1135" s="12"/>
      <c r="E1135" s="12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</row>
    <row r="1136">
      <c r="C1136" s="15"/>
      <c r="D1136" s="12"/>
      <c r="E1136" s="12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</row>
    <row r="1137">
      <c r="C1137" s="15"/>
      <c r="D1137" s="12"/>
      <c r="E1137" s="12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</row>
    <row r="1138">
      <c r="C1138" s="15"/>
      <c r="D1138" s="12"/>
      <c r="E1138" s="12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</row>
    <row r="1139">
      <c r="C1139" s="15"/>
      <c r="D1139" s="12"/>
      <c r="E1139" s="12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</row>
    <row r="1140">
      <c r="C1140" s="15"/>
      <c r="D1140" s="12"/>
      <c r="E1140" s="12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</row>
    <row r="1141">
      <c r="C1141" s="15"/>
      <c r="D1141" s="12"/>
      <c r="E1141" s="12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</row>
    <row r="1142">
      <c r="C1142" s="15"/>
      <c r="D1142" s="12"/>
      <c r="E1142" s="12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</row>
    <row r="1143">
      <c r="C1143" s="15"/>
      <c r="D1143" s="12"/>
      <c r="E1143" s="12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</row>
    <row r="1144">
      <c r="C1144" s="15"/>
      <c r="D1144" s="12"/>
      <c r="E1144" s="12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</row>
    <row r="1145">
      <c r="C1145" s="15"/>
      <c r="D1145" s="12"/>
      <c r="E1145" s="12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</row>
    <row r="1146">
      <c r="C1146" s="15"/>
      <c r="D1146" s="12"/>
      <c r="E1146" s="12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</row>
    <row r="1147">
      <c r="C1147" s="15"/>
      <c r="D1147" s="12"/>
      <c r="E1147" s="12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</row>
    <row r="1148">
      <c r="C1148" s="15"/>
      <c r="D1148" s="12"/>
      <c r="E1148" s="12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</row>
    <row r="1149">
      <c r="C1149" s="15"/>
      <c r="D1149" s="12"/>
      <c r="E1149" s="12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</row>
    <row r="1150">
      <c r="C1150" s="15"/>
      <c r="D1150" s="12"/>
      <c r="E1150" s="12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</row>
    <row r="1151">
      <c r="C1151" s="15"/>
      <c r="D1151" s="12"/>
      <c r="E1151" s="12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</row>
    <row r="1152">
      <c r="C1152" s="15"/>
      <c r="D1152" s="12"/>
      <c r="E1152" s="12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</row>
    <row r="1153">
      <c r="C1153" s="15"/>
      <c r="D1153" s="12"/>
      <c r="E1153" s="12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</row>
    <row r="1154">
      <c r="C1154" s="15"/>
      <c r="D1154" s="12"/>
      <c r="E1154" s="12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</row>
    <row r="1155">
      <c r="C1155" s="15"/>
      <c r="D1155" s="12"/>
      <c r="E1155" s="12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</row>
    <row r="1156">
      <c r="C1156" s="15"/>
      <c r="D1156" s="12"/>
      <c r="E1156" s="12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</row>
    <row r="1157">
      <c r="C1157" s="15"/>
      <c r="D1157" s="12"/>
      <c r="E1157" s="12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</row>
    <row r="1158">
      <c r="C1158" s="15"/>
      <c r="D1158" s="12"/>
      <c r="E1158" s="12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</row>
    <row r="1159">
      <c r="C1159" s="15"/>
      <c r="D1159" s="12"/>
      <c r="E1159" s="12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</row>
    <row r="1160">
      <c r="C1160" s="15"/>
      <c r="D1160" s="12"/>
      <c r="E1160" s="12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</row>
    <row r="1161">
      <c r="C1161" s="15"/>
      <c r="D1161" s="12"/>
      <c r="E1161" s="12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</row>
    <row r="1162">
      <c r="C1162" s="15"/>
      <c r="D1162" s="12"/>
      <c r="E1162" s="12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</row>
    <row r="1163">
      <c r="C1163" s="15"/>
      <c r="D1163" s="12"/>
      <c r="E1163" s="12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</row>
    <row r="1164">
      <c r="C1164" s="15"/>
      <c r="D1164" s="12"/>
      <c r="E1164" s="12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</row>
    <row r="1165">
      <c r="C1165" s="15"/>
      <c r="D1165" s="12"/>
      <c r="E1165" s="12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</row>
    <row r="1166">
      <c r="C1166" s="15"/>
      <c r="D1166" s="12"/>
      <c r="E1166" s="12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</row>
    <row r="1167">
      <c r="C1167" s="15"/>
      <c r="D1167" s="12"/>
      <c r="E1167" s="12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</row>
    <row r="1168">
      <c r="C1168" s="15"/>
      <c r="D1168" s="12"/>
      <c r="E1168" s="12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</row>
    <row r="1169">
      <c r="C1169" s="15"/>
      <c r="D1169" s="12"/>
      <c r="E1169" s="12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</row>
    <row r="1170">
      <c r="C1170" s="15"/>
      <c r="D1170" s="12"/>
      <c r="E1170" s="12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</row>
    <row r="1171">
      <c r="C1171" s="15"/>
      <c r="D1171" s="12"/>
      <c r="E1171" s="12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</row>
    <row r="1172">
      <c r="C1172" s="15"/>
      <c r="D1172" s="12"/>
      <c r="E1172" s="12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</row>
    <row r="1173">
      <c r="C1173" s="15"/>
      <c r="D1173" s="12"/>
      <c r="E1173" s="12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</row>
    <row r="1174">
      <c r="C1174" s="15"/>
      <c r="D1174" s="12"/>
      <c r="E1174" s="12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</row>
    <row r="1175">
      <c r="C1175" s="15"/>
      <c r="D1175" s="12"/>
      <c r="E1175" s="12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</row>
    <row r="1176">
      <c r="C1176" s="15"/>
      <c r="D1176" s="12"/>
      <c r="E1176" s="12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</row>
    <row r="1177">
      <c r="C1177" s="15"/>
      <c r="D1177" s="12"/>
      <c r="E1177" s="12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</row>
    <row r="1178">
      <c r="C1178" s="15"/>
      <c r="D1178" s="12"/>
      <c r="E1178" s="12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</row>
    <row r="1179">
      <c r="C1179" s="15"/>
      <c r="D1179" s="12"/>
      <c r="E1179" s="12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</row>
    <row r="1180">
      <c r="C1180" s="15"/>
      <c r="D1180" s="12"/>
      <c r="E1180" s="12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</row>
    <row r="1181">
      <c r="C1181" s="15"/>
      <c r="D1181" s="12"/>
      <c r="E1181" s="12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</row>
    <row r="1182">
      <c r="C1182" s="15"/>
      <c r="D1182" s="12"/>
      <c r="E1182" s="12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</row>
    <row r="1183">
      <c r="C1183" s="15"/>
      <c r="D1183" s="12"/>
      <c r="E1183" s="12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</row>
    <row r="1184">
      <c r="C1184" s="15"/>
      <c r="D1184" s="12"/>
      <c r="E1184" s="12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</row>
    <row r="1185">
      <c r="C1185" s="15"/>
      <c r="D1185" s="12"/>
      <c r="E1185" s="12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</row>
    <row r="1186">
      <c r="C1186" s="15"/>
      <c r="D1186" s="12"/>
      <c r="E1186" s="12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</row>
    <row r="1187">
      <c r="C1187" s="15"/>
      <c r="D1187" s="12"/>
      <c r="E1187" s="12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</row>
    <row r="1188">
      <c r="C1188" s="15"/>
      <c r="D1188" s="12"/>
      <c r="E1188" s="12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</row>
    <row r="1189">
      <c r="C1189" s="15"/>
      <c r="D1189" s="12"/>
      <c r="E1189" s="12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</row>
    <row r="1190">
      <c r="C1190" s="15"/>
      <c r="D1190" s="12"/>
      <c r="E1190" s="12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</row>
    <row r="1191">
      <c r="C1191" s="15"/>
      <c r="D1191" s="12"/>
      <c r="E1191" s="12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</row>
    <row r="1192">
      <c r="C1192" s="15"/>
      <c r="D1192" s="12"/>
      <c r="E1192" s="12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</row>
    <row r="1193">
      <c r="C1193" s="15"/>
      <c r="D1193" s="12"/>
      <c r="E1193" s="12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</row>
    <row r="1194">
      <c r="C1194" s="15"/>
      <c r="D1194" s="12"/>
      <c r="E1194" s="12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</row>
    <row r="1195">
      <c r="C1195" s="15"/>
      <c r="D1195" s="12"/>
      <c r="E1195" s="12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</row>
    <row r="1196">
      <c r="C1196" s="15"/>
      <c r="D1196" s="12"/>
      <c r="E1196" s="12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</row>
    <row r="1197">
      <c r="C1197" s="15"/>
      <c r="D1197" s="12"/>
      <c r="E1197" s="12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</row>
    <row r="1198">
      <c r="C1198" s="15"/>
      <c r="D1198" s="12"/>
      <c r="E1198" s="12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</row>
    <row r="1199">
      <c r="C1199" s="15"/>
      <c r="D1199" s="12"/>
      <c r="E1199" s="12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</row>
    <row r="1200">
      <c r="C1200" s="15"/>
      <c r="D1200" s="12"/>
      <c r="E1200" s="12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</row>
    <row r="1201">
      <c r="C1201" s="15"/>
      <c r="D1201" s="12"/>
      <c r="E1201" s="12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</row>
    <row r="1202">
      <c r="C1202" s="15"/>
      <c r="D1202" s="12"/>
      <c r="E1202" s="12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</row>
    <row r="1203">
      <c r="C1203" s="15"/>
      <c r="D1203" s="12"/>
      <c r="E1203" s="12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</row>
    <row r="1204">
      <c r="C1204" s="15"/>
      <c r="D1204" s="12"/>
      <c r="E1204" s="12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</row>
    <row r="1205">
      <c r="C1205" s="15"/>
      <c r="D1205" s="12"/>
      <c r="E1205" s="12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</row>
    <row r="1206">
      <c r="C1206" s="15"/>
      <c r="D1206" s="12"/>
      <c r="E1206" s="12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</row>
    <row r="1207">
      <c r="C1207" s="15"/>
      <c r="D1207" s="12"/>
      <c r="E1207" s="12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</row>
    <row r="1208">
      <c r="C1208" s="15"/>
      <c r="D1208" s="12"/>
      <c r="E1208" s="12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</row>
    <row r="1209">
      <c r="C1209" s="15"/>
      <c r="D1209" s="12"/>
      <c r="E1209" s="12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</row>
    <row r="1210">
      <c r="C1210" s="15"/>
      <c r="D1210" s="12"/>
      <c r="E1210" s="12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</row>
    <row r="1211">
      <c r="C1211" s="15"/>
      <c r="D1211" s="12"/>
      <c r="E1211" s="12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</row>
    <row r="1212">
      <c r="C1212" s="15"/>
      <c r="D1212" s="12"/>
      <c r="E1212" s="12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</row>
    <row r="1213">
      <c r="C1213" s="15"/>
      <c r="D1213" s="12"/>
      <c r="E1213" s="12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</row>
    <row r="1214">
      <c r="C1214" s="15"/>
      <c r="D1214" s="12"/>
      <c r="E1214" s="12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</row>
    <row r="1215">
      <c r="C1215" s="15"/>
      <c r="D1215" s="12"/>
      <c r="E1215" s="12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</row>
    <row r="1216">
      <c r="C1216" s="15"/>
      <c r="D1216" s="12"/>
      <c r="E1216" s="12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</row>
    <row r="1217">
      <c r="C1217" s="15"/>
      <c r="D1217" s="12"/>
      <c r="E1217" s="12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</row>
    <row r="1218">
      <c r="C1218" s="15"/>
      <c r="D1218" s="12"/>
      <c r="E1218" s="12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</row>
    <row r="1219">
      <c r="C1219" s="15"/>
      <c r="D1219" s="12"/>
      <c r="E1219" s="12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</row>
    <row r="1220">
      <c r="C1220" s="15"/>
      <c r="D1220" s="12"/>
      <c r="E1220" s="12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</row>
    <row r="1221">
      <c r="C1221" s="15"/>
      <c r="D1221" s="12"/>
      <c r="E1221" s="12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</row>
    <row r="1222">
      <c r="C1222" s="15"/>
      <c r="D1222" s="12"/>
      <c r="E1222" s="12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</row>
    <row r="1223">
      <c r="C1223" s="15"/>
      <c r="D1223" s="12"/>
      <c r="E1223" s="12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</row>
    <row r="1224">
      <c r="C1224" s="15"/>
      <c r="D1224" s="12"/>
      <c r="E1224" s="12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</row>
    <row r="1225">
      <c r="C1225" s="15"/>
      <c r="D1225" s="12"/>
      <c r="E1225" s="12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</row>
    <row r="1226">
      <c r="C1226" s="15"/>
      <c r="D1226" s="12"/>
      <c r="E1226" s="12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</row>
    <row r="1227">
      <c r="C1227" s="15"/>
      <c r="D1227" s="12"/>
      <c r="E1227" s="12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</row>
    <row r="1228">
      <c r="C1228" s="15"/>
      <c r="D1228" s="12"/>
      <c r="E1228" s="12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</row>
    <row r="1229">
      <c r="C1229" s="15"/>
      <c r="D1229" s="12"/>
      <c r="E1229" s="12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</row>
    <row r="1230">
      <c r="C1230" s="15"/>
      <c r="D1230" s="12"/>
      <c r="E1230" s="12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</row>
    <row r="1231">
      <c r="C1231" s="15"/>
      <c r="D1231" s="12"/>
      <c r="E1231" s="12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</row>
    <row r="1232">
      <c r="C1232" s="15"/>
      <c r="D1232" s="12"/>
      <c r="E1232" s="12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</row>
    <row r="1233">
      <c r="C1233" s="15"/>
      <c r="D1233" s="12"/>
      <c r="E1233" s="12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</row>
    <row r="1234">
      <c r="C1234" s="15"/>
      <c r="D1234" s="12"/>
      <c r="E1234" s="12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</row>
    <row r="1235">
      <c r="C1235" s="15"/>
      <c r="D1235" s="12"/>
      <c r="E1235" s="12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</row>
    <row r="1236">
      <c r="C1236" s="15"/>
      <c r="D1236" s="12"/>
      <c r="E1236" s="12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</row>
    <row r="1237">
      <c r="C1237" s="15"/>
      <c r="D1237" s="12"/>
      <c r="E1237" s="12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</row>
    <row r="1238">
      <c r="C1238" s="15"/>
      <c r="D1238" s="12"/>
      <c r="E1238" s="12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</row>
    <row r="1239">
      <c r="C1239" s="15"/>
      <c r="D1239" s="12"/>
      <c r="E1239" s="12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</row>
    <row r="1240">
      <c r="C1240" s="15"/>
      <c r="D1240" s="12"/>
      <c r="E1240" s="12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</row>
    <row r="1241">
      <c r="C1241" s="15"/>
      <c r="D1241" s="12"/>
      <c r="E1241" s="12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</row>
    <row r="1242">
      <c r="C1242" s="15"/>
      <c r="D1242" s="12"/>
      <c r="E1242" s="12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</row>
    <row r="1243">
      <c r="C1243" s="15"/>
      <c r="D1243" s="12"/>
      <c r="E1243" s="12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</row>
    <row r="1244">
      <c r="C1244" s="15"/>
      <c r="D1244" s="12"/>
      <c r="E1244" s="12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</row>
    <row r="1245">
      <c r="C1245" s="15"/>
      <c r="D1245" s="12"/>
      <c r="E1245" s="12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</row>
    <row r="1246">
      <c r="C1246" s="15"/>
      <c r="D1246" s="12"/>
      <c r="E1246" s="12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</row>
    <row r="1247">
      <c r="C1247" s="15"/>
      <c r="D1247" s="12"/>
      <c r="E1247" s="12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</row>
    <row r="1248">
      <c r="C1248" s="15"/>
      <c r="D1248" s="12"/>
      <c r="E1248" s="12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</row>
    <row r="1249">
      <c r="C1249" s="15"/>
      <c r="D1249" s="12"/>
      <c r="E1249" s="12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</row>
    <row r="1250">
      <c r="C1250" s="15"/>
      <c r="D1250" s="12"/>
      <c r="E1250" s="12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</row>
    <row r="1251">
      <c r="C1251" s="15"/>
      <c r="D1251" s="12"/>
      <c r="E1251" s="12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</row>
    <row r="1252">
      <c r="C1252" s="15"/>
      <c r="D1252" s="12"/>
      <c r="E1252" s="12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</row>
    <row r="1253">
      <c r="C1253" s="15"/>
      <c r="D1253" s="12"/>
      <c r="E1253" s="12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</row>
    <row r="1254">
      <c r="C1254" s="15"/>
      <c r="D1254" s="12"/>
      <c r="E1254" s="12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</row>
    <row r="1255">
      <c r="C1255" s="15"/>
      <c r="D1255" s="12"/>
      <c r="E1255" s="12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</row>
    <row r="1256">
      <c r="C1256" s="15"/>
      <c r="D1256" s="12"/>
      <c r="E1256" s="12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</row>
    <row r="1257">
      <c r="C1257" s="15"/>
      <c r="D1257" s="12"/>
      <c r="E1257" s="12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</row>
    <row r="1258">
      <c r="C1258" s="15"/>
      <c r="D1258" s="12"/>
      <c r="E1258" s="12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</row>
    <row r="1259">
      <c r="C1259" s="15"/>
      <c r="D1259" s="12"/>
      <c r="E1259" s="12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</row>
    <row r="1260">
      <c r="C1260" s="15"/>
      <c r="D1260" s="12"/>
      <c r="E1260" s="12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</row>
    <row r="1261">
      <c r="C1261" s="15"/>
      <c r="D1261" s="12"/>
      <c r="E1261" s="12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</row>
    <row r="1262">
      <c r="C1262" s="15"/>
      <c r="D1262" s="12"/>
      <c r="E1262" s="12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</row>
    <row r="1263">
      <c r="C1263" s="15"/>
      <c r="D1263" s="12"/>
      <c r="E1263" s="12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</row>
    <row r="1264">
      <c r="C1264" s="15"/>
      <c r="D1264" s="12"/>
      <c r="E1264" s="12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</row>
    <row r="1265">
      <c r="C1265" s="15"/>
      <c r="D1265" s="12"/>
      <c r="E1265" s="12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</row>
    <row r="1266">
      <c r="C1266" s="15"/>
      <c r="D1266" s="12"/>
      <c r="E1266" s="12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</row>
    <row r="1267">
      <c r="C1267" s="15"/>
      <c r="D1267" s="12"/>
      <c r="E1267" s="12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</row>
    <row r="1268">
      <c r="C1268" s="15"/>
      <c r="D1268" s="12"/>
      <c r="E1268" s="12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</row>
    <row r="1269">
      <c r="C1269" s="15"/>
      <c r="D1269" s="12"/>
      <c r="E1269" s="12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</row>
    <row r="1270">
      <c r="C1270" s="15"/>
      <c r="D1270" s="12"/>
      <c r="E1270" s="12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</row>
    <row r="1271">
      <c r="C1271" s="15"/>
      <c r="D1271" s="12"/>
      <c r="E1271" s="12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</row>
    <row r="1272">
      <c r="C1272" s="15"/>
      <c r="D1272" s="12"/>
      <c r="E1272" s="12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</row>
    <row r="1273">
      <c r="C1273" s="15"/>
      <c r="D1273" s="12"/>
      <c r="E1273" s="12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</row>
    <row r="1274">
      <c r="C1274" s="15"/>
      <c r="D1274" s="12"/>
      <c r="E1274" s="12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</row>
    <row r="1275">
      <c r="C1275" s="15"/>
      <c r="D1275" s="12"/>
      <c r="E1275" s="12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</row>
    <row r="1276">
      <c r="C1276" s="15"/>
      <c r="D1276" s="12"/>
      <c r="E1276" s="12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</row>
    <row r="1277">
      <c r="C1277" s="15"/>
      <c r="D1277" s="12"/>
      <c r="E1277" s="12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</row>
    <row r="1278">
      <c r="C1278" s="15"/>
      <c r="D1278" s="12"/>
      <c r="E1278" s="12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</row>
    <row r="1279">
      <c r="C1279" s="15"/>
      <c r="D1279" s="12"/>
      <c r="E1279" s="12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</row>
    <row r="1280">
      <c r="C1280" s="15"/>
      <c r="D1280" s="12"/>
      <c r="E1280" s="12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</row>
    <row r="1281">
      <c r="C1281" s="15"/>
      <c r="D1281" s="12"/>
      <c r="E1281" s="12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</row>
    <row r="1282">
      <c r="C1282" s="15"/>
      <c r="D1282" s="12"/>
      <c r="E1282" s="12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</row>
    <row r="1283">
      <c r="C1283" s="15"/>
      <c r="D1283" s="12"/>
      <c r="E1283" s="12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</row>
    <row r="1284">
      <c r="C1284" s="15"/>
      <c r="D1284" s="12"/>
      <c r="E1284" s="12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</row>
    <row r="1285">
      <c r="C1285" s="15"/>
      <c r="D1285" s="12"/>
      <c r="E1285" s="12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</row>
    <row r="1286">
      <c r="C1286" s="15"/>
      <c r="D1286" s="12"/>
      <c r="E1286" s="12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</row>
    <row r="1287">
      <c r="C1287" s="15"/>
      <c r="D1287" s="12"/>
      <c r="E1287" s="12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</row>
    <row r="1288">
      <c r="C1288" s="15"/>
      <c r="D1288" s="12"/>
      <c r="E1288" s="12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</row>
    <row r="1289">
      <c r="C1289" s="15"/>
      <c r="D1289" s="12"/>
      <c r="E1289" s="12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</row>
    <row r="1290">
      <c r="C1290" s="15"/>
      <c r="D1290" s="12"/>
      <c r="E1290" s="12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</row>
    <row r="1291">
      <c r="C1291" s="15"/>
      <c r="D1291" s="12"/>
      <c r="E1291" s="12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</row>
    <row r="1292">
      <c r="C1292" s="15"/>
      <c r="D1292" s="12"/>
      <c r="E1292" s="12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</row>
    <row r="1293">
      <c r="C1293" s="15"/>
      <c r="D1293" s="12"/>
      <c r="E1293" s="12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</row>
    <row r="1294">
      <c r="C1294" s="15"/>
      <c r="D1294" s="12"/>
      <c r="E1294" s="12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</row>
    <row r="1295">
      <c r="C1295" s="15"/>
      <c r="D1295" s="12"/>
      <c r="E1295" s="12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</row>
    <row r="1296">
      <c r="C1296" s="15"/>
      <c r="D1296" s="12"/>
      <c r="E1296" s="12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</row>
    <row r="1297">
      <c r="C1297" s="15"/>
      <c r="D1297" s="12"/>
      <c r="E1297" s="12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</row>
    <row r="1298">
      <c r="C1298" s="15"/>
      <c r="D1298" s="12"/>
      <c r="E1298" s="12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</row>
    <row r="1299">
      <c r="C1299" s="15"/>
      <c r="D1299" s="12"/>
      <c r="E1299" s="12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</row>
    <row r="1300">
      <c r="C1300" s="15"/>
      <c r="D1300" s="12"/>
      <c r="E1300" s="12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</row>
    <row r="1301">
      <c r="C1301" s="15"/>
      <c r="D1301" s="12"/>
      <c r="E1301" s="12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</row>
    <row r="1302">
      <c r="C1302" s="15"/>
      <c r="D1302" s="12"/>
      <c r="E1302" s="12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</row>
    <row r="1303">
      <c r="C1303" s="15"/>
      <c r="D1303" s="12"/>
      <c r="E1303" s="12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</row>
    <row r="1304">
      <c r="C1304" s="15"/>
      <c r="D1304" s="12"/>
      <c r="E1304" s="12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</row>
    <row r="1305">
      <c r="C1305" s="15"/>
      <c r="D1305" s="12"/>
      <c r="E1305" s="12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</row>
    <row r="1306">
      <c r="C1306" s="15"/>
      <c r="D1306" s="12"/>
      <c r="E1306" s="12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</row>
    <row r="1307">
      <c r="C1307" s="15"/>
      <c r="D1307" s="12"/>
      <c r="E1307" s="12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</row>
    <row r="1308">
      <c r="C1308" s="15"/>
      <c r="D1308" s="12"/>
      <c r="E1308" s="12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</row>
    <row r="1309">
      <c r="C1309" s="15"/>
      <c r="D1309" s="12"/>
      <c r="E1309" s="12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</row>
    <row r="1310">
      <c r="C1310" s="15"/>
      <c r="D1310" s="12"/>
      <c r="E1310" s="12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</row>
    <row r="1311">
      <c r="C1311" s="15"/>
      <c r="D1311" s="12"/>
      <c r="E1311" s="12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</row>
    <row r="1312">
      <c r="C1312" s="15"/>
      <c r="D1312" s="12"/>
      <c r="E1312" s="12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</row>
    <row r="1313">
      <c r="C1313" s="15"/>
      <c r="D1313" s="12"/>
      <c r="E1313" s="12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</row>
    <row r="1314">
      <c r="C1314" s="15"/>
      <c r="D1314" s="12"/>
      <c r="E1314" s="12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</row>
    <row r="1315">
      <c r="C1315" s="15"/>
      <c r="D1315" s="12"/>
      <c r="E1315" s="12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</row>
    <row r="1316">
      <c r="C1316" s="15"/>
      <c r="D1316" s="12"/>
      <c r="E1316" s="12"/>
      <c r="G1316" s="11"/>
      <c r="H1316" s="11"/>
      <c r="I1316" s="11"/>
      <c r="J1316" s="11"/>
      <c r="K1316" s="11"/>
      <c r="L1316" s="11"/>
      <c r="M1316" s="11"/>
      <c r="N1316" s="11"/>
      <c r="O1316" s="11"/>
      <c r="P1316" s="11"/>
      <c r="Q1316" s="11"/>
      <c r="R1316" s="11"/>
    </row>
    <row r="1317">
      <c r="C1317" s="15"/>
      <c r="D1317" s="12"/>
      <c r="E1317" s="12"/>
      <c r="G1317" s="11"/>
      <c r="H1317" s="11"/>
      <c r="I1317" s="11"/>
      <c r="J1317" s="11"/>
      <c r="K1317" s="11"/>
      <c r="L1317" s="11"/>
      <c r="M1317" s="11"/>
      <c r="N1317" s="11"/>
      <c r="O1317" s="11"/>
      <c r="P1317" s="11"/>
      <c r="Q1317" s="11"/>
      <c r="R1317" s="11"/>
    </row>
    <row r="1318">
      <c r="C1318" s="15"/>
      <c r="D1318" s="12"/>
      <c r="E1318" s="12"/>
      <c r="G1318" s="11"/>
      <c r="H1318" s="11"/>
      <c r="I1318" s="11"/>
      <c r="J1318" s="11"/>
      <c r="K1318" s="11"/>
      <c r="L1318" s="11"/>
      <c r="M1318" s="11"/>
      <c r="N1318" s="11"/>
      <c r="O1318" s="11"/>
      <c r="P1318" s="11"/>
      <c r="Q1318" s="11"/>
      <c r="R1318" s="11"/>
    </row>
    <row r="1319">
      <c r="C1319" s="15"/>
      <c r="D1319" s="12"/>
      <c r="E1319" s="12"/>
      <c r="G1319" s="11"/>
      <c r="H1319" s="11"/>
      <c r="I1319" s="11"/>
      <c r="J1319" s="11"/>
      <c r="K1319" s="11"/>
      <c r="L1319" s="11"/>
      <c r="M1319" s="11"/>
      <c r="N1319" s="11"/>
      <c r="O1319" s="11"/>
      <c r="P1319" s="11"/>
      <c r="Q1319" s="11"/>
      <c r="R1319" s="11"/>
    </row>
  </sheetData>
  <conditionalFormatting sqref="C1:C1319">
    <cfRule type="containsText" dxfId="0" priority="1" operator="containsText" text="KAS">
      <formula>NOT(ISERROR(SEARCH(("KAS"),(C1))))</formula>
    </cfRule>
  </conditionalFormatting>
  <conditionalFormatting sqref="C1:C1319">
    <cfRule type="containsText" dxfId="1" priority="2" operator="containsText" text="BIAYA">
      <formula>NOT(ISERROR(SEARCH(("BIAYA"),(C1))))</formula>
    </cfRule>
  </conditionalFormatting>
  <conditionalFormatting sqref="C1:C1319">
    <cfRule type="beginsWith" dxfId="2" priority="3" operator="beginsWith" text="OMZET">
      <formula>LEFT((C1),LEN("OMZET"))=("OMZET")</formula>
    </cfRule>
  </conditionalFormatting>
  <conditionalFormatting sqref="C1:C1319">
    <cfRule type="containsText" dxfId="3" priority="4" operator="containsText" text="INVESTOR">
      <formula>NOT(ISERROR(SEARCH(("INVESTOR"),(C1))))</formula>
    </cfRule>
  </conditionalFormatting>
  <conditionalFormatting sqref="C1:C1319">
    <cfRule type="containsText" dxfId="4" priority="5" operator="containsText" text="LABA">
      <formula>NOT(ISERROR(SEARCH(("LABA"),(C1))))</formula>
    </cfRule>
  </conditionalFormatting>
  <conditionalFormatting sqref="C1:C1319">
    <cfRule type="containsText" dxfId="5" priority="6" operator="containsText" text="SUPPLY">
      <formula>NOT(ISERROR(SEARCH(("SUPPLY"),(C1))))</formula>
    </cfRule>
  </conditionalFormatting>
  <conditionalFormatting sqref="C1:C1319">
    <cfRule type="containsText" dxfId="4" priority="7" operator="containsText" text="KOMISI">
      <formula>NOT(ISERROR(SEARCH(("KOMISI"),(C1))))</formula>
    </cfRule>
  </conditionalFormatting>
  <conditionalFormatting sqref="C1:C1319">
    <cfRule type="containsText" dxfId="0" priority="8" operator="containsText" text="TABUNGAN">
      <formula>NOT(ISERROR(SEARCH(("TABUNGAN"),(C1))))</formula>
    </cfRule>
  </conditionalFormatting>
  <conditionalFormatting sqref="C1:C1319">
    <cfRule type="containsText" dxfId="6" priority="9" operator="containsText" text="HUTANG">
      <formula>NOT(ISERROR(SEARCH(("HUTANG"),(C1))))</formula>
    </cfRule>
  </conditionalFormatting>
  <dataValidations>
    <dataValidation type="list" allowBlank="1" sqref="C2:C1319">
      <formula1>"KAS,BIAYA,OMZET,OMZET-TOKO,OMZET-ANWAR,OMZET-RIZAL,INVESTOR,SUBSIDI,LUNAS,SUPPLY,LABA,KOMISI,TABUNGAN,HUTANG,PIUTANG,PRIBADI-A,PRIBADI-S"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hidden="1" min="1" max="1" width="12.63"/>
    <col customWidth="1" min="3" max="3" width="19.5"/>
    <col customWidth="1" min="6" max="6" width="48.25"/>
    <col customWidth="1" min="7" max="7" width="13.63"/>
    <col customWidth="1" min="8" max="8" width="18.75"/>
    <col customWidth="1" min="9" max="9" width="16.38"/>
    <col customWidth="1" min="10" max="11" width="13.0"/>
    <col customWidth="1" min="12" max="12" width="14.88"/>
    <col customWidth="1" min="13" max="13" width="12.38"/>
    <col customWidth="1" min="14" max="14" width="17.38"/>
    <col customWidth="1" min="15" max="15" width="14.75"/>
    <col customWidth="1" min="16" max="17" width="15.0"/>
    <col customWidth="1" min="18" max="18" width="3.7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1953</v>
      </c>
      <c r="M1" s="5" t="s">
        <v>11</v>
      </c>
      <c r="N1" s="6" t="s">
        <v>1954</v>
      </c>
      <c r="O1" s="6" t="s">
        <v>12</v>
      </c>
      <c r="P1" s="6" t="s">
        <v>13</v>
      </c>
      <c r="Q1" s="7" t="s">
        <v>14</v>
      </c>
    </row>
    <row r="2">
      <c r="A2" s="1" t="s">
        <v>15</v>
      </c>
      <c r="B2" s="8">
        <v>45870.0</v>
      </c>
      <c r="C2" s="1" t="s">
        <v>16</v>
      </c>
      <c r="D2" s="10">
        <v>70000.0</v>
      </c>
      <c r="E2" s="10"/>
      <c r="F2" s="1" t="s">
        <v>3560</v>
      </c>
      <c r="G2" s="11">
        <f t="shared" ref="G2:G285" si="1">IF(OR(NOT(ISERROR(SEARCH("OMZET", C2))), NOT(ISERROR(SEARCH("PIUTANG", C2)))), IF(ROW()=2, D2, G1 + D2), IF(ROW()=2, 0, G1))</f>
        <v>0</v>
      </c>
      <c r="H2" s="9">
        <v>0.0</v>
      </c>
      <c r="I2" s="11">
        <f t="shared" ref="I2:I285" si="2">IF(ROW()=2, 0, IF(OR(C2="SUPPLY", C2="HUTANG"), I1+E2, I1))</f>
        <v>0</v>
      </c>
      <c r="J2" s="11">
        <f> IF(ROW()=2, D2 - E2, J1 + D2 - E2)</f>
        <v>70000</v>
      </c>
      <c r="K2" s="11">
        <f t="shared" ref="K2:K285" si="3">G2 - (H2 + I2)</f>
        <v>0</v>
      </c>
      <c r="L2" s="11">
        <f t="shared" ref="L2:L285" si="4">IF(C2="PRIBADI-A", IF(ROW()=2, IF(D2, -D2, E2), IF(D2, L1-D2, L1+E2)), IF(ROW()=2, 0, L1))</f>
        <v>0</v>
      </c>
      <c r="M2" s="11">
        <f t="shared" ref="M2:M285" si="5">IF(C2="PRIBADI-S", IF(ROW()=2, IF(D2, -D2, E2), IF(D2, M1-D2, M1+E2)), IF(ROW()=2, 0, M1))</f>
        <v>0</v>
      </c>
      <c r="N2" s="11">
        <f t="shared" ref="N2:N20" si="6">(K2/3)-L2</f>
        <v>0</v>
      </c>
      <c r="O2" s="11">
        <f t="shared" ref="O2:O20" si="7">(K2/3)-M2</f>
        <v>0</v>
      </c>
      <c r="P2" s="11">
        <f t="shared" ref="P2:P20" si="8">K2/3</f>
        <v>0</v>
      </c>
      <c r="Q2" s="11">
        <f t="shared" ref="Q2:Q285" si="9">IF(AND(NOT(ISERROR(SEARCH("Cahaya", F2))), OR(C2="INVESTOR", C2="BIAYA")), IF(ROW()=2, IF(D2, -D2, E2), IF(D2, Q1-D2, Q1+E2)), IF(ROW()=2, 0, Q1))</f>
        <v>0</v>
      </c>
    </row>
    <row r="3">
      <c r="A3" s="1" t="s">
        <v>24</v>
      </c>
      <c r="B3" s="8">
        <v>45870.0</v>
      </c>
      <c r="C3" s="1" t="s">
        <v>25</v>
      </c>
      <c r="D3" s="12"/>
      <c r="E3" s="10">
        <v>2575000.0</v>
      </c>
      <c r="F3" s="1" t="s">
        <v>26</v>
      </c>
      <c r="G3" s="11">
        <f t="shared" si="1"/>
        <v>0</v>
      </c>
      <c r="H3" s="11">
        <f t="shared" ref="H3:H285" si="10">IF(ROW()=2, 0, IF(OR(C3="BIAYA", C3="TABUNGAN"), H2 + E3, H2))</f>
        <v>2575000</v>
      </c>
      <c r="I3" s="11">
        <f t="shared" si="2"/>
        <v>0</v>
      </c>
      <c r="J3" s="9">
        <v>70000.0</v>
      </c>
      <c r="K3" s="11">
        <f t="shared" si="3"/>
        <v>-2575000</v>
      </c>
      <c r="L3" s="11">
        <f t="shared" si="4"/>
        <v>0</v>
      </c>
      <c r="M3" s="11">
        <f t="shared" si="5"/>
        <v>0</v>
      </c>
      <c r="N3" s="11">
        <f t="shared" si="6"/>
        <v>-858333.3333</v>
      </c>
      <c r="O3" s="11">
        <f t="shared" si="7"/>
        <v>-858333.3333</v>
      </c>
      <c r="P3" s="11">
        <f t="shared" si="8"/>
        <v>-858333.3333</v>
      </c>
      <c r="Q3" s="11">
        <f t="shared" si="9"/>
        <v>2575000</v>
      </c>
    </row>
    <row r="4">
      <c r="A4" s="1" t="s">
        <v>2367</v>
      </c>
      <c r="B4" s="8">
        <v>45870.0</v>
      </c>
      <c r="C4" s="1" t="s">
        <v>1982</v>
      </c>
      <c r="D4" s="12"/>
      <c r="E4" s="10">
        <v>4205217.0</v>
      </c>
      <c r="F4" s="1" t="s">
        <v>3561</v>
      </c>
      <c r="G4" s="11">
        <f t="shared" si="1"/>
        <v>0</v>
      </c>
      <c r="H4" s="11">
        <f t="shared" si="10"/>
        <v>2575000</v>
      </c>
      <c r="I4" s="11">
        <f t="shared" si="2"/>
        <v>0</v>
      </c>
      <c r="J4" s="9">
        <v>70000.0</v>
      </c>
      <c r="K4" s="11">
        <f t="shared" si="3"/>
        <v>-2575000</v>
      </c>
      <c r="L4" s="11">
        <f t="shared" si="4"/>
        <v>4205217</v>
      </c>
      <c r="M4" s="11">
        <f t="shared" si="5"/>
        <v>0</v>
      </c>
      <c r="N4" s="11">
        <f t="shared" si="6"/>
        <v>-5063550.333</v>
      </c>
      <c r="O4" s="11">
        <f t="shared" si="7"/>
        <v>-858333.3333</v>
      </c>
      <c r="P4" s="11">
        <f t="shared" si="8"/>
        <v>-858333.3333</v>
      </c>
      <c r="Q4" s="11">
        <f t="shared" si="9"/>
        <v>2575000</v>
      </c>
    </row>
    <row r="5">
      <c r="A5" s="1" t="s">
        <v>3196</v>
      </c>
      <c r="B5" s="8">
        <v>45870.0</v>
      </c>
      <c r="C5" s="1" t="s">
        <v>22</v>
      </c>
      <c r="D5" s="12"/>
      <c r="E5" s="10">
        <v>4810217.0</v>
      </c>
      <c r="F5" s="1" t="s">
        <v>3562</v>
      </c>
      <c r="G5" s="11">
        <f t="shared" si="1"/>
        <v>0</v>
      </c>
      <c r="H5" s="11">
        <f t="shared" si="10"/>
        <v>2575000</v>
      </c>
      <c r="I5" s="11">
        <f t="shared" si="2"/>
        <v>0</v>
      </c>
      <c r="J5" s="9">
        <v>70000.0</v>
      </c>
      <c r="K5" s="11">
        <f t="shared" si="3"/>
        <v>-2575000</v>
      </c>
      <c r="L5" s="11">
        <f t="shared" si="4"/>
        <v>4205217</v>
      </c>
      <c r="M5" s="11">
        <f t="shared" si="5"/>
        <v>4810217</v>
      </c>
      <c r="N5" s="11">
        <f t="shared" si="6"/>
        <v>-5063550.333</v>
      </c>
      <c r="O5" s="11">
        <f t="shared" si="7"/>
        <v>-5668550.333</v>
      </c>
      <c r="P5" s="11">
        <f t="shared" si="8"/>
        <v>-858333.3333</v>
      </c>
      <c r="Q5" s="11">
        <f t="shared" si="9"/>
        <v>2575000</v>
      </c>
    </row>
    <row r="6">
      <c r="A6" s="1" t="s">
        <v>3563</v>
      </c>
      <c r="B6" s="8">
        <v>45870.0</v>
      </c>
      <c r="C6" s="1" t="s">
        <v>1969</v>
      </c>
      <c r="D6" s="10">
        <v>260000.0</v>
      </c>
      <c r="E6" s="12"/>
      <c r="F6" s="1" t="s">
        <v>3564</v>
      </c>
      <c r="G6" s="11">
        <f t="shared" si="1"/>
        <v>260000</v>
      </c>
      <c r="H6" s="11">
        <f t="shared" si="10"/>
        <v>2575000</v>
      </c>
      <c r="I6" s="11">
        <f t="shared" si="2"/>
        <v>0</v>
      </c>
      <c r="J6" s="11">
        <f t="shared" ref="J6:J285" si="11"> IF(ROW()=2, D6 - E6, J5 + D6 - E6)</f>
        <v>330000</v>
      </c>
      <c r="K6" s="11">
        <f t="shared" si="3"/>
        <v>-2315000</v>
      </c>
      <c r="L6" s="11">
        <f t="shared" si="4"/>
        <v>4205217</v>
      </c>
      <c r="M6" s="11">
        <f t="shared" si="5"/>
        <v>4810217</v>
      </c>
      <c r="N6" s="11">
        <f t="shared" si="6"/>
        <v>-4976883.667</v>
      </c>
      <c r="O6" s="11">
        <f t="shared" si="7"/>
        <v>-5581883.667</v>
      </c>
      <c r="P6" s="11">
        <f t="shared" si="8"/>
        <v>-771666.6667</v>
      </c>
      <c r="Q6" s="11">
        <f t="shared" si="9"/>
        <v>2575000</v>
      </c>
    </row>
    <row r="7">
      <c r="A7" s="1" t="s">
        <v>3565</v>
      </c>
      <c r="B7" s="8">
        <v>45871.0</v>
      </c>
      <c r="C7" s="1" t="s">
        <v>25</v>
      </c>
      <c r="D7" s="12"/>
      <c r="E7" s="10">
        <v>29500.0</v>
      </c>
      <c r="F7" s="1" t="s">
        <v>3566</v>
      </c>
      <c r="G7" s="11">
        <f t="shared" si="1"/>
        <v>260000</v>
      </c>
      <c r="H7" s="11">
        <f t="shared" si="10"/>
        <v>2604500</v>
      </c>
      <c r="I7" s="11">
        <f t="shared" si="2"/>
        <v>0</v>
      </c>
      <c r="J7" s="11">
        <f t="shared" si="11"/>
        <v>300500</v>
      </c>
      <c r="K7" s="11">
        <f t="shared" si="3"/>
        <v>-2344500</v>
      </c>
      <c r="L7" s="11">
        <f t="shared" si="4"/>
        <v>4205217</v>
      </c>
      <c r="M7" s="11">
        <f t="shared" si="5"/>
        <v>4810217</v>
      </c>
      <c r="N7" s="11">
        <f t="shared" si="6"/>
        <v>-4986717</v>
      </c>
      <c r="O7" s="11">
        <f t="shared" si="7"/>
        <v>-5591717</v>
      </c>
      <c r="P7" s="11">
        <f t="shared" si="8"/>
        <v>-781500</v>
      </c>
      <c r="Q7" s="11">
        <f t="shared" si="9"/>
        <v>2575000</v>
      </c>
    </row>
    <row r="8">
      <c r="A8" s="1" t="s">
        <v>3567</v>
      </c>
      <c r="B8" s="8">
        <v>45871.0</v>
      </c>
      <c r="C8" s="1" t="s">
        <v>25</v>
      </c>
      <c r="D8" s="12"/>
      <c r="E8" s="10">
        <v>15000.0</v>
      </c>
      <c r="F8" s="1" t="s">
        <v>3568</v>
      </c>
      <c r="G8" s="11">
        <f t="shared" si="1"/>
        <v>260000</v>
      </c>
      <c r="H8" s="11">
        <f t="shared" si="10"/>
        <v>2619500</v>
      </c>
      <c r="I8" s="11">
        <f t="shared" si="2"/>
        <v>0</v>
      </c>
      <c r="J8" s="11">
        <f t="shared" si="11"/>
        <v>285500</v>
      </c>
      <c r="K8" s="11">
        <f t="shared" si="3"/>
        <v>-2359500</v>
      </c>
      <c r="L8" s="11">
        <f t="shared" si="4"/>
        <v>4205217</v>
      </c>
      <c r="M8" s="11">
        <f t="shared" si="5"/>
        <v>4810217</v>
      </c>
      <c r="N8" s="11">
        <f t="shared" si="6"/>
        <v>-4991717</v>
      </c>
      <c r="O8" s="11">
        <f t="shared" si="7"/>
        <v>-5596717</v>
      </c>
      <c r="P8" s="11">
        <f t="shared" si="8"/>
        <v>-786500</v>
      </c>
      <c r="Q8" s="11">
        <f t="shared" si="9"/>
        <v>2575000</v>
      </c>
    </row>
    <row r="9">
      <c r="A9" s="1" t="s">
        <v>3569</v>
      </c>
      <c r="B9" s="8">
        <v>45871.0</v>
      </c>
      <c r="C9" s="1" t="s">
        <v>25</v>
      </c>
      <c r="D9" s="12"/>
      <c r="E9" s="10">
        <v>95000.0</v>
      </c>
      <c r="F9" s="1" t="s">
        <v>3570</v>
      </c>
      <c r="G9" s="11">
        <f t="shared" si="1"/>
        <v>260000</v>
      </c>
      <c r="H9" s="11">
        <f t="shared" si="10"/>
        <v>2714500</v>
      </c>
      <c r="I9" s="11">
        <f t="shared" si="2"/>
        <v>0</v>
      </c>
      <c r="J9" s="11">
        <f t="shared" si="11"/>
        <v>190500</v>
      </c>
      <c r="K9" s="11">
        <f t="shared" si="3"/>
        <v>-2454500</v>
      </c>
      <c r="L9" s="11">
        <f t="shared" si="4"/>
        <v>4205217</v>
      </c>
      <c r="M9" s="11">
        <f t="shared" si="5"/>
        <v>4810217</v>
      </c>
      <c r="N9" s="11">
        <f t="shared" si="6"/>
        <v>-5023383.667</v>
      </c>
      <c r="O9" s="11">
        <f t="shared" si="7"/>
        <v>-5628383.667</v>
      </c>
      <c r="P9" s="11">
        <f t="shared" si="8"/>
        <v>-818166.6667</v>
      </c>
      <c r="Q9" s="11">
        <f t="shared" si="9"/>
        <v>2575000</v>
      </c>
    </row>
    <row r="10">
      <c r="A10" s="1" t="s">
        <v>3571</v>
      </c>
      <c r="B10" s="8">
        <v>45871.0</v>
      </c>
      <c r="C10" s="1" t="s">
        <v>25</v>
      </c>
      <c r="D10" s="12"/>
      <c r="E10" s="10">
        <v>19000.0</v>
      </c>
      <c r="F10" s="1" t="s">
        <v>3572</v>
      </c>
      <c r="G10" s="11">
        <f t="shared" si="1"/>
        <v>260000</v>
      </c>
      <c r="H10" s="11">
        <f t="shared" si="10"/>
        <v>2733500</v>
      </c>
      <c r="I10" s="11">
        <f t="shared" si="2"/>
        <v>0</v>
      </c>
      <c r="J10" s="11">
        <f t="shared" si="11"/>
        <v>171500</v>
      </c>
      <c r="K10" s="11">
        <f t="shared" si="3"/>
        <v>-2473500</v>
      </c>
      <c r="L10" s="11">
        <f t="shared" si="4"/>
        <v>4205217</v>
      </c>
      <c r="M10" s="11">
        <f t="shared" si="5"/>
        <v>4810217</v>
      </c>
      <c r="N10" s="11">
        <f t="shared" si="6"/>
        <v>-5029717</v>
      </c>
      <c r="O10" s="11">
        <f t="shared" si="7"/>
        <v>-5634717</v>
      </c>
      <c r="P10" s="11">
        <f t="shared" si="8"/>
        <v>-824500</v>
      </c>
      <c r="Q10" s="11">
        <f t="shared" si="9"/>
        <v>2575000</v>
      </c>
    </row>
    <row r="11">
      <c r="A11" s="1" t="s">
        <v>3573</v>
      </c>
      <c r="B11" s="8">
        <v>45871.0</v>
      </c>
      <c r="C11" s="1" t="s">
        <v>1969</v>
      </c>
      <c r="D11" s="10">
        <v>705000.0</v>
      </c>
      <c r="E11" s="12"/>
      <c r="F11" s="1" t="s">
        <v>3574</v>
      </c>
      <c r="G11" s="11">
        <f t="shared" si="1"/>
        <v>965000</v>
      </c>
      <c r="H11" s="11">
        <f t="shared" si="10"/>
        <v>2733500</v>
      </c>
      <c r="I11" s="11">
        <f t="shared" si="2"/>
        <v>0</v>
      </c>
      <c r="J11" s="11">
        <f t="shared" si="11"/>
        <v>876500</v>
      </c>
      <c r="K11" s="11">
        <f t="shared" si="3"/>
        <v>-1768500</v>
      </c>
      <c r="L11" s="11">
        <f t="shared" si="4"/>
        <v>4205217</v>
      </c>
      <c r="M11" s="11">
        <f t="shared" si="5"/>
        <v>4810217</v>
      </c>
      <c r="N11" s="11">
        <f t="shared" si="6"/>
        <v>-4794717</v>
      </c>
      <c r="O11" s="11">
        <f t="shared" si="7"/>
        <v>-5399717</v>
      </c>
      <c r="P11" s="11">
        <f t="shared" si="8"/>
        <v>-589500</v>
      </c>
      <c r="Q11" s="11">
        <f t="shared" si="9"/>
        <v>2575000</v>
      </c>
    </row>
    <row r="12">
      <c r="A12" s="1" t="s">
        <v>3575</v>
      </c>
      <c r="B12" s="8">
        <v>45870.0</v>
      </c>
      <c r="C12" s="1" t="s">
        <v>25</v>
      </c>
      <c r="D12" s="12"/>
      <c r="E12" s="10">
        <v>234500.0</v>
      </c>
      <c r="F12" s="1" t="s">
        <v>37</v>
      </c>
      <c r="G12" s="11">
        <f t="shared" si="1"/>
        <v>965000</v>
      </c>
      <c r="H12" s="11">
        <f t="shared" si="10"/>
        <v>2968000</v>
      </c>
      <c r="I12" s="11">
        <f t="shared" si="2"/>
        <v>0</v>
      </c>
      <c r="J12" s="11">
        <f t="shared" si="11"/>
        <v>642000</v>
      </c>
      <c r="K12" s="11">
        <f t="shared" si="3"/>
        <v>-2003000</v>
      </c>
      <c r="L12" s="11">
        <f t="shared" si="4"/>
        <v>4205217</v>
      </c>
      <c r="M12" s="11">
        <f t="shared" si="5"/>
        <v>4810217</v>
      </c>
      <c r="N12" s="11">
        <f t="shared" si="6"/>
        <v>-4872883.667</v>
      </c>
      <c r="O12" s="11">
        <f t="shared" si="7"/>
        <v>-5477883.667</v>
      </c>
      <c r="P12" s="11">
        <f t="shared" si="8"/>
        <v>-667666.6667</v>
      </c>
      <c r="Q12" s="11">
        <f t="shared" si="9"/>
        <v>2575000</v>
      </c>
    </row>
    <row r="13">
      <c r="A13" s="1" t="s">
        <v>3576</v>
      </c>
      <c r="B13" s="8">
        <v>45870.0</v>
      </c>
      <c r="C13" s="1" t="s">
        <v>25</v>
      </c>
      <c r="D13" s="12"/>
      <c r="E13" s="10">
        <v>110000.0</v>
      </c>
      <c r="F13" s="1" t="s">
        <v>889</v>
      </c>
      <c r="G13" s="11">
        <f t="shared" si="1"/>
        <v>965000</v>
      </c>
      <c r="H13" s="11">
        <f t="shared" si="10"/>
        <v>3078000</v>
      </c>
      <c r="I13" s="11">
        <f t="shared" si="2"/>
        <v>0</v>
      </c>
      <c r="J13" s="11">
        <f t="shared" si="11"/>
        <v>532000</v>
      </c>
      <c r="K13" s="11">
        <f t="shared" si="3"/>
        <v>-2113000</v>
      </c>
      <c r="L13" s="11">
        <f t="shared" si="4"/>
        <v>4205217</v>
      </c>
      <c r="M13" s="11">
        <f t="shared" si="5"/>
        <v>4810217</v>
      </c>
      <c r="N13" s="11">
        <f t="shared" si="6"/>
        <v>-4909550.333</v>
      </c>
      <c r="O13" s="11">
        <f t="shared" si="7"/>
        <v>-5514550.333</v>
      </c>
      <c r="P13" s="11">
        <f t="shared" si="8"/>
        <v>-704333.3333</v>
      </c>
      <c r="Q13" s="11">
        <f t="shared" si="9"/>
        <v>2575000</v>
      </c>
    </row>
    <row r="14">
      <c r="A14" s="1" t="s">
        <v>3577</v>
      </c>
      <c r="B14" s="8">
        <v>45871.0</v>
      </c>
      <c r="C14" s="1" t="s">
        <v>25</v>
      </c>
      <c r="D14" s="12"/>
      <c r="E14" s="10">
        <v>500000.0</v>
      </c>
      <c r="F14" s="1" t="s">
        <v>53</v>
      </c>
      <c r="G14" s="11">
        <f t="shared" si="1"/>
        <v>965000</v>
      </c>
      <c r="H14" s="11">
        <f t="shared" si="10"/>
        <v>3578000</v>
      </c>
      <c r="I14" s="11">
        <f t="shared" si="2"/>
        <v>0</v>
      </c>
      <c r="J14" s="11">
        <f t="shared" si="11"/>
        <v>32000</v>
      </c>
      <c r="K14" s="11">
        <f t="shared" si="3"/>
        <v>-2613000</v>
      </c>
      <c r="L14" s="11">
        <f t="shared" si="4"/>
        <v>4205217</v>
      </c>
      <c r="M14" s="11">
        <f t="shared" si="5"/>
        <v>4810217</v>
      </c>
      <c r="N14" s="11">
        <f t="shared" si="6"/>
        <v>-5076217</v>
      </c>
      <c r="O14" s="11">
        <f t="shared" si="7"/>
        <v>-5681217</v>
      </c>
      <c r="P14" s="11">
        <f t="shared" si="8"/>
        <v>-871000</v>
      </c>
      <c r="Q14" s="11">
        <f t="shared" si="9"/>
        <v>3075000</v>
      </c>
    </row>
    <row r="15">
      <c r="A15" s="1" t="s">
        <v>3578</v>
      </c>
      <c r="B15" s="8">
        <v>45873.0</v>
      </c>
      <c r="C15" s="1" t="s">
        <v>25</v>
      </c>
      <c r="D15" s="12"/>
      <c r="E15" s="10">
        <v>31500.0</v>
      </c>
      <c r="F15" s="1" t="s">
        <v>3579</v>
      </c>
      <c r="G15" s="11">
        <f t="shared" si="1"/>
        <v>965000</v>
      </c>
      <c r="H15" s="11">
        <f t="shared" si="10"/>
        <v>3609500</v>
      </c>
      <c r="I15" s="11">
        <f t="shared" si="2"/>
        <v>0</v>
      </c>
      <c r="J15" s="11">
        <f t="shared" si="11"/>
        <v>500</v>
      </c>
      <c r="K15" s="11">
        <f t="shared" si="3"/>
        <v>-2644500</v>
      </c>
      <c r="L15" s="11">
        <f t="shared" si="4"/>
        <v>4205217</v>
      </c>
      <c r="M15" s="11">
        <f t="shared" si="5"/>
        <v>4810217</v>
      </c>
      <c r="N15" s="11">
        <f t="shared" si="6"/>
        <v>-5086717</v>
      </c>
      <c r="O15" s="11">
        <f t="shared" si="7"/>
        <v>-5691717</v>
      </c>
      <c r="P15" s="11">
        <f t="shared" si="8"/>
        <v>-881500</v>
      </c>
      <c r="Q15" s="11">
        <f t="shared" si="9"/>
        <v>3075000</v>
      </c>
    </row>
    <row r="16">
      <c r="A16" s="1" t="s">
        <v>3580</v>
      </c>
      <c r="B16" s="8">
        <v>45873.0</v>
      </c>
      <c r="C16" s="1" t="s">
        <v>25</v>
      </c>
      <c r="D16" s="12"/>
      <c r="E16" s="10">
        <v>30000.0</v>
      </c>
      <c r="F16" s="1" t="s">
        <v>2798</v>
      </c>
      <c r="G16" s="11">
        <f t="shared" si="1"/>
        <v>965000</v>
      </c>
      <c r="H16" s="11">
        <f t="shared" si="10"/>
        <v>3639500</v>
      </c>
      <c r="I16" s="11">
        <f t="shared" si="2"/>
        <v>0</v>
      </c>
      <c r="J16" s="11">
        <f t="shared" si="11"/>
        <v>-29500</v>
      </c>
      <c r="K16" s="11">
        <f t="shared" si="3"/>
        <v>-2674500</v>
      </c>
      <c r="L16" s="11">
        <f t="shared" si="4"/>
        <v>4205217</v>
      </c>
      <c r="M16" s="11">
        <f t="shared" si="5"/>
        <v>4810217</v>
      </c>
      <c r="N16" s="11">
        <f t="shared" si="6"/>
        <v>-5096717</v>
      </c>
      <c r="O16" s="11">
        <f t="shared" si="7"/>
        <v>-5701717</v>
      </c>
      <c r="P16" s="11">
        <f t="shared" si="8"/>
        <v>-891500</v>
      </c>
      <c r="Q16" s="11">
        <f t="shared" si="9"/>
        <v>3075000</v>
      </c>
    </row>
    <row r="17">
      <c r="A17" s="1" t="s">
        <v>3581</v>
      </c>
      <c r="B17" s="8">
        <v>45873.0</v>
      </c>
      <c r="C17" s="1" t="s">
        <v>19</v>
      </c>
      <c r="D17" s="12"/>
      <c r="E17" s="10">
        <v>150000.0</v>
      </c>
      <c r="F17" s="1" t="s">
        <v>3582</v>
      </c>
      <c r="G17" s="11">
        <f t="shared" si="1"/>
        <v>965000</v>
      </c>
      <c r="H17" s="11">
        <f t="shared" si="10"/>
        <v>3639500</v>
      </c>
      <c r="I17" s="11">
        <f t="shared" si="2"/>
        <v>0</v>
      </c>
      <c r="J17" s="11">
        <f t="shared" si="11"/>
        <v>-179500</v>
      </c>
      <c r="K17" s="11">
        <f t="shared" si="3"/>
        <v>-2674500</v>
      </c>
      <c r="L17" s="11">
        <f t="shared" si="4"/>
        <v>4205217</v>
      </c>
      <c r="M17" s="11">
        <f t="shared" si="5"/>
        <v>4810217</v>
      </c>
      <c r="N17" s="11">
        <f t="shared" si="6"/>
        <v>-5096717</v>
      </c>
      <c r="O17" s="11">
        <f t="shared" si="7"/>
        <v>-5701717</v>
      </c>
      <c r="P17" s="11">
        <f t="shared" si="8"/>
        <v>-891500</v>
      </c>
      <c r="Q17" s="11">
        <f t="shared" si="9"/>
        <v>3075000</v>
      </c>
    </row>
    <row r="18">
      <c r="A18" s="1" t="s">
        <v>3583</v>
      </c>
      <c r="B18" s="8">
        <v>45873.0</v>
      </c>
      <c r="C18" s="1" t="s">
        <v>1969</v>
      </c>
      <c r="D18" s="10">
        <v>300000.0</v>
      </c>
      <c r="E18" s="12"/>
      <c r="F18" s="1" t="s">
        <v>3584</v>
      </c>
      <c r="G18" s="11">
        <f t="shared" si="1"/>
        <v>1265000</v>
      </c>
      <c r="H18" s="11">
        <f t="shared" si="10"/>
        <v>3639500</v>
      </c>
      <c r="I18" s="11">
        <f t="shared" si="2"/>
        <v>0</v>
      </c>
      <c r="J18" s="11">
        <f t="shared" si="11"/>
        <v>120500</v>
      </c>
      <c r="K18" s="11">
        <f t="shared" si="3"/>
        <v>-2374500</v>
      </c>
      <c r="L18" s="11">
        <f t="shared" si="4"/>
        <v>4205217</v>
      </c>
      <c r="M18" s="11">
        <f t="shared" si="5"/>
        <v>4810217</v>
      </c>
      <c r="N18" s="11">
        <f t="shared" si="6"/>
        <v>-4996717</v>
      </c>
      <c r="O18" s="11">
        <f t="shared" si="7"/>
        <v>-5601717</v>
      </c>
      <c r="P18" s="11">
        <f t="shared" si="8"/>
        <v>-791500</v>
      </c>
      <c r="Q18" s="11">
        <f t="shared" si="9"/>
        <v>3075000</v>
      </c>
    </row>
    <row r="19">
      <c r="A19" s="1" t="s">
        <v>3585</v>
      </c>
      <c r="B19" s="8">
        <v>45874.0</v>
      </c>
      <c r="C19" s="1" t="s">
        <v>25</v>
      </c>
      <c r="D19" s="12"/>
      <c r="E19" s="10">
        <v>90000.0</v>
      </c>
      <c r="F19" s="1" t="s">
        <v>442</v>
      </c>
      <c r="G19" s="11">
        <f t="shared" si="1"/>
        <v>1265000</v>
      </c>
      <c r="H19" s="11">
        <f t="shared" si="10"/>
        <v>3729500</v>
      </c>
      <c r="I19" s="11">
        <f t="shared" si="2"/>
        <v>0</v>
      </c>
      <c r="J19" s="11">
        <f t="shared" si="11"/>
        <v>30500</v>
      </c>
      <c r="K19" s="11">
        <f t="shared" si="3"/>
        <v>-2464500</v>
      </c>
      <c r="L19" s="11">
        <f t="shared" si="4"/>
        <v>4205217</v>
      </c>
      <c r="M19" s="11">
        <f t="shared" si="5"/>
        <v>4810217</v>
      </c>
      <c r="N19" s="11">
        <f t="shared" si="6"/>
        <v>-5026717</v>
      </c>
      <c r="O19" s="11">
        <f t="shared" si="7"/>
        <v>-5631717</v>
      </c>
      <c r="P19" s="11">
        <f t="shared" si="8"/>
        <v>-821500</v>
      </c>
      <c r="Q19" s="11">
        <f t="shared" si="9"/>
        <v>3075000</v>
      </c>
    </row>
    <row r="20">
      <c r="A20" s="1" t="s">
        <v>3586</v>
      </c>
      <c r="B20" s="8">
        <v>45873.0</v>
      </c>
      <c r="C20" s="1" t="s">
        <v>19</v>
      </c>
      <c r="D20" s="12"/>
      <c r="E20" s="10">
        <v>1600000.0</v>
      </c>
      <c r="F20" s="1" t="s">
        <v>3587</v>
      </c>
      <c r="G20" s="11">
        <f t="shared" si="1"/>
        <v>1265000</v>
      </c>
      <c r="H20" s="11">
        <f t="shared" si="10"/>
        <v>3729500</v>
      </c>
      <c r="I20" s="11">
        <f t="shared" si="2"/>
        <v>0</v>
      </c>
      <c r="J20" s="11">
        <f t="shared" si="11"/>
        <v>-1569500</v>
      </c>
      <c r="K20" s="11">
        <f t="shared" si="3"/>
        <v>-2464500</v>
      </c>
      <c r="L20" s="11">
        <f t="shared" si="4"/>
        <v>4205217</v>
      </c>
      <c r="M20" s="11">
        <f t="shared" si="5"/>
        <v>4810217</v>
      </c>
      <c r="N20" s="11">
        <f t="shared" si="6"/>
        <v>-5026717</v>
      </c>
      <c r="O20" s="11">
        <f t="shared" si="7"/>
        <v>-5631717</v>
      </c>
      <c r="P20" s="11">
        <f t="shared" si="8"/>
        <v>-821500</v>
      </c>
      <c r="Q20" s="11">
        <f t="shared" si="9"/>
        <v>3075000</v>
      </c>
    </row>
    <row r="21">
      <c r="A21" s="1" t="s">
        <v>3588</v>
      </c>
      <c r="B21" s="8">
        <v>45870.0</v>
      </c>
      <c r="C21" s="1" t="s">
        <v>6</v>
      </c>
      <c r="D21" s="10">
        <v>54000.0</v>
      </c>
      <c r="E21" s="12"/>
      <c r="F21" s="1" t="s">
        <v>3589</v>
      </c>
      <c r="G21" s="11">
        <f t="shared" si="1"/>
        <v>1319000</v>
      </c>
      <c r="H21" s="11">
        <f t="shared" si="10"/>
        <v>3729500</v>
      </c>
      <c r="I21" s="11">
        <f t="shared" si="2"/>
        <v>0</v>
      </c>
      <c r="J21" s="11">
        <f t="shared" si="11"/>
        <v>-1515500</v>
      </c>
      <c r="K21" s="11">
        <f t="shared" si="3"/>
        <v>-2410500</v>
      </c>
      <c r="L21" s="11">
        <f t="shared" si="4"/>
        <v>4205217</v>
      </c>
      <c r="M21" s="11">
        <f t="shared" si="5"/>
        <v>4810217</v>
      </c>
      <c r="N21" s="11">
        <f t="shared" ref="N21:N285" si="12">(K21/3)-L21</f>
        <v>-5008717</v>
      </c>
      <c r="O21" s="11">
        <f t="shared" ref="O21:O285" si="13">(K21/3)-M21</f>
        <v>-5613717</v>
      </c>
      <c r="P21" s="11">
        <f t="shared" ref="P21:P285" si="14">K21/3</f>
        <v>-803500</v>
      </c>
      <c r="Q21" s="11">
        <f t="shared" si="9"/>
        <v>3075000</v>
      </c>
    </row>
    <row r="22">
      <c r="A22" s="1" t="s">
        <v>3590</v>
      </c>
      <c r="B22" s="8">
        <v>45870.0</v>
      </c>
      <c r="C22" s="1" t="s">
        <v>6</v>
      </c>
      <c r="D22" s="10">
        <v>34000.0</v>
      </c>
      <c r="E22" s="12"/>
      <c r="F22" s="1" t="s">
        <v>3591</v>
      </c>
      <c r="G22" s="11">
        <f t="shared" si="1"/>
        <v>1353000</v>
      </c>
      <c r="H22" s="11">
        <f t="shared" si="10"/>
        <v>3729500</v>
      </c>
      <c r="I22" s="11">
        <f t="shared" si="2"/>
        <v>0</v>
      </c>
      <c r="J22" s="11">
        <f t="shared" si="11"/>
        <v>-1481500</v>
      </c>
      <c r="K22" s="11">
        <f t="shared" si="3"/>
        <v>-2376500</v>
      </c>
      <c r="L22" s="11">
        <f t="shared" si="4"/>
        <v>4205217</v>
      </c>
      <c r="M22" s="11">
        <f t="shared" si="5"/>
        <v>4810217</v>
      </c>
      <c r="N22" s="11">
        <f t="shared" si="12"/>
        <v>-4997383.667</v>
      </c>
      <c r="O22" s="11">
        <f t="shared" si="13"/>
        <v>-5602383.667</v>
      </c>
      <c r="P22" s="11">
        <f t="shared" si="14"/>
        <v>-792166.6667</v>
      </c>
      <c r="Q22" s="11">
        <f t="shared" si="9"/>
        <v>3075000</v>
      </c>
    </row>
    <row r="23">
      <c r="A23" s="1" t="s">
        <v>3592</v>
      </c>
      <c r="B23" s="8">
        <v>45870.0</v>
      </c>
      <c r="C23" s="1" t="s">
        <v>6</v>
      </c>
      <c r="D23" s="10">
        <v>34000.0</v>
      </c>
      <c r="E23" s="12"/>
      <c r="F23" s="1" t="s">
        <v>3442</v>
      </c>
      <c r="G23" s="11">
        <f t="shared" si="1"/>
        <v>1387000</v>
      </c>
      <c r="H23" s="11">
        <f t="shared" si="10"/>
        <v>3729500</v>
      </c>
      <c r="I23" s="11">
        <f t="shared" si="2"/>
        <v>0</v>
      </c>
      <c r="J23" s="11">
        <f t="shared" si="11"/>
        <v>-1447500</v>
      </c>
      <c r="K23" s="11">
        <f t="shared" si="3"/>
        <v>-2342500</v>
      </c>
      <c r="L23" s="11">
        <f t="shared" si="4"/>
        <v>4205217</v>
      </c>
      <c r="M23" s="11">
        <f t="shared" si="5"/>
        <v>4810217</v>
      </c>
      <c r="N23" s="11">
        <f t="shared" si="12"/>
        <v>-4986050.333</v>
      </c>
      <c r="O23" s="11">
        <f t="shared" si="13"/>
        <v>-5591050.333</v>
      </c>
      <c r="P23" s="11">
        <f t="shared" si="14"/>
        <v>-780833.3333</v>
      </c>
      <c r="Q23" s="11">
        <f t="shared" si="9"/>
        <v>3075000</v>
      </c>
    </row>
    <row r="24">
      <c r="A24" s="1" t="s">
        <v>3593</v>
      </c>
      <c r="B24" s="8">
        <v>45870.0</v>
      </c>
      <c r="C24" s="1" t="s">
        <v>6</v>
      </c>
      <c r="D24" s="10">
        <v>303500.0</v>
      </c>
      <c r="E24" s="12"/>
      <c r="F24" s="1" t="s">
        <v>3436</v>
      </c>
      <c r="G24" s="11">
        <f t="shared" si="1"/>
        <v>1690500</v>
      </c>
      <c r="H24" s="11">
        <f t="shared" si="10"/>
        <v>3729500</v>
      </c>
      <c r="I24" s="11">
        <f t="shared" si="2"/>
        <v>0</v>
      </c>
      <c r="J24" s="11">
        <f t="shared" si="11"/>
        <v>-1144000</v>
      </c>
      <c r="K24" s="11">
        <f t="shared" si="3"/>
        <v>-2039000</v>
      </c>
      <c r="L24" s="11">
        <f t="shared" si="4"/>
        <v>4205217</v>
      </c>
      <c r="M24" s="11">
        <f t="shared" si="5"/>
        <v>4810217</v>
      </c>
      <c r="N24" s="11">
        <f t="shared" si="12"/>
        <v>-4884883.667</v>
      </c>
      <c r="O24" s="11">
        <f t="shared" si="13"/>
        <v>-5489883.667</v>
      </c>
      <c r="P24" s="11">
        <f t="shared" si="14"/>
        <v>-679666.6667</v>
      </c>
      <c r="Q24" s="11">
        <f t="shared" si="9"/>
        <v>3075000</v>
      </c>
    </row>
    <row r="25">
      <c r="A25" s="1" t="s">
        <v>3594</v>
      </c>
      <c r="B25" s="8">
        <v>45871.0</v>
      </c>
      <c r="C25" s="1" t="s">
        <v>6</v>
      </c>
      <c r="D25" s="10">
        <v>441000.0</v>
      </c>
      <c r="E25" s="12"/>
      <c r="F25" s="1" t="s">
        <v>3595</v>
      </c>
      <c r="G25" s="11">
        <f t="shared" si="1"/>
        <v>2131500</v>
      </c>
      <c r="H25" s="11">
        <f t="shared" si="10"/>
        <v>3729500</v>
      </c>
      <c r="I25" s="11">
        <f t="shared" si="2"/>
        <v>0</v>
      </c>
      <c r="J25" s="11">
        <f t="shared" si="11"/>
        <v>-703000</v>
      </c>
      <c r="K25" s="11">
        <f t="shared" si="3"/>
        <v>-1598000</v>
      </c>
      <c r="L25" s="11">
        <f t="shared" si="4"/>
        <v>4205217</v>
      </c>
      <c r="M25" s="11">
        <f t="shared" si="5"/>
        <v>4810217</v>
      </c>
      <c r="N25" s="11">
        <f t="shared" si="12"/>
        <v>-4737883.667</v>
      </c>
      <c r="O25" s="11">
        <f t="shared" si="13"/>
        <v>-5342883.667</v>
      </c>
      <c r="P25" s="11">
        <f t="shared" si="14"/>
        <v>-532666.6667</v>
      </c>
      <c r="Q25" s="11">
        <f t="shared" si="9"/>
        <v>3075000</v>
      </c>
    </row>
    <row r="26">
      <c r="A26" s="1" t="s">
        <v>3596</v>
      </c>
      <c r="B26" s="8">
        <v>45871.0</v>
      </c>
      <c r="C26" s="1" t="s">
        <v>6</v>
      </c>
      <c r="D26" s="10">
        <v>55000.0</v>
      </c>
      <c r="E26" s="12"/>
      <c r="F26" s="1" t="s">
        <v>2528</v>
      </c>
      <c r="G26" s="11">
        <f t="shared" si="1"/>
        <v>2186500</v>
      </c>
      <c r="H26" s="11">
        <f t="shared" si="10"/>
        <v>3729500</v>
      </c>
      <c r="I26" s="11">
        <f t="shared" si="2"/>
        <v>0</v>
      </c>
      <c r="J26" s="11">
        <f t="shared" si="11"/>
        <v>-648000</v>
      </c>
      <c r="K26" s="11">
        <f t="shared" si="3"/>
        <v>-1543000</v>
      </c>
      <c r="L26" s="11">
        <f t="shared" si="4"/>
        <v>4205217</v>
      </c>
      <c r="M26" s="11">
        <f t="shared" si="5"/>
        <v>4810217</v>
      </c>
      <c r="N26" s="11">
        <f t="shared" si="12"/>
        <v>-4719550.333</v>
      </c>
      <c r="O26" s="11">
        <f t="shared" si="13"/>
        <v>-5324550.333</v>
      </c>
      <c r="P26" s="11">
        <f t="shared" si="14"/>
        <v>-514333.3333</v>
      </c>
      <c r="Q26" s="11">
        <f t="shared" si="9"/>
        <v>3075000</v>
      </c>
    </row>
    <row r="27">
      <c r="A27" s="1" t="s">
        <v>3597</v>
      </c>
      <c r="B27" s="8">
        <v>45871.0</v>
      </c>
      <c r="C27" s="1" t="s">
        <v>6</v>
      </c>
      <c r="D27" s="10">
        <v>16400.0</v>
      </c>
      <c r="E27" s="12"/>
      <c r="F27" s="1" t="s">
        <v>2528</v>
      </c>
      <c r="G27" s="11">
        <f t="shared" si="1"/>
        <v>2202900</v>
      </c>
      <c r="H27" s="11">
        <f t="shared" si="10"/>
        <v>3729500</v>
      </c>
      <c r="I27" s="11">
        <f t="shared" si="2"/>
        <v>0</v>
      </c>
      <c r="J27" s="11">
        <f t="shared" si="11"/>
        <v>-631600</v>
      </c>
      <c r="K27" s="11">
        <f t="shared" si="3"/>
        <v>-1526600</v>
      </c>
      <c r="L27" s="11">
        <f t="shared" si="4"/>
        <v>4205217</v>
      </c>
      <c r="M27" s="11">
        <f t="shared" si="5"/>
        <v>4810217</v>
      </c>
      <c r="N27" s="11">
        <f t="shared" si="12"/>
        <v>-4714083.667</v>
      </c>
      <c r="O27" s="11">
        <f t="shared" si="13"/>
        <v>-5319083.667</v>
      </c>
      <c r="P27" s="11">
        <f t="shared" si="14"/>
        <v>-508866.6667</v>
      </c>
      <c r="Q27" s="11">
        <f t="shared" si="9"/>
        <v>3075000</v>
      </c>
    </row>
    <row r="28">
      <c r="A28" s="1" t="s">
        <v>3598</v>
      </c>
      <c r="B28" s="8">
        <v>45871.0</v>
      </c>
      <c r="C28" s="1" t="s">
        <v>6</v>
      </c>
      <c r="D28" s="10">
        <v>150000.0</v>
      </c>
      <c r="E28" s="12"/>
      <c r="F28" s="1" t="s">
        <v>3599</v>
      </c>
      <c r="G28" s="11">
        <f t="shared" si="1"/>
        <v>2352900</v>
      </c>
      <c r="H28" s="11">
        <f t="shared" si="10"/>
        <v>3729500</v>
      </c>
      <c r="I28" s="11">
        <f t="shared" si="2"/>
        <v>0</v>
      </c>
      <c r="J28" s="11">
        <f t="shared" si="11"/>
        <v>-481600</v>
      </c>
      <c r="K28" s="11">
        <f t="shared" si="3"/>
        <v>-1376600</v>
      </c>
      <c r="L28" s="11">
        <f t="shared" si="4"/>
        <v>4205217</v>
      </c>
      <c r="M28" s="11">
        <f t="shared" si="5"/>
        <v>4810217</v>
      </c>
      <c r="N28" s="11">
        <f t="shared" si="12"/>
        <v>-4664083.667</v>
      </c>
      <c r="O28" s="11">
        <f t="shared" si="13"/>
        <v>-5269083.667</v>
      </c>
      <c r="P28" s="11">
        <f t="shared" si="14"/>
        <v>-458866.6667</v>
      </c>
      <c r="Q28" s="11">
        <f t="shared" si="9"/>
        <v>3075000</v>
      </c>
    </row>
    <row r="29">
      <c r="A29" s="1" t="s">
        <v>3600</v>
      </c>
      <c r="B29" s="8">
        <v>45871.0</v>
      </c>
      <c r="C29" s="1" t="s">
        <v>6</v>
      </c>
      <c r="D29" s="10">
        <v>186000.0</v>
      </c>
      <c r="E29" s="12"/>
      <c r="F29" s="1" t="s">
        <v>2449</v>
      </c>
      <c r="G29" s="11">
        <f t="shared" si="1"/>
        <v>2538900</v>
      </c>
      <c r="H29" s="11">
        <f t="shared" si="10"/>
        <v>3729500</v>
      </c>
      <c r="I29" s="11">
        <f t="shared" si="2"/>
        <v>0</v>
      </c>
      <c r="J29" s="11">
        <f t="shared" si="11"/>
        <v>-295600</v>
      </c>
      <c r="K29" s="11">
        <f t="shared" si="3"/>
        <v>-1190600</v>
      </c>
      <c r="L29" s="11">
        <f t="shared" si="4"/>
        <v>4205217</v>
      </c>
      <c r="M29" s="11">
        <f t="shared" si="5"/>
        <v>4810217</v>
      </c>
      <c r="N29" s="11">
        <f t="shared" si="12"/>
        <v>-4602083.667</v>
      </c>
      <c r="O29" s="11">
        <f t="shared" si="13"/>
        <v>-5207083.667</v>
      </c>
      <c r="P29" s="11">
        <f t="shared" si="14"/>
        <v>-396866.6667</v>
      </c>
      <c r="Q29" s="11">
        <f t="shared" si="9"/>
        <v>3075000</v>
      </c>
    </row>
    <row r="30">
      <c r="A30" s="1" t="s">
        <v>3601</v>
      </c>
      <c r="B30" s="8">
        <v>45873.0</v>
      </c>
      <c r="C30" s="1" t="s">
        <v>6</v>
      </c>
      <c r="D30" s="10">
        <v>340000.0</v>
      </c>
      <c r="E30" s="12"/>
      <c r="F30" s="1" t="s">
        <v>3602</v>
      </c>
      <c r="G30" s="11">
        <f t="shared" si="1"/>
        <v>2878900</v>
      </c>
      <c r="H30" s="11">
        <f t="shared" si="10"/>
        <v>3729500</v>
      </c>
      <c r="I30" s="11">
        <f t="shared" si="2"/>
        <v>0</v>
      </c>
      <c r="J30" s="11">
        <f t="shared" si="11"/>
        <v>44400</v>
      </c>
      <c r="K30" s="11">
        <f t="shared" si="3"/>
        <v>-850600</v>
      </c>
      <c r="L30" s="11">
        <f t="shared" si="4"/>
        <v>4205217</v>
      </c>
      <c r="M30" s="11">
        <f t="shared" si="5"/>
        <v>4810217</v>
      </c>
      <c r="N30" s="11">
        <f t="shared" si="12"/>
        <v>-4488750.333</v>
      </c>
      <c r="O30" s="11">
        <f t="shared" si="13"/>
        <v>-5093750.333</v>
      </c>
      <c r="P30" s="11">
        <f t="shared" si="14"/>
        <v>-283533.3333</v>
      </c>
      <c r="Q30" s="11">
        <f t="shared" si="9"/>
        <v>3075000</v>
      </c>
    </row>
    <row r="31">
      <c r="A31" s="1" t="s">
        <v>3603</v>
      </c>
      <c r="B31" s="8">
        <v>45873.0</v>
      </c>
      <c r="C31" s="1" t="s">
        <v>6</v>
      </c>
      <c r="D31" s="10">
        <v>346500.0</v>
      </c>
      <c r="E31" s="12"/>
      <c r="F31" s="1" t="s">
        <v>3604</v>
      </c>
      <c r="G31" s="11">
        <f t="shared" si="1"/>
        <v>3225400</v>
      </c>
      <c r="H31" s="11">
        <f t="shared" si="10"/>
        <v>3729500</v>
      </c>
      <c r="I31" s="11">
        <f t="shared" si="2"/>
        <v>0</v>
      </c>
      <c r="J31" s="11">
        <f t="shared" si="11"/>
        <v>390900</v>
      </c>
      <c r="K31" s="11">
        <f t="shared" si="3"/>
        <v>-504100</v>
      </c>
      <c r="L31" s="11">
        <f t="shared" si="4"/>
        <v>4205217</v>
      </c>
      <c r="M31" s="11">
        <f t="shared" si="5"/>
        <v>4810217</v>
      </c>
      <c r="N31" s="11">
        <f t="shared" si="12"/>
        <v>-4373250.333</v>
      </c>
      <c r="O31" s="11">
        <f t="shared" si="13"/>
        <v>-4978250.333</v>
      </c>
      <c r="P31" s="11">
        <f t="shared" si="14"/>
        <v>-168033.3333</v>
      </c>
      <c r="Q31" s="11">
        <f t="shared" si="9"/>
        <v>3075000</v>
      </c>
    </row>
    <row r="32">
      <c r="A32" s="1" t="s">
        <v>3605</v>
      </c>
      <c r="B32" s="8">
        <v>45873.0</v>
      </c>
      <c r="C32" s="1" t="s">
        <v>6</v>
      </c>
      <c r="D32" s="10">
        <v>500000.0</v>
      </c>
      <c r="E32" s="12"/>
      <c r="F32" s="1" t="s">
        <v>3606</v>
      </c>
      <c r="G32" s="11">
        <f t="shared" si="1"/>
        <v>3725400</v>
      </c>
      <c r="H32" s="11">
        <f t="shared" si="10"/>
        <v>3729500</v>
      </c>
      <c r="I32" s="11">
        <f t="shared" si="2"/>
        <v>0</v>
      </c>
      <c r="J32" s="11">
        <f t="shared" si="11"/>
        <v>890900</v>
      </c>
      <c r="K32" s="11">
        <f t="shared" si="3"/>
        <v>-4100</v>
      </c>
      <c r="L32" s="11">
        <f t="shared" si="4"/>
        <v>4205217</v>
      </c>
      <c r="M32" s="11">
        <f t="shared" si="5"/>
        <v>4810217</v>
      </c>
      <c r="N32" s="11">
        <f t="shared" si="12"/>
        <v>-4206583.667</v>
      </c>
      <c r="O32" s="11">
        <f t="shared" si="13"/>
        <v>-4811583.667</v>
      </c>
      <c r="P32" s="11">
        <f t="shared" si="14"/>
        <v>-1366.666667</v>
      </c>
      <c r="Q32" s="11">
        <f t="shared" si="9"/>
        <v>3075000</v>
      </c>
    </row>
    <row r="33">
      <c r="A33" s="1" t="s">
        <v>3607</v>
      </c>
      <c r="B33" s="8">
        <v>45873.0</v>
      </c>
      <c r="C33" s="1" t="s">
        <v>6</v>
      </c>
      <c r="D33" s="10">
        <v>170000.0</v>
      </c>
      <c r="E33" s="12"/>
      <c r="F33" s="1" t="s">
        <v>3608</v>
      </c>
      <c r="G33" s="11">
        <f t="shared" si="1"/>
        <v>3895400</v>
      </c>
      <c r="H33" s="11">
        <f t="shared" si="10"/>
        <v>3729500</v>
      </c>
      <c r="I33" s="11">
        <f t="shared" si="2"/>
        <v>0</v>
      </c>
      <c r="J33" s="11">
        <f t="shared" si="11"/>
        <v>1060900</v>
      </c>
      <c r="K33" s="11">
        <f t="shared" si="3"/>
        <v>165900</v>
      </c>
      <c r="L33" s="11">
        <f t="shared" si="4"/>
        <v>4205217</v>
      </c>
      <c r="M33" s="11">
        <f t="shared" si="5"/>
        <v>4810217</v>
      </c>
      <c r="N33" s="11">
        <f t="shared" si="12"/>
        <v>-4149917</v>
      </c>
      <c r="O33" s="11">
        <f t="shared" si="13"/>
        <v>-4754917</v>
      </c>
      <c r="P33" s="11">
        <f t="shared" si="14"/>
        <v>55300</v>
      </c>
      <c r="Q33" s="11">
        <f t="shared" si="9"/>
        <v>3075000</v>
      </c>
    </row>
    <row r="34">
      <c r="A34" s="1" t="s">
        <v>3609</v>
      </c>
      <c r="B34" s="8">
        <v>45873.0</v>
      </c>
      <c r="C34" s="1" t="s">
        <v>6</v>
      </c>
      <c r="D34" s="10">
        <v>42500.0</v>
      </c>
      <c r="E34" s="12"/>
      <c r="F34" s="1" t="s">
        <v>2528</v>
      </c>
      <c r="G34" s="11">
        <f t="shared" si="1"/>
        <v>3937900</v>
      </c>
      <c r="H34" s="11">
        <f t="shared" si="10"/>
        <v>3729500</v>
      </c>
      <c r="I34" s="11">
        <f t="shared" si="2"/>
        <v>0</v>
      </c>
      <c r="J34" s="11">
        <f t="shared" si="11"/>
        <v>1103400</v>
      </c>
      <c r="K34" s="11">
        <f t="shared" si="3"/>
        <v>208400</v>
      </c>
      <c r="L34" s="11">
        <f t="shared" si="4"/>
        <v>4205217</v>
      </c>
      <c r="M34" s="11">
        <f t="shared" si="5"/>
        <v>4810217</v>
      </c>
      <c r="N34" s="11">
        <f t="shared" si="12"/>
        <v>-4135750.333</v>
      </c>
      <c r="O34" s="11">
        <f t="shared" si="13"/>
        <v>-4740750.333</v>
      </c>
      <c r="P34" s="11">
        <f t="shared" si="14"/>
        <v>69466.66667</v>
      </c>
      <c r="Q34" s="11">
        <f t="shared" si="9"/>
        <v>3075000</v>
      </c>
    </row>
    <row r="35">
      <c r="A35" s="1" t="s">
        <v>3610</v>
      </c>
      <c r="B35" s="8">
        <v>45874.0</v>
      </c>
      <c r="C35" s="1" t="s">
        <v>6</v>
      </c>
      <c r="D35" s="10">
        <v>68000.0</v>
      </c>
      <c r="E35" s="12"/>
      <c r="F35" s="1" t="s">
        <v>3239</v>
      </c>
      <c r="G35" s="11">
        <f t="shared" si="1"/>
        <v>4005900</v>
      </c>
      <c r="H35" s="11">
        <f t="shared" si="10"/>
        <v>3729500</v>
      </c>
      <c r="I35" s="11">
        <f t="shared" si="2"/>
        <v>0</v>
      </c>
      <c r="J35" s="11">
        <f t="shared" si="11"/>
        <v>1171400</v>
      </c>
      <c r="K35" s="11">
        <f t="shared" si="3"/>
        <v>276400</v>
      </c>
      <c r="L35" s="11">
        <f t="shared" si="4"/>
        <v>4205217</v>
      </c>
      <c r="M35" s="11">
        <f t="shared" si="5"/>
        <v>4810217</v>
      </c>
      <c r="N35" s="11">
        <f t="shared" si="12"/>
        <v>-4113083.667</v>
      </c>
      <c r="O35" s="11">
        <f t="shared" si="13"/>
        <v>-4718083.667</v>
      </c>
      <c r="P35" s="11">
        <f t="shared" si="14"/>
        <v>92133.33333</v>
      </c>
      <c r="Q35" s="11">
        <f t="shared" si="9"/>
        <v>3075000</v>
      </c>
    </row>
    <row r="36">
      <c r="A36" s="1" t="s">
        <v>3611</v>
      </c>
      <c r="B36" s="8">
        <v>45874.0</v>
      </c>
      <c r="C36" s="1" t="s">
        <v>6</v>
      </c>
      <c r="D36" s="10">
        <v>75000.0</v>
      </c>
      <c r="E36" s="12"/>
      <c r="F36" s="1" t="s">
        <v>3612</v>
      </c>
      <c r="G36" s="11">
        <f t="shared" si="1"/>
        <v>4080900</v>
      </c>
      <c r="H36" s="11">
        <f t="shared" si="10"/>
        <v>3729500</v>
      </c>
      <c r="I36" s="11">
        <f t="shared" si="2"/>
        <v>0</v>
      </c>
      <c r="J36" s="11">
        <f t="shared" si="11"/>
        <v>1246400</v>
      </c>
      <c r="K36" s="11">
        <f t="shared" si="3"/>
        <v>351400</v>
      </c>
      <c r="L36" s="11">
        <f t="shared" si="4"/>
        <v>4205217</v>
      </c>
      <c r="M36" s="11">
        <f t="shared" si="5"/>
        <v>4810217</v>
      </c>
      <c r="N36" s="11">
        <f t="shared" si="12"/>
        <v>-4088083.667</v>
      </c>
      <c r="O36" s="11">
        <f t="shared" si="13"/>
        <v>-4693083.667</v>
      </c>
      <c r="P36" s="11">
        <f t="shared" si="14"/>
        <v>117133.3333</v>
      </c>
      <c r="Q36" s="11">
        <f t="shared" si="9"/>
        <v>3075000</v>
      </c>
    </row>
    <row r="37">
      <c r="A37" s="1" t="s">
        <v>3613</v>
      </c>
      <c r="B37" s="8">
        <v>45874.0</v>
      </c>
      <c r="C37" s="1" t="s">
        <v>6</v>
      </c>
      <c r="D37" s="10">
        <v>120000.0</v>
      </c>
      <c r="E37" s="12"/>
      <c r="F37" s="1" t="s">
        <v>3614</v>
      </c>
      <c r="G37" s="11">
        <f t="shared" si="1"/>
        <v>4200900</v>
      </c>
      <c r="H37" s="11">
        <f t="shared" si="10"/>
        <v>3729500</v>
      </c>
      <c r="I37" s="11">
        <f t="shared" si="2"/>
        <v>0</v>
      </c>
      <c r="J37" s="11">
        <f t="shared" si="11"/>
        <v>1366400</v>
      </c>
      <c r="K37" s="11">
        <f t="shared" si="3"/>
        <v>471400</v>
      </c>
      <c r="L37" s="11">
        <f t="shared" si="4"/>
        <v>4205217</v>
      </c>
      <c r="M37" s="11">
        <f t="shared" si="5"/>
        <v>4810217</v>
      </c>
      <c r="N37" s="11">
        <f t="shared" si="12"/>
        <v>-4048083.667</v>
      </c>
      <c r="O37" s="11">
        <f t="shared" si="13"/>
        <v>-4653083.667</v>
      </c>
      <c r="P37" s="11">
        <f t="shared" si="14"/>
        <v>157133.3333</v>
      </c>
      <c r="Q37" s="11">
        <f t="shared" si="9"/>
        <v>3075000</v>
      </c>
    </row>
    <row r="38">
      <c r="A38" s="1" t="s">
        <v>3615</v>
      </c>
      <c r="B38" s="8">
        <v>45874.0</v>
      </c>
      <c r="C38" s="1" t="s">
        <v>6</v>
      </c>
      <c r="D38" s="10">
        <v>154000.0</v>
      </c>
      <c r="E38" s="12"/>
      <c r="F38" s="1" t="s">
        <v>2677</v>
      </c>
      <c r="G38" s="11">
        <f t="shared" si="1"/>
        <v>4354900</v>
      </c>
      <c r="H38" s="11">
        <f t="shared" si="10"/>
        <v>3729500</v>
      </c>
      <c r="I38" s="11">
        <f t="shared" si="2"/>
        <v>0</v>
      </c>
      <c r="J38" s="11">
        <f t="shared" si="11"/>
        <v>1520400</v>
      </c>
      <c r="K38" s="11">
        <f t="shared" si="3"/>
        <v>625400</v>
      </c>
      <c r="L38" s="11">
        <f t="shared" si="4"/>
        <v>4205217</v>
      </c>
      <c r="M38" s="11">
        <f t="shared" si="5"/>
        <v>4810217</v>
      </c>
      <c r="N38" s="11">
        <f t="shared" si="12"/>
        <v>-3996750.333</v>
      </c>
      <c r="O38" s="11">
        <f t="shared" si="13"/>
        <v>-4601750.333</v>
      </c>
      <c r="P38" s="11">
        <f t="shared" si="14"/>
        <v>208466.6667</v>
      </c>
      <c r="Q38" s="11">
        <f t="shared" si="9"/>
        <v>3075000</v>
      </c>
    </row>
    <row r="39">
      <c r="A39" s="1" t="s">
        <v>3616</v>
      </c>
      <c r="B39" s="8">
        <v>45874.0</v>
      </c>
      <c r="C39" s="1" t="s">
        <v>25</v>
      </c>
      <c r="D39" s="12"/>
      <c r="E39" s="10">
        <v>250000.0</v>
      </c>
      <c r="F39" s="1" t="s">
        <v>53</v>
      </c>
      <c r="G39" s="11">
        <f t="shared" si="1"/>
        <v>4354900</v>
      </c>
      <c r="H39" s="11">
        <f t="shared" si="10"/>
        <v>3979500</v>
      </c>
      <c r="I39" s="11">
        <f t="shared" si="2"/>
        <v>0</v>
      </c>
      <c r="J39" s="11">
        <f t="shared" si="11"/>
        <v>1270400</v>
      </c>
      <c r="K39" s="11">
        <f t="shared" si="3"/>
        <v>375400</v>
      </c>
      <c r="L39" s="11">
        <f t="shared" si="4"/>
        <v>4205217</v>
      </c>
      <c r="M39" s="11">
        <f t="shared" si="5"/>
        <v>4810217</v>
      </c>
      <c r="N39" s="11">
        <f t="shared" si="12"/>
        <v>-4080083.667</v>
      </c>
      <c r="O39" s="11">
        <f t="shared" si="13"/>
        <v>-4685083.667</v>
      </c>
      <c r="P39" s="11">
        <f t="shared" si="14"/>
        <v>125133.3333</v>
      </c>
      <c r="Q39" s="11">
        <f t="shared" si="9"/>
        <v>3325000</v>
      </c>
    </row>
    <row r="40">
      <c r="A40" s="1" t="s">
        <v>3617</v>
      </c>
      <c r="B40" s="8">
        <v>45874.0</v>
      </c>
      <c r="C40" s="1" t="s">
        <v>25</v>
      </c>
      <c r="D40" s="12"/>
      <c r="E40" s="10">
        <v>10000.0</v>
      </c>
      <c r="F40" s="1" t="s">
        <v>3618</v>
      </c>
      <c r="G40" s="11">
        <f t="shared" si="1"/>
        <v>4354900</v>
      </c>
      <c r="H40" s="11">
        <f t="shared" si="10"/>
        <v>3989500</v>
      </c>
      <c r="I40" s="11">
        <f t="shared" si="2"/>
        <v>0</v>
      </c>
      <c r="J40" s="11">
        <f t="shared" si="11"/>
        <v>1260400</v>
      </c>
      <c r="K40" s="11">
        <f t="shared" si="3"/>
        <v>365400</v>
      </c>
      <c r="L40" s="11">
        <f t="shared" si="4"/>
        <v>4205217</v>
      </c>
      <c r="M40" s="11">
        <f t="shared" si="5"/>
        <v>4810217</v>
      </c>
      <c r="N40" s="11">
        <f t="shared" si="12"/>
        <v>-4083417</v>
      </c>
      <c r="O40" s="11">
        <f t="shared" si="13"/>
        <v>-4688417</v>
      </c>
      <c r="P40" s="11">
        <f t="shared" si="14"/>
        <v>121800</v>
      </c>
      <c r="Q40" s="11">
        <f t="shared" si="9"/>
        <v>3325000</v>
      </c>
    </row>
    <row r="41">
      <c r="A41" s="1" t="s">
        <v>3619</v>
      </c>
      <c r="B41" s="8">
        <v>45874.0</v>
      </c>
      <c r="C41" s="1" t="s">
        <v>25</v>
      </c>
      <c r="D41" s="12"/>
      <c r="E41" s="10">
        <v>15000.0</v>
      </c>
      <c r="F41" s="1" t="s">
        <v>39</v>
      </c>
      <c r="G41" s="11">
        <f t="shared" si="1"/>
        <v>4354900</v>
      </c>
      <c r="H41" s="11">
        <f t="shared" si="10"/>
        <v>4004500</v>
      </c>
      <c r="I41" s="11">
        <f t="shared" si="2"/>
        <v>0</v>
      </c>
      <c r="J41" s="11">
        <f t="shared" si="11"/>
        <v>1245400</v>
      </c>
      <c r="K41" s="11">
        <f t="shared" si="3"/>
        <v>350400</v>
      </c>
      <c r="L41" s="11">
        <f t="shared" si="4"/>
        <v>4205217</v>
      </c>
      <c r="M41" s="11">
        <f t="shared" si="5"/>
        <v>4810217</v>
      </c>
      <c r="N41" s="11">
        <f t="shared" si="12"/>
        <v>-4088417</v>
      </c>
      <c r="O41" s="11">
        <f t="shared" si="13"/>
        <v>-4693417</v>
      </c>
      <c r="P41" s="11">
        <f t="shared" si="14"/>
        <v>116800</v>
      </c>
      <c r="Q41" s="11">
        <f t="shared" si="9"/>
        <v>3325000</v>
      </c>
    </row>
    <row r="42">
      <c r="A42" s="1" t="s">
        <v>3620</v>
      </c>
      <c r="B42" s="8">
        <v>45874.0</v>
      </c>
      <c r="C42" s="1" t="s">
        <v>1969</v>
      </c>
      <c r="D42" s="10">
        <v>400000.0</v>
      </c>
      <c r="E42" s="12"/>
      <c r="F42" s="1" t="s">
        <v>3621</v>
      </c>
      <c r="G42" s="11">
        <f t="shared" si="1"/>
        <v>4754900</v>
      </c>
      <c r="H42" s="11">
        <f t="shared" si="10"/>
        <v>4004500</v>
      </c>
      <c r="I42" s="11">
        <f t="shared" si="2"/>
        <v>0</v>
      </c>
      <c r="J42" s="11">
        <f t="shared" si="11"/>
        <v>1645400</v>
      </c>
      <c r="K42" s="11">
        <f t="shared" si="3"/>
        <v>750400</v>
      </c>
      <c r="L42" s="11">
        <f t="shared" si="4"/>
        <v>4205217</v>
      </c>
      <c r="M42" s="11">
        <f t="shared" si="5"/>
        <v>4810217</v>
      </c>
      <c r="N42" s="11">
        <f t="shared" si="12"/>
        <v>-3955083.667</v>
      </c>
      <c r="O42" s="11">
        <f t="shared" si="13"/>
        <v>-4560083.667</v>
      </c>
      <c r="P42" s="11">
        <f t="shared" si="14"/>
        <v>250133.3333</v>
      </c>
      <c r="Q42" s="11">
        <f t="shared" si="9"/>
        <v>3325000</v>
      </c>
    </row>
    <row r="43">
      <c r="A43" s="1" t="s">
        <v>3622</v>
      </c>
      <c r="B43" s="8">
        <v>45874.0</v>
      </c>
      <c r="C43" s="1" t="s">
        <v>25</v>
      </c>
      <c r="D43" s="12"/>
      <c r="E43" s="10">
        <v>406000.0</v>
      </c>
      <c r="F43" s="1" t="s">
        <v>3623</v>
      </c>
      <c r="G43" s="11">
        <f t="shared" si="1"/>
        <v>4754900</v>
      </c>
      <c r="H43" s="11">
        <f t="shared" si="10"/>
        <v>4410500</v>
      </c>
      <c r="I43" s="11">
        <f t="shared" si="2"/>
        <v>0</v>
      </c>
      <c r="J43" s="11">
        <f t="shared" si="11"/>
        <v>1239400</v>
      </c>
      <c r="K43" s="11">
        <f t="shared" si="3"/>
        <v>344400</v>
      </c>
      <c r="L43" s="11">
        <f t="shared" si="4"/>
        <v>4205217</v>
      </c>
      <c r="M43" s="11">
        <f t="shared" si="5"/>
        <v>4810217</v>
      </c>
      <c r="N43" s="11">
        <f t="shared" si="12"/>
        <v>-4090417</v>
      </c>
      <c r="O43" s="11">
        <f t="shared" si="13"/>
        <v>-4695417</v>
      </c>
      <c r="P43" s="11">
        <f t="shared" si="14"/>
        <v>114800</v>
      </c>
      <c r="Q43" s="11">
        <f t="shared" si="9"/>
        <v>3325000</v>
      </c>
    </row>
    <row r="44">
      <c r="A44" s="1" t="s">
        <v>3624</v>
      </c>
      <c r="B44" s="8">
        <v>45874.0</v>
      </c>
      <c r="C44" s="1" t="s">
        <v>25</v>
      </c>
      <c r="D44" s="12"/>
      <c r="E44" s="10">
        <v>827000.0</v>
      </c>
      <c r="F44" s="1" t="s">
        <v>3625</v>
      </c>
      <c r="G44" s="11">
        <f t="shared" si="1"/>
        <v>4754900</v>
      </c>
      <c r="H44" s="11">
        <f t="shared" si="10"/>
        <v>5237500</v>
      </c>
      <c r="I44" s="11">
        <f t="shared" si="2"/>
        <v>0</v>
      </c>
      <c r="J44" s="11">
        <f t="shared" si="11"/>
        <v>412400</v>
      </c>
      <c r="K44" s="11">
        <f t="shared" si="3"/>
        <v>-482600</v>
      </c>
      <c r="L44" s="11">
        <f t="shared" si="4"/>
        <v>4205217</v>
      </c>
      <c r="M44" s="11">
        <f t="shared" si="5"/>
        <v>4810217</v>
      </c>
      <c r="N44" s="11">
        <f t="shared" si="12"/>
        <v>-4366083.667</v>
      </c>
      <c r="O44" s="11">
        <f t="shared" si="13"/>
        <v>-4971083.667</v>
      </c>
      <c r="P44" s="11">
        <f t="shared" si="14"/>
        <v>-160866.6667</v>
      </c>
      <c r="Q44" s="11">
        <f t="shared" si="9"/>
        <v>3325000</v>
      </c>
    </row>
    <row r="45">
      <c r="A45" s="1" t="s">
        <v>3626</v>
      </c>
      <c r="B45" s="8">
        <v>45875.0</v>
      </c>
      <c r="C45" s="1" t="s">
        <v>25</v>
      </c>
      <c r="D45" s="12"/>
      <c r="E45" s="10">
        <v>77000.0</v>
      </c>
      <c r="F45" s="1" t="s">
        <v>62</v>
      </c>
      <c r="G45" s="11">
        <f t="shared" si="1"/>
        <v>4754900</v>
      </c>
      <c r="H45" s="11">
        <f t="shared" si="10"/>
        <v>5314500</v>
      </c>
      <c r="I45" s="11">
        <f t="shared" si="2"/>
        <v>0</v>
      </c>
      <c r="J45" s="11">
        <f t="shared" si="11"/>
        <v>335400</v>
      </c>
      <c r="K45" s="11">
        <f t="shared" si="3"/>
        <v>-559600</v>
      </c>
      <c r="L45" s="11">
        <f t="shared" si="4"/>
        <v>4205217</v>
      </c>
      <c r="M45" s="11">
        <f t="shared" si="5"/>
        <v>4810217</v>
      </c>
      <c r="N45" s="11">
        <f t="shared" si="12"/>
        <v>-4391750.333</v>
      </c>
      <c r="O45" s="11">
        <f t="shared" si="13"/>
        <v>-4996750.333</v>
      </c>
      <c r="P45" s="11">
        <f t="shared" si="14"/>
        <v>-186533.3333</v>
      </c>
      <c r="Q45" s="11">
        <f t="shared" si="9"/>
        <v>3325000</v>
      </c>
    </row>
    <row r="46">
      <c r="A46" s="1" t="s">
        <v>3627</v>
      </c>
      <c r="B46" s="8">
        <v>45875.0</v>
      </c>
      <c r="C46" s="1" t="s">
        <v>1969</v>
      </c>
      <c r="D46" s="10">
        <v>450000.0</v>
      </c>
      <c r="E46" s="12"/>
      <c r="F46" s="1" t="s">
        <v>3628</v>
      </c>
      <c r="G46" s="11">
        <f t="shared" si="1"/>
        <v>5204900</v>
      </c>
      <c r="H46" s="11">
        <f t="shared" si="10"/>
        <v>5314500</v>
      </c>
      <c r="I46" s="11">
        <f t="shared" si="2"/>
        <v>0</v>
      </c>
      <c r="J46" s="11">
        <f t="shared" si="11"/>
        <v>785400</v>
      </c>
      <c r="K46" s="11">
        <f t="shared" si="3"/>
        <v>-109600</v>
      </c>
      <c r="L46" s="11">
        <f t="shared" si="4"/>
        <v>4205217</v>
      </c>
      <c r="M46" s="11">
        <f t="shared" si="5"/>
        <v>4810217</v>
      </c>
      <c r="N46" s="11">
        <f t="shared" si="12"/>
        <v>-4241750.333</v>
      </c>
      <c r="O46" s="11">
        <f t="shared" si="13"/>
        <v>-4846750.333</v>
      </c>
      <c r="P46" s="11">
        <f t="shared" si="14"/>
        <v>-36533.33333</v>
      </c>
      <c r="Q46" s="11">
        <f t="shared" si="9"/>
        <v>3325000</v>
      </c>
    </row>
    <row r="47">
      <c r="A47" s="1" t="s">
        <v>3629</v>
      </c>
      <c r="B47" s="8">
        <v>45876.0</v>
      </c>
      <c r="C47" s="1" t="s">
        <v>25</v>
      </c>
      <c r="D47" s="12"/>
      <c r="E47" s="10">
        <v>30000.0</v>
      </c>
      <c r="F47" s="1" t="s">
        <v>2798</v>
      </c>
      <c r="G47" s="11">
        <f t="shared" si="1"/>
        <v>5204900</v>
      </c>
      <c r="H47" s="11">
        <f t="shared" si="10"/>
        <v>5344500</v>
      </c>
      <c r="I47" s="11">
        <f t="shared" si="2"/>
        <v>0</v>
      </c>
      <c r="J47" s="11">
        <f t="shared" si="11"/>
        <v>755400</v>
      </c>
      <c r="K47" s="11">
        <f t="shared" si="3"/>
        <v>-139600</v>
      </c>
      <c r="L47" s="11">
        <f t="shared" si="4"/>
        <v>4205217</v>
      </c>
      <c r="M47" s="11">
        <f t="shared" si="5"/>
        <v>4810217</v>
      </c>
      <c r="N47" s="11">
        <f t="shared" si="12"/>
        <v>-4251750.333</v>
      </c>
      <c r="O47" s="11">
        <f t="shared" si="13"/>
        <v>-4856750.333</v>
      </c>
      <c r="P47" s="11">
        <f t="shared" si="14"/>
        <v>-46533.33333</v>
      </c>
      <c r="Q47" s="11">
        <f t="shared" si="9"/>
        <v>3325000</v>
      </c>
    </row>
    <row r="48">
      <c r="A48" s="1" t="s">
        <v>3630</v>
      </c>
      <c r="B48" s="8">
        <v>45876.0</v>
      </c>
      <c r="C48" s="1" t="s">
        <v>25</v>
      </c>
      <c r="D48" s="12"/>
      <c r="E48" s="10">
        <v>140000.0</v>
      </c>
      <c r="F48" s="1" t="s">
        <v>3631</v>
      </c>
      <c r="G48" s="11">
        <f t="shared" si="1"/>
        <v>5204900</v>
      </c>
      <c r="H48" s="11">
        <f t="shared" si="10"/>
        <v>5484500</v>
      </c>
      <c r="I48" s="11">
        <f t="shared" si="2"/>
        <v>0</v>
      </c>
      <c r="J48" s="11">
        <f t="shared" si="11"/>
        <v>615400</v>
      </c>
      <c r="K48" s="11">
        <f t="shared" si="3"/>
        <v>-279600</v>
      </c>
      <c r="L48" s="11">
        <f t="shared" si="4"/>
        <v>4205217</v>
      </c>
      <c r="M48" s="11">
        <f t="shared" si="5"/>
        <v>4810217</v>
      </c>
      <c r="N48" s="11">
        <f t="shared" si="12"/>
        <v>-4298417</v>
      </c>
      <c r="O48" s="11">
        <f t="shared" si="13"/>
        <v>-4903417</v>
      </c>
      <c r="P48" s="11">
        <f t="shared" si="14"/>
        <v>-93200</v>
      </c>
      <c r="Q48" s="11">
        <f t="shared" si="9"/>
        <v>3325000</v>
      </c>
    </row>
    <row r="49">
      <c r="A49" s="1" t="s">
        <v>3632</v>
      </c>
      <c r="B49" s="8">
        <v>45876.0</v>
      </c>
      <c r="C49" s="1" t="s">
        <v>1969</v>
      </c>
      <c r="D49" s="10">
        <v>625000.0</v>
      </c>
      <c r="E49" s="10"/>
      <c r="F49" s="1" t="s">
        <v>3633</v>
      </c>
      <c r="G49" s="11">
        <f t="shared" si="1"/>
        <v>5829900</v>
      </c>
      <c r="H49" s="11">
        <f t="shared" si="10"/>
        <v>5484500</v>
      </c>
      <c r="I49" s="11">
        <f t="shared" si="2"/>
        <v>0</v>
      </c>
      <c r="J49" s="11">
        <f t="shared" si="11"/>
        <v>1240400</v>
      </c>
      <c r="K49" s="11">
        <f t="shared" si="3"/>
        <v>345400</v>
      </c>
      <c r="L49" s="11">
        <f t="shared" si="4"/>
        <v>4205217</v>
      </c>
      <c r="M49" s="11">
        <f t="shared" si="5"/>
        <v>4810217</v>
      </c>
      <c r="N49" s="11">
        <f t="shared" si="12"/>
        <v>-4090083.667</v>
      </c>
      <c r="O49" s="11">
        <f t="shared" si="13"/>
        <v>-4695083.667</v>
      </c>
      <c r="P49" s="11">
        <f t="shared" si="14"/>
        <v>115133.3333</v>
      </c>
      <c r="Q49" s="11">
        <f t="shared" si="9"/>
        <v>3325000</v>
      </c>
    </row>
    <row r="50">
      <c r="A50" s="1" t="s">
        <v>3634</v>
      </c>
      <c r="B50" s="8">
        <v>45878.0</v>
      </c>
      <c r="C50" s="1" t="s">
        <v>25</v>
      </c>
      <c r="D50" s="12"/>
      <c r="E50" s="10">
        <v>202000.0</v>
      </c>
      <c r="F50" s="1" t="s">
        <v>1573</v>
      </c>
      <c r="G50" s="11">
        <f t="shared" si="1"/>
        <v>5829900</v>
      </c>
      <c r="H50" s="11">
        <f t="shared" si="10"/>
        <v>5686500</v>
      </c>
      <c r="I50" s="11">
        <f t="shared" si="2"/>
        <v>0</v>
      </c>
      <c r="J50" s="11">
        <f t="shared" si="11"/>
        <v>1038400</v>
      </c>
      <c r="K50" s="11">
        <f t="shared" si="3"/>
        <v>143400</v>
      </c>
      <c r="L50" s="11">
        <f t="shared" si="4"/>
        <v>4205217</v>
      </c>
      <c r="M50" s="11">
        <f t="shared" si="5"/>
        <v>4810217</v>
      </c>
      <c r="N50" s="11">
        <f t="shared" si="12"/>
        <v>-4157417</v>
      </c>
      <c r="O50" s="11">
        <f t="shared" si="13"/>
        <v>-4762417</v>
      </c>
      <c r="P50" s="11">
        <f t="shared" si="14"/>
        <v>47800</v>
      </c>
      <c r="Q50" s="11">
        <f t="shared" si="9"/>
        <v>3325000</v>
      </c>
    </row>
    <row r="51">
      <c r="A51" s="1" t="s">
        <v>3635</v>
      </c>
      <c r="B51" s="8">
        <v>45878.0</v>
      </c>
      <c r="C51" s="1" t="s">
        <v>25</v>
      </c>
      <c r="D51" s="12"/>
      <c r="E51" s="10">
        <v>25000.0</v>
      </c>
      <c r="F51" s="1" t="s">
        <v>307</v>
      </c>
      <c r="G51" s="11">
        <f t="shared" si="1"/>
        <v>5829900</v>
      </c>
      <c r="H51" s="11">
        <f t="shared" si="10"/>
        <v>5711500</v>
      </c>
      <c r="I51" s="11">
        <f t="shared" si="2"/>
        <v>0</v>
      </c>
      <c r="J51" s="11">
        <f t="shared" si="11"/>
        <v>1013400</v>
      </c>
      <c r="K51" s="11">
        <f t="shared" si="3"/>
        <v>118400</v>
      </c>
      <c r="L51" s="11">
        <f t="shared" si="4"/>
        <v>4205217</v>
      </c>
      <c r="M51" s="11">
        <f t="shared" si="5"/>
        <v>4810217</v>
      </c>
      <c r="N51" s="11">
        <f t="shared" si="12"/>
        <v>-4165750.333</v>
      </c>
      <c r="O51" s="11">
        <f t="shared" si="13"/>
        <v>-4770750.333</v>
      </c>
      <c r="P51" s="11">
        <f t="shared" si="14"/>
        <v>39466.66667</v>
      </c>
      <c r="Q51" s="11">
        <f t="shared" si="9"/>
        <v>3325000</v>
      </c>
    </row>
    <row r="52">
      <c r="A52" s="1" t="s">
        <v>3636</v>
      </c>
      <c r="B52" s="8">
        <v>45878.0</v>
      </c>
      <c r="C52" s="1" t="s">
        <v>25</v>
      </c>
      <c r="D52" s="12"/>
      <c r="E52" s="10">
        <v>500000.0</v>
      </c>
      <c r="F52" s="1" t="s">
        <v>53</v>
      </c>
      <c r="G52" s="11">
        <f t="shared" si="1"/>
        <v>5829900</v>
      </c>
      <c r="H52" s="11">
        <f t="shared" si="10"/>
        <v>6211500</v>
      </c>
      <c r="I52" s="11">
        <f t="shared" si="2"/>
        <v>0</v>
      </c>
      <c r="J52" s="11">
        <f t="shared" si="11"/>
        <v>513400</v>
      </c>
      <c r="K52" s="11">
        <f t="shared" si="3"/>
        <v>-381600</v>
      </c>
      <c r="L52" s="11">
        <f t="shared" si="4"/>
        <v>4205217</v>
      </c>
      <c r="M52" s="11">
        <f t="shared" si="5"/>
        <v>4810217</v>
      </c>
      <c r="N52" s="11">
        <f t="shared" si="12"/>
        <v>-4332417</v>
      </c>
      <c r="O52" s="11">
        <f t="shared" si="13"/>
        <v>-4937417</v>
      </c>
      <c r="P52" s="11">
        <f t="shared" si="14"/>
        <v>-127200</v>
      </c>
      <c r="Q52" s="11">
        <f t="shared" si="9"/>
        <v>3825000</v>
      </c>
    </row>
    <row r="53">
      <c r="A53" s="1" t="s">
        <v>3637</v>
      </c>
      <c r="B53" s="8">
        <v>45878.0</v>
      </c>
      <c r="C53" s="1" t="s">
        <v>25</v>
      </c>
      <c r="D53" s="12"/>
      <c r="E53" s="10">
        <v>102000.0</v>
      </c>
      <c r="F53" s="1" t="s">
        <v>3638</v>
      </c>
      <c r="G53" s="11">
        <f t="shared" si="1"/>
        <v>5829900</v>
      </c>
      <c r="H53" s="11">
        <f t="shared" si="10"/>
        <v>6313500</v>
      </c>
      <c r="I53" s="11">
        <f t="shared" si="2"/>
        <v>0</v>
      </c>
      <c r="J53" s="11">
        <f t="shared" si="11"/>
        <v>411400</v>
      </c>
      <c r="K53" s="11">
        <f t="shared" si="3"/>
        <v>-483600</v>
      </c>
      <c r="L53" s="11">
        <f t="shared" si="4"/>
        <v>4205217</v>
      </c>
      <c r="M53" s="11">
        <f t="shared" si="5"/>
        <v>4810217</v>
      </c>
      <c r="N53" s="11">
        <f t="shared" si="12"/>
        <v>-4366417</v>
      </c>
      <c r="O53" s="11">
        <f t="shared" si="13"/>
        <v>-4971417</v>
      </c>
      <c r="P53" s="11">
        <f t="shared" si="14"/>
        <v>-161200</v>
      </c>
      <c r="Q53" s="11">
        <f t="shared" si="9"/>
        <v>3825000</v>
      </c>
    </row>
    <row r="54">
      <c r="A54" s="1" t="s">
        <v>3639</v>
      </c>
      <c r="B54" s="8">
        <v>45878.0</v>
      </c>
      <c r="C54" s="1" t="s">
        <v>25</v>
      </c>
      <c r="D54" s="12"/>
      <c r="E54" s="10">
        <v>100000.0</v>
      </c>
      <c r="F54" s="1" t="s">
        <v>3640</v>
      </c>
      <c r="G54" s="11">
        <f t="shared" si="1"/>
        <v>5829900</v>
      </c>
      <c r="H54" s="11">
        <f t="shared" si="10"/>
        <v>6413500</v>
      </c>
      <c r="I54" s="11">
        <f t="shared" si="2"/>
        <v>0</v>
      </c>
      <c r="J54" s="11">
        <f t="shared" si="11"/>
        <v>311400</v>
      </c>
      <c r="K54" s="11">
        <f t="shared" si="3"/>
        <v>-583600</v>
      </c>
      <c r="L54" s="11">
        <f t="shared" si="4"/>
        <v>4205217</v>
      </c>
      <c r="M54" s="11">
        <f t="shared" si="5"/>
        <v>4810217</v>
      </c>
      <c r="N54" s="11">
        <f t="shared" si="12"/>
        <v>-4399750.333</v>
      </c>
      <c r="O54" s="11">
        <f t="shared" si="13"/>
        <v>-5004750.333</v>
      </c>
      <c r="P54" s="11">
        <f t="shared" si="14"/>
        <v>-194533.3333</v>
      </c>
      <c r="Q54" s="11">
        <f t="shared" si="9"/>
        <v>3825000</v>
      </c>
    </row>
    <row r="55">
      <c r="A55" s="1" t="s">
        <v>3641</v>
      </c>
      <c r="B55" s="8">
        <v>45878.0</v>
      </c>
      <c r="C55" s="1" t="s">
        <v>25</v>
      </c>
      <c r="D55" s="12"/>
      <c r="E55" s="10">
        <v>191000.0</v>
      </c>
      <c r="F55" s="1" t="s">
        <v>3642</v>
      </c>
      <c r="G55" s="11">
        <f t="shared" si="1"/>
        <v>5829900</v>
      </c>
      <c r="H55" s="11">
        <f t="shared" si="10"/>
        <v>6604500</v>
      </c>
      <c r="I55" s="11">
        <f t="shared" si="2"/>
        <v>0</v>
      </c>
      <c r="J55" s="11">
        <f t="shared" si="11"/>
        <v>120400</v>
      </c>
      <c r="K55" s="11">
        <f t="shared" si="3"/>
        <v>-774600</v>
      </c>
      <c r="L55" s="11">
        <f t="shared" si="4"/>
        <v>4205217</v>
      </c>
      <c r="M55" s="11">
        <f t="shared" si="5"/>
        <v>4810217</v>
      </c>
      <c r="N55" s="11">
        <f t="shared" si="12"/>
        <v>-4463417</v>
      </c>
      <c r="O55" s="11">
        <f t="shared" si="13"/>
        <v>-5068417</v>
      </c>
      <c r="P55" s="11">
        <f t="shared" si="14"/>
        <v>-258200</v>
      </c>
      <c r="Q55" s="11">
        <f t="shared" si="9"/>
        <v>3825000</v>
      </c>
    </row>
    <row r="56">
      <c r="A56" s="1" t="s">
        <v>3643</v>
      </c>
      <c r="B56" s="8">
        <v>45878.0</v>
      </c>
      <c r="C56" s="1" t="s">
        <v>1969</v>
      </c>
      <c r="D56" s="10">
        <v>1011000.0</v>
      </c>
      <c r="E56" s="12"/>
      <c r="F56" s="1" t="s">
        <v>3644</v>
      </c>
      <c r="G56" s="11">
        <f t="shared" si="1"/>
        <v>6840900</v>
      </c>
      <c r="H56" s="11">
        <f t="shared" si="10"/>
        <v>6604500</v>
      </c>
      <c r="I56" s="11">
        <f t="shared" si="2"/>
        <v>0</v>
      </c>
      <c r="J56" s="11">
        <f t="shared" si="11"/>
        <v>1131400</v>
      </c>
      <c r="K56" s="11">
        <f t="shared" si="3"/>
        <v>236400</v>
      </c>
      <c r="L56" s="11">
        <f t="shared" si="4"/>
        <v>4205217</v>
      </c>
      <c r="M56" s="11">
        <f t="shared" si="5"/>
        <v>4810217</v>
      </c>
      <c r="N56" s="11">
        <f t="shared" si="12"/>
        <v>-4126417</v>
      </c>
      <c r="O56" s="11">
        <f t="shared" si="13"/>
        <v>-4731417</v>
      </c>
      <c r="P56" s="11">
        <f t="shared" si="14"/>
        <v>78800</v>
      </c>
      <c r="Q56" s="11">
        <f t="shared" si="9"/>
        <v>3825000</v>
      </c>
    </row>
    <row r="57">
      <c r="A57" s="1" t="s">
        <v>3645</v>
      </c>
      <c r="B57" s="8">
        <v>45880.0</v>
      </c>
      <c r="C57" s="1" t="s">
        <v>25</v>
      </c>
      <c r="D57" s="12"/>
      <c r="E57" s="10">
        <v>424000.0</v>
      </c>
      <c r="F57" s="1" t="s">
        <v>3646</v>
      </c>
      <c r="G57" s="11">
        <f t="shared" si="1"/>
        <v>6840900</v>
      </c>
      <c r="H57" s="11">
        <f t="shared" si="10"/>
        <v>7028500</v>
      </c>
      <c r="I57" s="11">
        <f t="shared" si="2"/>
        <v>0</v>
      </c>
      <c r="J57" s="11">
        <f t="shared" si="11"/>
        <v>707400</v>
      </c>
      <c r="K57" s="11">
        <f t="shared" si="3"/>
        <v>-187600</v>
      </c>
      <c r="L57" s="11">
        <f t="shared" si="4"/>
        <v>4205217</v>
      </c>
      <c r="M57" s="11">
        <f t="shared" si="5"/>
        <v>4810217</v>
      </c>
      <c r="N57" s="11">
        <f t="shared" si="12"/>
        <v>-4267750.333</v>
      </c>
      <c r="O57" s="11">
        <f t="shared" si="13"/>
        <v>-4872750.333</v>
      </c>
      <c r="P57" s="11">
        <f t="shared" si="14"/>
        <v>-62533.33333</v>
      </c>
      <c r="Q57" s="11">
        <f t="shared" si="9"/>
        <v>3825000</v>
      </c>
    </row>
    <row r="58">
      <c r="A58" s="1" t="s">
        <v>3647</v>
      </c>
      <c r="B58" s="8">
        <v>45880.0</v>
      </c>
      <c r="C58" s="1" t="s">
        <v>25</v>
      </c>
      <c r="D58" s="12"/>
      <c r="E58" s="10">
        <v>674000.0</v>
      </c>
      <c r="F58" s="1" t="s">
        <v>3648</v>
      </c>
      <c r="G58" s="11">
        <f t="shared" si="1"/>
        <v>6840900</v>
      </c>
      <c r="H58" s="11">
        <f t="shared" si="10"/>
        <v>7702500</v>
      </c>
      <c r="I58" s="11">
        <f t="shared" si="2"/>
        <v>0</v>
      </c>
      <c r="J58" s="11">
        <f t="shared" si="11"/>
        <v>33400</v>
      </c>
      <c r="K58" s="11">
        <f t="shared" si="3"/>
        <v>-861600</v>
      </c>
      <c r="L58" s="11">
        <f t="shared" si="4"/>
        <v>4205217</v>
      </c>
      <c r="M58" s="11">
        <f t="shared" si="5"/>
        <v>4810217</v>
      </c>
      <c r="N58" s="11">
        <f t="shared" si="12"/>
        <v>-4492417</v>
      </c>
      <c r="O58" s="11">
        <f t="shared" si="13"/>
        <v>-5097417</v>
      </c>
      <c r="P58" s="11">
        <f t="shared" si="14"/>
        <v>-287200</v>
      </c>
      <c r="Q58" s="11">
        <f t="shared" si="9"/>
        <v>3825000</v>
      </c>
    </row>
    <row r="59">
      <c r="A59" s="1" t="s">
        <v>3649</v>
      </c>
      <c r="B59" s="8">
        <v>45880.0</v>
      </c>
      <c r="C59" s="1" t="s">
        <v>25</v>
      </c>
      <c r="D59" s="12"/>
      <c r="E59" s="10">
        <v>30000.0</v>
      </c>
      <c r="F59" s="1" t="s">
        <v>3650</v>
      </c>
      <c r="G59" s="11">
        <f t="shared" si="1"/>
        <v>6840900</v>
      </c>
      <c r="H59" s="11">
        <f t="shared" si="10"/>
        <v>7732500</v>
      </c>
      <c r="I59" s="11">
        <f t="shared" si="2"/>
        <v>0</v>
      </c>
      <c r="J59" s="11">
        <f t="shared" si="11"/>
        <v>3400</v>
      </c>
      <c r="K59" s="11">
        <f t="shared" si="3"/>
        <v>-891600</v>
      </c>
      <c r="L59" s="11">
        <f t="shared" si="4"/>
        <v>4205217</v>
      </c>
      <c r="M59" s="11">
        <f t="shared" si="5"/>
        <v>4810217</v>
      </c>
      <c r="N59" s="11">
        <f t="shared" si="12"/>
        <v>-4502417</v>
      </c>
      <c r="O59" s="11">
        <f t="shared" si="13"/>
        <v>-5107417</v>
      </c>
      <c r="P59" s="11">
        <f t="shared" si="14"/>
        <v>-297200</v>
      </c>
      <c r="Q59" s="11">
        <f t="shared" si="9"/>
        <v>3825000</v>
      </c>
    </row>
    <row r="60">
      <c r="A60" s="1" t="s">
        <v>3651</v>
      </c>
      <c r="B60" s="8">
        <v>45880.0</v>
      </c>
      <c r="C60" s="1" t="s">
        <v>25</v>
      </c>
      <c r="D60" s="12"/>
      <c r="E60" s="10">
        <v>20000.0</v>
      </c>
      <c r="F60" s="1" t="s">
        <v>276</v>
      </c>
      <c r="G60" s="11">
        <f t="shared" si="1"/>
        <v>6840900</v>
      </c>
      <c r="H60" s="11">
        <f t="shared" si="10"/>
        <v>7752500</v>
      </c>
      <c r="I60" s="11">
        <f t="shared" si="2"/>
        <v>0</v>
      </c>
      <c r="J60" s="11">
        <f t="shared" si="11"/>
        <v>-16600</v>
      </c>
      <c r="K60" s="11">
        <f t="shared" si="3"/>
        <v>-911600</v>
      </c>
      <c r="L60" s="11">
        <f t="shared" si="4"/>
        <v>4205217</v>
      </c>
      <c r="M60" s="11">
        <f t="shared" si="5"/>
        <v>4810217</v>
      </c>
      <c r="N60" s="11">
        <f t="shared" si="12"/>
        <v>-4509083.667</v>
      </c>
      <c r="O60" s="11">
        <f t="shared" si="13"/>
        <v>-5114083.667</v>
      </c>
      <c r="P60" s="11">
        <f t="shared" si="14"/>
        <v>-303866.6667</v>
      </c>
      <c r="Q60" s="11">
        <f t="shared" si="9"/>
        <v>3825000</v>
      </c>
    </row>
    <row r="61">
      <c r="A61" s="1" t="s">
        <v>3652</v>
      </c>
      <c r="B61" s="8">
        <v>45880.0</v>
      </c>
      <c r="C61" s="1" t="s">
        <v>25</v>
      </c>
      <c r="D61" s="12"/>
      <c r="E61" s="10">
        <v>300000.0</v>
      </c>
      <c r="F61" s="1" t="s">
        <v>3653</v>
      </c>
      <c r="G61" s="11">
        <f t="shared" si="1"/>
        <v>6840900</v>
      </c>
      <c r="H61" s="11">
        <f t="shared" si="10"/>
        <v>8052500</v>
      </c>
      <c r="I61" s="11">
        <f t="shared" si="2"/>
        <v>0</v>
      </c>
      <c r="J61" s="11">
        <f t="shared" si="11"/>
        <v>-316600</v>
      </c>
      <c r="K61" s="11">
        <f t="shared" si="3"/>
        <v>-1211600</v>
      </c>
      <c r="L61" s="11">
        <f t="shared" si="4"/>
        <v>4205217</v>
      </c>
      <c r="M61" s="11">
        <f t="shared" si="5"/>
        <v>4810217</v>
      </c>
      <c r="N61" s="11">
        <f t="shared" si="12"/>
        <v>-4609083.667</v>
      </c>
      <c r="O61" s="11">
        <f t="shared" si="13"/>
        <v>-5214083.667</v>
      </c>
      <c r="P61" s="11">
        <f t="shared" si="14"/>
        <v>-403866.6667</v>
      </c>
      <c r="Q61" s="11">
        <f t="shared" si="9"/>
        <v>3825000</v>
      </c>
    </row>
    <row r="62">
      <c r="A62" s="1" t="s">
        <v>3654</v>
      </c>
      <c r="B62" s="8">
        <v>45880.0</v>
      </c>
      <c r="C62" s="1" t="s">
        <v>1969</v>
      </c>
      <c r="D62" s="10">
        <v>720000.0</v>
      </c>
      <c r="E62" s="12"/>
      <c r="F62" s="1" t="s">
        <v>3655</v>
      </c>
      <c r="G62" s="11">
        <f t="shared" si="1"/>
        <v>7560900</v>
      </c>
      <c r="H62" s="11">
        <f t="shared" si="10"/>
        <v>8052500</v>
      </c>
      <c r="I62" s="11">
        <f t="shared" si="2"/>
        <v>0</v>
      </c>
      <c r="J62" s="11">
        <f t="shared" si="11"/>
        <v>403400</v>
      </c>
      <c r="K62" s="11">
        <f t="shared" si="3"/>
        <v>-491600</v>
      </c>
      <c r="L62" s="11">
        <f t="shared" si="4"/>
        <v>4205217</v>
      </c>
      <c r="M62" s="11">
        <f t="shared" si="5"/>
        <v>4810217</v>
      </c>
      <c r="N62" s="11">
        <f t="shared" si="12"/>
        <v>-4369083.667</v>
      </c>
      <c r="O62" s="11">
        <f t="shared" si="13"/>
        <v>-4974083.667</v>
      </c>
      <c r="P62" s="11">
        <f t="shared" si="14"/>
        <v>-163866.6667</v>
      </c>
      <c r="Q62" s="11">
        <f t="shared" si="9"/>
        <v>3825000</v>
      </c>
    </row>
    <row r="63">
      <c r="A63" s="1" t="s">
        <v>3656</v>
      </c>
      <c r="B63" s="8">
        <v>45874.0</v>
      </c>
      <c r="C63" s="1" t="s">
        <v>6</v>
      </c>
      <c r="D63" s="10">
        <v>85000.0</v>
      </c>
      <c r="E63" s="12"/>
      <c r="F63" s="1" t="s">
        <v>3657</v>
      </c>
      <c r="G63" s="11">
        <f t="shared" si="1"/>
        <v>7645900</v>
      </c>
      <c r="H63" s="11">
        <f t="shared" si="10"/>
        <v>8052500</v>
      </c>
      <c r="I63" s="11">
        <f t="shared" si="2"/>
        <v>0</v>
      </c>
      <c r="J63" s="11">
        <f t="shared" si="11"/>
        <v>488400</v>
      </c>
      <c r="K63" s="11">
        <f t="shared" si="3"/>
        <v>-406600</v>
      </c>
      <c r="L63" s="11">
        <f t="shared" si="4"/>
        <v>4205217</v>
      </c>
      <c r="M63" s="11">
        <f t="shared" si="5"/>
        <v>4810217</v>
      </c>
      <c r="N63" s="11">
        <f t="shared" si="12"/>
        <v>-4340750.333</v>
      </c>
      <c r="O63" s="11">
        <f t="shared" si="13"/>
        <v>-4945750.333</v>
      </c>
      <c r="P63" s="11">
        <f t="shared" si="14"/>
        <v>-135533.3333</v>
      </c>
      <c r="Q63" s="11">
        <f t="shared" si="9"/>
        <v>3825000</v>
      </c>
    </row>
    <row r="64">
      <c r="A64" s="1" t="s">
        <v>3658</v>
      </c>
      <c r="B64" s="8">
        <v>45874.0</v>
      </c>
      <c r="C64" s="1" t="s">
        <v>6</v>
      </c>
      <c r="D64" s="10">
        <v>95000.0</v>
      </c>
      <c r="E64" s="12"/>
      <c r="F64" s="1" t="s">
        <v>3659</v>
      </c>
      <c r="G64" s="11">
        <f t="shared" si="1"/>
        <v>7740900</v>
      </c>
      <c r="H64" s="11">
        <f t="shared" si="10"/>
        <v>8052500</v>
      </c>
      <c r="I64" s="11">
        <f t="shared" si="2"/>
        <v>0</v>
      </c>
      <c r="J64" s="11">
        <f t="shared" si="11"/>
        <v>583400</v>
      </c>
      <c r="K64" s="11">
        <f t="shared" si="3"/>
        <v>-311600</v>
      </c>
      <c r="L64" s="11">
        <f t="shared" si="4"/>
        <v>4205217</v>
      </c>
      <c r="M64" s="11">
        <f t="shared" si="5"/>
        <v>4810217</v>
      </c>
      <c r="N64" s="11">
        <f t="shared" si="12"/>
        <v>-4309083.667</v>
      </c>
      <c r="O64" s="11">
        <f t="shared" si="13"/>
        <v>-4914083.667</v>
      </c>
      <c r="P64" s="11">
        <f t="shared" si="14"/>
        <v>-103866.6667</v>
      </c>
      <c r="Q64" s="11">
        <f t="shared" si="9"/>
        <v>3825000</v>
      </c>
    </row>
    <row r="65">
      <c r="A65" s="1" t="s">
        <v>3660</v>
      </c>
      <c r="B65" s="8">
        <v>45874.0</v>
      </c>
      <c r="C65" s="1" t="s">
        <v>6</v>
      </c>
      <c r="D65" s="10">
        <v>550000.0</v>
      </c>
      <c r="E65" s="12"/>
      <c r="F65" s="1" t="s">
        <v>3661</v>
      </c>
      <c r="G65" s="11">
        <f t="shared" si="1"/>
        <v>8290900</v>
      </c>
      <c r="H65" s="11">
        <f t="shared" si="10"/>
        <v>8052500</v>
      </c>
      <c r="I65" s="11">
        <f t="shared" si="2"/>
        <v>0</v>
      </c>
      <c r="J65" s="11">
        <f t="shared" si="11"/>
        <v>1133400</v>
      </c>
      <c r="K65" s="11">
        <f t="shared" si="3"/>
        <v>238400</v>
      </c>
      <c r="L65" s="11">
        <f t="shared" si="4"/>
        <v>4205217</v>
      </c>
      <c r="M65" s="11">
        <f t="shared" si="5"/>
        <v>4810217</v>
      </c>
      <c r="N65" s="11">
        <f t="shared" si="12"/>
        <v>-4125750.333</v>
      </c>
      <c r="O65" s="11">
        <f t="shared" si="13"/>
        <v>-4730750.333</v>
      </c>
      <c r="P65" s="11">
        <f t="shared" si="14"/>
        <v>79466.66667</v>
      </c>
      <c r="Q65" s="11">
        <f t="shared" si="9"/>
        <v>3825000</v>
      </c>
    </row>
    <row r="66">
      <c r="A66" s="1" t="s">
        <v>3662</v>
      </c>
      <c r="B66" s="8">
        <v>45875.0</v>
      </c>
      <c r="C66" s="1" t="s">
        <v>6</v>
      </c>
      <c r="D66" s="10">
        <v>51000.0</v>
      </c>
      <c r="E66" s="12"/>
      <c r="F66" s="1" t="s">
        <v>3663</v>
      </c>
      <c r="G66" s="11">
        <f t="shared" si="1"/>
        <v>8341900</v>
      </c>
      <c r="H66" s="11">
        <f t="shared" si="10"/>
        <v>8052500</v>
      </c>
      <c r="I66" s="11">
        <f t="shared" si="2"/>
        <v>0</v>
      </c>
      <c r="J66" s="11">
        <f t="shared" si="11"/>
        <v>1184400</v>
      </c>
      <c r="K66" s="11">
        <f t="shared" si="3"/>
        <v>289400</v>
      </c>
      <c r="L66" s="11">
        <f t="shared" si="4"/>
        <v>4205217</v>
      </c>
      <c r="M66" s="11">
        <f t="shared" si="5"/>
        <v>4810217</v>
      </c>
      <c r="N66" s="11">
        <f t="shared" si="12"/>
        <v>-4108750.333</v>
      </c>
      <c r="O66" s="11">
        <f t="shared" si="13"/>
        <v>-4713750.333</v>
      </c>
      <c r="P66" s="11">
        <f t="shared" si="14"/>
        <v>96466.66667</v>
      </c>
      <c r="Q66" s="11">
        <f t="shared" si="9"/>
        <v>3825000</v>
      </c>
    </row>
    <row r="67">
      <c r="A67" s="1" t="s">
        <v>3664</v>
      </c>
      <c r="B67" s="8">
        <v>45875.0</v>
      </c>
      <c r="C67" s="1" t="s">
        <v>6</v>
      </c>
      <c r="D67" s="10">
        <v>360000.0</v>
      </c>
      <c r="E67" s="12"/>
      <c r="F67" s="1" t="s">
        <v>3665</v>
      </c>
      <c r="G67" s="11">
        <f t="shared" si="1"/>
        <v>8701900</v>
      </c>
      <c r="H67" s="11">
        <f t="shared" si="10"/>
        <v>8052500</v>
      </c>
      <c r="I67" s="11">
        <f t="shared" si="2"/>
        <v>0</v>
      </c>
      <c r="J67" s="11">
        <f t="shared" si="11"/>
        <v>1544400</v>
      </c>
      <c r="K67" s="11">
        <f t="shared" si="3"/>
        <v>649400</v>
      </c>
      <c r="L67" s="11">
        <f t="shared" si="4"/>
        <v>4205217</v>
      </c>
      <c r="M67" s="11">
        <f t="shared" si="5"/>
        <v>4810217</v>
      </c>
      <c r="N67" s="11">
        <f t="shared" si="12"/>
        <v>-3988750.333</v>
      </c>
      <c r="O67" s="11">
        <f t="shared" si="13"/>
        <v>-4593750.333</v>
      </c>
      <c r="P67" s="11">
        <f t="shared" si="14"/>
        <v>216466.6667</v>
      </c>
      <c r="Q67" s="11">
        <f t="shared" si="9"/>
        <v>3825000</v>
      </c>
    </row>
    <row r="68">
      <c r="A68" s="1" t="s">
        <v>3666</v>
      </c>
      <c r="B68" s="8">
        <v>45875.0</v>
      </c>
      <c r="C68" s="1" t="s">
        <v>6</v>
      </c>
      <c r="D68" s="10">
        <v>195000.0</v>
      </c>
      <c r="E68" s="12"/>
      <c r="F68" s="1" t="s">
        <v>3667</v>
      </c>
      <c r="G68" s="11">
        <f t="shared" si="1"/>
        <v>8896900</v>
      </c>
      <c r="H68" s="11">
        <f t="shared" si="10"/>
        <v>8052500</v>
      </c>
      <c r="I68" s="11">
        <f t="shared" si="2"/>
        <v>0</v>
      </c>
      <c r="J68" s="11">
        <f t="shared" si="11"/>
        <v>1739400</v>
      </c>
      <c r="K68" s="11">
        <f t="shared" si="3"/>
        <v>844400</v>
      </c>
      <c r="L68" s="11">
        <f t="shared" si="4"/>
        <v>4205217</v>
      </c>
      <c r="M68" s="11">
        <f t="shared" si="5"/>
        <v>4810217</v>
      </c>
      <c r="N68" s="11">
        <f t="shared" si="12"/>
        <v>-3923750.333</v>
      </c>
      <c r="O68" s="11">
        <f t="shared" si="13"/>
        <v>-4528750.333</v>
      </c>
      <c r="P68" s="11">
        <f t="shared" si="14"/>
        <v>281466.6667</v>
      </c>
      <c r="Q68" s="11">
        <f t="shared" si="9"/>
        <v>3825000</v>
      </c>
    </row>
    <row r="69">
      <c r="A69" s="1" t="s">
        <v>3668</v>
      </c>
      <c r="B69" s="8">
        <v>45875.0</v>
      </c>
      <c r="C69" s="1" t="s">
        <v>6</v>
      </c>
      <c r="D69" s="10">
        <v>26368.0</v>
      </c>
      <c r="E69" s="12"/>
      <c r="F69" s="1" t="s">
        <v>3667</v>
      </c>
      <c r="G69" s="11">
        <f t="shared" si="1"/>
        <v>8923268</v>
      </c>
      <c r="H69" s="11">
        <f t="shared" si="10"/>
        <v>8052500</v>
      </c>
      <c r="I69" s="11">
        <f t="shared" si="2"/>
        <v>0</v>
      </c>
      <c r="J69" s="11">
        <f t="shared" si="11"/>
        <v>1765768</v>
      </c>
      <c r="K69" s="11">
        <f t="shared" si="3"/>
        <v>870768</v>
      </c>
      <c r="L69" s="11">
        <f t="shared" si="4"/>
        <v>4205217</v>
      </c>
      <c r="M69" s="11">
        <f t="shared" si="5"/>
        <v>4810217</v>
      </c>
      <c r="N69" s="11">
        <f t="shared" si="12"/>
        <v>-3914961</v>
      </c>
      <c r="O69" s="11">
        <f t="shared" si="13"/>
        <v>-4519961</v>
      </c>
      <c r="P69" s="11">
        <f t="shared" si="14"/>
        <v>290256</v>
      </c>
      <c r="Q69" s="11">
        <f t="shared" si="9"/>
        <v>3825000</v>
      </c>
    </row>
    <row r="70">
      <c r="A70" s="1" t="s">
        <v>3669</v>
      </c>
      <c r="B70" s="8">
        <v>45876.0</v>
      </c>
      <c r="C70" s="1" t="s">
        <v>6</v>
      </c>
      <c r="D70" s="10">
        <v>27000.0</v>
      </c>
      <c r="E70" s="12"/>
      <c r="F70" s="1" t="s">
        <v>3670</v>
      </c>
      <c r="G70" s="11">
        <f t="shared" si="1"/>
        <v>8950268</v>
      </c>
      <c r="H70" s="11">
        <f t="shared" si="10"/>
        <v>8052500</v>
      </c>
      <c r="I70" s="11">
        <f t="shared" si="2"/>
        <v>0</v>
      </c>
      <c r="J70" s="11">
        <f t="shared" si="11"/>
        <v>1792768</v>
      </c>
      <c r="K70" s="11">
        <f t="shared" si="3"/>
        <v>897768</v>
      </c>
      <c r="L70" s="11">
        <f t="shared" si="4"/>
        <v>4205217</v>
      </c>
      <c r="M70" s="11">
        <f t="shared" si="5"/>
        <v>4810217</v>
      </c>
      <c r="N70" s="11">
        <f t="shared" si="12"/>
        <v>-3905961</v>
      </c>
      <c r="O70" s="11">
        <f t="shared" si="13"/>
        <v>-4510961</v>
      </c>
      <c r="P70" s="11">
        <f t="shared" si="14"/>
        <v>299256</v>
      </c>
      <c r="Q70" s="11">
        <f t="shared" si="9"/>
        <v>3825000</v>
      </c>
    </row>
    <row r="71">
      <c r="A71" s="1" t="s">
        <v>3671</v>
      </c>
      <c r="B71" s="8">
        <v>45876.0</v>
      </c>
      <c r="C71" s="1" t="s">
        <v>6</v>
      </c>
      <c r="D71" s="10">
        <v>2000000.0</v>
      </c>
      <c r="E71" s="12"/>
      <c r="F71" s="1" t="s">
        <v>3672</v>
      </c>
      <c r="G71" s="11">
        <f t="shared" si="1"/>
        <v>10950268</v>
      </c>
      <c r="H71" s="11">
        <f t="shared" si="10"/>
        <v>8052500</v>
      </c>
      <c r="I71" s="11">
        <f t="shared" si="2"/>
        <v>0</v>
      </c>
      <c r="J71" s="11">
        <f t="shared" si="11"/>
        <v>3792768</v>
      </c>
      <c r="K71" s="11">
        <f t="shared" si="3"/>
        <v>2897768</v>
      </c>
      <c r="L71" s="11">
        <f t="shared" si="4"/>
        <v>4205217</v>
      </c>
      <c r="M71" s="11">
        <f t="shared" si="5"/>
        <v>4810217</v>
      </c>
      <c r="N71" s="11">
        <f t="shared" si="12"/>
        <v>-3239294.333</v>
      </c>
      <c r="O71" s="11">
        <f t="shared" si="13"/>
        <v>-3844294.333</v>
      </c>
      <c r="P71" s="11">
        <f t="shared" si="14"/>
        <v>965922.6667</v>
      </c>
      <c r="Q71" s="11">
        <f t="shared" si="9"/>
        <v>3825000</v>
      </c>
    </row>
    <row r="72">
      <c r="A72" s="1" t="s">
        <v>3673</v>
      </c>
      <c r="B72" s="8">
        <v>45876.0</v>
      </c>
      <c r="C72" s="1" t="s">
        <v>6</v>
      </c>
      <c r="D72" s="10">
        <v>544000.0</v>
      </c>
      <c r="E72" s="12"/>
      <c r="F72" s="1" t="s">
        <v>2872</v>
      </c>
      <c r="G72" s="11">
        <f t="shared" si="1"/>
        <v>11494268</v>
      </c>
      <c r="H72" s="11">
        <f t="shared" si="10"/>
        <v>8052500</v>
      </c>
      <c r="I72" s="11">
        <f t="shared" si="2"/>
        <v>0</v>
      </c>
      <c r="J72" s="11">
        <f t="shared" si="11"/>
        <v>4336768</v>
      </c>
      <c r="K72" s="11">
        <f t="shared" si="3"/>
        <v>3441768</v>
      </c>
      <c r="L72" s="11">
        <f t="shared" si="4"/>
        <v>4205217</v>
      </c>
      <c r="M72" s="11">
        <f t="shared" si="5"/>
        <v>4810217</v>
      </c>
      <c r="N72" s="11">
        <f t="shared" si="12"/>
        <v>-3057961</v>
      </c>
      <c r="O72" s="11">
        <f t="shared" si="13"/>
        <v>-3662961</v>
      </c>
      <c r="P72" s="11">
        <f t="shared" si="14"/>
        <v>1147256</v>
      </c>
      <c r="Q72" s="11">
        <f t="shared" si="9"/>
        <v>3825000</v>
      </c>
    </row>
    <row r="73">
      <c r="A73" s="1" t="s">
        <v>3674</v>
      </c>
      <c r="B73" s="8">
        <v>45876.0</v>
      </c>
      <c r="C73" s="1" t="s">
        <v>6</v>
      </c>
      <c r="D73" s="10">
        <v>70000.0</v>
      </c>
      <c r="E73" s="12"/>
      <c r="F73" s="1" t="s">
        <v>3675</v>
      </c>
      <c r="G73" s="11">
        <f t="shared" si="1"/>
        <v>11564268</v>
      </c>
      <c r="H73" s="11">
        <f t="shared" si="10"/>
        <v>8052500</v>
      </c>
      <c r="I73" s="11">
        <f t="shared" si="2"/>
        <v>0</v>
      </c>
      <c r="J73" s="11">
        <f t="shared" si="11"/>
        <v>4406768</v>
      </c>
      <c r="K73" s="11">
        <f t="shared" si="3"/>
        <v>3511768</v>
      </c>
      <c r="L73" s="11">
        <f t="shared" si="4"/>
        <v>4205217</v>
      </c>
      <c r="M73" s="11">
        <f t="shared" si="5"/>
        <v>4810217</v>
      </c>
      <c r="N73" s="11">
        <f t="shared" si="12"/>
        <v>-3034627.667</v>
      </c>
      <c r="O73" s="11">
        <f t="shared" si="13"/>
        <v>-3639627.667</v>
      </c>
      <c r="P73" s="11">
        <f t="shared" si="14"/>
        <v>1170589.333</v>
      </c>
      <c r="Q73" s="11">
        <f t="shared" si="9"/>
        <v>3825000</v>
      </c>
    </row>
    <row r="74">
      <c r="A74" s="1" t="s">
        <v>3676</v>
      </c>
      <c r="B74" s="8">
        <v>45877.0</v>
      </c>
      <c r="C74" s="1" t="s">
        <v>6</v>
      </c>
      <c r="D74" s="10">
        <v>136000.0</v>
      </c>
      <c r="E74" s="12"/>
      <c r="F74" s="1" t="s">
        <v>2144</v>
      </c>
      <c r="G74" s="11">
        <f t="shared" si="1"/>
        <v>11700268</v>
      </c>
      <c r="H74" s="11">
        <f t="shared" si="10"/>
        <v>8052500</v>
      </c>
      <c r="I74" s="11">
        <f t="shared" si="2"/>
        <v>0</v>
      </c>
      <c r="J74" s="11">
        <f t="shared" si="11"/>
        <v>4542768</v>
      </c>
      <c r="K74" s="11">
        <f t="shared" si="3"/>
        <v>3647768</v>
      </c>
      <c r="L74" s="11">
        <f t="shared" si="4"/>
        <v>4205217</v>
      </c>
      <c r="M74" s="11">
        <f t="shared" si="5"/>
        <v>4810217</v>
      </c>
      <c r="N74" s="11">
        <f t="shared" si="12"/>
        <v>-2989294.333</v>
      </c>
      <c r="O74" s="11">
        <f t="shared" si="13"/>
        <v>-3594294.333</v>
      </c>
      <c r="P74" s="11">
        <f t="shared" si="14"/>
        <v>1215922.667</v>
      </c>
      <c r="Q74" s="11">
        <f t="shared" si="9"/>
        <v>3825000</v>
      </c>
    </row>
    <row r="75">
      <c r="A75" s="1" t="s">
        <v>3677</v>
      </c>
      <c r="B75" s="8">
        <v>45877.0</v>
      </c>
      <c r="C75" s="1" t="s">
        <v>6</v>
      </c>
      <c r="D75" s="10">
        <v>90000.0</v>
      </c>
      <c r="E75" s="12"/>
      <c r="F75" s="1" t="s">
        <v>3602</v>
      </c>
      <c r="G75" s="11">
        <f t="shared" si="1"/>
        <v>11790268</v>
      </c>
      <c r="H75" s="11">
        <f t="shared" si="10"/>
        <v>8052500</v>
      </c>
      <c r="I75" s="11">
        <f t="shared" si="2"/>
        <v>0</v>
      </c>
      <c r="J75" s="11">
        <f t="shared" si="11"/>
        <v>4632768</v>
      </c>
      <c r="K75" s="11">
        <f t="shared" si="3"/>
        <v>3737768</v>
      </c>
      <c r="L75" s="11">
        <f t="shared" si="4"/>
        <v>4205217</v>
      </c>
      <c r="M75" s="11">
        <f t="shared" si="5"/>
        <v>4810217</v>
      </c>
      <c r="N75" s="11">
        <f t="shared" si="12"/>
        <v>-2959294.333</v>
      </c>
      <c r="O75" s="11">
        <f t="shared" si="13"/>
        <v>-3564294.333</v>
      </c>
      <c r="P75" s="11">
        <f t="shared" si="14"/>
        <v>1245922.667</v>
      </c>
      <c r="Q75" s="11">
        <f t="shared" si="9"/>
        <v>3825000</v>
      </c>
    </row>
    <row r="76">
      <c r="A76" s="1" t="s">
        <v>3678</v>
      </c>
      <c r="B76" s="8">
        <v>45877.0</v>
      </c>
      <c r="C76" s="1" t="s">
        <v>6</v>
      </c>
      <c r="D76" s="10">
        <v>63700.0</v>
      </c>
      <c r="E76" s="12"/>
      <c r="F76" s="1" t="s">
        <v>3679</v>
      </c>
      <c r="G76" s="11">
        <f t="shared" si="1"/>
        <v>11853968</v>
      </c>
      <c r="H76" s="11">
        <f t="shared" si="10"/>
        <v>8052500</v>
      </c>
      <c r="I76" s="11">
        <f t="shared" si="2"/>
        <v>0</v>
      </c>
      <c r="J76" s="11">
        <f t="shared" si="11"/>
        <v>4696468</v>
      </c>
      <c r="K76" s="11">
        <f t="shared" si="3"/>
        <v>3801468</v>
      </c>
      <c r="L76" s="11">
        <f t="shared" si="4"/>
        <v>4205217</v>
      </c>
      <c r="M76" s="11">
        <f t="shared" si="5"/>
        <v>4810217</v>
      </c>
      <c r="N76" s="11">
        <f t="shared" si="12"/>
        <v>-2938061</v>
      </c>
      <c r="O76" s="11">
        <f t="shared" si="13"/>
        <v>-3543061</v>
      </c>
      <c r="P76" s="11">
        <f t="shared" si="14"/>
        <v>1267156</v>
      </c>
      <c r="Q76" s="11">
        <f t="shared" si="9"/>
        <v>3825000</v>
      </c>
    </row>
    <row r="77">
      <c r="A77" s="1" t="s">
        <v>3680</v>
      </c>
      <c r="B77" s="8">
        <v>45877.0</v>
      </c>
      <c r="C77" s="1" t="s">
        <v>6</v>
      </c>
      <c r="D77" s="10">
        <v>136000.0</v>
      </c>
      <c r="E77" s="12"/>
      <c r="F77" s="1" t="s">
        <v>2579</v>
      </c>
      <c r="G77" s="11">
        <f t="shared" si="1"/>
        <v>11989968</v>
      </c>
      <c r="H77" s="11">
        <f t="shared" si="10"/>
        <v>8052500</v>
      </c>
      <c r="I77" s="11">
        <f t="shared" si="2"/>
        <v>0</v>
      </c>
      <c r="J77" s="11">
        <f t="shared" si="11"/>
        <v>4832468</v>
      </c>
      <c r="K77" s="11">
        <f t="shared" si="3"/>
        <v>3937468</v>
      </c>
      <c r="L77" s="11">
        <f t="shared" si="4"/>
        <v>4205217</v>
      </c>
      <c r="M77" s="11">
        <f t="shared" si="5"/>
        <v>4810217</v>
      </c>
      <c r="N77" s="11">
        <f t="shared" si="12"/>
        <v>-2892727.667</v>
      </c>
      <c r="O77" s="11">
        <f t="shared" si="13"/>
        <v>-3497727.667</v>
      </c>
      <c r="P77" s="11">
        <f t="shared" si="14"/>
        <v>1312489.333</v>
      </c>
      <c r="Q77" s="11">
        <f t="shared" si="9"/>
        <v>3825000</v>
      </c>
    </row>
    <row r="78">
      <c r="A78" s="1" t="s">
        <v>3681</v>
      </c>
      <c r="B78" s="8">
        <v>45877.0</v>
      </c>
      <c r="C78" s="1" t="s">
        <v>6</v>
      </c>
      <c r="D78" s="10">
        <v>107000.0</v>
      </c>
      <c r="E78" s="12"/>
      <c r="F78" s="1" t="s">
        <v>3682</v>
      </c>
      <c r="G78" s="11">
        <f t="shared" si="1"/>
        <v>12096968</v>
      </c>
      <c r="H78" s="11">
        <f t="shared" si="10"/>
        <v>8052500</v>
      </c>
      <c r="I78" s="11">
        <f t="shared" si="2"/>
        <v>0</v>
      </c>
      <c r="J78" s="11">
        <f t="shared" si="11"/>
        <v>4939468</v>
      </c>
      <c r="K78" s="11">
        <f t="shared" si="3"/>
        <v>4044468</v>
      </c>
      <c r="L78" s="11">
        <f t="shared" si="4"/>
        <v>4205217</v>
      </c>
      <c r="M78" s="11">
        <f t="shared" si="5"/>
        <v>4810217</v>
      </c>
      <c r="N78" s="11">
        <f t="shared" si="12"/>
        <v>-2857061</v>
      </c>
      <c r="O78" s="11">
        <f t="shared" si="13"/>
        <v>-3462061</v>
      </c>
      <c r="P78" s="11">
        <f t="shared" si="14"/>
        <v>1348156</v>
      </c>
      <c r="Q78" s="11">
        <f t="shared" si="9"/>
        <v>3825000</v>
      </c>
    </row>
    <row r="79">
      <c r="A79" s="1" t="s">
        <v>3683</v>
      </c>
      <c r="B79" s="8">
        <v>45877.0</v>
      </c>
      <c r="C79" s="1" t="s">
        <v>6</v>
      </c>
      <c r="D79" s="10">
        <v>275000.0</v>
      </c>
      <c r="E79" s="12"/>
      <c r="F79" s="1" t="s">
        <v>2872</v>
      </c>
      <c r="G79" s="11">
        <f t="shared" si="1"/>
        <v>12371968</v>
      </c>
      <c r="H79" s="11">
        <f t="shared" si="10"/>
        <v>8052500</v>
      </c>
      <c r="I79" s="11">
        <f t="shared" si="2"/>
        <v>0</v>
      </c>
      <c r="J79" s="11">
        <f t="shared" si="11"/>
        <v>5214468</v>
      </c>
      <c r="K79" s="11">
        <f t="shared" si="3"/>
        <v>4319468</v>
      </c>
      <c r="L79" s="11">
        <f t="shared" si="4"/>
        <v>4205217</v>
      </c>
      <c r="M79" s="11">
        <f t="shared" si="5"/>
        <v>4810217</v>
      </c>
      <c r="N79" s="11">
        <f t="shared" si="12"/>
        <v>-2765394.333</v>
      </c>
      <c r="O79" s="11">
        <f t="shared" si="13"/>
        <v>-3370394.333</v>
      </c>
      <c r="P79" s="11">
        <f t="shared" si="14"/>
        <v>1439822.667</v>
      </c>
      <c r="Q79" s="11">
        <f t="shared" si="9"/>
        <v>3825000</v>
      </c>
    </row>
    <row r="80">
      <c r="A80" s="1" t="s">
        <v>3684</v>
      </c>
      <c r="B80" s="8">
        <v>45878.0</v>
      </c>
      <c r="C80" s="1" t="s">
        <v>6</v>
      </c>
      <c r="D80" s="10">
        <v>25000.0</v>
      </c>
      <c r="E80" s="12"/>
      <c r="F80" s="1" t="s">
        <v>3685</v>
      </c>
      <c r="G80" s="11">
        <f t="shared" si="1"/>
        <v>12396968</v>
      </c>
      <c r="H80" s="11">
        <f t="shared" si="10"/>
        <v>8052500</v>
      </c>
      <c r="I80" s="11">
        <f t="shared" si="2"/>
        <v>0</v>
      </c>
      <c r="J80" s="11">
        <f t="shared" si="11"/>
        <v>5239468</v>
      </c>
      <c r="K80" s="11">
        <f t="shared" si="3"/>
        <v>4344468</v>
      </c>
      <c r="L80" s="11">
        <f t="shared" si="4"/>
        <v>4205217</v>
      </c>
      <c r="M80" s="11">
        <f t="shared" si="5"/>
        <v>4810217</v>
      </c>
      <c r="N80" s="11">
        <f t="shared" si="12"/>
        <v>-2757061</v>
      </c>
      <c r="O80" s="11">
        <f t="shared" si="13"/>
        <v>-3362061</v>
      </c>
      <c r="P80" s="11">
        <f t="shared" si="14"/>
        <v>1448156</v>
      </c>
      <c r="Q80" s="11">
        <f t="shared" si="9"/>
        <v>3825000</v>
      </c>
    </row>
    <row r="81">
      <c r="A81" s="1" t="s">
        <v>3686</v>
      </c>
      <c r="B81" s="8">
        <v>45878.0</v>
      </c>
      <c r="C81" s="1" t="s">
        <v>6</v>
      </c>
      <c r="D81" s="10">
        <v>102000.0</v>
      </c>
      <c r="E81" s="12"/>
      <c r="F81" s="1" t="s">
        <v>3687</v>
      </c>
      <c r="G81" s="11">
        <f t="shared" si="1"/>
        <v>12498968</v>
      </c>
      <c r="H81" s="11">
        <f t="shared" si="10"/>
        <v>8052500</v>
      </c>
      <c r="I81" s="11">
        <f t="shared" si="2"/>
        <v>0</v>
      </c>
      <c r="J81" s="11">
        <f t="shared" si="11"/>
        <v>5341468</v>
      </c>
      <c r="K81" s="11">
        <f t="shared" si="3"/>
        <v>4446468</v>
      </c>
      <c r="L81" s="11">
        <f t="shared" si="4"/>
        <v>4205217</v>
      </c>
      <c r="M81" s="11">
        <f t="shared" si="5"/>
        <v>4810217</v>
      </c>
      <c r="N81" s="11">
        <f t="shared" si="12"/>
        <v>-2723061</v>
      </c>
      <c r="O81" s="11">
        <f t="shared" si="13"/>
        <v>-3328061</v>
      </c>
      <c r="P81" s="11">
        <f t="shared" si="14"/>
        <v>1482156</v>
      </c>
      <c r="Q81" s="11">
        <f t="shared" si="9"/>
        <v>3825000</v>
      </c>
    </row>
    <row r="82">
      <c r="A82" s="1" t="s">
        <v>3688</v>
      </c>
      <c r="B82" s="8">
        <v>45878.0</v>
      </c>
      <c r="C82" s="1" t="s">
        <v>6</v>
      </c>
      <c r="D82" s="10">
        <v>102000.0</v>
      </c>
      <c r="E82" s="12"/>
      <c r="F82" s="1" t="s">
        <v>3100</v>
      </c>
      <c r="G82" s="11">
        <f t="shared" si="1"/>
        <v>12600968</v>
      </c>
      <c r="H82" s="11">
        <f t="shared" si="10"/>
        <v>8052500</v>
      </c>
      <c r="I82" s="11">
        <f t="shared" si="2"/>
        <v>0</v>
      </c>
      <c r="J82" s="11">
        <f t="shared" si="11"/>
        <v>5443468</v>
      </c>
      <c r="K82" s="11">
        <f t="shared" si="3"/>
        <v>4548468</v>
      </c>
      <c r="L82" s="11">
        <f t="shared" si="4"/>
        <v>4205217</v>
      </c>
      <c r="M82" s="11">
        <f t="shared" si="5"/>
        <v>4810217</v>
      </c>
      <c r="N82" s="11">
        <f t="shared" si="12"/>
        <v>-2689061</v>
      </c>
      <c r="O82" s="11">
        <f t="shared" si="13"/>
        <v>-3294061</v>
      </c>
      <c r="P82" s="11">
        <f t="shared" si="14"/>
        <v>1516156</v>
      </c>
      <c r="Q82" s="11">
        <f t="shared" si="9"/>
        <v>3825000</v>
      </c>
    </row>
    <row r="83">
      <c r="A83" s="1" t="s">
        <v>3689</v>
      </c>
      <c r="B83" s="8">
        <v>45878.0</v>
      </c>
      <c r="C83" s="1" t="s">
        <v>6</v>
      </c>
      <c r="D83" s="10">
        <v>75000.0</v>
      </c>
      <c r="E83" s="12"/>
      <c r="F83" s="1" t="s">
        <v>3690</v>
      </c>
      <c r="G83" s="11">
        <f t="shared" si="1"/>
        <v>12675968</v>
      </c>
      <c r="H83" s="11">
        <f t="shared" si="10"/>
        <v>8052500</v>
      </c>
      <c r="I83" s="11">
        <f t="shared" si="2"/>
        <v>0</v>
      </c>
      <c r="J83" s="11">
        <f t="shared" si="11"/>
        <v>5518468</v>
      </c>
      <c r="K83" s="11">
        <f t="shared" si="3"/>
        <v>4623468</v>
      </c>
      <c r="L83" s="11">
        <f t="shared" si="4"/>
        <v>4205217</v>
      </c>
      <c r="M83" s="11">
        <f t="shared" si="5"/>
        <v>4810217</v>
      </c>
      <c r="N83" s="11">
        <f t="shared" si="12"/>
        <v>-2664061</v>
      </c>
      <c r="O83" s="11">
        <f t="shared" si="13"/>
        <v>-3269061</v>
      </c>
      <c r="P83" s="11">
        <f t="shared" si="14"/>
        <v>1541156</v>
      </c>
      <c r="Q83" s="11">
        <f t="shared" si="9"/>
        <v>3825000</v>
      </c>
    </row>
    <row r="84">
      <c r="A84" s="1" t="s">
        <v>3691</v>
      </c>
      <c r="B84" s="8">
        <v>45880.0</v>
      </c>
      <c r="C84" s="1" t="s">
        <v>6</v>
      </c>
      <c r="D84" s="10">
        <v>136000.0</v>
      </c>
      <c r="E84" s="12"/>
      <c r="F84" s="1" t="s">
        <v>2045</v>
      </c>
      <c r="G84" s="11">
        <f t="shared" si="1"/>
        <v>12811968</v>
      </c>
      <c r="H84" s="11">
        <f t="shared" si="10"/>
        <v>8052500</v>
      </c>
      <c r="I84" s="11">
        <f t="shared" si="2"/>
        <v>0</v>
      </c>
      <c r="J84" s="11">
        <f t="shared" si="11"/>
        <v>5654468</v>
      </c>
      <c r="K84" s="11">
        <f t="shared" si="3"/>
        <v>4759468</v>
      </c>
      <c r="L84" s="11">
        <f t="shared" si="4"/>
        <v>4205217</v>
      </c>
      <c r="M84" s="11">
        <f t="shared" si="5"/>
        <v>4810217</v>
      </c>
      <c r="N84" s="11">
        <f t="shared" si="12"/>
        <v>-2618727.667</v>
      </c>
      <c r="O84" s="11">
        <f t="shared" si="13"/>
        <v>-3223727.667</v>
      </c>
      <c r="P84" s="11">
        <f t="shared" si="14"/>
        <v>1586489.333</v>
      </c>
      <c r="Q84" s="11">
        <f t="shared" si="9"/>
        <v>3825000</v>
      </c>
    </row>
    <row r="85">
      <c r="A85" s="1" t="s">
        <v>3692</v>
      </c>
      <c r="B85" s="8">
        <v>45880.0</v>
      </c>
      <c r="C85" s="1" t="s">
        <v>6</v>
      </c>
      <c r="D85" s="10">
        <v>315000.0</v>
      </c>
      <c r="E85" s="12"/>
      <c r="F85" s="1" t="s">
        <v>3231</v>
      </c>
      <c r="G85" s="11">
        <f t="shared" si="1"/>
        <v>13126968</v>
      </c>
      <c r="H85" s="11">
        <f t="shared" si="10"/>
        <v>8052500</v>
      </c>
      <c r="I85" s="11">
        <f t="shared" si="2"/>
        <v>0</v>
      </c>
      <c r="J85" s="11">
        <f t="shared" si="11"/>
        <v>5969468</v>
      </c>
      <c r="K85" s="11">
        <f t="shared" si="3"/>
        <v>5074468</v>
      </c>
      <c r="L85" s="11">
        <f t="shared" si="4"/>
        <v>4205217</v>
      </c>
      <c r="M85" s="11">
        <f t="shared" si="5"/>
        <v>4810217</v>
      </c>
      <c r="N85" s="11">
        <f t="shared" si="12"/>
        <v>-2513727.667</v>
      </c>
      <c r="O85" s="11">
        <f t="shared" si="13"/>
        <v>-3118727.667</v>
      </c>
      <c r="P85" s="11">
        <f t="shared" si="14"/>
        <v>1691489.333</v>
      </c>
      <c r="Q85" s="11">
        <f t="shared" si="9"/>
        <v>3825000</v>
      </c>
    </row>
    <row r="86">
      <c r="A86" s="1" t="s">
        <v>3693</v>
      </c>
      <c r="B86" s="8">
        <v>45880.0</v>
      </c>
      <c r="C86" s="1" t="s">
        <v>6</v>
      </c>
      <c r="D86" s="10">
        <v>90000.0</v>
      </c>
      <c r="E86" s="12"/>
      <c r="F86" s="1" t="s">
        <v>3694</v>
      </c>
      <c r="G86" s="11">
        <f t="shared" si="1"/>
        <v>13216968</v>
      </c>
      <c r="H86" s="11">
        <f t="shared" si="10"/>
        <v>8052500</v>
      </c>
      <c r="I86" s="11">
        <f t="shared" si="2"/>
        <v>0</v>
      </c>
      <c r="J86" s="11">
        <f t="shared" si="11"/>
        <v>6059468</v>
      </c>
      <c r="K86" s="11">
        <f t="shared" si="3"/>
        <v>5164468</v>
      </c>
      <c r="L86" s="11">
        <f t="shared" si="4"/>
        <v>4205217</v>
      </c>
      <c r="M86" s="11">
        <f t="shared" si="5"/>
        <v>4810217</v>
      </c>
      <c r="N86" s="11">
        <f t="shared" si="12"/>
        <v>-2483727.667</v>
      </c>
      <c r="O86" s="11">
        <f t="shared" si="13"/>
        <v>-3088727.667</v>
      </c>
      <c r="P86" s="11">
        <f t="shared" si="14"/>
        <v>1721489.333</v>
      </c>
      <c r="Q86" s="11">
        <f t="shared" si="9"/>
        <v>3825000</v>
      </c>
    </row>
    <row r="87">
      <c r="A87" s="1" t="s">
        <v>3695</v>
      </c>
      <c r="B87" s="8">
        <v>45880.0</v>
      </c>
      <c r="C87" s="1" t="s">
        <v>6</v>
      </c>
      <c r="D87" s="10">
        <v>263500.0</v>
      </c>
      <c r="E87" s="12"/>
      <c r="F87" s="1" t="s">
        <v>3696</v>
      </c>
      <c r="G87" s="11">
        <f t="shared" si="1"/>
        <v>13480468</v>
      </c>
      <c r="H87" s="11">
        <f t="shared" si="10"/>
        <v>8052500</v>
      </c>
      <c r="I87" s="11">
        <f t="shared" si="2"/>
        <v>0</v>
      </c>
      <c r="J87" s="11">
        <f t="shared" si="11"/>
        <v>6322968</v>
      </c>
      <c r="K87" s="11">
        <f t="shared" si="3"/>
        <v>5427968</v>
      </c>
      <c r="L87" s="11">
        <f t="shared" si="4"/>
        <v>4205217</v>
      </c>
      <c r="M87" s="11">
        <f t="shared" si="5"/>
        <v>4810217</v>
      </c>
      <c r="N87" s="11">
        <f t="shared" si="12"/>
        <v>-2395894.333</v>
      </c>
      <c r="O87" s="11">
        <f t="shared" si="13"/>
        <v>-3000894.333</v>
      </c>
      <c r="P87" s="11">
        <f t="shared" si="14"/>
        <v>1809322.667</v>
      </c>
      <c r="Q87" s="11">
        <f t="shared" si="9"/>
        <v>3825000</v>
      </c>
    </row>
    <row r="88">
      <c r="A88" s="1" t="s">
        <v>3697</v>
      </c>
      <c r="B88" s="8">
        <v>45880.0</v>
      </c>
      <c r="C88" s="1" t="s">
        <v>6</v>
      </c>
      <c r="D88" s="10">
        <v>170000.0</v>
      </c>
      <c r="E88" s="12"/>
      <c r="F88" s="1" t="s">
        <v>2443</v>
      </c>
      <c r="G88" s="11">
        <f t="shared" si="1"/>
        <v>13650468</v>
      </c>
      <c r="H88" s="11">
        <f t="shared" si="10"/>
        <v>8052500</v>
      </c>
      <c r="I88" s="11">
        <f t="shared" si="2"/>
        <v>0</v>
      </c>
      <c r="J88" s="11">
        <f t="shared" si="11"/>
        <v>6492968</v>
      </c>
      <c r="K88" s="11">
        <f t="shared" si="3"/>
        <v>5597968</v>
      </c>
      <c r="L88" s="11">
        <f t="shared" si="4"/>
        <v>4205217</v>
      </c>
      <c r="M88" s="11">
        <f t="shared" si="5"/>
        <v>4810217</v>
      </c>
      <c r="N88" s="11">
        <f t="shared" si="12"/>
        <v>-2339227.667</v>
      </c>
      <c r="O88" s="11">
        <f t="shared" si="13"/>
        <v>-2944227.667</v>
      </c>
      <c r="P88" s="11">
        <f t="shared" si="14"/>
        <v>1865989.333</v>
      </c>
      <c r="Q88" s="11">
        <f t="shared" si="9"/>
        <v>3825000</v>
      </c>
    </row>
    <row r="89">
      <c r="A89" s="1" t="s">
        <v>3698</v>
      </c>
      <c r="B89" s="8">
        <v>45881.0</v>
      </c>
      <c r="C89" s="1" t="s">
        <v>6</v>
      </c>
      <c r="D89" s="10">
        <v>330000.0</v>
      </c>
      <c r="E89" s="12"/>
      <c r="F89" s="1" t="s">
        <v>3699</v>
      </c>
      <c r="G89" s="11">
        <f t="shared" si="1"/>
        <v>13980468</v>
      </c>
      <c r="H89" s="11">
        <f t="shared" si="10"/>
        <v>8052500</v>
      </c>
      <c r="I89" s="11">
        <f t="shared" si="2"/>
        <v>0</v>
      </c>
      <c r="J89" s="11">
        <f t="shared" si="11"/>
        <v>6822968</v>
      </c>
      <c r="K89" s="11">
        <f t="shared" si="3"/>
        <v>5927968</v>
      </c>
      <c r="L89" s="11">
        <f t="shared" si="4"/>
        <v>4205217</v>
      </c>
      <c r="M89" s="11">
        <f t="shared" si="5"/>
        <v>4810217</v>
      </c>
      <c r="N89" s="11">
        <f t="shared" si="12"/>
        <v>-2229227.667</v>
      </c>
      <c r="O89" s="11">
        <f t="shared" si="13"/>
        <v>-2834227.667</v>
      </c>
      <c r="P89" s="11">
        <f t="shared" si="14"/>
        <v>1975989.333</v>
      </c>
      <c r="Q89" s="11">
        <f t="shared" si="9"/>
        <v>3825000</v>
      </c>
    </row>
    <row r="90">
      <c r="A90" s="1" t="s">
        <v>3700</v>
      </c>
      <c r="B90" s="8">
        <v>45881.0</v>
      </c>
      <c r="C90" s="1" t="s">
        <v>34</v>
      </c>
      <c r="D90" s="12"/>
      <c r="E90" s="10">
        <v>2300000.0</v>
      </c>
      <c r="F90" s="1" t="s">
        <v>1670</v>
      </c>
      <c r="G90" s="11">
        <f t="shared" si="1"/>
        <v>13980468</v>
      </c>
      <c r="H90" s="11">
        <f t="shared" si="10"/>
        <v>8052500</v>
      </c>
      <c r="I90" s="11">
        <f t="shared" si="2"/>
        <v>2300000</v>
      </c>
      <c r="J90" s="11">
        <f t="shared" si="11"/>
        <v>4522968</v>
      </c>
      <c r="K90" s="11">
        <f t="shared" si="3"/>
        <v>3627968</v>
      </c>
      <c r="L90" s="11">
        <f t="shared" si="4"/>
        <v>4205217</v>
      </c>
      <c r="M90" s="11">
        <f t="shared" si="5"/>
        <v>4810217</v>
      </c>
      <c r="N90" s="11">
        <f t="shared" si="12"/>
        <v>-2995894.333</v>
      </c>
      <c r="O90" s="11">
        <f t="shared" si="13"/>
        <v>-3600894.333</v>
      </c>
      <c r="P90" s="11">
        <f t="shared" si="14"/>
        <v>1209322.667</v>
      </c>
      <c r="Q90" s="11">
        <f t="shared" si="9"/>
        <v>3825000</v>
      </c>
    </row>
    <row r="91">
      <c r="A91" s="1" t="s">
        <v>3701</v>
      </c>
      <c r="B91" s="8">
        <v>45881.0</v>
      </c>
      <c r="C91" s="1" t="s">
        <v>25</v>
      </c>
      <c r="D91" s="12"/>
      <c r="E91" s="10">
        <v>186000.0</v>
      </c>
      <c r="F91" s="1" t="s">
        <v>62</v>
      </c>
      <c r="G91" s="11">
        <f t="shared" si="1"/>
        <v>13980468</v>
      </c>
      <c r="H91" s="11">
        <f t="shared" si="10"/>
        <v>8238500</v>
      </c>
      <c r="I91" s="11">
        <f t="shared" si="2"/>
        <v>2300000</v>
      </c>
      <c r="J91" s="11">
        <f t="shared" si="11"/>
        <v>4336968</v>
      </c>
      <c r="K91" s="11">
        <f t="shared" si="3"/>
        <v>3441968</v>
      </c>
      <c r="L91" s="11">
        <f t="shared" si="4"/>
        <v>4205217</v>
      </c>
      <c r="M91" s="11">
        <f t="shared" si="5"/>
        <v>4810217</v>
      </c>
      <c r="N91" s="11">
        <f t="shared" si="12"/>
        <v>-3057894.333</v>
      </c>
      <c r="O91" s="11">
        <f t="shared" si="13"/>
        <v>-3662894.333</v>
      </c>
      <c r="P91" s="11">
        <f t="shared" si="14"/>
        <v>1147322.667</v>
      </c>
      <c r="Q91" s="11">
        <f t="shared" si="9"/>
        <v>3825000</v>
      </c>
    </row>
    <row r="92">
      <c r="A92" s="1" t="s">
        <v>3702</v>
      </c>
      <c r="B92" s="8">
        <v>45881.0</v>
      </c>
      <c r="C92" s="1" t="s">
        <v>1969</v>
      </c>
      <c r="D92" s="10">
        <v>1250000.0</v>
      </c>
      <c r="E92" s="12"/>
      <c r="F92" s="1" t="s">
        <v>3703</v>
      </c>
      <c r="G92" s="11">
        <f t="shared" si="1"/>
        <v>15230468</v>
      </c>
      <c r="H92" s="11">
        <f t="shared" si="10"/>
        <v>8238500</v>
      </c>
      <c r="I92" s="11">
        <f t="shared" si="2"/>
        <v>2300000</v>
      </c>
      <c r="J92" s="11">
        <f t="shared" si="11"/>
        <v>5586968</v>
      </c>
      <c r="K92" s="11">
        <f t="shared" si="3"/>
        <v>4691968</v>
      </c>
      <c r="L92" s="11">
        <f t="shared" si="4"/>
        <v>4205217</v>
      </c>
      <c r="M92" s="11">
        <f t="shared" si="5"/>
        <v>4810217</v>
      </c>
      <c r="N92" s="11">
        <f t="shared" si="12"/>
        <v>-2641227.667</v>
      </c>
      <c r="O92" s="11">
        <f t="shared" si="13"/>
        <v>-3246227.667</v>
      </c>
      <c r="P92" s="11">
        <f t="shared" si="14"/>
        <v>1563989.333</v>
      </c>
      <c r="Q92" s="11">
        <f t="shared" si="9"/>
        <v>3825000</v>
      </c>
    </row>
    <row r="93">
      <c r="A93" s="1" t="s">
        <v>3704</v>
      </c>
      <c r="B93" s="8">
        <v>45883.0</v>
      </c>
      <c r="C93" s="1" t="s">
        <v>25</v>
      </c>
      <c r="D93" s="12"/>
      <c r="E93" s="10">
        <v>9000.0</v>
      </c>
      <c r="F93" s="1" t="s">
        <v>438</v>
      </c>
      <c r="G93" s="11">
        <f t="shared" si="1"/>
        <v>15230468</v>
      </c>
      <c r="H93" s="11">
        <f t="shared" si="10"/>
        <v>8247500</v>
      </c>
      <c r="I93" s="11">
        <f t="shared" si="2"/>
        <v>2300000</v>
      </c>
      <c r="J93" s="11">
        <f t="shared" si="11"/>
        <v>5577968</v>
      </c>
      <c r="K93" s="11">
        <f t="shared" si="3"/>
        <v>4682968</v>
      </c>
      <c r="L93" s="11">
        <f t="shared" si="4"/>
        <v>4205217</v>
      </c>
      <c r="M93" s="11">
        <f t="shared" si="5"/>
        <v>4810217</v>
      </c>
      <c r="N93" s="11">
        <f t="shared" si="12"/>
        <v>-2644227.667</v>
      </c>
      <c r="O93" s="11">
        <f t="shared" si="13"/>
        <v>-3249227.667</v>
      </c>
      <c r="P93" s="11">
        <f t="shared" si="14"/>
        <v>1560989.333</v>
      </c>
      <c r="Q93" s="11">
        <f t="shared" si="9"/>
        <v>3825000</v>
      </c>
    </row>
    <row r="94">
      <c r="A94" s="1" t="s">
        <v>3705</v>
      </c>
      <c r="B94" s="8">
        <v>45883.0</v>
      </c>
      <c r="C94" s="1" t="s">
        <v>25</v>
      </c>
      <c r="D94" s="12"/>
      <c r="E94" s="10">
        <v>10000.0</v>
      </c>
      <c r="F94" s="1" t="s">
        <v>307</v>
      </c>
      <c r="G94" s="11">
        <f t="shared" si="1"/>
        <v>15230468</v>
      </c>
      <c r="H94" s="11">
        <f t="shared" si="10"/>
        <v>8257500</v>
      </c>
      <c r="I94" s="11">
        <f t="shared" si="2"/>
        <v>2300000</v>
      </c>
      <c r="J94" s="11">
        <f t="shared" si="11"/>
        <v>5567968</v>
      </c>
      <c r="K94" s="11">
        <f t="shared" si="3"/>
        <v>4672968</v>
      </c>
      <c r="L94" s="11">
        <f t="shared" si="4"/>
        <v>4205217</v>
      </c>
      <c r="M94" s="11">
        <f t="shared" si="5"/>
        <v>4810217</v>
      </c>
      <c r="N94" s="11">
        <f t="shared" si="12"/>
        <v>-2647561</v>
      </c>
      <c r="O94" s="11">
        <f t="shared" si="13"/>
        <v>-3252561</v>
      </c>
      <c r="P94" s="11">
        <f t="shared" si="14"/>
        <v>1557656</v>
      </c>
      <c r="Q94" s="11">
        <f t="shared" si="9"/>
        <v>3825000</v>
      </c>
    </row>
    <row r="95">
      <c r="A95" s="1" t="s">
        <v>3706</v>
      </c>
      <c r="B95" s="8">
        <v>45883.0</v>
      </c>
      <c r="C95" s="1" t="s">
        <v>25</v>
      </c>
      <c r="D95" s="12"/>
      <c r="E95" s="10">
        <v>150000.0</v>
      </c>
      <c r="F95" s="1" t="s">
        <v>3707</v>
      </c>
      <c r="G95" s="11">
        <f t="shared" si="1"/>
        <v>15230468</v>
      </c>
      <c r="H95" s="11">
        <f t="shared" si="10"/>
        <v>8407500</v>
      </c>
      <c r="I95" s="11">
        <f t="shared" si="2"/>
        <v>2300000</v>
      </c>
      <c r="J95" s="11">
        <f t="shared" si="11"/>
        <v>5417968</v>
      </c>
      <c r="K95" s="11">
        <f t="shared" si="3"/>
        <v>4522968</v>
      </c>
      <c r="L95" s="11">
        <f t="shared" si="4"/>
        <v>4205217</v>
      </c>
      <c r="M95" s="11">
        <f t="shared" si="5"/>
        <v>4810217</v>
      </c>
      <c r="N95" s="11">
        <f t="shared" si="12"/>
        <v>-2697561</v>
      </c>
      <c r="O95" s="11">
        <f t="shared" si="13"/>
        <v>-3302561</v>
      </c>
      <c r="P95" s="11">
        <f t="shared" si="14"/>
        <v>1507656</v>
      </c>
      <c r="Q95" s="11">
        <f t="shared" si="9"/>
        <v>3825000</v>
      </c>
    </row>
    <row r="96">
      <c r="A96" s="1" t="s">
        <v>3708</v>
      </c>
      <c r="B96" s="8">
        <v>45883.0</v>
      </c>
      <c r="C96" s="1" t="s">
        <v>25</v>
      </c>
      <c r="D96" s="12"/>
      <c r="E96" s="10">
        <v>20000.0</v>
      </c>
      <c r="F96" s="1" t="s">
        <v>276</v>
      </c>
      <c r="G96" s="11">
        <f t="shared" si="1"/>
        <v>15230468</v>
      </c>
      <c r="H96" s="11">
        <f t="shared" si="10"/>
        <v>8427500</v>
      </c>
      <c r="I96" s="11">
        <f t="shared" si="2"/>
        <v>2300000</v>
      </c>
      <c r="J96" s="11">
        <f t="shared" si="11"/>
        <v>5397968</v>
      </c>
      <c r="K96" s="11">
        <f t="shared" si="3"/>
        <v>4502968</v>
      </c>
      <c r="L96" s="11">
        <f t="shared" si="4"/>
        <v>4205217</v>
      </c>
      <c r="M96" s="11">
        <f t="shared" si="5"/>
        <v>4810217</v>
      </c>
      <c r="N96" s="11">
        <f t="shared" si="12"/>
        <v>-2704227.667</v>
      </c>
      <c r="O96" s="11">
        <f t="shared" si="13"/>
        <v>-3309227.667</v>
      </c>
      <c r="P96" s="11">
        <f t="shared" si="14"/>
        <v>1500989.333</v>
      </c>
      <c r="Q96" s="11">
        <f t="shared" si="9"/>
        <v>3825000</v>
      </c>
    </row>
    <row r="97">
      <c r="A97" s="1" t="s">
        <v>3709</v>
      </c>
      <c r="B97" s="8">
        <v>45882.0</v>
      </c>
      <c r="C97" s="1" t="s">
        <v>1969</v>
      </c>
      <c r="D97" s="10">
        <v>864000.0</v>
      </c>
      <c r="E97" s="12"/>
      <c r="F97" s="1" t="s">
        <v>3710</v>
      </c>
      <c r="G97" s="11">
        <f t="shared" si="1"/>
        <v>16094468</v>
      </c>
      <c r="H97" s="11">
        <f t="shared" si="10"/>
        <v>8427500</v>
      </c>
      <c r="I97" s="11">
        <f t="shared" si="2"/>
        <v>2300000</v>
      </c>
      <c r="J97" s="11">
        <f t="shared" si="11"/>
        <v>6261968</v>
      </c>
      <c r="K97" s="11">
        <f t="shared" si="3"/>
        <v>5366968</v>
      </c>
      <c r="L97" s="11">
        <f t="shared" si="4"/>
        <v>4205217</v>
      </c>
      <c r="M97" s="11">
        <f t="shared" si="5"/>
        <v>4810217</v>
      </c>
      <c r="N97" s="11">
        <f t="shared" si="12"/>
        <v>-2416227.667</v>
      </c>
      <c r="O97" s="11">
        <f t="shared" si="13"/>
        <v>-3021227.667</v>
      </c>
      <c r="P97" s="11">
        <f t="shared" si="14"/>
        <v>1788989.333</v>
      </c>
      <c r="Q97" s="11">
        <f t="shared" si="9"/>
        <v>3825000</v>
      </c>
    </row>
    <row r="98">
      <c r="A98" s="1" t="s">
        <v>3711</v>
      </c>
      <c r="B98" s="8">
        <v>45883.0</v>
      </c>
      <c r="C98" s="1" t="s">
        <v>34</v>
      </c>
      <c r="D98" s="12"/>
      <c r="E98" s="10">
        <v>320000.0</v>
      </c>
      <c r="F98" s="1" t="s">
        <v>37</v>
      </c>
      <c r="G98" s="11">
        <f t="shared" si="1"/>
        <v>16094468</v>
      </c>
      <c r="H98" s="11">
        <f t="shared" si="10"/>
        <v>8427500</v>
      </c>
      <c r="I98" s="11">
        <f t="shared" si="2"/>
        <v>2620000</v>
      </c>
      <c r="J98" s="11">
        <f t="shared" si="11"/>
        <v>5941968</v>
      </c>
      <c r="K98" s="11">
        <f t="shared" si="3"/>
        <v>5046968</v>
      </c>
      <c r="L98" s="11">
        <f t="shared" si="4"/>
        <v>4205217</v>
      </c>
      <c r="M98" s="11">
        <f t="shared" si="5"/>
        <v>4810217</v>
      </c>
      <c r="N98" s="11">
        <f t="shared" si="12"/>
        <v>-2522894.333</v>
      </c>
      <c r="O98" s="11">
        <f t="shared" si="13"/>
        <v>-3127894.333</v>
      </c>
      <c r="P98" s="11">
        <f t="shared" si="14"/>
        <v>1682322.667</v>
      </c>
      <c r="Q98" s="11">
        <f t="shared" si="9"/>
        <v>3825000</v>
      </c>
    </row>
    <row r="99">
      <c r="A99" s="1" t="s">
        <v>3712</v>
      </c>
      <c r="B99" s="8">
        <v>45884.0</v>
      </c>
      <c r="C99" s="1" t="s">
        <v>1969</v>
      </c>
      <c r="D99" s="10">
        <v>630000.0</v>
      </c>
      <c r="E99" s="10"/>
      <c r="F99" s="1" t="s">
        <v>3713</v>
      </c>
      <c r="G99" s="11">
        <f t="shared" si="1"/>
        <v>16724468</v>
      </c>
      <c r="H99" s="11">
        <f t="shared" si="10"/>
        <v>8427500</v>
      </c>
      <c r="I99" s="11">
        <f t="shared" si="2"/>
        <v>2620000</v>
      </c>
      <c r="J99" s="11">
        <f t="shared" si="11"/>
        <v>6571968</v>
      </c>
      <c r="K99" s="11">
        <f t="shared" si="3"/>
        <v>5676968</v>
      </c>
      <c r="L99" s="11">
        <f t="shared" si="4"/>
        <v>4205217</v>
      </c>
      <c r="M99" s="11">
        <f t="shared" si="5"/>
        <v>4810217</v>
      </c>
      <c r="N99" s="11">
        <f t="shared" si="12"/>
        <v>-2312894.333</v>
      </c>
      <c r="O99" s="11">
        <f t="shared" si="13"/>
        <v>-2917894.333</v>
      </c>
      <c r="P99" s="11">
        <f t="shared" si="14"/>
        <v>1892322.667</v>
      </c>
      <c r="Q99" s="11">
        <f t="shared" si="9"/>
        <v>3825000</v>
      </c>
    </row>
    <row r="100">
      <c r="A100" s="1" t="s">
        <v>3714</v>
      </c>
      <c r="B100" s="8">
        <v>45884.0</v>
      </c>
      <c r="C100" s="1" t="s">
        <v>25</v>
      </c>
      <c r="D100" s="12"/>
      <c r="E100" s="10">
        <v>363000.0</v>
      </c>
      <c r="F100" s="1" t="s">
        <v>3715</v>
      </c>
      <c r="G100" s="11">
        <f t="shared" si="1"/>
        <v>16724468</v>
      </c>
      <c r="H100" s="11">
        <f t="shared" si="10"/>
        <v>8790500</v>
      </c>
      <c r="I100" s="11">
        <f t="shared" si="2"/>
        <v>2620000</v>
      </c>
      <c r="J100" s="11">
        <f t="shared" si="11"/>
        <v>6208968</v>
      </c>
      <c r="K100" s="11">
        <f t="shared" si="3"/>
        <v>5313968</v>
      </c>
      <c r="L100" s="11">
        <f t="shared" si="4"/>
        <v>4205217</v>
      </c>
      <c r="M100" s="11">
        <f t="shared" si="5"/>
        <v>4810217</v>
      </c>
      <c r="N100" s="11">
        <f t="shared" si="12"/>
        <v>-2433894.333</v>
      </c>
      <c r="O100" s="11">
        <f t="shared" si="13"/>
        <v>-3038894.333</v>
      </c>
      <c r="P100" s="11">
        <f t="shared" si="14"/>
        <v>1771322.667</v>
      </c>
      <c r="Q100" s="11">
        <f t="shared" si="9"/>
        <v>3825000</v>
      </c>
    </row>
    <row r="101">
      <c r="A101" s="1" t="s">
        <v>3716</v>
      </c>
      <c r="B101" s="8">
        <v>45881.0</v>
      </c>
      <c r="C101" s="1" t="s">
        <v>6</v>
      </c>
      <c r="D101" s="10">
        <v>17000.0</v>
      </c>
      <c r="E101" s="12"/>
      <c r="F101" s="1" t="s">
        <v>3717</v>
      </c>
      <c r="G101" s="11">
        <f t="shared" si="1"/>
        <v>16741468</v>
      </c>
      <c r="H101" s="11">
        <f t="shared" si="10"/>
        <v>8790500</v>
      </c>
      <c r="I101" s="11">
        <f t="shared" si="2"/>
        <v>2620000</v>
      </c>
      <c r="J101" s="11">
        <f t="shared" si="11"/>
        <v>6225968</v>
      </c>
      <c r="K101" s="11">
        <f t="shared" si="3"/>
        <v>5330968</v>
      </c>
      <c r="L101" s="11">
        <f t="shared" si="4"/>
        <v>4205217</v>
      </c>
      <c r="M101" s="11">
        <f t="shared" si="5"/>
        <v>4810217</v>
      </c>
      <c r="N101" s="11">
        <f t="shared" si="12"/>
        <v>-2428227.667</v>
      </c>
      <c r="O101" s="11">
        <f t="shared" si="13"/>
        <v>-3033227.667</v>
      </c>
      <c r="P101" s="11">
        <f t="shared" si="14"/>
        <v>1776989.333</v>
      </c>
      <c r="Q101" s="11">
        <f t="shared" si="9"/>
        <v>3825000</v>
      </c>
    </row>
    <row r="102">
      <c r="A102" s="1" t="s">
        <v>3718</v>
      </c>
      <c r="B102" s="8">
        <v>45882.0</v>
      </c>
      <c r="C102" s="1" t="s">
        <v>6</v>
      </c>
      <c r="D102" s="10">
        <v>75000.0</v>
      </c>
      <c r="E102" s="12"/>
      <c r="F102" s="1" t="s">
        <v>3719</v>
      </c>
      <c r="G102" s="11">
        <f t="shared" si="1"/>
        <v>16816468</v>
      </c>
      <c r="H102" s="11">
        <f t="shared" si="10"/>
        <v>8790500</v>
      </c>
      <c r="I102" s="11">
        <f t="shared" si="2"/>
        <v>2620000</v>
      </c>
      <c r="J102" s="11">
        <f t="shared" si="11"/>
        <v>6300968</v>
      </c>
      <c r="K102" s="11">
        <f t="shared" si="3"/>
        <v>5405968</v>
      </c>
      <c r="L102" s="11">
        <f t="shared" si="4"/>
        <v>4205217</v>
      </c>
      <c r="M102" s="11">
        <f t="shared" si="5"/>
        <v>4810217</v>
      </c>
      <c r="N102" s="11">
        <f t="shared" si="12"/>
        <v>-2403227.667</v>
      </c>
      <c r="O102" s="11">
        <f t="shared" si="13"/>
        <v>-3008227.667</v>
      </c>
      <c r="P102" s="11">
        <f t="shared" si="14"/>
        <v>1801989.333</v>
      </c>
      <c r="Q102" s="11">
        <f t="shared" si="9"/>
        <v>3825000</v>
      </c>
    </row>
    <row r="103">
      <c r="A103" s="1" t="s">
        <v>3720</v>
      </c>
      <c r="B103" s="8">
        <v>45882.0</v>
      </c>
      <c r="C103" s="1" t="s">
        <v>6</v>
      </c>
      <c r="D103" s="10">
        <v>50000.0</v>
      </c>
      <c r="E103" s="12"/>
      <c r="F103" s="1" t="s">
        <v>3721</v>
      </c>
      <c r="G103" s="11">
        <f t="shared" si="1"/>
        <v>16866468</v>
      </c>
      <c r="H103" s="11">
        <f t="shared" si="10"/>
        <v>8790500</v>
      </c>
      <c r="I103" s="11">
        <f t="shared" si="2"/>
        <v>2620000</v>
      </c>
      <c r="J103" s="11">
        <f t="shared" si="11"/>
        <v>6350968</v>
      </c>
      <c r="K103" s="11">
        <f t="shared" si="3"/>
        <v>5455968</v>
      </c>
      <c r="L103" s="11">
        <f t="shared" si="4"/>
        <v>4205217</v>
      </c>
      <c r="M103" s="11">
        <f t="shared" si="5"/>
        <v>4810217</v>
      </c>
      <c r="N103" s="11">
        <f t="shared" si="12"/>
        <v>-2386561</v>
      </c>
      <c r="O103" s="11">
        <f t="shared" si="13"/>
        <v>-2991561</v>
      </c>
      <c r="P103" s="11">
        <f t="shared" si="14"/>
        <v>1818656</v>
      </c>
      <c r="Q103" s="11">
        <f t="shared" si="9"/>
        <v>3825000</v>
      </c>
    </row>
    <row r="104">
      <c r="A104" s="1" t="s">
        <v>3722</v>
      </c>
      <c r="B104" s="8">
        <v>45882.0</v>
      </c>
      <c r="C104" s="1" t="s">
        <v>6</v>
      </c>
      <c r="D104" s="10">
        <v>134000.0</v>
      </c>
      <c r="E104" s="12"/>
      <c r="F104" s="1" t="s">
        <v>3723</v>
      </c>
      <c r="G104" s="11">
        <f t="shared" si="1"/>
        <v>17000468</v>
      </c>
      <c r="H104" s="11">
        <f t="shared" si="10"/>
        <v>8790500</v>
      </c>
      <c r="I104" s="11">
        <f t="shared" si="2"/>
        <v>2620000</v>
      </c>
      <c r="J104" s="11">
        <f t="shared" si="11"/>
        <v>6484968</v>
      </c>
      <c r="K104" s="11">
        <f t="shared" si="3"/>
        <v>5589968</v>
      </c>
      <c r="L104" s="11">
        <f t="shared" si="4"/>
        <v>4205217</v>
      </c>
      <c r="M104" s="11">
        <f t="shared" si="5"/>
        <v>4810217</v>
      </c>
      <c r="N104" s="11">
        <f t="shared" si="12"/>
        <v>-2341894.333</v>
      </c>
      <c r="O104" s="11">
        <f t="shared" si="13"/>
        <v>-2946894.333</v>
      </c>
      <c r="P104" s="11">
        <f t="shared" si="14"/>
        <v>1863322.667</v>
      </c>
      <c r="Q104" s="11">
        <f t="shared" si="9"/>
        <v>3825000</v>
      </c>
    </row>
    <row r="105">
      <c r="A105" s="1" t="s">
        <v>3724</v>
      </c>
      <c r="B105" s="8">
        <v>45882.0</v>
      </c>
      <c r="C105" s="1" t="s">
        <v>6</v>
      </c>
      <c r="D105" s="10">
        <v>150000.0</v>
      </c>
      <c r="E105" s="12"/>
      <c r="F105" s="1" t="s">
        <v>2045</v>
      </c>
      <c r="G105" s="11">
        <f t="shared" si="1"/>
        <v>17150468</v>
      </c>
      <c r="H105" s="11">
        <f t="shared" si="10"/>
        <v>8790500</v>
      </c>
      <c r="I105" s="11">
        <f t="shared" si="2"/>
        <v>2620000</v>
      </c>
      <c r="J105" s="11">
        <f t="shared" si="11"/>
        <v>6634968</v>
      </c>
      <c r="K105" s="11">
        <f t="shared" si="3"/>
        <v>5739968</v>
      </c>
      <c r="L105" s="11">
        <f t="shared" si="4"/>
        <v>4205217</v>
      </c>
      <c r="M105" s="11">
        <f t="shared" si="5"/>
        <v>4810217</v>
      </c>
      <c r="N105" s="11">
        <f t="shared" si="12"/>
        <v>-2291894.333</v>
      </c>
      <c r="O105" s="11">
        <f t="shared" si="13"/>
        <v>-2896894.333</v>
      </c>
      <c r="P105" s="11">
        <f t="shared" si="14"/>
        <v>1913322.667</v>
      </c>
      <c r="Q105" s="11">
        <f t="shared" si="9"/>
        <v>3825000</v>
      </c>
    </row>
    <row r="106">
      <c r="A106" s="1" t="s">
        <v>3725</v>
      </c>
      <c r="B106" s="8">
        <v>45882.0</v>
      </c>
      <c r="C106" s="1" t="s">
        <v>6</v>
      </c>
      <c r="D106" s="10">
        <v>50000.0</v>
      </c>
      <c r="E106" s="12"/>
      <c r="F106" s="1" t="s">
        <v>3726</v>
      </c>
      <c r="G106" s="11">
        <f t="shared" si="1"/>
        <v>17200468</v>
      </c>
      <c r="H106" s="11">
        <f t="shared" si="10"/>
        <v>8790500</v>
      </c>
      <c r="I106" s="11">
        <f t="shared" si="2"/>
        <v>2620000</v>
      </c>
      <c r="J106" s="11">
        <f t="shared" si="11"/>
        <v>6684968</v>
      </c>
      <c r="K106" s="11">
        <f t="shared" si="3"/>
        <v>5789968</v>
      </c>
      <c r="L106" s="11">
        <f t="shared" si="4"/>
        <v>4205217</v>
      </c>
      <c r="M106" s="11">
        <f t="shared" si="5"/>
        <v>4810217</v>
      </c>
      <c r="N106" s="11">
        <f t="shared" si="12"/>
        <v>-2275227.667</v>
      </c>
      <c r="O106" s="11">
        <f t="shared" si="13"/>
        <v>-2880227.667</v>
      </c>
      <c r="P106" s="11">
        <f t="shared" si="14"/>
        <v>1929989.333</v>
      </c>
      <c r="Q106" s="11">
        <f t="shared" si="9"/>
        <v>3825000</v>
      </c>
    </row>
    <row r="107">
      <c r="A107" s="1" t="s">
        <v>3727</v>
      </c>
      <c r="B107" s="8">
        <v>45882.0</v>
      </c>
      <c r="C107" s="1" t="s">
        <v>6</v>
      </c>
      <c r="D107" s="10">
        <v>168000.0</v>
      </c>
      <c r="E107" s="12"/>
      <c r="F107" s="1" t="s">
        <v>3728</v>
      </c>
      <c r="G107" s="11">
        <f t="shared" si="1"/>
        <v>17368468</v>
      </c>
      <c r="H107" s="11">
        <f t="shared" si="10"/>
        <v>8790500</v>
      </c>
      <c r="I107" s="11">
        <f t="shared" si="2"/>
        <v>2620000</v>
      </c>
      <c r="J107" s="11">
        <f t="shared" si="11"/>
        <v>6852968</v>
      </c>
      <c r="K107" s="11">
        <f t="shared" si="3"/>
        <v>5957968</v>
      </c>
      <c r="L107" s="11">
        <f t="shared" si="4"/>
        <v>4205217</v>
      </c>
      <c r="M107" s="11">
        <f t="shared" si="5"/>
        <v>4810217</v>
      </c>
      <c r="N107" s="11">
        <f t="shared" si="12"/>
        <v>-2219227.667</v>
      </c>
      <c r="O107" s="11">
        <f t="shared" si="13"/>
        <v>-2824227.667</v>
      </c>
      <c r="P107" s="11">
        <f t="shared" si="14"/>
        <v>1985989.333</v>
      </c>
      <c r="Q107" s="11">
        <f t="shared" si="9"/>
        <v>3825000</v>
      </c>
    </row>
    <row r="108">
      <c r="A108" s="1" t="s">
        <v>3729</v>
      </c>
      <c r="B108" s="8">
        <v>45882.0</v>
      </c>
      <c r="C108" s="1" t="s">
        <v>6</v>
      </c>
      <c r="D108" s="10">
        <v>57000.0</v>
      </c>
      <c r="E108" s="12"/>
      <c r="F108" s="1" t="s">
        <v>3730</v>
      </c>
      <c r="G108" s="11">
        <f t="shared" si="1"/>
        <v>17425468</v>
      </c>
      <c r="H108" s="11">
        <f t="shared" si="10"/>
        <v>8790500</v>
      </c>
      <c r="I108" s="11">
        <f t="shared" si="2"/>
        <v>2620000</v>
      </c>
      <c r="J108" s="11">
        <f t="shared" si="11"/>
        <v>6909968</v>
      </c>
      <c r="K108" s="11">
        <f t="shared" si="3"/>
        <v>6014968</v>
      </c>
      <c r="L108" s="11">
        <f t="shared" si="4"/>
        <v>4205217</v>
      </c>
      <c r="M108" s="11">
        <f t="shared" si="5"/>
        <v>4810217</v>
      </c>
      <c r="N108" s="11">
        <f t="shared" si="12"/>
        <v>-2200227.667</v>
      </c>
      <c r="O108" s="11">
        <f t="shared" si="13"/>
        <v>-2805227.667</v>
      </c>
      <c r="P108" s="11">
        <f t="shared" si="14"/>
        <v>2004989.333</v>
      </c>
      <c r="Q108" s="11">
        <f t="shared" si="9"/>
        <v>3825000</v>
      </c>
    </row>
    <row r="109">
      <c r="A109" s="1" t="s">
        <v>3731</v>
      </c>
      <c r="B109" s="8">
        <v>45883.0</v>
      </c>
      <c r="C109" s="1" t="s">
        <v>6</v>
      </c>
      <c r="D109" s="10">
        <v>34000.0</v>
      </c>
      <c r="E109" s="12"/>
      <c r="F109" s="1" t="s">
        <v>3732</v>
      </c>
      <c r="G109" s="11">
        <f t="shared" si="1"/>
        <v>17459468</v>
      </c>
      <c r="H109" s="11">
        <f t="shared" si="10"/>
        <v>8790500</v>
      </c>
      <c r="I109" s="11">
        <f t="shared" si="2"/>
        <v>2620000</v>
      </c>
      <c r="J109" s="11">
        <f t="shared" si="11"/>
        <v>6943968</v>
      </c>
      <c r="K109" s="11">
        <f t="shared" si="3"/>
        <v>6048968</v>
      </c>
      <c r="L109" s="11">
        <f t="shared" si="4"/>
        <v>4205217</v>
      </c>
      <c r="M109" s="11">
        <f t="shared" si="5"/>
        <v>4810217</v>
      </c>
      <c r="N109" s="11">
        <f t="shared" si="12"/>
        <v>-2188894.333</v>
      </c>
      <c r="O109" s="11">
        <f t="shared" si="13"/>
        <v>-2793894.333</v>
      </c>
      <c r="P109" s="11">
        <f t="shared" si="14"/>
        <v>2016322.667</v>
      </c>
      <c r="Q109" s="11">
        <f t="shared" si="9"/>
        <v>3825000</v>
      </c>
    </row>
    <row r="110">
      <c r="A110" s="1" t="s">
        <v>3733</v>
      </c>
      <c r="B110" s="8">
        <v>45883.0</v>
      </c>
      <c r="C110" s="1" t="s">
        <v>6</v>
      </c>
      <c r="D110" s="10">
        <v>213000.0</v>
      </c>
      <c r="E110" s="12"/>
      <c r="F110" s="1" t="s">
        <v>3241</v>
      </c>
      <c r="G110" s="11">
        <f t="shared" si="1"/>
        <v>17672468</v>
      </c>
      <c r="H110" s="11">
        <f t="shared" si="10"/>
        <v>8790500</v>
      </c>
      <c r="I110" s="11">
        <f t="shared" si="2"/>
        <v>2620000</v>
      </c>
      <c r="J110" s="11">
        <f t="shared" si="11"/>
        <v>7156968</v>
      </c>
      <c r="K110" s="11">
        <f t="shared" si="3"/>
        <v>6261968</v>
      </c>
      <c r="L110" s="11">
        <f t="shared" si="4"/>
        <v>4205217</v>
      </c>
      <c r="M110" s="11">
        <f t="shared" si="5"/>
        <v>4810217</v>
      </c>
      <c r="N110" s="11">
        <f t="shared" si="12"/>
        <v>-2117894.333</v>
      </c>
      <c r="O110" s="11">
        <f t="shared" si="13"/>
        <v>-2722894.333</v>
      </c>
      <c r="P110" s="11">
        <f t="shared" si="14"/>
        <v>2087322.667</v>
      </c>
      <c r="Q110" s="11">
        <f t="shared" si="9"/>
        <v>3825000</v>
      </c>
    </row>
    <row r="111">
      <c r="A111" s="1" t="s">
        <v>3734</v>
      </c>
      <c r="B111" s="8">
        <v>45883.0</v>
      </c>
      <c r="C111" s="1" t="s">
        <v>6</v>
      </c>
      <c r="D111" s="10">
        <v>29000.0</v>
      </c>
      <c r="E111" s="12"/>
      <c r="F111" s="1" t="s">
        <v>3241</v>
      </c>
      <c r="G111" s="11">
        <f t="shared" si="1"/>
        <v>17701468</v>
      </c>
      <c r="H111" s="11">
        <f t="shared" si="10"/>
        <v>8790500</v>
      </c>
      <c r="I111" s="11">
        <f t="shared" si="2"/>
        <v>2620000</v>
      </c>
      <c r="J111" s="11">
        <f t="shared" si="11"/>
        <v>7185968</v>
      </c>
      <c r="K111" s="11">
        <f t="shared" si="3"/>
        <v>6290968</v>
      </c>
      <c r="L111" s="11">
        <f t="shared" si="4"/>
        <v>4205217</v>
      </c>
      <c r="M111" s="11">
        <f t="shared" si="5"/>
        <v>4810217</v>
      </c>
      <c r="N111" s="11">
        <f t="shared" si="12"/>
        <v>-2108227.667</v>
      </c>
      <c r="O111" s="11">
        <f t="shared" si="13"/>
        <v>-2713227.667</v>
      </c>
      <c r="P111" s="11">
        <f t="shared" si="14"/>
        <v>2096989.333</v>
      </c>
      <c r="Q111" s="11">
        <f t="shared" si="9"/>
        <v>3825000</v>
      </c>
    </row>
    <row r="112">
      <c r="A112" s="1" t="s">
        <v>3735</v>
      </c>
      <c r="B112" s="8">
        <v>45883.0</v>
      </c>
      <c r="C112" s="1" t="s">
        <v>6</v>
      </c>
      <c r="D112" s="10">
        <v>40500.0</v>
      </c>
      <c r="E112" s="12"/>
      <c r="F112" s="1" t="s">
        <v>3721</v>
      </c>
      <c r="G112" s="11">
        <f t="shared" si="1"/>
        <v>17741968</v>
      </c>
      <c r="H112" s="11">
        <f t="shared" si="10"/>
        <v>8790500</v>
      </c>
      <c r="I112" s="11">
        <f t="shared" si="2"/>
        <v>2620000</v>
      </c>
      <c r="J112" s="11">
        <f t="shared" si="11"/>
        <v>7226468</v>
      </c>
      <c r="K112" s="11">
        <f t="shared" si="3"/>
        <v>6331468</v>
      </c>
      <c r="L112" s="11">
        <f t="shared" si="4"/>
        <v>4205217</v>
      </c>
      <c r="M112" s="11">
        <f t="shared" si="5"/>
        <v>4810217</v>
      </c>
      <c r="N112" s="11">
        <f t="shared" si="12"/>
        <v>-2094727.667</v>
      </c>
      <c r="O112" s="11">
        <f t="shared" si="13"/>
        <v>-2699727.667</v>
      </c>
      <c r="P112" s="11">
        <f t="shared" si="14"/>
        <v>2110489.333</v>
      </c>
      <c r="Q112" s="11">
        <f t="shared" si="9"/>
        <v>3825000</v>
      </c>
    </row>
    <row r="113">
      <c r="A113" s="1" t="s">
        <v>3736</v>
      </c>
      <c r="B113" s="8">
        <v>45883.0</v>
      </c>
      <c r="C113" s="1" t="s">
        <v>6</v>
      </c>
      <c r="D113" s="10">
        <v>1100000.0</v>
      </c>
      <c r="E113" s="12"/>
      <c r="F113" s="1" t="s">
        <v>3737</v>
      </c>
      <c r="G113" s="11">
        <f t="shared" si="1"/>
        <v>18841968</v>
      </c>
      <c r="H113" s="11">
        <f t="shared" si="10"/>
        <v>8790500</v>
      </c>
      <c r="I113" s="11">
        <f t="shared" si="2"/>
        <v>2620000</v>
      </c>
      <c r="J113" s="11">
        <f t="shared" si="11"/>
        <v>8326468</v>
      </c>
      <c r="K113" s="11">
        <f t="shared" si="3"/>
        <v>7431468</v>
      </c>
      <c r="L113" s="11">
        <f t="shared" si="4"/>
        <v>4205217</v>
      </c>
      <c r="M113" s="11">
        <f t="shared" si="5"/>
        <v>4810217</v>
      </c>
      <c r="N113" s="11">
        <f t="shared" si="12"/>
        <v>-1728061</v>
      </c>
      <c r="O113" s="11">
        <f t="shared" si="13"/>
        <v>-2333061</v>
      </c>
      <c r="P113" s="11">
        <f t="shared" si="14"/>
        <v>2477156</v>
      </c>
      <c r="Q113" s="11">
        <f t="shared" si="9"/>
        <v>3825000</v>
      </c>
    </row>
    <row r="114">
      <c r="A114" s="1" t="s">
        <v>3738</v>
      </c>
      <c r="B114" s="8">
        <v>45883.0</v>
      </c>
      <c r="C114" s="1" t="s">
        <v>6</v>
      </c>
      <c r="D114" s="10">
        <v>60000.0</v>
      </c>
      <c r="E114" s="12"/>
      <c r="F114" s="1" t="s">
        <v>3739</v>
      </c>
      <c r="G114" s="11">
        <f t="shared" si="1"/>
        <v>18901968</v>
      </c>
      <c r="H114" s="11">
        <f t="shared" si="10"/>
        <v>8790500</v>
      </c>
      <c r="I114" s="11">
        <f t="shared" si="2"/>
        <v>2620000</v>
      </c>
      <c r="J114" s="11">
        <f t="shared" si="11"/>
        <v>8386468</v>
      </c>
      <c r="K114" s="11">
        <f t="shared" si="3"/>
        <v>7491468</v>
      </c>
      <c r="L114" s="11">
        <f t="shared" si="4"/>
        <v>4205217</v>
      </c>
      <c r="M114" s="11">
        <f t="shared" si="5"/>
        <v>4810217</v>
      </c>
      <c r="N114" s="11">
        <f t="shared" si="12"/>
        <v>-1708061</v>
      </c>
      <c r="O114" s="11">
        <f t="shared" si="13"/>
        <v>-2313061</v>
      </c>
      <c r="P114" s="11">
        <f t="shared" si="14"/>
        <v>2497156</v>
      </c>
      <c r="Q114" s="11">
        <f t="shared" si="9"/>
        <v>3825000</v>
      </c>
    </row>
    <row r="115">
      <c r="A115" s="1" t="s">
        <v>3740</v>
      </c>
      <c r="B115" s="8">
        <v>45883.0</v>
      </c>
      <c r="C115" s="1" t="s">
        <v>6</v>
      </c>
      <c r="D115" s="10">
        <v>39000.0</v>
      </c>
      <c r="E115" s="12"/>
      <c r="F115" s="1" t="s">
        <v>2872</v>
      </c>
      <c r="G115" s="11">
        <f t="shared" si="1"/>
        <v>18940968</v>
      </c>
      <c r="H115" s="11">
        <f t="shared" si="10"/>
        <v>8790500</v>
      </c>
      <c r="I115" s="11">
        <f t="shared" si="2"/>
        <v>2620000</v>
      </c>
      <c r="J115" s="11">
        <f t="shared" si="11"/>
        <v>8425468</v>
      </c>
      <c r="K115" s="11">
        <f t="shared" si="3"/>
        <v>7530468</v>
      </c>
      <c r="L115" s="11">
        <f t="shared" si="4"/>
        <v>4205217</v>
      </c>
      <c r="M115" s="11">
        <f t="shared" si="5"/>
        <v>4810217</v>
      </c>
      <c r="N115" s="11">
        <f t="shared" si="12"/>
        <v>-1695061</v>
      </c>
      <c r="O115" s="11">
        <f t="shared" si="13"/>
        <v>-2300061</v>
      </c>
      <c r="P115" s="11">
        <f t="shared" si="14"/>
        <v>2510156</v>
      </c>
      <c r="Q115" s="11">
        <f t="shared" si="9"/>
        <v>3825000</v>
      </c>
    </row>
    <row r="116">
      <c r="A116" s="1" t="s">
        <v>3741</v>
      </c>
      <c r="B116" s="8">
        <v>45883.0</v>
      </c>
      <c r="C116" s="1" t="s">
        <v>6</v>
      </c>
      <c r="D116" s="10">
        <v>300000.0</v>
      </c>
      <c r="E116" s="12"/>
      <c r="F116" s="1" t="s">
        <v>3742</v>
      </c>
      <c r="G116" s="11">
        <f t="shared" si="1"/>
        <v>19240968</v>
      </c>
      <c r="H116" s="11">
        <f t="shared" si="10"/>
        <v>8790500</v>
      </c>
      <c r="I116" s="11">
        <f t="shared" si="2"/>
        <v>2620000</v>
      </c>
      <c r="J116" s="11">
        <f t="shared" si="11"/>
        <v>8725468</v>
      </c>
      <c r="K116" s="11">
        <f t="shared" si="3"/>
        <v>7830468</v>
      </c>
      <c r="L116" s="11">
        <f t="shared" si="4"/>
        <v>4205217</v>
      </c>
      <c r="M116" s="11">
        <f t="shared" si="5"/>
        <v>4810217</v>
      </c>
      <c r="N116" s="11">
        <f t="shared" si="12"/>
        <v>-1595061</v>
      </c>
      <c r="O116" s="11">
        <f t="shared" si="13"/>
        <v>-2200061</v>
      </c>
      <c r="P116" s="11">
        <f t="shared" si="14"/>
        <v>2610156</v>
      </c>
      <c r="Q116" s="11">
        <f t="shared" si="9"/>
        <v>3825000</v>
      </c>
    </row>
    <row r="117">
      <c r="A117" s="1" t="s">
        <v>3743</v>
      </c>
      <c r="B117" s="8">
        <v>45881.0</v>
      </c>
      <c r="C117" s="1" t="s">
        <v>6</v>
      </c>
      <c r="D117" s="10">
        <v>271000.0</v>
      </c>
      <c r="E117" s="12"/>
      <c r="F117" s="1" t="s">
        <v>1990</v>
      </c>
      <c r="G117" s="11">
        <f t="shared" si="1"/>
        <v>19511968</v>
      </c>
      <c r="H117" s="11">
        <f t="shared" si="10"/>
        <v>8790500</v>
      </c>
      <c r="I117" s="11">
        <f t="shared" si="2"/>
        <v>2620000</v>
      </c>
      <c r="J117" s="11">
        <f t="shared" si="11"/>
        <v>8996468</v>
      </c>
      <c r="K117" s="11">
        <f t="shared" si="3"/>
        <v>8101468</v>
      </c>
      <c r="L117" s="11">
        <f t="shared" si="4"/>
        <v>4205217</v>
      </c>
      <c r="M117" s="11">
        <f t="shared" si="5"/>
        <v>4810217</v>
      </c>
      <c r="N117" s="11">
        <f t="shared" si="12"/>
        <v>-1504727.667</v>
      </c>
      <c r="O117" s="11">
        <f t="shared" si="13"/>
        <v>-2109727.667</v>
      </c>
      <c r="P117" s="11">
        <f t="shared" si="14"/>
        <v>2700489.333</v>
      </c>
      <c r="Q117" s="11">
        <f t="shared" si="9"/>
        <v>3825000</v>
      </c>
    </row>
    <row r="118">
      <c r="A118" s="1" t="s">
        <v>3744</v>
      </c>
      <c r="B118" s="8">
        <v>45883.0</v>
      </c>
      <c r="C118" s="1" t="s">
        <v>6</v>
      </c>
      <c r="D118" s="10">
        <v>873000.0</v>
      </c>
      <c r="E118" s="12"/>
      <c r="F118" s="1" t="s">
        <v>2443</v>
      </c>
      <c r="G118" s="11">
        <f t="shared" si="1"/>
        <v>20384968</v>
      </c>
      <c r="H118" s="11">
        <f t="shared" si="10"/>
        <v>8790500</v>
      </c>
      <c r="I118" s="11">
        <f t="shared" si="2"/>
        <v>2620000</v>
      </c>
      <c r="J118" s="11">
        <f t="shared" si="11"/>
        <v>9869468</v>
      </c>
      <c r="K118" s="11">
        <f t="shared" si="3"/>
        <v>8974468</v>
      </c>
      <c r="L118" s="11">
        <f t="shared" si="4"/>
        <v>4205217</v>
      </c>
      <c r="M118" s="11">
        <f t="shared" si="5"/>
        <v>4810217</v>
      </c>
      <c r="N118" s="11">
        <f t="shared" si="12"/>
        <v>-1213727.667</v>
      </c>
      <c r="O118" s="11">
        <f t="shared" si="13"/>
        <v>-1818727.667</v>
      </c>
      <c r="P118" s="11">
        <f t="shared" si="14"/>
        <v>2991489.333</v>
      </c>
      <c r="Q118" s="11">
        <f t="shared" si="9"/>
        <v>3825000</v>
      </c>
    </row>
    <row r="119">
      <c r="A119" s="1" t="s">
        <v>3745</v>
      </c>
      <c r="B119" s="8">
        <v>45883.0</v>
      </c>
      <c r="C119" s="1" t="s">
        <v>6</v>
      </c>
      <c r="D119" s="10">
        <v>873000.0</v>
      </c>
      <c r="E119" s="12"/>
      <c r="F119" s="1" t="s">
        <v>2443</v>
      </c>
      <c r="G119" s="11">
        <f t="shared" si="1"/>
        <v>21257968</v>
      </c>
      <c r="H119" s="11">
        <f t="shared" si="10"/>
        <v>8790500</v>
      </c>
      <c r="I119" s="11">
        <f t="shared" si="2"/>
        <v>2620000</v>
      </c>
      <c r="J119" s="11">
        <f t="shared" si="11"/>
        <v>10742468</v>
      </c>
      <c r="K119" s="11">
        <f t="shared" si="3"/>
        <v>9847468</v>
      </c>
      <c r="L119" s="11">
        <f t="shared" si="4"/>
        <v>4205217</v>
      </c>
      <c r="M119" s="11">
        <f t="shared" si="5"/>
        <v>4810217</v>
      </c>
      <c r="N119" s="11">
        <f t="shared" si="12"/>
        <v>-922727.6667</v>
      </c>
      <c r="O119" s="11">
        <f t="shared" si="13"/>
        <v>-1527727.667</v>
      </c>
      <c r="P119" s="11">
        <f t="shared" si="14"/>
        <v>3282489.333</v>
      </c>
      <c r="Q119" s="11">
        <f t="shared" si="9"/>
        <v>3825000</v>
      </c>
    </row>
    <row r="120">
      <c r="A120" s="1" t="s">
        <v>3746</v>
      </c>
      <c r="B120" s="8">
        <v>45884.0</v>
      </c>
      <c r="C120" s="1" t="s">
        <v>25</v>
      </c>
      <c r="D120" s="12"/>
      <c r="E120" s="10">
        <v>297000.0</v>
      </c>
      <c r="F120" s="1" t="s">
        <v>62</v>
      </c>
      <c r="G120" s="11">
        <f t="shared" si="1"/>
        <v>21257968</v>
      </c>
      <c r="H120" s="11">
        <f t="shared" si="10"/>
        <v>9087500</v>
      </c>
      <c r="I120" s="11">
        <f t="shared" si="2"/>
        <v>2620000</v>
      </c>
      <c r="J120" s="11">
        <f t="shared" si="11"/>
        <v>10445468</v>
      </c>
      <c r="K120" s="11">
        <f t="shared" si="3"/>
        <v>9550468</v>
      </c>
      <c r="L120" s="11">
        <f t="shared" si="4"/>
        <v>4205217</v>
      </c>
      <c r="M120" s="11">
        <f t="shared" si="5"/>
        <v>4810217</v>
      </c>
      <c r="N120" s="11">
        <f t="shared" si="12"/>
        <v>-1021727.667</v>
      </c>
      <c r="O120" s="11">
        <f t="shared" si="13"/>
        <v>-1626727.667</v>
      </c>
      <c r="P120" s="11">
        <f t="shared" si="14"/>
        <v>3183489.333</v>
      </c>
      <c r="Q120" s="11">
        <f t="shared" si="9"/>
        <v>3825000</v>
      </c>
    </row>
    <row r="121">
      <c r="A121" s="1" t="s">
        <v>3747</v>
      </c>
      <c r="B121" s="8">
        <v>45884.0</v>
      </c>
      <c r="C121" s="1" t="s">
        <v>25</v>
      </c>
      <c r="D121" s="12"/>
      <c r="E121" s="10">
        <v>203000.0</v>
      </c>
      <c r="F121" s="1" t="s">
        <v>1573</v>
      </c>
      <c r="G121" s="11">
        <f t="shared" si="1"/>
        <v>21257968</v>
      </c>
      <c r="H121" s="11">
        <f t="shared" si="10"/>
        <v>9290500</v>
      </c>
      <c r="I121" s="11">
        <f t="shared" si="2"/>
        <v>2620000</v>
      </c>
      <c r="J121" s="11">
        <f t="shared" si="11"/>
        <v>10242468</v>
      </c>
      <c r="K121" s="11">
        <f t="shared" si="3"/>
        <v>9347468</v>
      </c>
      <c r="L121" s="11">
        <f t="shared" si="4"/>
        <v>4205217</v>
      </c>
      <c r="M121" s="11">
        <f t="shared" si="5"/>
        <v>4810217</v>
      </c>
      <c r="N121" s="11">
        <f t="shared" si="12"/>
        <v>-1089394.333</v>
      </c>
      <c r="O121" s="11">
        <f t="shared" si="13"/>
        <v>-1694394.333</v>
      </c>
      <c r="P121" s="11">
        <f t="shared" si="14"/>
        <v>3115822.667</v>
      </c>
      <c r="Q121" s="11">
        <f t="shared" si="9"/>
        <v>3825000</v>
      </c>
    </row>
    <row r="122">
      <c r="A122" s="1" t="s">
        <v>3748</v>
      </c>
      <c r="B122" s="8">
        <v>45884.0</v>
      </c>
      <c r="C122" s="1" t="s">
        <v>25</v>
      </c>
      <c r="D122" s="12"/>
      <c r="E122" s="10">
        <v>250000.0</v>
      </c>
      <c r="F122" s="1" t="s">
        <v>3749</v>
      </c>
      <c r="G122" s="11">
        <f t="shared" si="1"/>
        <v>21257968</v>
      </c>
      <c r="H122" s="11">
        <f t="shared" si="10"/>
        <v>9540500</v>
      </c>
      <c r="I122" s="11">
        <f t="shared" si="2"/>
        <v>2620000</v>
      </c>
      <c r="J122" s="11">
        <f t="shared" si="11"/>
        <v>9992468</v>
      </c>
      <c r="K122" s="11">
        <f t="shared" si="3"/>
        <v>9097468</v>
      </c>
      <c r="L122" s="11">
        <f t="shared" si="4"/>
        <v>4205217</v>
      </c>
      <c r="M122" s="11">
        <f t="shared" si="5"/>
        <v>4810217</v>
      </c>
      <c r="N122" s="11">
        <f t="shared" si="12"/>
        <v>-1172727.667</v>
      </c>
      <c r="O122" s="11">
        <f t="shared" si="13"/>
        <v>-1777727.667</v>
      </c>
      <c r="P122" s="11">
        <f t="shared" si="14"/>
        <v>3032489.333</v>
      </c>
      <c r="Q122" s="11">
        <f t="shared" si="9"/>
        <v>3825000</v>
      </c>
    </row>
    <row r="123">
      <c r="A123" s="1" t="s">
        <v>3750</v>
      </c>
      <c r="B123" s="8">
        <v>45884.0</v>
      </c>
      <c r="C123" s="1" t="s">
        <v>25</v>
      </c>
      <c r="D123" s="12"/>
      <c r="E123" s="10">
        <v>110000.0</v>
      </c>
      <c r="F123" s="1" t="s">
        <v>889</v>
      </c>
      <c r="G123" s="11">
        <f t="shared" si="1"/>
        <v>21257968</v>
      </c>
      <c r="H123" s="11">
        <f t="shared" si="10"/>
        <v>9650500</v>
      </c>
      <c r="I123" s="11">
        <f t="shared" si="2"/>
        <v>2620000</v>
      </c>
      <c r="J123" s="11">
        <f t="shared" si="11"/>
        <v>9882468</v>
      </c>
      <c r="K123" s="11">
        <f t="shared" si="3"/>
        <v>8987468</v>
      </c>
      <c r="L123" s="11">
        <f t="shared" si="4"/>
        <v>4205217</v>
      </c>
      <c r="M123" s="11">
        <f t="shared" si="5"/>
        <v>4810217</v>
      </c>
      <c r="N123" s="11">
        <f t="shared" si="12"/>
        <v>-1209394.333</v>
      </c>
      <c r="O123" s="11">
        <f t="shared" si="13"/>
        <v>-1814394.333</v>
      </c>
      <c r="P123" s="11">
        <f t="shared" si="14"/>
        <v>2995822.667</v>
      </c>
      <c r="Q123" s="11">
        <f t="shared" si="9"/>
        <v>3825000</v>
      </c>
    </row>
    <row r="124">
      <c r="A124" s="1" t="s">
        <v>3751</v>
      </c>
      <c r="B124" s="8">
        <v>45884.0</v>
      </c>
      <c r="C124" s="1" t="s">
        <v>25</v>
      </c>
      <c r="D124" s="12"/>
      <c r="E124" s="10">
        <v>80000.0</v>
      </c>
      <c r="F124" s="1" t="s">
        <v>39</v>
      </c>
      <c r="G124" s="11">
        <f t="shared" si="1"/>
        <v>21257968</v>
      </c>
      <c r="H124" s="11">
        <f t="shared" si="10"/>
        <v>9730500</v>
      </c>
      <c r="I124" s="11">
        <f t="shared" si="2"/>
        <v>2620000</v>
      </c>
      <c r="J124" s="11">
        <f t="shared" si="11"/>
        <v>9802468</v>
      </c>
      <c r="K124" s="11">
        <f t="shared" si="3"/>
        <v>8907468</v>
      </c>
      <c r="L124" s="11">
        <f t="shared" si="4"/>
        <v>4205217</v>
      </c>
      <c r="M124" s="11">
        <f t="shared" si="5"/>
        <v>4810217</v>
      </c>
      <c r="N124" s="11">
        <f t="shared" si="12"/>
        <v>-1236061</v>
      </c>
      <c r="O124" s="11">
        <f t="shared" si="13"/>
        <v>-1841061</v>
      </c>
      <c r="P124" s="11">
        <f t="shared" si="14"/>
        <v>2969156</v>
      </c>
      <c r="Q124" s="11">
        <f t="shared" si="9"/>
        <v>3825000</v>
      </c>
    </row>
    <row r="125">
      <c r="A125" s="1" t="s">
        <v>3752</v>
      </c>
      <c r="B125" s="8">
        <v>45884.0</v>
      </c>
      <c r="C125" s="1" t="s">
        <v>1969</v>
      </c>
      <c r="D125" s="10">
        <v>1425000.0</v>
      </c>
      <c r="E125" s="12"/>
      <c r="F125" s="1" t="s">
        <v>3753</v>
      </c>
      <c r="G125" s="11">
        <f t="shared" si="1"/>
        <v>22682968</v>
      </c>
      <c r="H125" s="11">
        <f t="shared" si="10"/>
        <v>9730500</v>
      </c>
      <c r="I125" s="11">
        <f t="shared" si="2"/>
        <v>2620000</v>
      </c>
      <c r="J125" s="11">
        <f t="shared" si="11"/>
        <v>11227468</v>
      </c>
      <c r="K125" s="11">
        <f t="shared" si="3"/>
        <v>10332468</v>
      </c>
      <c r="L125" s="11">
        <f t="shared" si="4"/>
        <v>4205217</v>
      </c>
      <c r="M125" s="11">
        <f t="shared" si="5"/>
        <v>4810217</v>
      </c>
      <c r="N125" s="11">
        <f t="shared" si="12"/>
        <v>-761061</v>
      </c>
      <c r="O125" s="11">
        <f t="shared" si="13"/>
        <v>-1366061</v>
      </c>
      <c r="P125" s="11">
        <f t="shared" si="14"/>
        <v>3444156</v>
      </c>
      <c r="Q125" s="11">
        <f t="shared" si="9"/>
        <v>3825000</v>
      </c>
    </row>
    <row r="126">
      <c r="A126" s="1" t="s">
        <v>3754</v>
      </c>
      <c r="B126" s="8">
        <v>45884.0</v>
      </c>
      <c r="C126" s="1" t="s">
        <v>25</v>
      </c>
      <c r="D126" s="12"/>
      <c r="E126" s="10">
        <v>10000.0</v>
      </c>
      <c r="F126" s="1" t="s">
        <v>3618</v>
      </c>
      <c r="G126" s="11">
        <f t="shared" si="1"/>
        <v>22682968</v>
      </c>
      <c r="H126" s="11">
        <f t="shared" si="10"/>
        <v>9740500</v>
      </c>
      <c r="I126" s="11">
        <f t="shared" si="2"/>
        <v>2620000</v>
      </c>
      <c r="J126" s="11">
        <f t="shared" si="11"/>
        <v>11217468</v>
      </c>
      <c r="K126" s="11">
        <f t="shared" si="3"/>
        <v>10322468</v>
      </c>
      <c r="L126" s="11">
        <f t="shared" si="4"/>
        <v>4205217</v>
      </c>
      <c r="M126" s="11">
        <f t="shared" si="5"/>
        <v>4810217</v>
      </c>
      <c r="N126" s="11">
        <f t="shared" si="12"/>
        <v>-764394.3333</v>
      </c>
      <c r="O126" s="11">
        <f t="shared" si="13"/>
        <v>-1369394.333</v>
      </c>
      <c r="P126" s="11">
        <f t="shared" si="14"/>
        <v>3440822.667</v>
      </c>
      <c r="Q126" s="11">
        <f t="shared" si="9"/>
        <v>3825000</v>
      </c>
    </row>
    <row r="127">
      <c r="A127" s="1" t="s">
        <v>3755</v>
      </c>
      <c r="B127" s="8">
        <v>45886.0</v>
      </c>
      <c r="C127" s="1" t="s">
        <v>1969</v>
      </c>
      <c r="D127" s="10">
        <v>465000.0</v>
      </c>
      <c r="E127" s="12"/>
      <c r="F127" s="1" t="s">
        <v>3756</v>
      </c>
      <c r="G127" s="11">
        <f t="shared" si="1"/>
        <v>23147968</v>
      </c>
      <c r="H127" s="11">
        <f t="shared" si="10"/>
        <v>9740500</v>
      </c>
      <c r="I127" s="11">
        <f t="shared" si="2"/>
        <v>2620000</v>
      </c>
      <c r="J127" s="11">
        <f t="shared" si="11"/>
        <v>11682468</v>
      </c>
      <c r="K127" s="11">
        <f t="shared" si="3"/>
        <v>10787468</v>
      </c>
      <c r="L127" s="11">
        <f t="shared" si="4"/>
        <v>4205217</v>
      </c>
      <c r="M127" s="11">
        <f t="shared" si="5"/>
        <v>4810217</v>
      </c>
      <c r="N127" s="11">
        <f t="shared" si="12"/>
        <v>-609394.3333</v>
      </c>
      <c r="O127" s="11">
        <f t="shared" si="13"/>
        <v>-1214394.333</v>
      </c>
      <c r="P127" s="11">
        <f t="shared" si="14"/>
        <v>3595822.667</v>
      </c>
      <c r="Q127" s="11">
        <f t="shared" si="9"/>
        <v>3825000</v>
      </c>
    </row>
    <row r="128">
      <c r="A128" s="1" t="s">
        <v>3757</v>
      </c>
      <c r="B128" s="8">
        <v>45886.0</v>
      </c>
      <c r="C128" s="1" t="s">
        <v>34</v>
      </c>
      <c r="D128" s="12"/>
      <c r="E128" s="10">
        <v>1.27456E7</v>
      </c>
      <c r="F128" s="1" t="s">
        <v>3758</v>
      </c>
      <c r="G128" s="11">
        <f t="shared" si="1"/>
        <v>23147968</v>
      </c>
      <c r="H128" s="11">
        <f t="shared" si="10"/>
        <v>9740500</v>
      </c>
      <c r="I128" s="11">
        <f t="shared" si="2"/>
        <v>15365600</v>
      </c>
      <c r="J128" s="11">
        <f t="shared" si="11"/>
        <v>-1063132</v>
      </c>
      <c r="K128" s="11">
        <f t="shared" si="3"/>
        <v>-1958132</v>
      </c>
      <c r="L128" s="11">
        <f t="shared" si="4"/>
        <v>4205217</v>
      </c>
      <c r="M128" s="11">
        <f t="shared" si="5"/>
        <v>4810217</v>
      </c>
      <c r="N128" s="11">
        <f t="shared" si="12"/>
        <v>-4857927.667</v>
      </c>
      <c r="O128" s="11">
        <f t="shared" si="13"/>
        <v>-5462927.667</v>
      </c>
      <c r="P128" s="11">
        <f t="shared" si="14"/>
        <v>-652710.6667</v>
      </c>
      <c r="Q128" s="11">
        <f t="shared" si="9"/>
        <v>3825000</v>
      </c>
    </row>
    <row r="129">
      <c r="A129" s="1" t="s">
        <v>3759</v>
      </c>
      <c r="B129" s="8">
        <v>45886.0</v>
      </c>
      <c r="C129" s="1" t="s">
        <v>19</v>
      </c>
      <c r="D129" s="12"/>
      <c r="E129" s="10">
        <v>120000.0</v>
      </c>
      <c r="F129" s="1" t="s">
        <v>3760</v>
      </c>
      <c r="G129" s="11">
        <f t="shared" si="1"/>
        <v>23147968</v>
      </c>
      <c r="H129" s="11">
        <f t="shared" si="10"/>
        <v>9740500</v>
      </c>
      <c r="I129" s="11">
        <f t="shared" si="2"/>
        <v>15365600</v>
      </c>
      <c r="J129" s="11">
        <f t="shared" si="11"/>
        <v>-1183132</v>
      </c>
      <c r="K129" s="11">
        <f t="shared" si="3"/>
        <v>-1958132</v>
      </c>
      <c r="L129" s="11">
        <f t="shared" si="4"/>
        <v>4205217</v>
      </c>
      <c r="M129" s="11">
        <f t="shared" si="5"/>
        <v>4810217</v>
      </c>
      <c r="N129" s="11">
        <f t="shared" si="12"/>
        <v>-4857927.667</v>
      </c>
      <c r="O129" s="11">
        <f t="shared" si="13"/>
        <v>-5462927.667</v>
      </c>
      <c r="P129" s="11">
        <f t="shared" si="14"/>
        <v>-652710.6667</v>
      </c>
      <c r="Q129" s="11">
        <f t="shared" si="9"/>
        <v>3825000</v>
      </c>
    </row>
    <row r="130">
      <c r="A130" s="1" t="s">
        <v>3761</v>
      </c>
      <c r="B130" s="8">
        <v>45884.0</v>
      </c>
      <c r="C130" s="1" t="s">
        <v>6</v>
      </c>
      <c r="D130" s="10">
        <v>166000.0</v>
      </c>
      <c r="E130" s="12"/>
      <c r="F130" s="1" t="s">
        <v>3762</v>
      </c>
      <c r="G130" s="11">
        <f t="shared" si="1"/>
        <v>23313968</v>
      </c>
      <c r="H130" s="11">
        <f t="shared" si="10"/>
        <v>9740500</v>
      </c>
      <c r="I130" s="11">
        <f t="shared" si="2"/>
        <v>15365600</v>
      </c>
      <c r="J130" s="11">
        <f t="shared" si="11"/>
        <v>-1017132</v>
      </c>
      <c r="K130" s="11">
        <f t="shared" si="3"/>
        <v>-1792132</v>
      </c>
      <c r="L130" s="11">
        <f t="shared" si="4"/>
        <v>4205217</v>
      </c>
      <c r="M130" s="11">
        <f t="shared" si="5"/>
        <v>4810217</v>
      </c>
      <c r="N130" s="11">
        <f t="shared" si="12"/>
        <v>-4802594.333</v>
      </c>
      <c r="O130" s="11">
        <f t="shared" si="13"/>
        <v>-5407594.333</v>
      </c>
      <c r="P130" s="11">
        <f t="shared" si="14"/>
        <v>-597377.3333</v>
      </c>
      <c r="Q130" s="11">
        <f t="shared" si="9"/>
        <v>3825000</v>
      </c>
    </row>
    <row r="131">
      <c r="A131" s="1" t="s">
        <v>3763</v>
      </c>
      <c r="B131" s="8">
        <v>45884.0</v>
      </c>
      <c r="C131" s="1" t="s">
        <v>6</v>
      </c>
      <c r="D131" s="10">
        <v>70000.0</v>
      </c>
      <c r="E131" s="12"/>
      <c r="F131" s="1" t="s">
        <v>3764</v>
      </c>
      <c r="G131" s="11">
        <f t="shared" si="1"/>
        <v>23383968</v>
      </c>
      <c r="H131" s="11">
        <f t="shared" si="10"/>
        <v>9740500</v>
      </c>
      <c r="I131" s="11">
        <f t="shared" si="2"/>
        <v>15365600</v>
      </c>
      <c r="J131" s="11">
        <f t="shared" si="11"/>
        <v>-947132</v>
      </c>
      <c r="K131" s="11">
        <f t="shared" si="3"/>
        <v>-1722132</v>
      </c>
      <c r="L131" s="11">
        <f t="shared" si="4"/>
        <v>4205217</v>
      </c>
      <c r="M131" s="11">
        <f t="shared" si="5"/>
        <v>4810217</v>
      </c>
      <c r="N131" s="11">
        <f t="shared" si="12"/>
        <v>-4779261</v>
      </c>
      <c r="O131" s="11">
        <f t="shared" si="13"/>
        <v>-5384261</v>
      </c>
      <c r="P131" s="11">
        <f t="shared" si="14"/>
        <v>-574044</v>
      </c>
      <c r="Q131" s="11">
        <f t="shared" si="9"/>
        <v>3825000</v>
      </c>
    </row>
    <row r="132">
      <c r="A132" s="1" t="s">
        <v>3765</v>
      </c>
      <c r="B132" s="8">
        <v>45884.0</v>
      </c>
      <c r="C132" s="1" t="s">
        <v>6</v>
      </c>
      <c r="D132" s="10">
        <v>8400000.0</v>
      </c>
      <c r="E132" s="12"/>
      <c r="F132" s="1" t="s">
        <v>3227</v>
      </c>
      <c r="G132" s="11">
        <f t="shared" si="1"/>
        <v>31783968</v>
      </c>
      <c r="H132" s="11">
        <f t="shared" si="10"/>
        <v>9740500</v>
      </c>
      <c r="I132" s="11">
        <f t="shared" si="2"/>
        <v>15365600</v>
      </c>
      <c r="J132" s="11">
        <f t="shared" si="11"/>
        <v>7452868</v>
      </c>
      <c r="K132" s="11">
        <f t="shared" si="3"/>
        <v>6677868</v>
      </c>
      <c r="L132" s="11">
        <f t="shared" si="4"/>
        <v>4205217</v>
      </c>
      <c r="M132" s="11">
        <f t="shared" si="5"/>
        <v>4810217</v>
      </c>
      <c r="N132" s="11">
        <f t="shared" si="12"/>
        <v>-1979261</v>
      </c>
      <c r="O132" s="11">
        <f t="shared" si="13"/>
        <v>-2584261</v>
      </c>
      <c r="P132" s="11">
        <f t="shared" si="14"/>
        <v>2225956</v>
      </c>
      <c r="Q132" s="11">
        <f t="shared" si="9"/>
        <v>3825000</v>
      </c>
    </row>
    <row r="133">
      <c r="A133" s="1" t="s">
        <v>3766</v>
      </c>
      <c r="B133" s="8">
        <v>45884.0</v>
      </c>
      <c r="C133" s="1" t="s">
        <v>6</v>
      </c>
      <c r="D133" s="10">
        <v>262500.0</v>
      </c>
      <c r="E133" s="12"/>
      <c r="F133" s="1" t="s">
        <v>3767</v>
      </c>
      <c r="G133" s="11">
        <f t="shared" si="1"/>
        <v>32046468</v>
      </c>
      <c r="H133" s="11">
        <f t="shared" si="10"/>
        <v>9740500</v>
      </c>
      <c r="I133" s="11">
        <f t="shared" si="2"/>
        <v>15365600</v>
      </c>
      <c r="J133" s="11">
        <f t="shared" si="11"/>
        <v>7715368</v>
      </c>
      <c r="K133" s="11">
        <f t="shared" si="3"/>
        <v>6940368</v>
      </c>
      <c r="L133" s="11">
        <f t="shared" si="4"/>
        <v>4205217</v>
      </c>
      <c r="M133" s="11">
        <f t="shared" si="5"/>
        <v>4810217</v>
      </c>
      <c r="N133" s="11">
        <f t="shared" si="12"/>
        <v>-1891761</v>
      </c>
      <c r="O133" s="11">
        <f t="shared" si="13"/>
        <v>-2496761</v>
      </c>
      <c r="P133" s="11">
        <f t="shared" si="14"/>
        <v>2313456</v>
      </c>
      <c r="Q133" s="11">
        <f t="shared" si="9"/>
        <v>3825000</v>
      </c>
    </row>
    <row r="134">
      <c r="A134" s="1" t="s">
        <v>3768</v>
      </c>
      <c r="B134" s="8">
        <v>45884.0</v>
      </c>
      <c r="C134" s="1" t="s">
        <v>6</v>
      </c>
      <c r="D134" s="10">
        <v>85000.0</v>
      </c>
      <c r="E134" s="12"/>
      <c r="F134" s="1" t="s">
        <v>3769</v>
      </c>
      <c r="G134" s="11">
        <f t="shared" si="1"/>
        <v>32131468</v>
      </c>
      <c r="H134" s="11">
        <f t="shared" si="10"/>
        <v>9740500</v>
      </c>
      <c r="I134" s="11">
        <f t="shared" si="2"/>
        <v>15365600</v>
      </c>
      <c r="J134" s="11">
        <f t="shared" si="11"/>
        <v>7800368</v>
      </c>
      <c r="K134" s="11">
        <f t="shared" si="3"/>
        <v>7025368</v>
      </c>
      <c r="L134" s="11">
        <f t="shared" si="4"/>
        <v>4205217</v>
      </c>
      <c r="M134" s="11">
        <f t="shared" si="5"/>
        <v>4810217</v>
      </c>
      <c r="N134" s="11">
        <f t="shared" si="12"/>
        <v>-1863427.667</v>
      </c>
      <c r="O134" s="11">
        <f t="shared" si="13"/>
        <v>-2468427.667</v>
      </c>
      <c r="P134" s="11">
        <f t="shared" si="14"/>
        <v>2341789.333</v>
      </c>
      <c r="Q134" s="11">
        <f t="shared" si="9"/>
        <v>3825000</v>
      </c>
    </row>
    <row r="135">
      <c r="A135" s="1" t="s">
        <v>3770</v>
      </c>
      <c r="B135" s="8">
        <v>45884.0</v>
      </c>
      <c r="C135" s="1" t="s">
        <v>6</v>
      </c>
      <c r="D135" s="10">
        <v>20000.0</v>
      </c>
      <c r="E135" s="12"/>
      <c r="F135" s="1" t="s">
        <v>2059</v>
      </c>
      <c r="G135" s="11">
        <f t="shared" si="1"/>
        <v>32151468</v>
      </c>
      <c r="H135" s="11">
        <f t="shared" si="10"/>
        <v>9740500</v>
      </c>
      <c r="I135" s="11">
        <f t="shared" si="2"/>
        <v>15365600</v>
      </c>
      <c r="J135" s="11">
        <f t="shared" si="11"/>
        <v>7820368</v>
      </c>
      <c r="K135" s="11">
        <f t="shared" si="3"/>
        <v>7045368</v>
      </c>
      <c r="L135" s="11">
        <f t="shared" si="4"/>
        <v>4205217</v>
      </c>
      <c r="M135" s="11">
        <f t="shared" si="5"/>
        <v>4810217</v>
      </c>
      <c r="N135" s="11">
        <f t="shared" si="12"/>
        <v>-1856761</v>
      </c>
      <c r="O135" s="11">
        <f t="shared" si="13"/>
        <v>-2461761</v>
      </c>
      <c r="P135" s="11">
        <f t="shared" si="14"/>
        <v>2348456</v>
      </c>
      <c r="Q135" s="11">
        <f t="shared" si="9"/>
        <v>3825000</v>
      </c>
    </row>
    <row r="136">
      <c r="A136" s="1" t="s">
        <v>3771</v>
      </c>
      <c r="B136" s="8">
        <v>45884.0</v>
      </c>
      <c r="C136" s="1" t="s">
        <v>6</v>
      </c>
      <c r="D136" s="10">
        <v>50000.0</v>
      </c>
      <c r="E136" s="12"/>
      <c r="F136" s="1" t="s">
        <v>3772</v>
      </c>
      <c r="G136" s="11">
        <f t="shared" si="1"/>
        <v>32201468</v>
      </c>
      <c r="H136" s="11">
        <f t="shared" si="10"/>
        <v>9740500</v>
      </c>
      <c r="I136" s="11">
        <f t="shared" si="2"/>
        <v>15365600</v>
      </c>
      <c r="J136" s="11">
        <f t="shared" si="11"/>
        <v>7870368</v>
      </c>
      <c r="K136" s="11">
        <f t="shared" si="3"/>
        <v>7095368</v>
      </c>
      <c r="L136" s="11">
        <f t="shared" si="4"/>
        <v>4205217</v>
      </c>
      <c r="M136" s="11">
        <f t="shared" si="5"/>
        <v>4810217</v>
      </c>
      <c r="N136" s="11">
        <f t="shared" si="12"/>
        <v>-1840094.333</v>
      </c>
      <c r="O136" s="11">
        <f t="shared" si="13"/>
        <v>-2445094.333</v>
      </c>
      <c r="P136" s="11">
        <f t="shared" si="14"/>
        <v>2365122.667</v>
      </c>
      <c r="Q136" s="11">
        <f t="shared" si="9"/>
        <v>3825000</v>
      </c>
    </row>
    <row r="137">
      <c r="A137" s="1" t="s">
        <v>3773</v>
      </c>
      <c r="B137" s="8">
        <v>45884.0</v>
      </c>
      <c r="C137" s="1" t="s">
        <v>6</v>
      </c>
      <c r="D137" s="10">
        <v>262500.0</v>
      </c>
      <c r="E137" s="12"/>
      <c r="F137" s="1" t="s">
        <v>3767</v>
      </c>
      <c r="G137" s="11">
        <f t="shared" si="1"/>
        <v>32463968</v>
      </c>
      <c r="H137" s="11">
        <f t="shared" si="10"/>
        <v>9740500</v>
      </c>
      <c r="I137" s="11">
        <f t="shared" si="2"/>
        <v>15365600</v>
      </c>
      <c r="J137" s="11">
        <f t="shared" si="11"/>
        <v>8132868</v>
      </c>
      <c r="K137" s="11">
        <f t="shared" si="3"/>
        <v>7357868</v>
      </c>
      <c r="L137" s="11">
        <f t="shared" si="4"/>
        <v>4205217</v>
      </c>
      <c r="M137" s="11">
        <f t="shared" si="5"/>
        <v>4810217</v>
      </c>
      <c r="N137" s="11">
        <f t="shared" si="12"/>
        <v>-1752594.333</v>
      </c>
      <c r="O137" s="11">
        <f t="shared" si="13"/>
        <v>-2357594.333</v>
      </c>
      <c r="P137" s="11">
        <f t="shared" si="14"/>
        <v>2452622.667</v>
      </c>
      <c r="Q137" s="11">
        <f t="shared" si="9"/>
        <v>3825000</v>
      </c>
    </row>
    <row r="138">
      <c r="A138" s="1" t="s">
        <v>3774</v>
      </c>
      <c r="B138" s="8">
        <v>45884.0</v>
      </c>
      <c r="C138" s="1" t="s">
        <v>6</v>
      </c>
      <c r="D138" s="10">
        <v>60000.0</v>
      </c>
      <c r="E138" s="12"/>
      <c r="F138" s="1" t="s">
        <v>3775</v>
      </c>
      <c r="G138" s="11">
        <f t="shared" si="1"/>
        <v>32523968</v>
      </c>
      <c r="H138" s="11">
        <f t="shared" si="10"/>
        <v>9740500</v>
      </c>
      <c r="I138" s="11">
        <f t="shared" si="2"/>
        <v>15365600</v>
      </c>
      <c r="J138" s="11">
        <f t="shared" si="11"/>
        <v>8192868</v>
      </c>
      <c r="K138" s="11">
        <f t="shared" si="3"/>
        <v>7417868</v>
      </c>
      <c r="L138" s="11">
        <f t="shared" si="4"/>
        <v>4205217</v>
      </c>
      <c r="M138" s="11">
        <f t="shared" si="5"/>
        <v>4810217</v>
      </c>
      <c r="N138" s="11">
        <f t="shared" si="12"/>
        <v>-1732594.333</v>
      </c>
      <c r="O138" s="11">
        <f t="shared" si="13"/>
        <v>-2337594.333</v>
      </c>
      <c r="P138" s="11">
        <f t="shared" si="14"/>
        <v>2472622.667</v>
      </c>
      <c r="Q138" s="11">
        <f t="shared" si="9"/>
        <v>3825000</v>
      </c>
    </row>
    <row r="139">
      <c r="A139" s="1" t="s">
        <v>3776</v>
      </c>
      <c r="B139" s="8">
        <v>45884.0</v>
      </c>
      <c r="C139" s="1" t="s">
        <v>6</v>
      </c>
      <c r="D139" s="10">
        <v>425000.0</v>
      </c>
      <c r="E139" s="12"/>
      <c r="F139" s="1" t="s">
        <v>3777</v>
      </c>
      <c r="G139" s="11">
        <f t="shared" si="1"/>
        <v>32948968</v>
      </c>
      <c r="H139" s="11">
        <f t="shared" si="10"/>
        <v>9740500</v>
      </c>
      <c r="I139" s="11">
        <f t="shared" si="2"/>
        <v>15365600</v>
      </c>
      <c r="J139" s="11">
        <f t="shared" si="11"/>
        <v>8617868</v>
      </c>
      <c r="K139" s="11">
        <f t="shared" si="3"/>
        <v>7842868</v>
      </c>
      <c r="L139" s="11">
        <f t="shared" si="4"/>
        <v>4205217</v>
      </c>
      <c r="M139" s="11">
        <f t="shared" si="5"/>
        <v>4810217</v>
      </c>
      <c r="N139" s="11">
        <f t="shared" si="12"/>
        <v>-1590927.667</v>
      </c>
      <c r="O139" s="11">
        <f t="shared" si="13"/>
        <v>-2195927.667</v>
      </c>
      <c r="P139" s="11">
        <f t="shared" si="14"/>
        <v>2614289.333</v>
      </c>
      <c r="Q139" s="11">
        <f t="shared" si="9"/>
        <v>3825000</v>
      </c>
    </row>
    <row r="140">
      <c r="A140" s="1" t="s">
        <v>3778</v>
      </c>
      <c r="B140" s="8">
        <v>45885.0</v>
      </c>
      <c r="C140" s="1" t="s">
        <v>6</v>
      </c>
      <c r="D140" s="10">
        <v>68000.0</v>
      </c>
      <c r="E140" s="12"/>
      <c r="F140" s="1" t="s">
        <v>3769</v>
      </c>
      <c r="G140" s="11">
        <f t="shared" si="1"/>
        <v>33016968</v>
      </c>
      <c r="H140" s="11">
        <f t="shared" si="10"/>
        <v>9740500</v>
      </c>
      <c r="I140" s="11">
        <f t="shared" si="2"/>
        <v>15365600</v>
      </c>
      <c r="J140" s="11">
        <f t="shared" si="11"/>
        <v>8685868</v>
      </c>
      <c r="K140" s="11">
        <f t="shared" si="3"/>
        <v>7910868</v>
      </c>
      <c r="L140" s="11">
        <f t="shared" si="4"/>
        <v>4205217</v>
      </c>
      <c r="M140" s="11">
        <f t="shared" si="5"/>
        <v>4810217</v>
      </c>
      <c r="N140" s="11">
        <f t="shared" si="12"/>
        <v>-1568261</v>
      </c>
      <c r="O140" s="11">
        <f t="shared" si="13"/>
        <v>-2173261</v>
      </c>
      <c r="P140" s="11">
        <f t="shared" si="14"/>
        <v>2636956</v>
      </c>
      <c r="Q140" s="11">
        <f t="shared" si="9"/>
        <v>3825000</v>
      </c>
    </row>
    <row r="141">
      <c r="A141" s="1" t="s">
        <v>3779</v>
      </c>
      <c r="B141" s="8">
        <v>45885.0</v>
      </c>
      <c r="C141" s="1" t="s">
        <v>6</v>
      </c>
      <c r="D141" s="10">
        <v>70000.0</v>
      </c>
      <c r="E141" s="12"/>
      <c r="F141" s="1" t="s">
        <v>3780</v>
      </c>
      <c r="G141" s="11">
        <f t="shared" si="1"/>
        <v>33086968</v>
      </c>
      <c r="H141" s="11">
        <f t="shared" si="10"/>
        <v>9740500</v>
      </c>
      <c r="I141" s="11">
        <f t="shared" si="2"/>
        <v>15365600</v>
      </c>
      <c r="J141" s="11">
        <f t="shared" si="11"/>
        <v>8755868</v>
      </c>
      <c r="K141" s="11">
        <f t="shared" si="3"/>
        <v>7980868</v>
      </c>
      <c r="L141" s="11">
        <f t="shared" si="4"/>
        <v>4205217</v>
      </c>
      <c r="M141" s="11">
        <f t="shared" si="5"/>
        <v>4810217</v>
      </c>
      <c r="N141" s="11">
        <f t="shared" si="12"/>
        <v>-1544927.667</v>
      </c>
      <c r="O141" s="11">
        <f t="shared" si="13"/>
        <v>-2149927.667</v>
      </c>
      <c r="P141" s="11">
        <f t="shared" si="14"/>
        <v>2660289.333</v>
      </c>
      <c r="Q141" s="11">
        <f t="shared" si="9"/>
        <v>3825000</v>
      </c>
    </row>
    <row r="142">
      <c r="A142" s="1" t="s">
        <v>3781</v>
      </c>
      <c r="B142" s="8">
        <v>45885.0</v>
      </c>
      <c r="C142" s="1" t="s">
        <v>6</v>
      </c>
      <c r="D142" s="10">
        <v>15000.0</v>
      </c>
      <c r="E142" s="12"/>
      <c r="F142" s="1" t="s">
        <v>3782</v>
      </c>
      <c r="G142" s="11">
        <f t="shared" si="1"/>
        <v>33101968</v>
      </c>
      <c r="H142" s="11">
        <f t="shared" si="10"/>
        <v>9740500</v>
      </c>
      <c r="I142" s="11">
        <f t="shared" si="2"/>
        <v>15365600</v>
      </c>
      <c r="J142" s="11">
        <f t="shared" si="11"/>
        <v>8770868</v>
      </c>
      <c r="K142" s="11">
        <f t="shared" si="3"/>
        <v>7995868</v>
      </c>
      <c r="L142" s="11">
        <f t="shared" si="4"/>
        <v>4205217</v>
      </c>
      <c r="M142" s="11">
        <f t="shared" si="5"/>
        <v>4810217</v>
      </c>
      <c r="N142" s="11">
        <f t="shared" si="12"/>
        <v>-1539927.667</v>
      </c>
      <c r="O142" s="11">
        <f t="shared" si="13"/>
        <v>-2144927.667</v>
      </c>
      <c r="P142" s="11">
        <f t="shared" si="14"/>
        <v>2665289.333</v>
      </c>
      <c r="Q142" s="11">
        <f t="shared" si="9"/>
        <v>3825000</v>
      </c>
    </row>
    <row r="143">
      <c r="A143" s="1" t="s">
        <v>3783</v>
      </c>
      <c r="B143" s="8">
        <v>45885.0</v>
      </c>
      <c r="C143" s="1" t="s">
        <v>6</v>
      </c>
      <c r="D143" s="10">
        <v>85000.0</v>
      </c>
      <c r="E143" s="12"/>
      <c r="F143" s="1" t="s">
        <v>2872</v>
      </c>
      <c r="G143" s="11">
        <f t="shared" si="1"/>
        <v>33186968</v>
      </c>
      <c r="H143" s="11">
        <f t="shared" si="10"/>
        <v>9740500</v>
      </c>
      <c r="I143" s="11">
        <f t="shared" si="2"/>
        <v>15365600</v>
      </c>
      <c r="J143" s="11">
        <f t="shared" si="11"/>
        <v>8855868</v>
      </c>
      <c r="K143" s="11">
        <f t="shared" si="3"/>
        <v>8080868</v>
      </c>
      <c r="L143" s="11">
        <f t="shared" si="4"/>
        <v>4205217</v>
      </c>
      <c r="M143" s="11">
        <f t="shared" si="5"/>
        <v>4810217</v>
      </c>
      <c r="N143" s="11">
        <f t="shared" si="12"/>
        <v>-1511594.333</v>
      </c>
      <c r="O143" s="11">
        <f t="shared" si="13"/>
        <v>-2116594.333</v>
      </c>
      <c r="P143" s="11">
        <f t="shared" si="14"/>
        <v>2693622.667</v>
      </c>
      <c r="Q143" s="11">
        <f t="shared" si="9"/>
        <v>3825000</v>
      </c>
    </row>
    <row r="144">
      <c r="A144" s="1" t="s">
        <v>3784</v>
      </c>
      <c r="B144" s="8">
        <v>45885.0</v>
      </c>
      <c r="C144" s="1" t="s">
        <v>6</v>
      </c>
      <c r="D144" s="10">
        <v>220000.0</v>
      </c>
      <c r="E144" s="12"/>
      <c r="F144" s="1" t="s">
        <v>3726</v>
      </c>
      <c r="G144" s="11">
        <f t="shared" si="1"/>
        <v>33406968</v>
      </c>
      <c r="H144" s="11">
        <f t="shared" si="10"/>
        <v>9740500</v>
      </c>
      <c r="I144" s="11">
        <f t="shared" si="2"/>
        <v>15365600</v>
      </c>
      <c r="J144" s="11">
        <f t="shared" si="11"/>
        <v>9075868</v>
      </c>
      <c r="K144" s="11">
        <f t="shared" si="3"/>
        <v>8300868</v>
      </c>
      <c r="L144" s="11">
        <f t="shared" si="4"/>
        <v>4205217</v>
      </c>
      <c r="M144" s="11">
        <f t="shared" si="5"/>
        <v>4810217</v>
      </c>
      <c r="N144" s="11">
        <f t="shared" si="12"/>
        <v>-1438261</v>
      </c>
      <c r="O144" s="11">
        <f t="shared" si="13"/>
        <v>-2043261</v>
      </c>
      <c r="P144" s="11">
        <f t="shared" si="14"/>
        <v>2766956</v>
      </c>
      <c r="Q144" s="11">
        <f t="shared" si="9"/>
        <v>3825000</v>
      </c>
    </row>
    <row r="145">
      <c r="A145" s="1" t="s">
        <v>3785</v>
      </c>
      <c r="B145" s="8">
        <v>45886.0</v>
      </c>
      <c r="C145" s="1" t="s">
        <v>19</v>
      </c>
      <c r="D145" s="12"/>
      <c r="E145" s="10">
        <v>87000.0</v>
      </c>
      <c r="F145" s="1" t="s">
        <v>3786</v>
      </c>
      <c r="G145" s="11">
        <f t="shared" si="1"/>
        <v>33406968</v>
      </c>
      <c r="H145" s="11">
        <f t="shared" si="10"/>
        <v>9740500</v>
      </c>
      <c r="I145" s="11">
        <f t="shared" si="2"/>
        <v>15365600</v>
      </c>
      <c r="J145" s="11">
        <f t="shared" si="11"/>
        <v>8988868</v>
      </c>
      <c r="K145" s="11">
        <f t="shared" si="3"/>
        <v>8300868</v>
      </c>
      <c r="L145" s="11">
        <f t="shared" si="4"/>
        <v>4205217</v>
      </c>
      <c r="M145" s="11">
        <f t="shared" si="5"/>
        <v>4810217</v>
      </c>
      <c r="N145" s="11">
        <f t="shared" si="12"/>
        <v>-1438261</v>
      </c>
      <c r="O145" s="11">
        <f t="shared" si="13"/>
        <v>-2043261</v>
      </c>
      <c r="P145" s="11">
        <f t="shared" si="14"/>
        <v>2766956</v>
      </c>
      <c r="Q145" s="11">
        <f t="shared" si="9"/>
        <v>3825000</v>
      </c>
    </row>
    <row r="146">
      <c r="A146" s="1" t="s">
        <v>3787</v>
      </c>
      <c r="B146" s="8">
        <v>45888.0</v>
      </c>
      <c r="C146" s="1" t="s">
        <v>34</v>
      </c>
      <c r="D146" s="12"/>
      <c r="E146" s="10">
        <v>320000.0</v>
      </c>
      <c r="F146" s="1" t="s">
        <v>3788</v>
      </c>
      <c r="G146" s="11">
        <f t="shared" si="1"/>
        <v>33406968</v>
      </c>
      <c r="H146" s="11">
        <f t="shared" si="10"/>
        <v>9740500</v>
      </c>
      <c r="I146" s="11">
        <f t="shared" si="2"/>
        <v>15685600</v>
      </c>
      <c r="J146" s="11">
        <f t="shared" si="11"/>
        <v>8668868</v>
      </c>
      <c r="K146" s="11">
        <f t="shared" si="3"/>
        <v>7980868</v>
      </c>
      <c r="L146" s="11">
        <f t="shared" si="4"/>
        <v>4205217</v>
      </c>
      <c r="M146" s="11">
        <f t="shared" si="5"/>
        <v>4810217</v>
      </c>
      <c r="N146" s="11">
        <f t="shared" si="12"/>
        <v>-1544927.667</v>
      </c>
      <c r="O146" s="11">
        <f t="shared" si="13"/>
        <v>-2149927.667</v>
      </c>
      <c r="P146" s="11">
        <f t="shared" si="14"/>
        <v>2660289.333</v>
      </c>
      <c r="Q146" s="11">
        <f t="shared" si="9"/>
        <v>3825000</v>
      </c>
    </row>
    <row r="147">
      <c r="A147" s="1" t="s">
        <v>3789</v>
      </c>
      <c r="B147" s="8">
        <v>45888.0</v>
      </c>
      <c r="C147" s="1" t="s">
        <v>1969</v>
      </c>
      <c r="D147" s="10">
        <v>120000.0</v>
      </c>
      <c r="E147" s="12"/>
      <c r="F147" s="1" t="s">
        <v>3790</v>
      </c>
      <c r="G147" s="11">
        <f t="shared" si="1"/>
        <v>33526968</v>
      </c>
      <c r="H147" s="11">
        <f t="shared" si="10"/>
        <v>9740500</v>
      </c>
      <c r="I147" s="11">
        <f t="shared" si="2"/>
        <v>15685600</v>
      </c>
      <c r="J147" s="11">
        <f t="shared" si="11"/>
        <v>8788868</v>
      </c>
      <c r="K147" s="11">
        <f t="shared" si="3"/>
        <v>8100868</v>
      </c>
      <c r="L147" s="11">
        <f t="shared" si="4"/>
        <v>4205217</v>
      </c>
      <c r="M147" s="11">
        <f t="shared" si="5"/>
        <v>4810217</v>
      </c>
      <c r="N147" s="11">
        <f t="shared" si="12"/>
        <v>-1504927.667</v>
      </c>
      <c r="O147" s="11">
        <f t="shared" si="13"/>
        <v>-2109927.667</v>
      </c>
      <c r="P147" s="11">
        <f t="shared" si="14"/>
        <v>2700289.333</v>
      </c>
      <c r="Q147" s="11">
        <f t="shared" si="9"/>
        <v>3825000</v>
      </c>
    </row>
    <row r="148">
      <c r="A148" s="1" t="s">
        <v>3791</v>
      </c>
      <c r="B148" s="8">
        <v>45888.0</v>
      </c>
      <c r="C148" s="1" t="s">
        <v>25</v>
      </c>
      <c r="D148" s="12"/>
      <c r="E148" s="10">
        <v>475000.0</v>
      </c>
      <c r="F148" s="1" t="s">
        <v>3749</v>
      </c>
      <c r="G148" s="11">
        <f t="shared" si="1"/>
        <v>33526968</v>
      </c>
      <c r="H148" s="11">
        <f t="shared" si="10"/>
        <v>10215500</v>
      </c>
      <c r="I148" s="11">
        <f t="shared" si="2"/>
        <v>15685600</v>
      </c>
      <c r="J148" s="11">
        <f t="shared" si="11"/>
        <v>8313868</v>
      </c>
      <c r="K148" s="11">
        <f t="shared" si="3"/>
        <v>7625868</v>
      </c>
      <c r="L148" s="11">
        <f t="shared" si="4"/>
        <v>4205217</v>
      </c>
      <c r="M148" s="11">
        <f t="shared" si="5"/>
        <v>4810217</v>
      </c>
      <c r="N148" s="11">
        <f t="shared" si="12"/>
        <v>-1663261</v>
      </c>
      <c r="O148" s="11">
        <f t="shared" si="13"/>
        <v>-2268261</v>
      </c>
      <c r="P148" s="11">
        <f t="shared" si="14"/>
        <v>2541956</v>
      </c>
      <c r="Q148" s="11">
        <f t="shared" si="9"/>
        <v>3825000</v>
      </c>
    </row>
    <row r="149">
      <c r="A149" s="1" t="s">
        <v>3792</v>
      </c>
      <c r="B149" s="8">
        <v>45888.0</v>
      </c>
      <c r="C149" s="1" t="s">
        <v>25</v>
      </c>
      <c r="D149" s="12"/>
      <c r="E149" s="10">
        <v>70000.0</v>
      </c>
      <c r="F149" s="1" t="s">
        <v>2214</v>
      </c>
      <c r="G149" s="11">
        <f t="shared" si="1"/>
        <v>33526968</v>
      </c>
      <c r="H149" s="11">
        <f t="shared" si="10"/>
        <v>10285500</v>
      </c>
      <c r="I149" s="11">
        <f t="shared" si="2"/>
        <v>15685600</v>
      </c>
      <c r="J149" s="11">
        <f t="shared" si="11"/>
        <v>8243868</v>
      </c>
      <c r="K149" s="11">
        <f t="shared" si="3"/>
        <v>7555868</v>
      </c>
      <c r="L149" s="11">
        <f t="shared" si="4"/>
        <v>4205217</v>
      </c>
      <c r="M149" s="11">
        <f t="shared" si="5"/>
        <v>4810217</v>
      </c>
      <c r="N149" s="11">
        <f t="shared" si="12"/>
        <v>-1686594.333</v>
      </c>
      <c r="O149" s="11">
        <f t="shared" si="13"/>
        <v>-2291594.333</v>
      </c>
      <c r="P149" s="11">
        <f t="shared" si="14"/>
        <v>2518622.667</v>
      </c>
      <c r="Q149" s="11">
        <f t="shared" si="9"/>
        <v>3825000</v>
      </c>
    </row>
    <row r="150">
      <c r="A150" s="1" t="s">
        <v>3793</v>
      </c>
      <c r="B150" s="8">
        <v>45888.0</v>
      </c>
      <c r="C150" s="1" t="s">
        <v>1969</v>
      </c>
      <c r="D150" s="10">
        <v>800000.0</v>
      </c>
      <c r="E150" s="12"/>
      <c r="F150" s="1" t="s">
        <v>3794</v>
      </c>
      <c r="G150" s="11">
        <f t="shared" si="1"/>
        <v>34326968</v>
      </c>
      <c r="H150" s="11">
        <f t="shared" si="10"/>
        <v>10285500</v>
      </c>
      <c r="I150" s="11">
        <f t="shared" si="2"/>
        <v>15685600</v>
      </c>
      <c r="J150" s="11">
        <f t="shared" si="11"/>
        <v>9043868</v>
      </c>
      <c r="K150" s="11">
        <f t="shared" si="3"/>
        <v>8355868</v>
      </c>
      <c r="L150" s="11">
        <f t="shared" si="4"/>
        <v>4205217</v>
      </c>
      <c r="M150" s="11">
        <f t="shared" si="5"/>
        <v>4810217</v>
      </c>
      <c r="N150" s="11">
        <f t="shared" si="12"/>
        <v>-1419927.667</v>
      </c>
      <c r="O150" s="11">
        <f t="shared" si="13"/>
        <v>-2024927.667</v>
      </c>
      <c r="P150" s="11">
        <f t="shared" si="14"/>
        <v>2785289.333</v>
      </c>
      <c r="Q150" s="11">
        <f t="shared" si="9"/>
        <v>3825000</v>
      </c>
    </row>
    <row r="151">
      <c r="A151" s="1" t="s">
        <v>3795</v>
      </c>
      <c r="B151" s="8">
        <v>45889.0</v>
      </c>
      <c r="C151" s="1" t="s">
        <v>1969</v>
      </c>
      <c r="D151" s="10">
        <v>500000.0</v>
      </c>
      <c r="E151" s="12"/>
      <c r="F151" s="1" t="s">
        <v>3796</v>
      </c>
      <c r="G151" s="11">
        <f t="shared" si="1"/>
        <v>34826968</v>
      </c>
      <c r="H151" s="11">
        <f t="shared" si="10"/>
        <v>10285500</v>
      </c>
      <c r="I151" s="11">
        <f t="shared" si="2"/>
        <v>15685600</v>
      </c>
      <c r="J151" s="11">
        <f t="shared" si="11"/>
        <v>9543868</v>
      </c>
      <c r="K151" s="11">
        <f t="shared" si="3"/>
        <v>8855868</v>
      </c>
      <c r="L151" s="11">
        <f t="shared" si="4"/>
        <v>4205217</v>
      </c>
      <c r="M151" s="11">
        <f t="shared" si="5"/>
        <v>4810217</v>
      </c>
      <c r="N151" s="11">
        <f t="shared" si="12"/>
        <v>-1253261</v>
      </c>
      <c r="O151" s="11">
        <f t="shared" si="13"/>
        <v>-1858261</v>
      </c>
      <c r="P151" s="11">
        <f t="shared" si="14"/>
        <v>2951956</v>
      </c>
      <c r="Q151" s="11">
        <f t="shared" si="9"/>
        <v>3825000</v>
      </c>
    </row>
    <row r="152">
      <c r="A152" s="1" t="s">
        <v>3797</v>
      </c>
      <c r="B152" s="8">
        <v>45890.0</v>
      </c>
      <c r="C152" s="1" t="s">
        <v>1969</v>
      </c>
      <c r="D152" s="10">
        <v>850000.0</v>
      </c>
      <c r="E152" s="12"/>
      <c r="F152" s="1" t="s">
        <v>3798</v>
      </c>
      <c r="G152" s="11">
        <f t="shared" si="1"/>
        <v>35676968</v>
      </c>
      <c r="H152" s="11">
        <f t="shared" si="10"/>
        <v>10285500</v>
      </c>
      <c r="I152" s="11">
        <f t="shared" si="2"/>
        <v>15685600</v>
      </c>
      <c r="J152" s="11">
        <f t="shared" si="11"/>
        <v>10393868</v>
      </c>
      <c r="K152" s="11">
        <f t="shared" si="3"/>
        <v>9705868</v>
      </c>
      <c r="L152" s="11">
        <f t="shared" si="4"/>
        <v>4205217</v>
      </c>
      <c r="M152" s="11">
        <f t="shared" si="5"/>
        <v>4810217</v>
      </c>
      <c r="N152" s="11">
        <f t="shared" si="12"/>
        <v>-969927.6667</v>
      </c>
      <c r="O152" s="11">
        <f t="shared" si="13"/>
        <v>-1574927.667</v>
      </c>
      <c r="P152" s="11">
        <f t="shared" si="14"/>
        <v>3235289.333</v>
      </c>
      <c r="Q152" s="11">
        <f t="shared" si="9"/>
        <v>3825000</v>
      </c>
    </row>
    <row r="153">
      <c r="A153" s="1" t="s">
        <v>3799</v>
      </c>
      <c r="B153" s="8">
        <v>45891.0</v>
      </c>
      <c r="C153" s="1" t="s">
        <v>25</v>
      </c>
      <c r="D153" s="12"/>
      <c r="E153" s="10">
        <v>500000.0</v>
      </c>
      <c r="F153" s="1" t="s">
        <v>3800</v>
      </c>
      <c r="G153" s="11">
        <f t="shared" si="1"/>
        <v>35676968</v>
      </c>
      <c r="H153" s="11">
        <f t="shared" si="10"/>
        <v>10785500</v>
      </c>
      <c r="I153" s="11">
        <f t="shared" si="2"/>
        <v>15685600</v>
      </c>
      <c r="J153" s="11">
        <f t="shared" si="11"/>
        <v>9893868</v>
      </c>
      <c r="K153" s="11">
        <f t="shared" si="3"/>
        <v>9205868</v>
      </c>
      <c r="L153" s="11">
        <f t="shared" si="4"/>
        <v>4205217</v>
      </c>
      <c r="M153" s="11">
        <f t="shared" si="5"/>
        <v>4810217</v>
      </c>
      <c r="N153" s="11">
        <f t="shared" si="12"/>
        <v>-1136594.333</v>
      </c>
      <c r="O153" s="11">
        <f t="shared" si="13"/>
        <v>-1741594.333</v>
      </c>
      <c r="P153" s="11">
        <f t="shared" si="14"/>
        <v>3068622.667</v>
      </c>
      <c r="Q153" s="11">
        <f t="shared" si="9"/>
        <v>3825000</v>
      </c>
    </row>
    <row r="154">
      <c r="A154" s="1" t="s">
        <v>3801</v>
      </c>
      <c r="B154" s="8">
        <v>45891.0</v>
      </c>
      <c r="C154" s="1" t="s">
        <v>25</v>
      </c>
      <c r="D154" s="12"/>
      <c r="E154" s="10">
        <v>491000.0</v>
      </c>
      <c r="F154" s="1" t="s">
        <v>3802</v>
      </c>
      <c r="G154" s="11">
        <f t="shared" si="1"/>
        <v>35676968</v>
      </c>
      <c r="H154" s="11">
        <f t="shared" si="10"/>
        <v>11276500</v>
      </c>
      <c r="I154" s="11">
        <f t="shared" si="2"/>
        <v>15685600</v>
      </c>
      <c r="J154" s="11">
        <f t="shared" si="11"/>
        <v>9402868</v>
      </c>
      <c r="K154" s="11">
        <f t="shared" si="3"/>
        <v>8714868</v>
      </c>
      <c r="L154" s="11">
        <f t="shared" si="4"/>
        <v>4205217</v>
      </c>
      <c r="M154" s="11">
        <f t="shared" si="5"/>
        <v>4810217</v>
      </c>
      <c r="N154" s="11">
        <f t="shared" si="12"/>
        <v>-1300261</v>
      </c>
      <c r="O154" s="11">
        <f t="shared" si="13"/>
        <v>-1905261</v>
      </c>
      <c r="P154" s="11">
        <f t="shared" si="14"/>
        <v>2904956</v>
      </c>
      <c r="Q154" s="11">
        <f t="shared" si="9"/>
        <v>3825000</v>
      </c>
    </row>
    <row r="155">
      <c r="A155" s="1" t="s">
        <v>3803</v>
      </c>
      <c r="B155" s="8">
        <v>45891.0</v>
      </c>
      <c r="C155" s="1" t="s">
        <v>25</v>
      </c>
      <c r="D155" s="12"/>
      <c r="E155" s="10">
        <v>28000.0</v>
      </c>
      <c r="F155" s="1" t="s">
        <v>2386</v>
      </c>
      <c r="G155" s="11">
        <f t="shared" si="1"/>
        <v>35676968</v>
      </c>
      <c r="H155" s="11">
        <f t="shared" si="10"/>
        <v>11304500</v>
      </c>
      <c r="I155" s="11">
        <f t="shared" si="2"/>
        <v>15685600</v>
      </c>
      <c r="J155" s="11">
        <f t="shared" si="11"/>
        <v>9374868</v>
      </c>
      <c r="K155" s="11">
        <f t="shared" si="3"/>
        <v>8686868</v>
      </c>
      <c r="L155" s="11">
        <f t="shared" si="4"/>
        <v>4205217</v>
      </c>
      <c r="M155" s="11">
        <f t="shared" si="5"/>
        <v>4810217</v>
      </c>
      <c r="N155" s="11">
        <f t="shared" si="12"/>
        <v>-1309594.333</v>
      </c>
      <c r="O155" s="11">
        <f t="shared" si="13"/>
        <v>-1914594.333</v>
      </c>
      <c r="P155" s="11">
        <f t="shared" si="14"/>
        <v>2895622.667</v>
      </c>
      <c r="Q155" s="11">
        <f t="shared" si="9"/>
        <v>3825000</v>
      </c>
    </row>
    <row r="156">
      <c r="A156" s="1" t="s">
        <v>3804</v>
      </c>
      <c r="B156" s="8">
        <v>45891.0</v>
      </c>
      <c r="C156" s="1" t="s">
        <v>25</v>
      </c>
      <c r="D156" s="12"/>
      <c r="E156" s="10">
        <v>35000.0</v>
      </c>
      <c r="F156" s="1" t="s">
        <v>2798</v>
      </c>
      <c r="G156" s="11">
        <f t="shared" si="1"/>
        <v>35676968</v>
      </c>
      <c r="H156" s="11">
        <f t="shared" si="10"/>
        <v>11339500</v>
      </c>
      <c r="I156" s="11">
        <f t="shared" si="2"/>
        <v>15685600</v>
      </c>
      <c r="J156" s="11">
        <f t="shared" si="11"/>
        <v>9339868</v>
      </c>
      <c r="K156" s="11">
        <f t="shared" si="3"/>
        <v>8651868</v>
      </c>
      <c r="L156" s="11">
        <f t="shared" si="4"/>
        <v>4205217</v>
      </c>
      <c r="M156" s="11">
        <f t="shared" si="5"/>
        <v>4810217</v>
      </c>
      <c r="N156" s="11">
        <f t="shared" si="12"/>
        <v>-1321261</v>
      </c>
      <c r="O156" s="11">
        <f t="shared" si="13"/>
        <v>-1926261</v>
      </c>
      <c r="P156" s="11">
        <f t="shared" si="14"/>
        <v>2883956</v>
      </c>
      <c r="Q156" s="11">
        <f t="shared" si="9"/>
        <v>3825000</v>
      </c>
    </row>
    <row r="157">
      <c r="A157" s="14" t="s">
        <v>3805</v>
      </c>
      <c r="B157" s="8">
        <v>45891.0</v>
      </c>
      <c r="C157" s="1" t="s">
        <v>25</v>
      </c>
      <c r="D157" s="12"/>
      <c r="E157" s="10">
        <v>192000.0</v>
      </c>
      <c r="F157" s="1" t="s">
        <v>37</v>
      </c>
      <c r="G157" s="11">
        <f t="shared" si="1"/>
        <v>35676968</v>
      </c>
      <c r="H157" s="11">
        <f t="shared" si="10"/>
        <v>11531500</v>
      </c>
      <c r="I157" s="11">
        <f t="shared" si="2"/>
        <v>15685600</v>
      </c>
      <c r="J157" s="11">
        <f t="shared" si="11"/>
        <v>9147868</v>
      </c>
      <c r="K157" s="11">
        <f t="shared" si="3"/>
        <v>8459868</v>
      </c>
      <c r="L157" s="11">
        <f t="shared" si="4"/>
        <v>4205217</v>
      </c>
      <c r="M157" s="11">
        <f t="shared" si="5"/>
        <v>4810217</v>
      </c>
      <c r="N157" s="11">
        <f t="shared" si="12"/>
        <v>-1385261</v>
      </c>
      <c r="O157" s="11">
        <f t="shared" si="13"/>
        <v>-1990261</v>
      </c>
      <c r="P157" s="11">
        <f t="shared" si="14"/>
        <v>2819956</v>
      </c>
      <c r="Q157" s="11">
        <f t="shared" si="9"/>
        <v>3825000</v>
      </c>
    </row>
    <row r="158">
      <c r="A158" s="1" t="s">
        <v>3806</v>
      </c>
      <c r="B158" s="8">
        <v>45891.0</v>
      </c>
      <c r="C158" s="1" t="s">
        <v>25</v>
      </c>
      <c r="D158" s="12"/>
      <c r="E158" s="10">
        <v>20000.0</v>
      </c>
      <c r="F158" s="1" t="s">
        <v>3807</v>
      </c>
      <c r="G158" s="11">
        <f t="shared" si="1"/>
        <v>35676968</v>
      </c>
      <c r="H158" s="11">
        <f t="shared" si="10"/>
        <v>11551500</v>
      </c>
      <c r="I158" s="11">
        <f t="shared" si="2"/>
        <v>15685600</v>
      </c>
      <c r="J158" s="11">
        <f t="shared" si="11"/>
        <v>9127868</v>
      </c>
      <c r="K158" s="11">
        <f t="shared" si="3"/>
        <v>8439868</v>
      </c>
      <c r="L158" s="11">
        <f t="shared" si="4"/>
        <v>4205217</v>
      </c>
      <c r="M158" s="11">
        <f t="shared" si="5"/>
        <v>4810217</v>
      </c>
      <c r="N158" s="11">
        <f t="shared" si="12"/>
        <v>-1391927.667</v>
      </c>
      <c r="O158" s="11">
        <f t="shared" si="13"/>
        <v>-1996927.667</v>
      </c>
      <c r="P158" s="11">
        <f t="shared" si="14"/>
        <v>2813289.333</v>
      </c>
      <c r="Q158" s="11">
        <f t="shared" si="9"/>
        <v>3825000</v>
      </c>
    </row>
    <row r="159">
      <c r="A159" s="1" t="s">
        <v>3808</v>
      </c>
      <c r="B159" s="8">
        <v>45891.0</v>
      </c>
      <c r="C159" s="1" t="s">
        <v>25</v>
      </c>
      <c r="D159" s="12"/>
      <c r="E159" s="10">
        <v>144000.0</v>
      </c>
      <c r="F159" s="1" t="s">
        <v>62</v>
      </c>
      <c r="G159" s="11">
        <f t="shared" si="1"/>
        <v>35676968</v>
      </c>
      <c r="H159" s="11">
        <f t="shared" si="10"/>
        <v>11695500</v>
      </c>
      <c r="I159" s="11">
        <f t="shared" si="2"/>
        <v>15685600</v>
      </c>
      <c r="J159" s="11">
        <f t="shared" si="11"/>
        <v>8983868</v>
      </c>
      <c r="K159" s="11">
        <f t="shared" si="3"/>
        <v>8295868</v>
      </c>
      <c r="L159" s="11">
        <f t="shared" si="4"/>
        <v>4205217</v>
      </c>
      <c r="M159" s="11">
        <f t="shared" si="5"/>
        <v>4810217</v>
      </c>
      <c r="N159" s="11">
        <f t="shared" si="12"/>
        <v>-1439927.667</v>
      </c>
      <c r="O159" s="11">
        <f t="shared" si="13"/>
        <v>-2044927.667</v>
      </c>
      <c r="P159" s="11">
        <f t="shared" si="14"/>
        <v>2765289.333</v>
      </c>
      <c r="Q159" s="11">
        <f t="shared" si="9"/>
        <v>3825000</v>
      </c>
    </row>
    <row r="160">
      <c r="A160" s="1" t="s">
        <v>3809</v>
      </c>
      <c r="B160" s="8">
        <v>45891.0</v>
      </c>
      <c r="C160" s="1" t="s">
        <v>25</v>
      </c>
      <c r="D160" s="12"/>
      <c r="E160" s="10">
        <v>744000.0</v>
      </c>
      <c r="F160" s="1" t="s">
        <v>3810</v>
      </c>
      <c r="G160" s="11">
        <f t="shared" si="1"/>
        <v>35676968</v>
      </c>
      <c r="H160" s="11">
        <f t="shared" si="10"/>
        <v>12439500</v>
      </c>
      <c r="I160" s="11">
        <f t="shared" si="2"/>
        <v>15685600</v>
      </c>
      <c r="J160" s="11">
        <f t="shared" si="11"/>
        <v>8239868</v>
      </c>
      <c r="K160" s="11">
        <f t="shared" si="3"/>
        <v>7551868</v>
      </c>
      <c r="L160" s="11">
        <f t="shared" si="4"/>
        <v>4205217</v>
      </c>
      <c r="M160" s="11">
        <f t="shared" si="5"/>
        <v>4810217</v>
      </c>
      <c r="N160" s="11">
        <f t="shared" si="12"/>
        <v>-1687927.667</v>
      </c>
      <c r="O160" s="11">
        <f t="shared" si="13"/>
        <v>-2292927.667</v>
      </c>
      <c r="P160" s="11">
        <f t="shared" si="14"/>
        <v>2517289.333</v>
      </c>
      <c r="Q160" s="11">
        <f t="shared" si="9"/>
        <v>3825000</v>
      </c>
    </row>
    <row r="161">
      <c r="A161" s="1" t="s">
        <v>3811</v>
      </c>
      <c r="B161" s="8">
        <v>45891.0</v>
      </c>
      <c r="C161" s="1" t="s">
        <v>25</v>
      </c>
      <c r="D161" s="12"/>
      <c r="E161" s="10">
        <v>240000.0</v>
      </c>
      <c r="F161" s="1" t="s">
        <v>3812</v>
      </c>
      <c r="G161" s="11">
        <f t="shared" si="1"/>
        <v>35676968</v>
      </c>
      <c r="H161" s="11">
        <f t="shared" si="10"/>
        <v>12679500</v>
      </c>
      <c r="I161" s="11">
        <f t="shared" si="2"/>
        <v>15685600</v>
      </c>
      <c r="J161" s="11">
        <f t="shared" si="11"/>
        <v>7999868</v>
      </c>
      <c r="K161" s="11">
        <f t="shared" si="3"/>
        <v>7311868</v>
      </c>
      <c r="L161" s="11">
        <f t="shared" si="4"/>
        <v>4205217</v>
      </c>
      <c r="M161" s="11">
        <f t="shared" si="5"/>
        <v>4810217</v>
      </c>
      <c r="N161" s="11">
        <f t="shared" si="12"/>
        <v>-1767927.667</v>
      </c>
      <c r="O161" s="11">
        <f t="shared" si="13"/>
        <v>-2372927.667</v>
      </c>
      <c r="P161" s="11">
        <f t="shared" si="14"/>
        <v>2437289.333</v>
      </c>
      <c r="Q161" s="11">
        <f t="shared" si="9"/>
        <v>3825000</v>
      </c>
    </row>
    <row r="162">
      <c r="A162" s="1" t="s">
        <v>3813</v>
      </c>
      <c r="B162" s="8">
        <v>45891.0</v>
      </c>
      <c r="C162" s="1" t="s">
        <v>34</v>
      </c>
      <c r="D162" s="12"/>
      <c r="E162" s="10">
        <v>4353000.0</v>
      </c>
      <c r="F162" s="1" t="s">
        <v>3814</v>
      </c>
      <c r="G162" s="11">
        <f t="shared" si="1"/>
        <v>35676968</v>
      </c>
      <c r="H162" s="11">
        <f t="shared" si="10"/>
        <v>12679500</v>
      </c>
      <c r="I162" s="11">
        <f t="shared" si="2"/>
        <v>20038600</v>
      </c>
      <c r="J162" s="11">
        <f t="shared" si="11"/>
        <v>3646868</v>
      </c>
      <c r="K162" s="11">
        <f t="shared" si="3"/>
        <v>2958868</v>
      </c>
      <c r="L162" s="11">
        <f t="shared" si="4"/>
        <v>4205217</v>
      </c>
      <c r="M162" s="11">
        <f t="shared" si="5"/>
        <v>4810217</v>
      </c>
      <c r="N162" s="11">
        <f t="shared" si="12"/>
        <v>-3218927.667</v>
      </c>
      <c r="O162" s="11">
        <f t="shared" si="13"/>
        <v>-3823927.667</v>
      </c>
      <c r="P162" s="11">
        <f t="shared" si="14"/>
        <v>986289.3333</v>
      </c>
      <c r="Q162" s="11">
        <f t="shared" si="9"/>
        <v>3825000</v>
      </c>
    </row>
    <row r="163">
      <c r="A163" s="1" t="s">
        <v>3815</v>
      </c>
      <c r="B163" s="8">
        <v>45891.0</v>
      </c>
      <c r="C163" s="1" t="s">
        <v>25</v>
      </c>
      <c r="D163" s="12"/>
      <c r="E163" s="10">
        <v>500000.0</v>
      </c>
      <c r="F163" s="1" t="s">
        <v>3816</v>
      </c>
      <c r="G163" s="11">
        <f t="shared" si="1"/>
        <v>35676968</v>
      </c>
      <c r="H163" s="11">
        <f t="shared" si="10"/>
        <v>13179500</v>
      </c>
      <c r="I163" s="11">
        <f t="shared" si="2"/>
        <v>20038600</v>
      </c>
      <c r="J163" s="11">
        <f t="shared" si="11"/>
        <v>3146868</v>
      </c>
      <c r="K163" s="11">
        <f t="shared" si="3"/>
        <v>2458868</v>
      </c>
      <c r="L163" s="11">
        <f t="shared" si="4"/>
        <v>4205217</v>
      </c>
      <c r="M163" s="11">
        <f t="shared" si="5"/>
        <v>4810217</v>
      </c>
      <c r="N163" s="11">
        <f t="shared" si="12"/>
        <v>-3385594.333</v>
      </c>
      <c r="O163" s="11">
        <f t="shared" si="13"/>
        <v>-3990594.333</v>
      </c>
      <c r="P163" s="11">
        <f t="shared" si="14"/>
        <v>819622.6667</v>
      </c>
      <c r="Q163" s="11">
        <f t="shared" si="9"/>
        <v>3825000</v>
      </c>
    </row>
    <row r="164">
      <c r="A164" s="1" t="s">
        <v>3817</v>
      </c>
      <c r="B164" s="8">
        <v>45888.0</v>
      </c>
      <c r="C164" s="1" t="s">
        <v>6</v>
      </c>
      <c r="D164" s="10">
        <v>250000.0</v>
      </c>
      <c r="E164" s="12"/>
      <c r="F164" s="1" t="s">
        <v>3818</v>
      </c>
      <c r="G164" s="11">
        <f t="shared" si="1"/>
        <v>35926968</v>
      </c>
      <c r="H164" s="11">
        <f t="shared" si="10"/>
        <v>13179500</v>
      </c>
      <c r="I164" s="11">
        <f t="shared" si="2"/>
        <v>20038600</v>
      </c>
      <c r="J164" s="11">
        <f t="shared" si="11"/>
        <v>3396868</v>
      </c>
      <c r="K164" s="11">
        <f t="shared" si="3"/>
        <v>2708868</v>
      </c>
      <c r="L164" s="11">
        <f t="shared" si="4"/>
        <v>4205217</v>
      </c>
      <c r="M164" s="11">
        <f t="shared" si="5"/>
        <v>4810217</v>
      </c>
      <c r="N164" s="11">
        <f t="shared" si="12"/>
        <v>-3302261</v>
      </c>
      <c r="O164" s="11">
        <f t="shared" si="13"/>
        <v>-3907261</v>
      </c>
      <c r="P164" s="11">
        <f t="shared" si="14"/>
        <v>902956</v>
      </c>
      <c r="Q164" s="11">
        <f t="shared" si="9"/>
        <v>3825000</v>
      </c>
    </row>
    <row r="165">
      <c r="A165" s="1" t="s">
        <v>3819</v>
      </c>
      <c r="B165" s="8">
        <v>45888.0</v>
      </c>
      <c r="C165" s="1" t="s">
        <v>6</v>
      </c>
      <c r="D165" s="10">
        <v>382500.0</v>
      </c>
      <c r="E165" s="12"/>
      <c r="F165" s="1" t="s">
        <v>3820</v>
      </c>
      <c r="G165" s="11">
        <f t="shared" si="1"/>
        <v>36309468</v>
      </c>
      <c r="H165" s="11">
        <f t="shared" si="10"/>
        <v>13179500</v>
      </c>
      <c r="I165" s="11">
        <f t="shared" si="2"/>
        <v>20038600</v>
      </c>
      <c r="J165" s="11">
        <f t="shared" si="11"/>
        <v>3779368</v>
      </c>
      <c r="K165" s="11">
        <f t="shared" si="3"/>
        <v>3091368</v>
      </c>
      <c r="L165" s="11">
        <f t="shared" si="4"/>
        <v>4205217</v>
      </c>
      <c r="M165" s="11">
        <f t="shared" si="5"/>
        <v>4810217</v>
      </c>
      <c r="N165" s="11">
        <f t="shared" si="12"/>
        <v>-3174761</v>
      </c>
      <c r="O165" s="11">
        <f t="shared" si="13"/>
        <v>-3779761</v>
      </c>
      <c r="P165" s="11">
        <f t="shared" si="14"/>
        <v>1030456</v>
      </c>
      <c r="Q165" s="11">
        <f t="shared" si="9"/>
        <v>3825000</v>
      </c>
    </row>
    <row r="166">
      <c r="A166" s="1" t="s">
        <v>3821</v>
      </c>
      <c r="B166" s="8">
        <v>45888.0</v>
      </c>
      <c r="C166" s="1" t="s">
        <v>6</v>
      </c>
      <c r="D166" s="10">
        <v>50000.0</v>
      </c>
      <c r="E166" s="12"/>
      <c r="F166" s="1" t="s">
        <v>3822</v>
      </c>
      <c r="G166" s="11">
        <f t="shared" si="1"/>
        <v>36359468</v>
      </c>
      <c r="H166" s="11">
        <f t="shared" si="10"/>
        <v>13179500</v>
      </c>
      <c r="I166" s="11">
        <f t="shared" si="2"/>
        <v>20038600</v>
      </c>
      <c r="J166" s="11">
        <f t="shared" si="11"/>
        <v>3829368</v>
      </c>
      <c r="K166" s="11">
        <f t="shared" si="3"/>
        <v>3141368</v>
      </c>
      <c r="L166" s="11">
        <f t="shared" si="4"/>
        <v>4205217</v>
      </c>
      <c r="M166" s="11">
        <f t="shared" si="5"/>
        <v>4810217</v>
      </c>
      <c r="N166" s="11">
        <f t="shared" si="12"/>
        <v>-3158094.333</v>
      </c>
      <c r="O166" s="11">
        <f t="shared" si="13"/>
        <v>-3763094.333</v>
      </c>
      <c r="P166" s="11">
        <f t="shared" si="14"/>
        <v>1047122.667</v>
      </c>
      <c r="Q166" s="11">
        <f t="shared" si="9"/>
        <v>3825000</v>
      </c>
    </row>
    <row r="167">
      <c r="A167" s="1" t="s">
        <v>3823</v>
      </c>
      <c r="B167" s="8">
        <v>45888.0</v>
      </c>
      <c r="C167" s="1" t="s">
        <v>6</v>
      </c>
      <c r="D167" s="10">
        <v>408000.0</v>
      </c>
      <c r="E167" s="12"/>
      <c r="F167" s="1" t="s">
        <v>3824</v>
      </c>
      <c r="G167" s="11">
        <f t="shared" si="1"/>
        <v>36767468</v>
      </c>
      <c r="H167" s="11">
        <f t="shared" si="10"/>
        <v>13179500</v>
      </c>
      <c r="I167" s="11">
        <f t="shared" si="2"/>
        <v>20038600</v>
      </c>
      <c r="J167" s="11">
        <f t="shared" si="11"/>
        <v>4237368</v>
      </c>
      <c r="K167" s="11">
        <f t="shared" si="3"/>
        <v>3549368</v>
      </c>
      <c r="L167" s="11">
        <f t="shared" si="4"/>
        <v>4205217</v>
      </c>
      <c r="M167" s="11">
        <f t="shared" si="5"/>
        <v>4810217</v>
      </c>
      <c r="N167" s="11">
        <f t="shared" si="12"/>
        <v>-3022094.333</v>
      </c>
      <c r="O167" s="11">
        <f t="shared" si="13"/>
        <v>-3627094.333</v>
      </c>
      <c r="P167" s="11">
        <f t="shared" si="14"/>
        <v>1183122.667</v>
      </c>
      <c r="Q167" s="11">
        <f t="shared" si="9"/>
        <v>3825000</v>
      </c>
    </row>
    <row r="168">
      <c r="A168" s="1" t="s">
        <v>3825</v>
      </c>
      <c r="B168" s="8">
        <v>45889.0</v>
      </c>
      <c r="C168" s="1" t="s">
        <v>6</v>
      </c>
      <c r="D168" s="10">
        <v>17000.0</v>
      </c>
      <c r="E168" s="12"/>
      <c r="F168" s="1" t="s">
        <v>3826</v>
      </c>
      <c r="G168" s="11">
        <f t="shared" si="1"/>
        <v>36784468</v>
      </c>
      <c r="H168" s="11">
        <f t="shared" si="10"/>
        <v>13179500</v>
      </c>
      <c r="I168" s="11">
        <f t="shared" si="2"/>
        <v>20038600</v>
      </c>
      <c r="J168" s="11">
        <f t="shared" si="11"/>
        <v>4254368</v>
      </c>
      <c r="K168" s="11">
        <f t="shared" si="3"/>
        <v>3566368</v>
      </c>
      <c r="L168" s="11">
        <f t="shared" si="4"/>
        <v>4205217</v>
      </c>
      <c r="M168" s="11">
        <f t="shared" si="5"/>
        <v>4810217</v>
      </c>
      <c r="N168" s="11">
        <f t="shared" si="12"/>
        <v>-3016427.667</v>
      </c>
      <c r="O168" s="11">
        <f t="shared" si="13"/>
        <v>-3621427.667</v>
      </c>
      <c r="P168" s="11">
        <f t="shared" si="14"/>
        <v>1188789.333</v>
      </c>
      <c r="Q168" s="11">
        <f t="shared" si="9"/>
        <v>3825000</v>
      </c>
    </row>
    <row r="169">
      <c r="A169" s="1" t="s">
        <v>3827</v>
      </c>
      <c r="B169" s="8">
        <v>45889.0</v>
      </c>
      <c r="C169" s="1" t="s">
        <v>6</v>
      </c>
      <c r="D169" s="10">
        <v>272000.0</v>
      </c>
      <c r="E169" s="12"/>
      <c r="F169" s="1" t="s">
        <v>3828</v>
      </c>
      <c r="G169" s="11">
        <f t="shared" si="1"/>
        <v>37056468</v>
      </c>
      <c r="H169" s="11">
        <f t="shared" si="10"/>
        <v>13179500</v>
      </c>
      <c r="I169" s="11">
        <f t="shared" si="2"/>
        <v>20038600</v>
      </c>
      <c r="J169" s="11">
        <f t="shared" si="11"/>
        <v>4526368</v>
      </c>
      <c r="K169" s="11">
        <f t="shared" si="3"/>
        <v>3838368</v>
      </c>
      <c r="L169" s="11">
        <f t="shared" si="4"/>
        <v>4205217</v>
      </c>
      <c r="M169" s="11">
        <f t="shared" si="5"/>
        <v>4810217</v>
      </c>
      <c r="N169" s="11">
        <f t="shared" si="12"/>
        <v>-2925761</v>
      </c>
      <c r="O169" s="11">
        <f t="shared" si="13"/>
        <v>-3530761</v>
      </c>
      <c r="P169" s="11">
        <f t="shared" si="14"/>
        <v>1279456</v>
      </c>
      <c r="Q169" s="11">
        <f t="shared" si="9"/>
        <v>3825000</v>
      </c>
    </row>
    <row r="170">
      <c r="A170" s="1" t="s">
        <v>3829</v>
      </c>
      <c r="B170" s="8">
        <v>45889.0</v>
      </c>
      <c r="C170" s="1" t="s">
        <v>6</v>
      </c>
      <c r="D170" s="10">
        <v>20000.0</v>
      </c>
      <c r="E170" s="12"/>
      <c r="F170" s="1" t="s">
        <v>3830</v>
      </c>
      <c r="G170" s="11">
        <f t="shared" si="1"/>
        <v>37076468</v>
      </c>
      <c r="H170" s="11">
        <f t="shared" si="10"/>
        <v>13179500</v>
      </c>
      <c r="I170" s="11">
        <f t="shared" si="2"/>
        <v>20038600</v>
      </c>
      <c r="J170" s="11">
        <f t="shared" si="11"/>
        <v>4546368</v>
      </c>
      <c r="K170" s="11">
        <f t="shared" si="3"/>
        <v>3858368</v>
      </c>
      <c r="L170" s="11">
        <f t="shared" si="4"/>
        <v>4205217</v>
      </c>
      <c r="M170" s="11">
        <f t="shared" si="5"/>
        <v>4810217</v>
      </c>
      <c r="N170" s="11">
        <f t="shared" si="12"/>
        <v>-2919094.333</v>
      </c>
      <c r="O170" s="11">
        <f t="shared" si="13"/>
        <v>-3524094.333</v>
      </c>
      <c r="P170" s="11">
        <f t="shared" si="14"/>
        <v>1286122.667</v>
      </c>
      <c r="Q170" s="11">
        <f t="shared" si="9"/>
        <v>3825000</v>
      </c>
    </row>
    <row r="171">
      <c r="A171" s="1" t="s">
        <v>3831</v>
      </c>
      <c r="B171" s="8">
        <v>45889.0</v>
      </c>
      <c r="C171" s="1" t="s">
        <v>6</v>
      </c>
      <c r="D171" s="10">
        <v>51000.0</v>
      </c>
      <c r="E171" s="12"/>
      <c r="F171" s="1" t="s">
        <v>3832</v>
      </c>
      <c r="G171" s="11">
        <f t="shared" si="1"/>
        <v>37127468</v>
      </c>
      <c r="H171" s="11">
        <f t="shared" si="10"/>
        <v>13179500</v>
      </c>
      <c r="I171" s="11">
        <f t="shared" si="2"/>
        <v>20038600</v>
      </c>
      <c r="J171" s="11">
        <f t="shared" si="11"/>
        <v>4597368</v>
      </c>
      <c r="K171" s="11">
        <f t="shared" si="3"/>
        <v>3909368</v>
      </c>
      <c r="L171" s="11">
        <f t="shared" si="4"/>
        <v>4205217</v>
      </c>
      <c r="M171" s="11">
        <f t="shared" si="5"/>
        <v>4810217</v>
      </c>
      <c r="N171" s="11">
        <f t="shared" si="12"/>
        <v>-2902094.333</v>
      </c>
      <c r="O171" s="11">
        <f t="shared" si="13"/>
        <v>-3507094.333</v>
      </c>
      <c r="P171" s="11">
        <f t="shared" si="14"/>
        <v>1303122.667</v>
      </c>
      <c r="Q171" s="11">
        <f t="shared" si="9"/>
        <v>3825000</v>
      </c>
    </row>
    <row r="172">
      <c r="A172" s="1" t="s">
        <v>3833</v>
      </c>
      <c r="B172" s="8">
        <v>45889.0</v>
      </c>
      <c r="C172" s="1" t="s">
        <v>6</v>
      </c>
      <c r="D172" s="10">
        <v>125000.0</v>
      </c>
      <c r="E172" s="12"/>
      <c r="F172" s="1" t="s">
        <v>3834</v>
      </c>
      <c r="G172" s="11">
        <f t="shared" si="1"/>
        <v>37252468</v>
      </c>
      <c r="H172" s="11">
        <f t="shared" si="10"/>
        <v>13179500</v>
      </c>
      <c r="I172" s="11">
        <f t="shared" si="2"/>
        <v>20038600</v>
      </c>
      <c r="J172" s="11">
        <f t="shared" si="11"/>
        <v>4722368</v>
      </c>
      <c r="K172" s="11">
        <f t="shared" si="3"/>
        <v>4034368</v>
      </c>
      <c r="L172" s="11">
        <f t="shared" si="4"/>
        <v>4205217</v>
      </c>
      <c r="M172" s="11">
        <f t="shared" si="5"/>
        <v>4810217</v>
      </c>
      <c r="N172" s="11">
        <f t="shared" si="12"/>
        <v>-2860427.667</v>
      </c>
      <c r="O172" s="11">
        <f t="shared" si="13"/>
        <v>-3465427.667</v>
      </c>
      <c r="P172" s="11">
        <f t="shared" si="14"/>
        <v>1344789.333</v>
      </c>
      <c r="Q172" s="11">
        <f t="shared" si="9"/>
        <v>3825000</v>
      </c>
    </row>
    <row r="173">
      <c r="A173" s="1" t="s">
        <v>3835</v>
      </c>
      <c r="B173" s="8">
        <v>45890.0</v>
      </c>
      <c r="C173" s="1" t="s">
        <v>6</v>
      </c>
      <c r="D173" s="10">
        <v>102000.0</v>
      </c>
      <c r="E173" s="12"/>
      <c r="F173" s="1" t="s">
        <v>3492</v>
      </c>
      <c r="G173" s="11">
        <f t="shared" si="1"/>
        <v>37354468</v>
      </c>
      <c r="H173" s="11">
        <f t="shared" si="10"/>
        <v>13179500</v>
      </c>
      <c r="I173" s="11">
        <f t="shared" si="2"/>
        <v>20038600</v>
      </c>
      <c r="J173" s="11">
        <f t="shared" si="11"/>
        <v>4824368</v>
      </c>
      <c r="K173" s="11">
        <f t="shared" si="3"/>
        <v>4136368</v>
      </c>
      <c r="L173" s="11">
        <f t="shared" si="4"/>
        <v>4205217</v>
      </c>
      <c r="M173" s="11">
        <f t="shared" si="5"/>
        <v>4810217</v>
      </c>
      <c r="N173" s="11">
        <f t="shared" si="12"/>
        <v>-2826427.667</v>
      </c>
      <c r="O173" s="11">
        <f t="shared" si="13"/>
        <v>-3431427.667</v>
      </c>
      <c r="P173" s="11">
        <f t="shared" si="14"/>
        <v>1378789.333</v>
      </c>
      <c r="Q173" s="11">
        <f t="shared" si="9"/>
        <v>3825000</v>
      </c>
    </row>
    <row r="174">
      <c r="A174" s="1" t="s">
        <v>3836</v>
      </c>
      <c r="B174" s="8">
        <v>45890.0</v>
      </c>
      <c r="C174" s="1" t="s">
        <v>6</v>
      </c>
      <c r="D174" s="10">
        <v>68000.0</v>
      </c>
      <c r="E174" s="12"/>
      <c r="F174" s="1" t="s">
        <v>3824</v>
      </c>
      <c r="G174" s="11">
        <f t="shared" si="1"/>
        <v>37422468</v>
      </c>
      <c r="H174" s="11">
        <f t="shared" si="10"/>
        <v>13179500</v>
      </c>
      <c r="I174" s="11">
        <f t="shared" si="2"/>
        <v>20038600</v>
      </c>
      <c r="J174" s="11">
        <f t="shared" si="11"/>
        <v>4892368</v>
      </c>
      <c r="K174" s="11">
        <f t="shared" si="3"/>
        <v>4204368</v>
      </c>
      <c r="L174" s="11">
        <f t="shared" si="4"/>
        <v>4205217</v>
      </c>
      <c r="M174" s="11">
        <f t="shared" si="5"/>
        <v>4810217</v>
      </c>
      <c r="N174" s="11">
        <f t="shared" si="12"/>
        <v>-2803761</v>
      </c>
      <c r="O174" s="11">
        <f t="shared" si="13"/>
        <v>-3408761</v>
      </c>
      <c r="P174" s="11">
        <f t="shared" si="14"/>
        <v>1401456</v>
      </c>
      <c r="Q174" s="11">
        <f t="shared" si="9"/>
        <v>3825000</v>
      </c>
    </row>
    <row r="175">
      <c r="A175" s="1" t="s">
        <v>3837</v>
      </c>
      <c r="B175" s="8">
        <v>45890.0</v>
      </c>
      <c r="C175" s="1" t="s">
        <v>6</v>
      </c>
      <c r="D175" s="10">
        <v>132000.0</v>
      </c>
      <c r="E175" s="12"/>
      <c r="F175" s="1" t="s">
        <v>3838</v>
      </c>
      <c r="G175" s="11">
        <f t="shared" si="1"/>
        <v>37554468</v>
      </c>
      <c r="H175" s="11">
        <f t="shared" si="10"/>
        <v>13179500</v>
      </c>
      <c r="I175" s="11">
        <f t="shared" si="2"/>
        <v>20038600</v>
      </c>
      <c r="J175" s="11">
        <f t="shared" si="11"/>
        <v>5024368</v>
      </c>
      <c r="K175" s="11">
        <f t="shared" si="3"/>
        <v>4336368</v>
      </c>
      <c r="L175" s="11">
        <f t="shared" si="4"/>
        <v>4205217</v>
      </c>
      <c r="M175" s="11">
        <f t="shared" si="5"/>
        <v>4810217</v>
      </c>
      <c r="N175" s="11">
        <f t="shared" si="12"/>
        <v>-2759761</v>
      </c>
      <c r="O175" s="11">
        <f t="shared" si="13"/>
        <v>-3364761</v>
      </c>
      <c r="P175" s="11">
        <f t="shared" si="14"/>
        <v>1445456</v>
      </c>
      <c r="Q175" s="11">
        <f t="shared" si="9"/>
        <v>3825000</v>
      </c>
    </row>
    <row r="176">
      <c r="A176" s="1" t="s">
        <v>3839</v>
      </c>
      <c r="B176" s="8">
        <v>45890.0</v>
      </c>
      <c r="C176" s="1" t="s">
        <v>6</v>
      </c>
      <c r="D176" s="10">
        <v>38000.0</v>
      </c>
      <c r="E176" s="12"/>
      <c r="F176" s="1" t="s">
        <v>3830</v>
      </c>
      <c r="G176" s="11">
        <f t="shared" si="1"/>
        <v>37592468</v>
      </c>
      <c r="H176" s="11">
        <f t="shared" si="10"/>
        <v>13179500</v>
      </c>
      <c r="I176" s="11">
        <f t="shared" si="2"/>
        <v>20038600</v>
      </c>
      <c r="J176" s="11">
        <f t="shared" si="11"/>
        <v>5062368</v>
      </c>
      <c r="K176" s="11">
        <f t="shared" si="3"/>
        <v>4374368</v>
      </c>
      <c r="L176" s="11">
        <f t="shared" si="4"/>
        <v>4205217</v>
      </c>
      <c r="M176" s="11">
        <f t="shared" si="5"/>
        <v>4810217</v>
      </c>
      <c r="N176" s="11">
        <f t="shared" si="12"/>
        <v>-2747094.333</v>
      </c>
      <c r="O176" s="11">
        <f t="shared" si="13"/>
        <v>-3352094.333</v>
      </c>
      <c r="P176" s="11">
        <f t="shared" si="14"/>
        <v>1458122.667</v>
      </c>
      <c r="Q176" s="11">
        <f t="shared" si="9"/>
        <v>3825000</v>
      </c>
    </row>
    <row r="177">
      <c r="A177" s="1" t="s">
        <v>3840</v>
      </c>
      <c r="B177" s="8">
        <v>45890.0</v>
      </c>
      <c r="C177" s="1" t="s">
        <v>6</v>
      </c>
      <c r="D177" s="10">
        <v>88000.0</v>
      </c>
      <c r="E177" s="12"/>
      <c r="F177" s="1" t="s">
        <v>3841</v>
      </c>
      <c r="G177" s="11">
        <f t="shared" si="1"/>
        <v>37680468</v>
      </c>
      <c r="H177" s="11">
        <f t="shared" si="10"/>
        <v>13179500</v>
      </c>
      <c r="I177" s="11">
        <f t="shared" si="2"/>
        <v>20038600</v>
      </c>
      <c r="J177" s="11">
        <f t="shared" si="11"/>
        <v>5150368</v>
      </c>
      <c r="K177" s="11">
        <f t="shared" si="3"/>
        <v>4462368</v>
      </c>
      <c r="L177" s="11">
        <f t="shared" si="4"/>
        <v>4205217</v>
      </c>
      <c r="M177" s="11">
        <f t="shared" si="5"/>
        <v>4810217</v>
      </c>
      <c r="N177" s="11">
        <f t="shared" si="12"/>
        <v>-2717761</v>
      </c>
      <c r="O177" s="11">
        <f t="shared" si="13"/>
        <v>-3322761</v>
      </c>
      <c r="P177" s="11">
        <f t="shared" si="14"/>
        <v>1487456</v>
      </c>
      <c r="Q177" s="11">
        <f t="shared" si="9"/>
        <v>3825000</v>
      </c>
    </row>
    <row r="178">
      <c r="A178" s="1" t="s">
        <v>3842</v>
      </c>
      <c r="B178" s="8">
        <v>45890.0</v>
      </c>
      <c r="C178" s="1" t="s">
        <v>6</v>
      </c>
      <c r="D178" s="10">
        <v>330500.0</v>
      </c>
      <c r="E178" s="12"/>
      <c r="F178" s="1" t="s">
        <v>3843</v>
      </c>
      <c r="G178" s="11">
        <f t="shared" si="1"/>
        <v>38010968</v>
      </c>
      <c r="H178" s="11">
        <f t="shared" si="10"/>
        <v>13179500</v>
      </c>
      <c r="I178" s="11">
        <f t="shared" si="2"/>
        <v>20038600</v>
      </c>
      <c r="J178" s="11">
        <f t="shared" si="11"/>
        <v>5480868</v>
      </c>
      <c r="K178" s="11">
        <f t="shared" si="3"/>
        <v>4792868</v>
      </c>
      <c r="L178" s="11">
        <f t="shared" si="4"/>
        <v>4205217</v>
      </c>
      <c r="M178" s="11">
        <f t="shared" si="5"/>
        <v>4810217</v>
      </c>
      <c r="N178" s="11">
        <f t="shared" si="12"/>
        <v>-2607594.333</v>
      </c>
      <c r="O178" s="11">
        <f t="shared" si="13"/>
        <v>-3212594.333</v>
      </c>
      <c r="P178" s="11">
        <f t="shared" si="14"/>
        <v>1597622.667</v>
      </c>
      <c r="Q178" s="11">
        <f t="shared" si="9"/>
        <v>3825000</v>
      </c>
    </row>
    <row r="179">
      <c r="A179" s="1" t="s">
        <v>3844</v>
      </c>
      <c r="B179" s="8">
        <v>45890.0</v>
      </c>
      <c r="C179" s="1" t="s">
        <v>6</v>
      </c>
      <c r="D179" s="10">
        <v>80000.0</v>
      </c>
      <c r="E179" s="12"/>
      <c r="F179" s="1" t="s">
        <v>3845</v>
      </c>
      <c r="G179" s="11">
        <f t="shared" si="1"/>
        <v>38090968</v>
      </c>
      <c r="H179" s="11">
        <f t="shared" si="10"/>
        <v>13179500</v>
      </c>
      <c r="I179" s="11">
        <f t="shared" si="2"/>
        <v>20038600</v>
      </c>
      <c r="J179" s="11">
        <f t="shared" si="11"/>
        <v>5560868</v>
      </c>
      <c r="K179" s="11">
        <f t="shared" si="3"/>
        <v>4872868</v>
      </c>
      <c r="L179" s="11">
        <f t="shared" si="4"/>
        <v>4205217</v>
      </c>
      <c r="M179" s="11">
        <f t="shared" si="5"/>
        <v>4810217</v>
      </c>
      <c r="N179" s="11">
        <f t="shared" si="12"/>
        <v>-2580927.667</v>
      </c>
      <c r="O179" s="11">
        <f t="shared" si="13"/>
        <v>-3185927.667</v>
      </c>
      <c r="P179" s="11">
        <f t="shared" si="14"/>
        <v>1624289.333</v>
      </c>
      <c r="Q179" s="11">
        <f t="shared" si="9"/>
        <v>3825000</v>
      </c>
    </row>
    <row r="180">
      <c r="A180" s="1" t="s">
        <v>3846</v>
      </c>
      <c r="B180" s="8">
        <v>45890.0</v>
      </c>
      <c r="C180" s="1" t="s">
        <v>6</v>
      </c>
      <c r="D180" s="10">
        <v>204000.0</v>
      </c>
      <c r="E180" s="12"/>
      <c r="F180" s="1" t="s">
        <v>2872</v>
      </c>
      <c r="G180" s="11">
        <f t="shared" si="1"/>
        <v>38294968</v>
      </c>
      <c r="H180" s="11">
        <f t="shared" si="10"/>
        <v>13179500</v>
      </c>
      <c r="I180" s="11">
        <f t="shared" si="2"/>
        <v>20038600</v>
      </c>
      <c r="J180" s="11">
        <f t="shared" si="11"/>
        <v>5764868</v>
      </c>
      <c r="K180" s="11">
        <f t="shared" si="3"/>
        <v>5076868</v>
      </c>
      <c r="L180" s="11">
        <f t="shared" si="4"/>
        <v>4205217</v>
      </c>
      <c r="M180" s="11">
        <f t="shared" si="5"/>
        <v>4810217</v>
      </c>
      <c r="N180" s="11">
        <f t="shared" si="12"/>
        <v>-2512927.667</v>
      </c>
      <c r="O180" s="11">
        <f t="shared" si="13"/>
        <v>-3117927.667</v>
      </c>
      <c r="P180" s="11">
        <f t="shared" si="14"/>
        <v>1692289.333</v>
      </c>
      <c r="Q180" s="11">
        <f t="shared" si="9"/>
        <v>3825000</v>
      </c>
    </row>
    <row r="181">
      <c r="A181" s="1" t="s">
        <v>3847</v>
      </c>
      <c r="B181" s="8">
        <v>45891.0</v>
      </c>
      <c r="C181" s="1" t="s">
        <v>6</v>
      </c>
      <c r="D181" s="10">
        <v>300000.0</v>
      </c>
      <c r="E181" s="12"/>
      <c r="F181" s="1" t="s">
        <v>2056</v>
      </c>
      <c r="G181" s="11">
        <f t="shared" si="1"/>
        <v>38594968</v>
      </c>
      <c r="H181" s="11">
        <f t="shared" si="10"/>
        <v>13179500</v>
      </c>
      <c r="I181" s="11">
        <f t="shared" si="2"/>
        <v>20038600</v>
      </c>
      <c r="J181" s="11">
        <f t="shared" si="11"/>
        <v>6064868</v>
      </c>
      <c r="K181" s="11">
        <f t="shared" si="3"/>
        <v>5376868</v>
      </c>
      <c r="L181" s="11">
        <f t="shared" si="4"/>
        <v>4205217</v>
      </c>
      <c r="M181" s="11">
        <f t="shared" si="5"/>
        <v>4810217</v>
      </c>
      <c r="N181" s="11">
        <f t="shared" si="12"/>
        <v>-2412927.667</v>
      </c>
      <c r="O181" s="11">
        <f t="shared" si="13"/>
        <v>-3017927.667</v>
      </c>
      <c r="P181" s="11">
        <f t="shared" si="14"/>
        <v>1792289.333</v>
      </c>
      <c r="Q181" s="11">
        <f t="shared" si="9"/>
        <v>3825000</v>
      </c>
    </row>
    <row r="182">
      <c r="A182" s="1" t="s">
        <v>3848</v>
      </c>
      <c r="B182" s="8">
        <v>45891.0</v>
      </c>
      <c r="C182" s="1" t="s">
        <v>6</v>
      </c>
      <c r="D182" s="10">
        <v>128000.0</v>
      </c>
      <c r="E182" s="12"/>
      <c r="F182" s="1" t="s">
        <v>3849</v>
      </c>
      <c r="G182" s="11">
        <f t="shared" si="1"/>
        <v>38722968</v>
      </c>
      <c r="H182" s="11">
        <f t="shared" si="10"/>
        <v>13179500</v>
      </c>
      <c r="I182" s="11">
        <f t="shared" si="2"/>
        <v>20038600</v>
      </c>
      <c r="J182" s="11">
        <f t="shared" si="11"/>
        <v>6192868</v>
      </c>
      <c r="K182" s="11">
        <f t="shared" si="3"/>
        <v>5504868</v>
      </c>
      <c r="L182" s="11">
        <f t="shared" si="4"/>
        <v>4205217</v>
      </c>
      <c r="M182" s="11">
        <f t="shared" si="5"/>
        <v>4810217</v>
      </c>
      <c r="N182" s="11">
        <f t="shared" si="12"/>
        <v>-2370261</v>
      </c>
      <c r="O182" s="11">
        <f t="shared" si="13"/>
        <v>-2975261</v>
      </c>
      <c r="P182" s="11">
        <f t="shared" si="14"/>
        <v>1834956</v>
      </c>
      <c r="Q182" s="11">
        <f t="shared" si="9"/>
        <v>3825000</v>
      </c>
    </row>
    <row r="183">
      <c r="A183" s="1" t="s">
        <v>3850</v>
      </c>
      <c r="B183" s="8">
        <v>45891.0</v>
      </c>
      <c r="C183" s="1" t="s">
        <v>6</v>
      </c>
      <c r="D183" s="10">
        <v>850000.0</v>
      </c>
      <c r="E183" s="12"/>
      <c r="F183" s="1" t="s">
        <v>3851</v>
      </c>
      <c r="G183" s="11">
        <f t="shared" si="1"/>
        <v>39572968</v>
      </c>
      <c r="H183" s="11">
        <f t="shared" si="10"/>
        <v>13179500</v>
      </c>
      <c r="I183" s="11">
        <f t="shared" si="2"/>
        <v>20038600</v>
      </c>
      <c r="J183" s="11">
        <f t="shared" si="11"/>
        <v>7042868</v>
      </c>
      <c r="K183" s="11">
        <f t="shared" si="3"/>
        <v>6354868</v>
      </c>
      <c r="L183" s="11">
        <f t="shared" si="4"/>
        <v>4205217</v>
      </c>
      <c r="M183" s="11">
        <f t="shared" si="5"/>
        <v>4810217</v>
      </c>
      <c r="N183" s="11">
        <f t="shared" si="12"/>
        <v>-2086927.667</v>
      </c>
      <c r="O183" s="11">
        <f t="shared" si="13"/>
        <v>-2691927.667</v>
      </c>
      <c r="P183" s="11">
        <f t="shared" si="14"/>
        <v>2118289.333</v>
      </c>
      <c r="Q183" s="11">
        <f t="shared" si="9"/>
        <v>3825000</v>
      </c>
    </row>
    <row r="184">
      <c r="A184" s="1" t="s">
        <v>3852</v>
      </c>
      <c r="B184" s="8">
        <v>45891.0</v>
      </c>
      <c r="C184" s="1" t="s">
        <v>6</v>
      </c>
      <c r="D184" s="10">
        <v>607500.0</v>
      </c>
      <c r="E184" s="12"/>
      <c r="F184" s="1" t="s">
        <v>3853</v>
      </c>
      <c r="G184" s="11">
        <f t="shared" si="1"/>
        <v>40180468</v>
      </c>
      <c r="H184" s="11">
        <f t="shared" si="10"/>
        <v>13179500</v>
      </c>
      <c r="I184" s="11">
        <f t="shared" si="2"/>
        <v>20038600</v>
      </c>
      <c r="J184" s="11">
        <f t="shared" si="11"/>
        <v>7650368</v>
      </c>
      <c r="K184" s="11">
        <f t="shared" si="3"/>
        <v>6962368</v>
      </c>
      <c r="L184" s="11">
        <f t="shared" si="4"/>
        <v>4205217</v>
      </c>
      <c r="M184" s="11">
        <f t="shared" si="5"/>
        <v>4810217</v>
      </c>
      <c r="N184" s="11">
        <f t="shared" si="12"/>
        <v>-1884427.667</v>
      </c>
      <c r="O184" s="11">
        <f t="shared" si="13"/>
        <v>-2489427.667</v>
      </c>
      <c r="P184" s="11">
        <f t="shared" si="14"/>
        <v>2320789.333</v>
      </c>
      <c r="Q184" s="11">
        <f t="shared" si="9"/>
        <v>3825000</v>
      </c>
    </row>
    <row r="185">
      <c r="A185" s="1" t="s">
        <v>3854</v>
      </c>
      <c r="B185" s="8">
        <v>45891.0</v>
      </c>
      <c r="C185" s="1" t="s">
        <v>6</v>
      </c>
      <c r="D185" s="10">
        <v>51000.0</v>
      </c>
      <c r="E185" s="12"/>
      <c r="F185" s="1" t="s">
        <v>3855</v>
      </c>
      <c r="G185" s="11">
        <f t="shared" si="1"/>
        <v>40231468</v>
      </c>
      <c r="H185" s="11">
        <f t="shared" si="10"/>
        <v>13179500</v>
      </c>
      <c r="I185" s="11">
        <f t="shared" si="2"/>
        <v>20038600</v>
      </c>
      <c r="J185" s="11">
        <f t="shared" si="11"/>
        <v>7701368</v>
      </c>
      <c r="K185" s="11">
        <f t="shared" si="3"/>
        <v>7013368</v>
      </c>
      <c r="L185" s="11">
        <f t="shared" si="4"/>
        <v>4205217</v>
      </c>
      <c r="M185" s="11">
        <f t="shared" si="5"/>
        <v>4810217</v>
      </c>
      <c r="N185" s="11">
        <f t="shared" si="12"/>
        <v>-1867427.667</v>
      </c>
      <c r="O185" s="11">
        <f t="shared" si="13"/>
        <v>-2472427.667</v>
      </c>
      <c r="P185" s="11">
        <f t="shared" si="14"/>
        <v>2337789.333</v>
      </c>
      <c r="Q185" s="11">
        <f t="shared" si="9"/>
        <v>3825000</v>
      </c>
    </row>
    <row r="186">
      <c r="A186" s="1" t="s">
        <v>3856</v>
      </c>
      <c r="B186" s="8">
        <v>45891.0</v>
      </c>
      <c r="C186" s="1" t="s">
        <v>6</v>
      </c>
      <c r="D186" s="10">
        <v>25000.0</v>
      </c>
      <c r="E186" s="12"/>
      <c r="F186" s="1" t="s">
        <v>3857</v>
      </c>
      <c r="G186" s="11">
        <f t="shared" si="1"/>
        <v>40256468</v>
      </c>
      <c r="H186" s="11">
        <f t="shared" si="10"/>
        <v>13179500</v>
      </c>
      <c r="I186" s="11">
        <f t="shared" si="2"/>
        <v>20038600</v>
      </c>
      <c r="J186" s="11">
        <f t="shared" si="11"/>
        <v>7726368</v>
      </c>
      <c r="K186" s="11">
        <f t="shared" si="3"/>
        <v>7038368</v>
      </c>
      <c r="L186" s="11">
        <f t="shared" si="4"/>
        <v>4205217</v>
      </c>
      <c r="M186" s="11">
        <f t="shared" si="5"/>
        <v>4810217</v>
      </c>
      <c r="N186" s="11">
        <f t="shared" si="12"/>
        <v>-1859094.333</v>
      </c>
      <c r="O186" s="11">
        <f t="shared" si="13"/>
        <v>-2464094.333</v>
      </c>
      <c r="P186" s="11">
        <f t="shared" si="14"/>
        <v>2346122.667</v>
      </c>
      <c r="Q186" s="11">
        <f t="shared" si="9"/>
        <v>3825000</v>
      </c>
    </row>
    <row r="187">
      <c r="A187" s="1" t="s">
        <v>3858</v>
      </c>
      <c r="B187" s="8">
        <v>45891.0</v>
      </c>
      <c r="C187" s="1" t="s">
        <v>6</v>
      </c>
      <c r="D187" s="10">
        <v>87000.0</v>
      </c>
      <c r="E187" s="12"/>
      <c r="F187" s="1" t="s">
        <v>3859</v>
      </c>
      <c r="G187" s="11">
        <f t="shared" si="1"/>
        <v>40343468</v>
      </c>
      <c r="H187" s="11">
        <f t="shared" si="10"/>
        <v>13179500</v>
      </c>
      <c r="I187" s="11">
        <f t="shared" si="2"/>
        <v>20038600</v>
      </c>
      <c r="J187" s="11">
        <f t="shared" si="11"/>
        <v>7813368</v>
      </c>
      <c r="K187" s="11">
        <f t="shared" si="3"/>
        <v>7125368</v>
      </c>
      <c r="L187" s="11">
        <f t="shared" si="4"/>
        <v>4205217</v>
      </c>
      <c r="M187" s="11">
        <f t="shared" si="5"/>
        <v>4810217</v>
      </c>
      <c r="N187" s="11">
        <f t="shared" si="12"/>
        <v>-1830094.333</v>
      </c>
      <c r="O187" s="11">
        <f t="shared" si="13"/>
        <v>-2435094.333</v>
      </c>
      <c r="P187" s="11">
        <f t="shared" si="14"/>
        <v>2375122.667</v>
      </c>
      <c r="Q187" s="11">
        <f t="shared" si="9"/>
        <v>3825000</v>
      </c>
    </row>
    <row r="188">
      <c r="A188" s="1" t="s">
        <v>3860</v>
      </c>
      <c r="B188" s="8">
        <v>45891.0</v>
      </c>
      <c r="C188" s="1" t="s">
        <v>6</v>
      </c>
      <c r="D188" s="10">
        <v>485000.0</v>
      </c>
      <c r="E188" s="12"/>
      <c r="F188" s="1" t="s">
        <v>2040</v>
      </c>
      <c r="G188" s="11">
        <f t="shared" si="1"/>
        <v>40828468</v>
      </c>
      <c r="H188" s="11">
        <f t="shared" si="10"/>
        <v>13179500</v>
      </c>
      <c r="I188" s="11">
        <f t="shared" si="2"/>
        <v>20038600</v>
      </c>
      <c r="J188" s="11">
        <f t="shared" si="11"/>
        <v>8298368</v>
      </c>
      <c r="K188" s="11">
        <f t="shared" si="3"/>
        <v>7610368</v>
      </c>
      <c r="L188" s="11">
        <f t="shared" si="4"/>
        <v>4205217</v>
      </c>
      <c r="M188" s="11">
        <f t="shared" si="5"/>
        <v>4810217</v>
      </c>
      <c r="N188" s="11">
        <f t="shared" si="12"/>
        <v>-1668427.667</v>
      </c>
      <c r="O188" s="11">
        <f t="shared" si="13"/>
        <v>-2273427.667</v>
      </c>
      <c r="P188" s="11">
        <f t="shared" si="14"/>
        <v>2536789.333</v>
      </c>
      <c r="Q188" s="11">
        <f t="shared" si="9"/>
        <v>3825000</v>
      </c>
    </row>
    <row r="189">
      <c r="A189" s="1" t="s">
        <v>3861</v>
      </c>
      <c r="B189" s="8">
        <v>45892.0</v>
      </c>
      <c r="C189" s="1" t="s">
        <v>25</v>
      </c>
      <c r="D189" s="12"/>
      <c r="E189" s="10">
        <v>29790.0</v>
      </c>
      <c r="F189" s="1" t="s">
        <v>3862</v>
      </c>
      <c r="G189" s="11">
        <f t="shared" si="1"/>
        <v>40828468</v>
      </c>
      <c r="H189" s="11">
        <f t="shared" si="10"/>
        <v>13209290</v>
      </c>
      <c r="I189" s="11">
        <f t="shared" si="2"/>
        <v>20038600</v>
      </c>
      <c r="J189" s="11">
        <f t="shared" si="11"/>
        <v>8268578</v>
      </c>
      <c r="K189" s="11">
        <f t="shared" si="3"/>
        <v>7580578</v>
      </c>
      <c r="L189" s="11">
        <f t="shared" si="4"/>
        <v>4205217</v>
      </c>
      <c r="M189" s="11">
        <f t="shared" si="5"/>
        <v>4810217</v>
      </c>
      <c r="N189" s="11">
        <f t="shared" si="12"/>
        <v>-1678357.667</v>
      </c>
      <c r="O189" s="11">
        <f t="shared" si="13"/>
        <v>-2283357.667</v>
      </c>
      <c r="P189" s="11">
        <f t="shared" si="14"/>
        <v>2526859.333</v>
      </c>
      <c r="Q189" s="11">
        <f t="shared" si="9"/>
        <v>3825000</v>
      </c>
    </row>
    <row r="190">
      <c r="A190" s="1" t="s">
        <v>3863</v>
      </c>
      <c r="B190" s="8">
        <v>45892.0</v>
      </c>
      <c r="C190" s="1" t="s">
        <v>25</v>
      </c>
      <c r="D190" s="12"/>
      <c r="E190" s="10">
        <v>32000.0</v>
      </c>
      <c r="F190" s="1" t="s">
        <v>62</v>
      </c>
      <c r="G190" s="11">
        <f t="shared" si="1"/>
        <v>40828468</v>
      </c>
      <c r="H190" s="11">
        <f t="shared" si="10"/>
        <v>13241290</v>
      </c>
      <c r="I190" s="11">
        <f t="shared" si="2"/>
        <v>20038600</v>
      </c>
      <c r="J190" s="11">
        <f t="shared" si="11"/>
        <v>8236578</v>
      </c>
      <c r="K190" s="11">
        <f t="shared" si="3"/>
        <v>7548578</v>
      </c>
      <c r="L190" s="11">
        <f t="shared" si="4"/>
        <v>4205217</v>
      </c>
      <c r="M190" s="11">
        <f t="shared" si="5"/>
        <v>4810217</v>
      </c>
      <c r="N190" s="11">
        <f t="shared" si="12"/>
        <v>-1689024.333</v>
      </c>
      <c r="O190" s="11">
        <f t="shared" si="13"/>
        <v>-2294024.333</v>
      </c>
      <c r="P190" s="11">
        <f t="shared" si="14"/>
        <v>2516192.667</v>
      </c>
      <c r="Q190" s="11">
        <f t="shared" si="9"/>
        <v>3825000</v>
      </c>
    </row>
    <row r="191">
      <c r="A191" s="1" t="s">
        <v>3864</v>
      </c>
      <c r="B191" s="8">
        <v>45892.0</v>
      </c>
      <c r="C191" s="1" t="s">
        <v>25</v>
      </c>
      <c r="D191" s="12"/>
      <c r="E191" s="10">
        <v>40000.0</v>
      </c>
      <c r="F191" s="1" t="s">
        <v>3865</v>
      </c>
      <c r="G191" s="11">
        <f t="shared" si="1"/>
        <v>40828468</v>
      </c>
      <c r="H191" s="11">
        <f t="shared" si="10"/>
        <v>13281290</v>
      </c>
      <c r="I191" s="11">
        <f t="shared" si="2"/>
        <v>20038600</v>
      </c>
      <c r="J191" s="11">
        <f t="shared" si="11"/>
        <v>8196578</v>
      </c>
      <c r="K191" s="11">
        <f t="shared" si="3"/>
        <v>7508578</v>
      </c>
      <c r="L191" s="11">
        <f t="shared" si="4"/>
        <v>4205217</v>
      </c>
      <c r="M191" s="11">
        <f t="shared" si="5"/>
        <v>4810217</v>
      </c>
      <c r="N191" s="11">
        <f t="shared" si="12"/>
        <v>-1702357.667</v>
      </c>
      <c r="O191" s="11">
        <f t="shared" si="13"/>
        <v>-2307357.667</v>
      </c>
      <c r="P191" s="11">
        <f t="shared" si="14"/>
        <v>2502859.333</v>
      </c>
      <c r="Q191" s="11">
        <f t="shared" si="9"/>
        <v>3825000</v>
      </c>
    </row>
    <row r="192">
      <c r="A192" s="1" t="s">
        <v>3866</v>
      </c>
      <c r="B192" s="8">
        <v>45892.0</v>
      </c>
      <c r="C192" s="1" t="s">
        <v>19</v>
      </c>
      <c r="D192" s="12"/>
      <c r="E192" s="10">
        <v>118500.0</v>
      </c>
      <c r="F192" s="1" t="s">
        <v>3867</v>
      </c>
      <c r="G192" s="11">
        <f t="shared" si="1"/>
        <v>40828468</v>
      </c>
      <c r="H192" s="11">
        <f t="shared" si="10"/>
        <v>13281290</v>
      </c>
      <c r="I192" s="11">
        <f t="shared" si="2"/>
        <v>20038600</v>
      </c>
      <c r="J192" s="11">
        <f t="shared" si="11"/>
        <v>8078078</v>
      </c>
      <c r="K192" s="11">
        <f t="shared" si="3"/>
        <v>7508578</v>
      </c>
      <c r="L192" s="11">
        <f t="shared" si="4"/>
        <v>4205217</v>
      </c>
      <c r="M192" s="11">
        <f t="shared" si="5"/>
        <v>4810217</v>
      </c>
      <c r="N192" s="11">
        <f t="shared" si="12"/>
        <v>-1702357.667</v>
      </c>
      <c r="O192" s="11">
        <f t="shared" si="13"/>
        <v>-2307357.667</v>
      </c>
      <c r="P192" s="11">
        <f t="shared" si="14"/>
        <v>2502859.333</v>
      </c>
      <c r="Q192" s="11">
        <f t="shared" si="9"/>
        <v>3825000</v>
      </c>
    </row>
    <row r="193">
      <c r="A193" s="1" t="s">
        <v>3868</v>
      </c>
      <c r="B193" s="8">
        <v>45892.0</v>
      </c>
      <c r="C193" s="1" t="s">
        <v>25</v>
      </c>
      <c r="D193" s="12"/>
      <c r="E193" s="10">
        <v>350000.0</v>
      </c>
      <c r="F193" s="1" t="s">
        <v>53</v>
      </c>
      <c r="G193" s="11">
        <f t="shared" si="1"/>
        <v>40828468</v>
      </c>
      <c r="H193" s="11">
        <f t="shared" si="10"/>
        <v>13631290</v>
      </c>
      <c r="I193" s="11">
        <f t="shared" si="2"/>
        <v>20038600</v>
      </c>
      <c r="J193" s="11">
        <f t="shared" si="11"/>
        <v>7728078</v>
      </c>
      <c r="K193" s="11">
        <f t="shared" si="3"/>
        <v>7158578</v>
      </c>
      <c r="L193" s="11">
        <f t="shared" si="4"/>
        <v>4205217</v>
      </c>
      <c r="M193" s="11">
        <f t="shared" si="5"/>
        <v>4810217</v>
      </c>
      <c r="N193" s="11">
        <f t="shared" si="12"/>
        <v>-1819024.333</v>
      </c>
      <c r="O193" s="11">
        <f t="shared" si="13"/>
        <v>-2424024.333</v>
      </c>
      <c r="P193" s="11">
        <f t="shared" si="14"/>
        <v>2386192.667</v>
      </c>
      <c r="Q193" s="11">
        <f t="shared" si="9"/>
        <v>4175000</v>
      </c>
    </row>
    <row r="194">
      <c r="A194" s="1" t="s">
        <v>3869</v>
      </c>
      <c r="B194" s="8">
        <v>45892.0</v>
      </c>
      <c r="C194" s="1" t="s">
        <v>25</v>
      </c>
      <c r="D194" s="12"/>
      <c r="E194" s="10">
        <v>50000.0</v>
      </c>
      <c r="F194" s="1" t="s">
        <v>2114</v>
      </c>
      <c r="G194" s="11">
        <f t="shared" si="1"/>
        <v>40828468</v>
      </c>
      <c r="H194" s="11">
        <f t="shared" si="10"/>
        <v>13681290</v>
      </c>
      <c r="I194" s="11">
        <f t="shared" si="2"/>
        <v>20038600</v>
      </c>
      <c r="J194" s="11">
        <f t="shared" si="11"/>
        <v>7678078</v>
      </c>
      <c r="K194" s="11">
        <f t="shared" si="3"/>
        <v>7108578</v>
      </c>
      <c r="L194" s="11">
        <f t="shared" si="4"/>
        <v>4205217</v>
      </c>
      <c r="M194" s="11">
        <f t="shared" si="5"/>
        <v>4810217</v>
      </c>
      <c r="N194" s="11">
        <f t="shared" si="12"/>
        <v>-1835691</v>
      </c>
      <c r="O194" s="11">
        <f t="shared" si="13"/>
        <v>-2440691</v>
      </c>
      <c r="P194" s="11">
        <f t="shared" si="14"/>
        <v>2369526</v>
      </c>
      <c r="Q194" s="11">
        <f t="shared" si="9"/>
        <v>4175000</v>
      </c>
    </row>
    <row r="195">
      <c r="A195" s="1" t="s">
        <v>3870</v>
      </c>
      <c r="B195" s="8">
        <v>45892.0</v>
      </c>
      <c r="C195" s="1" t="s">
        <v>25</v>
      </c>
      <c r="D195" s="12"/>
      <c r="E195" s="10">
        <v>50000.0</v>
      </c>
      <c r="F195" s="1" t="s">
        <v>3871</v>
      </c>
      <c r="G195" s="11">
        <f t="shared" si="1"/>
        <v>40828468</v>
      </c>
      <c r="H195" s="11">
        <f t="shared" si="10"/>
        <v>13731290</v>
      </c>
      <c r="I195" s="11">
        <f t="shared" si="2"/>
        <v>20038600</v>
      </c>
      <c r="J195" s="11">
        <f t="shared" si="11"/>
        <v>7628078</v>
      </c>
      <c r="K195" s="11">
        <f t="shared" si="3"/>
        <v>7058578</v>
      </c>
      <c r="L195" s="11">
        <f t="shared" si="4"/>
        <v>4205217</v>
      </c>
      <c r="M195" s="11">
        <f t="shared" si="5"/>
        <v>4810217</v>
      </c>
      <c r="N195" s="11">
        <f t="shared" si="12"/>
        <v>-1852357.667</v>
      </c>
      <c r="O195" s="11">
        <f t="shared" si="13"/>
        <v>-2457357.667</v>
      </c>
      <c r="P195" s="11">
        <f t="shared" si="14"/>
        <v>2352859.333</v>
      </c>
      <c r="Q195" s="11">
        <f t="shared" si="9"/>
        <v>4175000</v>
      </c>
    </row>
    <row r="196">
      <c r="A196" s="1" t="s">
        <v>3872</v>
      </c>
      <c r="B196" s="8">
        <v>45892.0</v>
      </c>
      <c r="C196" s="1" t="s">
        <v>25</v>
      </c>
      <c r="D196" s="12"/>
      <c r="E196" s="10">
        <v>240000.0</v>
      </c>
      <c r="F196" s="1" t="s">
        <v>3873</v>
      </c>
      <c r="G196" s="11">
        <f t="shared" si="1"/>
        <v>40828468</v>
      </c>
      <c r="H196" s="11">
        <f t="shared" si="10"/>
        <v>13971290</v>
      </c>
      <c r="I196" s="11">
        <f t="shared" si="2"/>
        <v>20038600</v>
      </c>
      <c r="J196" s="11">
        <f t="shared" si="11"/>
        <v>7388078</v>
      </c>
      <c r="K196" s="11">
        <f t="shared" si="3"/>
        <v>6818578</v>
      </c>
      <c r="L196" s="11">
        <f t="shared" si="4"/>
        <v>4205217</v>
      </c>
      <c r="M196" s="11">
        <f t="shared" si="5"/>
        <v>4810217</v>
      </c>
      <c r="N196" s="11">
        <f t="shared" si="12"/>
        <v>-1932357.667</v>
      </c>
      <c r="O196" s="11">
        <f t="shared" si="13"/>
        <v>-2537357.667</v>
      </c>
      <c r="P196" s="11">
        <f t="shared" si="14"/>
        <v>2272859.333</v>
      </c>
      <c r="Q196" s="11">
        <f t="shared" si="9"/>
        <v>4175000</v>
      </c>
    </row>
    <row r="197">
      <c r="A197" s="1" t="s">
        <v>3874</v>
      </c>
      <c r="B197" s="8">
        <v>45892.0</v>
      </c>
      <c r="C197" s="1" t="s">
        <v>25</v>
      </c>
      <c r="D197" s="12"/>
      <c r="E197" s="10">
        <v>150000.0</v>
      </c>
      <c r="F197" s="1" t="s">
        <v>3875</v>
      </c>
      <c r="G197" s="11">
        <f t="shared" si="1"/>
        <v>40828468</v>
      </c>
      <c r="H197" s="11">
        <f t="shared" si="10"/>
        <v>14121290</v>
      </c>
      <c r="I197" s="11">
        <f t="shared" si="2"/>
        <v>20038600</v>
      </c>
      <c r="J197" s="11">
        <f t="shared" si="11"/>
        <v>7238078</v>
      </c>
      <c r="K197" s="11">
        <f t="shared" si="3"/>
        <v>6668578</v>
      </c>
      <c r="L197" s="11">
        <f t="shared" si="4"/>
        <v>4205217</v>
      </c>
      <c r="M197" s="11">
        <f t="shared" si="5"/>
        <v>4810217</v>
      </c>
      <c r="N197" s="11">
        <f t="shared" si="12"/>
        <v>-1982357.667</v>
      </c>
      <c r="O197" s="11">
        <f t="shared" si="13"/>
        <v>-2587357.667</v>
      </c>
      <c r="P197" s="11">
        <f t="shared" si="14"/>
        <v>2222859.333</v>
      </c>
      <c r="Q197" s="11">
        <f t="shared" si="9"/>
        <v>4175000</v>
      </c>
    </row>
    <row r="198">
      <c r="A198" s="1" t="s">
        <v>3876</v>
      </c>
      <c r="B198" s="8">
        <v>45891.0</v>
      </c>
      <c r="C198" s="1" t="s">
        <v>1969</v>
      </c>
      <c r="D198" s="10">
        <v>2600000.0</v>
      </c>
      <c r="E198" s="10"/>
      <c r="F198" s="1" t="s">
        <v>3877</v>
      </c>
      <c r="G198" s="11">
        <f t="shared" si="1"/>
        <v>43428468</v>
      </c>
      <c r="H198" s="11">
        <f t="shared" si="10"/>
        <v>14121290</v>
      </c>
      <c r="I198" s="11">
        <f t="shared" si="2"/>
        <v>20038600</v>
      </c>
      <c r="J198" s="11">
        <f t="shared" si="11"/>
        <v>9838078</v>
      </c>
      <c r="K198" s="11">
        <f t="shared" si="3"/>
        <v>9268578</v>
      </c>
      <c r="L198" s="11">
        <f t="shared" si="4"/>
        <v>4205217</v>
      </c>
      <c r="M198" s="11">
        <f t="shared" si="5"/>
        <v>4810217</v>
      </c>
      <c r="N198" s="11">
        <f t="shared" si="12"/>
        <v>-1115691</v>
      </c>
      <c r="O198" s="11">
        <f t="shared" si="13"/>
        <v>-1720691</v>
      </c>
      <c r="P198" s="11">
        <f t="shared" si="14"/>
        <v>3089526</v>
      </c>
      <c r="Q198" s="11">
        <f t="shared" si="9"/>
        <v>4175000</v>
      </c>
    </row>
    <row r="199">
      <c r="A199" s="1" t="s">
        <v>3878</v>
      </c>
      <c r="B199" s="8">
        <v>45892.0</v>
      </c>
      <c r="C199" s="1" t="s">
        <v>1969</v>
      </c>
      <c r="D199" s="10">
        <v>796571.0</v>
      </c>
      <c r="E199" s="12"/>
      <c r="F199" s="1" t="s">
        <v>3879</v>
      </c>
      <c r="G199" s="11">
        <f t="shared" si="1"/>
        <v>44225039</v>
      </c>
      <c r="H199" s="11">
        <f t="shared" si="10"/>
        <v>14121290</v>
      </c>
      <c r="I199" s="11">
        <f t="shared" si="2"/>
        <v>20038600</v>
      </c>
      <c r="J199" s="11">
        <f t="shared" si="11"/>
        <v>10634649</v>
      </c>
      <c r="K199" s="11">
        <f t="shared" si="3"/>
        <v>10065149</v>
      </c>
      <c r="L199" s="11">
        <f t="shared" si="4"/>
        <v>4205217</v>
      </c>
      <c r="M199" s="11">
        <f t="shared" si="5"/>
        <v>4810217</v>
      </c>
      <c r="N199" s="11">
        <f t="shared" si="12"/>
        <v>-850167.3333</v>
      </c>
      <c r="O199" s="11">
        <f t="shared" si="13"/>
        <v>-1455167.333</v>
      </c>
      <c r="P199" s="11">
        <f t="shared" si="14"/>
        <v>3355049.667</v>
      </c>
      <c r="Q199" s="11">
        <f t="shared" si="9"/>
        <v>4175000</v>
      </c>
    </row>
    <row r="200">
      <c r="A200" s="1" t="s">
        <v>3880</v>
      </c>
      <c r="B200" s="8">
        <v>45892.0</v>
      </c>
      <c r="C200" s="1" t="s">
        <v>19</v>
      </c>
      <c r="D200" s="12"/>
      <c r="E200" s="10">
        <v>43000.0</v>
      </c>
      <c r="F200" s="1" t="s">
        <v>3881</v>
      </c>
      <c r="G200" s="11">
        <f t="shared" si="1"/>
        <v>44225039</v>
      </c>
      <c r="H200" s="11">
        <f t="shared" si="10"/>
        <v>14121290</v>
      </c>
      <c r="I200" s="11">
        <f t="shared" si="2"/>
        <v>20038600</v>
      </c>
      <c r="J200" s="11">
        <f t="shared" si="11"/>
        <v>10591649</v>
      </c>
      <c r="K200" s="11">
        <f t="shared" si="3"/>
        <v>10065149</v>
      </c>
      <c r="L200" s="11">
        <f t="shared" si="4"/>
        <v>4205217</v>
      </c>
      <c r="M200" s="11">
        <f t="shared" si="5"/>
        <v>4810217</v>
      </c>
      <c r="N200" s="11">
        <f t="shared" si="12"/>
        <v>-850167.3333</v>
      </c>
      <c r="O200" s="11">
        <f t="shared" si="13"/>
        <v>-1455167.333</v>
      </c>
      <c r="P200" s="11">
        <f t="shared" si="14"/>
        <v>3355049.667</v>
      </c>
      <c r="Q200" s="11">
        <f t="shared" si="9"/>
        <v>4175000</v>
      </c>
    </row>
    <row r="201">
      <c r="A201" s="1" t="s">
        <v>3882</v>
      </c>
      <c r="B201" s="8">
        <v>45892.0</v>
      </c>
      <c r="C201" s="1" t="s">
        <v>25</v>
      </c>
      <c r="D201" s="12"/>
      <c r="E201" s="10">
        <v>335000.0</v>
      </c>
      <c r="F201" s="1" t="s">
        <v>3883</v>
      </c>
      <c r="G201" s="11">
        <f t="shared" si="1"/>
        <v>44225039</v>
      </c>
      <c r="H201" s="11">
        <f t="shared" si="10"/>
        <v>14456290</v>
      </c>
      <c r="I201" s="11">
        <f t="shared" si="2"/>
        <v>20038600</v>
      </c>
      <c r="J201" s="11">
        <f t="shared" si="11"/>
        <v>10256649</v>
      </c>
      <c r="K201" s="11">
        <f t="shared" si="3"/>
        <v>9730149</v>
      </c>
      <c r="L201" s="11">
        <f t="shared" si="4"/>
        <v>4205217</v>
      </c>
      <c r="M201" s="11">
        <f t="shared" si="5"/>
        <v>4810217</v>
      </c>
      <c r="N201" s="11">
        <f t="shared" si="12"/>
        <v>-961834</v>
      </c>
      <c r="O201" s="11">
        <f t="shared" si="13"/>
        <v>-1566834</v>
      </c>
      <c r="P201" s="11">
        <f t="shared" si="14"/>
        <v>3243383</v>
      </c>
      <c r="Q201" s="11">
        <f t="shared" si="9"/>
        <v>4175000</v>
      </c>
    </row>
    <row r="202">
      <c r="A202" s="1" t="s">
        <v>3884</v>
      </c>
      <c r="B202" s="8">
        <v>45892.0</v>
      </c>
      <c r="C202" s="1" t="s">
        <v>19</v>
      </c>
      <c r="D202" s="12"/>
      <c r="E202" s="10">
        <v>34000.0</v>
      </c>
      <c r="F202" s="1" t="s">
        <v>3885</v>
      </c>
      <c r="G202" s="11">
        <f t="shared" si="1"/>
        <v>44225039</v>
      </c>
      <c r="H202" s="11">
        <f t="shared" si="10"/>
        <v>14456290</v>
      </c>
      <c r="I202" s="11">
        <f t="shared" si="2"/>
        <v>20038600</v>
      </c>
      <c r="J202" s="11">
        <f t="shared" si="11"/>
        <v>10222649</v>
      </c>
      <c r="K202" s="11">
        <f t="shared" si="3"/>
        <v>9730149</v>
      </c>
      <c r="L202" s="11">
        <f t="shared" si="4"/>
        <v>4205217</v>
      </c>
      <c r="M202" s="11">
        <f t="shared" si="5"/>
        <v>4810217</v>
      </c>
      <c r="N202" s="11">
        <f t="shared" si="12"/>
        <v>-961834</v>
      </c>
      <c r="O202" s="11">
        <f t="shared" si="13"/>
        <v>-1566834</v>
      </c>
      <c r="P202" s="11">
        <f t="shared" si="14"/>
        <v>3243383</v>
      </c>
      <c r="Q202" s="11">
        <f t="shared" si="9"/>
        <v>4175000</v>
      </c>
    </row>
    <row r="203">
      <c r="A203" s="1" t="s">
        <v>3886</v>
      </c>
      <c r="B203" s="8">
        <v>45899.0</v>
      </c>
      <c r="C203" s="1" t="s">
        <v>1969</v>
      </c>
      <c r="D203" s="10">
        <v>300000.0</v>
      </c>
      <c r="E203" s="12"/>
      <c r="F203" s="1" t="s">
        <v>3887</v>
      </c>
      <c r="G203" s="11">
        <f t="shared" si="1"/>
        <v>44525039</v>
      </c>
      <c r="H203" s="11">
        <f t="shared" si="10"/>
        <v>14456290</v>
      </c>
      <c r="I203" s="11">
        <f t="shared" si="2"/>
        <v>20038600</v>
      </c>
      <c r="J203" s="11">
        <f t="shared" si="11"/>
        <v>10522649</v>
      </c>
      <c r="K203" s="11">
        <f t="shared" si="3"/>
        <v>10030149</v>
      </c>
      <c r="L203" s="11">
        <f t="shared" si="4"/>
        <v>4205217</v>
      </c>
      <c r="M203" s="11">
        <f t="shared" si="5"/>
        <v>4810217</v>
      </c>
      <c r="N203" s="11">
        <f t="shared" si="12"/>
        <v>-861834</v>
      </c>
      <c r="O203" s="11">
        <f t="shared" si="13"/>
        <v>-1466834</v>
      </c>
      <c r="P203" s="11">
        <f t="shared" si="14"/>
        <v>3343383</v>
      </c>
      <c r="Q203" s="11">
        <f t="shared" si="9"/>
        <v>4175000</v>
      </c>
    </row>
    <row r="204">
      <c r="A204" s="1" t="s">
        <v>3888</v>
      </c>
      <c r="B204" s="8">
        <v>45892.0</v>
      </c>
      <c r="C204" s="1" t="s">
        <v>6</v>
      </c>
      <c r="D204" s="10">
        <v>237500.0</v>
      </c>
      <c r="E204" s="12"/>
      <c r="F204" s="1" t="s">
        <v>2579</v>
      </c>
      <c r="G204" s="11">
        <f t="shared" si="1"/>
        <v>44762539</v>
      </c>
      <c r="H204" s="11">
        <f t="shared" si="10"/>
        <v>14456290</v>
      </c>
      <c r="I204" s="11">
        <f t="shared" si="2"/>
        <v>20038600</v>
      </c>
      <c r="J204" s="11">
        <f t="shared" si="11"/>
        <v>10760149</v>
      </c>
      <c r="K204" s="11">
        <f t="shared" si="3"/>
        <v>10267649</v>
      </c>
      <c r="L204" s="11">
        <f t="shared" si="4"/>
        <v>4205217</v>
      </c>
      <c r="M204" s="11">
        <f t="shared" si="5"/>
        <v>4810217</v>
      </c>
      <c r="N204" s="11">
        <f t="shared" si="12"/>
        <v>-782667.3333</v>
      </c>
      <c r="O204" s="11">
        <f t="shared" si="13"/>
        <v>-1387667.333</v>
      </c>
      <c r="P204" s="11">
        <f t="shared" si="14"/>
        <v>3422549.667</v>
      </c>
      <c r="Q204" s="11">
        <f t="shared" si="9"/>
        <v>4175000</v>
      </c>
    </row>
    <row r="205">
      <c r="A205" s="1" t="s">
        <v>3889</v>
      </c>
      <c r="B205" s="8">
        <v>45892.0</v>
      </c>
      <c r="C205" s="1" t="s">
        <v>6</v>
      </c>
      <c r="D205" s="10">
        <v>51000.0</v>
      </c>
      <c r="E205" s="12"/>
      <c r="F205" s="1" t="s">
        <v>2669</v>
      </c>
      <c r="G205" s="11">
        <f t="shared" si="1"/>
        <v>44813539</v>
      </c>
      <c r="H205" s="11">
        <f t="shared" si="10"/>
        <v>14456290</v>
      </c>
      <c r="I205" s="11">
        <f t="shared" si="2"/>
        <v>20038600</v>
      </c>
      <c r="J205" s="11">
        <f t="shared" si="11"/>
        <v>10811149</v>
      </c>
      <c r="K205" s="11">
        <f t="shared" si="3"/>
        <v>10318649</v>
      </c>
      <c r="L205" s="11">
        <f t="shared" si="4"/>
        <v>4205217</v>
      </c>
      <c r="M205" s="11">
        <f t="shared" si="5"/>
        <v>4810217</v>
      </c>
      <c r="N205" s="11">
        <f t="shared" si="12"/>
        <v>-765667.3333</v>
      </c>
      <c r="O205" s="11">
        <f t="shared" si="13"/>
        <v>-1370667.333</v>
      </c>
      <c r="P205" s="11">
        <f t="shared" si="14"/>
        <v>3439549.667</v>
      </c>
      <c r="Q205" s="11">
        <f t="shared" si="9"/>
        <v>4175000</v>
      </c>
    </row>
    <row r="206">
      <c r="A206" s="1" t="s">
        <v>3890</v>
      </c>
      <c r="B206" s="8">
        <v>45892.0</v>
      </c>
      <c r="C206" s="1" t="s">
        <v>6</v>
      </c>
      <c r="D206" s="10">
        <v>1491000.0</v>
      </c>
      <c r="E206" s="12"/>
      <c r="F206" s="1" t="s">
        <v>3891</v>
      </c>
      <c r="G206" s="11">
        <f t="shared" si="1"/>
        <v>46304539</v>
      </c>
      <c r="H206" s="11">
        <f t="shared" si="10"/>
        <v>14456290</v>
      </c>
      <c r="I206" s="11">
        <f t="shared" si="2"/>
        <v>20038600</v>
      </c>
      <c r="J206" s="11">
        <f t="shared" si="11"/>
        <v>12302149</v>
      </c>
      <c r="K206" s="11">
        <f t="shared" si="3"/>
        <v>11809649</v>
      </c>
      <c r="L206" s="11">
        <f t="shared" si="4"/>
        <v>4205217</v>
      </c>
      <c r="M206" s="11">
        <f t="shared" si="5"/>
        <v>4810217</v>
      </c>
      <c r="N206" s="11">
        <f t="shared" si="12"/>
        <v>-268667.3333</v>
      </c>
      <c r="O206" s="11">
        <f t="shared" si="13"/>
        <v>-873667.3333</v>
      </c>
      <c r="P206" s="11">
        <f t="shared" si="14"/>
        <v>3936549.667</v>
      </c>
      <c r="Q206" s="11">
        <f t="shared" si="9"/>
        <v>4175000</v>
      </c>
    </row>
    <row r="207">
      <c r="A207" s="1" t="s">
        <v>3892</v>
      </c>
      <c r="B207" s="8">
        <v>45892.0</v>
      </c>
      <c r="C207" s="1" t="s">
        <v>6</v>
      </c>
      <c r="D207" s="10">
        <v>110000.0</v>
      </c>
      <c r="E207" s="12"/>
      <c r="F207" s="1" t="s">
        <v>3893</v>
      </c>
      <c r="G207" s="11">
        <f t="shared" si="1"/>
        <v>46414539</v>
      </c>
      <c r="H207" s="11">
        <f t="shared" si="10"/>
        <v>14456290</v>
      </c>
      <c r="I207" s="11">
        <f t="shared" si="2"/>
        <v>20038600</v>
      </c>
      <c r="J207" s="11">
        <f t="shared" si="11"/>
        <v>12412149</v>
      </c>
      <c r="K207" s="11">
        <f t="shared" si="3"/>
        <v>11919649</v>
      </c>
      <c r="L207" s="11">
        <f t="shared" si="4"/>
        <v>4205217</v>
      </c>
      <c r="M207" s="11">
        <f t="shared" si="5"/>
        <v>4810217</v>
      </c>
      <c r="N207" s="11">
        <f t="shared" si="12"/>
        <v>-232000.6667</v>
      </c>
      <c r="O207" s="11">
        <f t="shared" si="13"/>
        <v>-837000.6667</v>
      </c>
      <c r="P207" s="11">
        <f t="shared" si="14"/>
        <v>3973216.333</v>
      </c>
      <c r="Q207" s="11">
        <f t="shared" si="9"/>
        <v>4175000</v>
      </c>
    </row>
    <row r="208">
      <c r="A208" s="1" t="s">
        <v>3894</v>
      </c>
      <c r="B208" s="8">
        <v>45892.0</v>
      </c>
      <c r="C208" s="1" t="s">
        <v>6</v>
      </c>
      <c r="D208" s="10">
        <v>220000.0</v>
      </c>
      <c r="E208" s="12"/>
      <c r="F208" s="1" t="s">
        <v>2579</v>
      </c>
      <c r="G208" s="11">
        <f t="shared" si="1"/>
        <v>46634539</v>
      </c>
      <c r="H208" s="11">
        <f t="shared" si="10"/>
        <v>14456290</v>
      </c>
      <c r="I208" s="11">
        <f t="shared" si="2"/>
        <v>20038600</v>
      </c>
      <c r="J208" s="11">
        <f t="shared" si="11"/>
        <v>12632149</v>
      </c>
      <c r="K208" s="11">
        <f t="shared" si="3"/>
        <v>12139649</v>
      </c>
      <c r="L208" s="11">
        <f t="shared" si="4"/>
        <v>4205217</v>
      </c>
      <c r="M208" s="11">
        <f t="shared" si="5"/>
        <v>4810217</v>
      </c>
      <c r="N208" s="11">
        <f t="shared" si="12"/>
        <v>-158667.3333</v>
      </c>
      <c r="O208" s="11">
        <f t="shared" si="13"/>
        <v>-763667.3333</v>
      </c>
      <c r="P208" s="11">
        <f t="shared" si="14"/>
        <v>4046549.667</v>
      </c>
      <c r="Q208" s="11">
        <f t="shared" si="9"/>
        <v>4175000</v>
      </c>
    </row>
    <row r="209">
      <c r="A209" s="1" t="s">
        <v>3895</v>
      </c>
      <c r="B209" s="8">
        <v>45893.0</v>
      </c>
      <c r="C209" s="1" t="s">
        <v>6</v>
      </c>
      <c r="D209" s="10">
        <v>70000.0</v>
      </c>
      <c r="E209" s="12"/>
      <c r="F209" s="1" t="s">
        <v>2439</v>
      </c>
      <c r="G209" s="11">
        <f t="shared" si="1"/>
        <v>46704539</v>
      </c>
      <c r="H209" s="11">
        <f t="shared" si="10"/>
        <v>14456290</v>
      </c>
      <c r="I209" s="11">
        <f t="shared" si="2"/>
        <v>20038600</v>
      </c>
      <c r="J209" s="11">
        <f t="shared" si="11"/>
        <v>12702149</v>
      </c>
      <c r="K209" s="11">
        <f t="shared" si="3"/>
        <v>12209649</v>
      </c>
      <c r="L209" s="11">
        <f t="shared" si="4"/>
        <v>4205217</v>
      </c>
      <c r="M209" s="11">
        <f t="shared" si="5"/>
        <v>4810217</v>
      </c>
      <c r="N209" s="11">
        <f t="shared" si="12"/>
        <v>-135334</v>
      </c>
      <c r="O209" s="11">
        <f t="shared" si="13"/>
        <v>-740334</v>
      </c>
      <c r="P209" s="11">
        <f t="shared" si="14"/>
        <v>4069883</v>
      </c>
      <c r="Q209" s="11">
        <f t="shared" si="9"/>
        <v>4175000</v>
      </c>
    </row>
    <row r="210">
      <c r="A210" s="1" t="s">
        <v>3896</v>
      </c>
      <c r="B210" s="8">
        <v>45893.0</v>
      </c>
      <c r="C210" s="1" t="s">
        <v>6</v>
      </c>
      <c r="D210" s="10">
        <v>167000.0</v>
      </c>
      <c r="E210" s="12"/>
      <c r="F210" s="1" t="s">
        <v>3897</v>
      </c>
      <c r="G210" s="11">
        <f t="shared" si="1"/>
        <v>46871539</v>
      </c>
      <c r="H210" s="11">
        <f t="shared" si="10"/>
        <v>14456290</v>
      </c>
      <c r="I210" s="11">
        <f t="shared" si="2"/>
        <v>20038600</v>
      </c>
      <c r="J210" s="11">
        <f t="shared" si="11"/>
        <v>12869149</v>
      </c>
      <c r="K210" s="11">
        <f t="shared" si="3"/>
        <v>12376649</v>
      </c>
      <c r="L210" s="11">
        <f t="shared" si="4"/>
        <v>4205217</v>
      </c>
      <c r="M210" s="11">
        <f t="shared" si="5"/>
        <v>4810217</v>
      </c>
      <c r="N210" s="11">
        <f t="shared" si="12"/>
        <v>-79667.33333</v>
      </c>
      <c r="O210" s="11">
        <f t="shared" si="13"/>
        <v>-684667.3333</v>
      </c>
      <c r="P210" s="11">
        <f t="shared" si="14"/>
        <v>4125549.667</v>
      </c>
      <c r="Q210" s="11">
        <f t="shared" si="9"/>
        <v>4175000</v>
      </c>
    </row>
    <row r="211">
      <c r="A211" s="1" t="s">
        <v>3898</v>
      </c>
      <c r="B211" s="8">
        <v>45893.0</v>
      </c>
      <c r="C211" s="1" t="s">
        <v>6</v>
      </c>
      <c r="D211" s="10">
        <v>15000.0</v>
      </c>
      <c r="E211" s="12"/>
      <c r="F211" s="1" t="s">
        <v>3899</v>
      </c>
      <c r="G211" s="11">
        <f t="shared" si="1"/>
        <v>46886539</v>
      </c>
      <c r="H211" s="11">
        <f t="shared" si="10"/>
        <v>14456290</v>
      </c>
      <c r="I211" s="11">
        <f t="shared" si="2"/>
        <v>20038600</v>
      </c>
      <c r="J211" s="11">
        <f t="shared" si="11"/>
        <v>12884149</v>
      </c>
      <c r="K211" s="11">
        <f t="shared" si="3"/>
        <v>12391649</v>
      </c>
      <c r="L211" s="11">
        <f t="shared" si="4"/>
        <v>4205217</v>
      </c>
      <c r="M211" s="11">
        <f t="shared" si="5"/>
        <v>4810217</v>
      </c>
      <c r="N211" s="11">
        <f t="shared" si="12"/>
        <v>-74667.33333</v>
      </c>
      <c r="O211" s="11">
        <f t="shared" si="13"/>
        <v>-679667.3333</v>
      </c>
      <c r="P211" s="11">
        <f t="shared" si="14"/>
        <v>4130549.667</v>
      </c>
      <c r="Q211" s="11">
        <f t="shared" si="9"/>
        <v>4175000</v>
      </c>
    </row>
    <row r="212">
      <c r="A212" s="1" t="s">
        <v>3900</v>
      </c>
      <c r="B212" s="8">
        <v>45893.0</v>
      </c>
      <c r="C212" s="1" t="s">
        <v>6</v>
      </c>
      <c r="D212" s="10">
        <v>568000.0</v>
      </c>
      <c r="E212" s="12"/>
      <c r="F212" s="1" t="s">
        <v>2872</v>
      </c>
      <c r="G212" s="11">
        <f t="shared" si="1"/>
        <v>47454539</v>
      </c>
      <c r="H212" s="11">
        <f t="shared" si="10"/>
        <v>14456290</v>
      </c>
      <c r="I212" s="11">
        <f t="shared" si="2"/>
        <v>20038600</v>
      </c>
      <c r="J212" s="11">
        <f t="shared" si="11"/>
        <v>13452149</v>
      </c>
      <c r="K212" s="11">
        <f t="shared" si="3"/>
        <v>12959649</v>
      </c>
      <c r="L212" s="11">
        <f t="shared" si="4"/>
        <v>4205217</v>
      </c>
      <c r="M212" s="11">
        <f t="shared" si="5"/>
        <v>4810217</v>
      </c>
      <c r="N212" s="11">
        <f t="shared" si="12"/>
        <v>114666</v>
      </c>
      <c r="O212" s="11">
        <f t="shared" si="13"/>
        <v>-490334</v>
      </c>
      <c r="P212" s="11">
        <f t="shared" si="14"/>
        <v>4319883</v>
      </c>
      <c r="Q212" s="11">
        <f t="shared" si="9"/>
        <v>4175000</v>
      </c>
    </row>
    <row r="213">
      <c r="A213" s="14" t="s">
        <v>3901</v>
      </c>
      <c r="B213" s="8">
        <v>45894.0</v>
      </c>
      <c r="C213" s="1" t="s">
        <v>6</v>
      </c>
      <c r="D213" s="10">
        <v>40000.0</v>
      </c>
      <c r="E213" s="12"/>
      <c r="F213" s="1" t="s">
        <v>3902</v>
      </c>
      <c r="G213" s="11">
        <f t="shared" si="1"/>
        <v>47494539</v>
      </c>
      <c r="H213" s="11">
        <f t="shared" si="10"/>
        <v>14456290</v>
      </c>
      <c r="I213" s="11">
        <f t="shared" si="2"/>
        <v>20038600</v>
      </c>
      <c r="J213" s="11">
        <f t="shared" si="11"/>
        <v>13492149</v>
      </c>
      <c r="K213" s="11">
        <f t="shared" si="3"/>
        <v>12999649</v>
      </c>
      <c r="L213" s="11">
        <f t="shared" si="4"/>
        <v>4205217</v>
      </c>
      <c r="M213" s="11">
        <f t="shared" si="5"/>
        <v>4810217</v>
      </c>
      <c r="N213" s="11">
        <f t="shared" si="12"/>
        <v>127999.3333</v>
      </c>
      <c r="O213" s="11">
        <f t="shared" si="13"/>
        <v>-477000.6667</v>
      </c>
      <c r="P213" s="11">
        <f t="shared" si="14"/>
        <v>4333216.333</v>
      </c>
      <c r="Q213" s="11">
        <f t="shared" si="9"/>
        <v>4175000</v>
      </c>
    </row>
    <row r="214">
      <c r="A214" s="1" t="s">
        <v>3903</v>
      </c>
      <c r="B214" s="8">
        <v>45894.0</v>
      </c>
      <c r="C214" s="1" t="s">
        <v>6</v>
      </c>
      <c r="D214" s="10">
        <v>500000.0</v>
      </c>
      <c r="E214" s="12"/>
      <c r="F214" s="1" t="s">
        <v>2139</v>
      </c>
      <c r="G214" s="11">
        <f t="shared" si="1"/>
        <v>47994539</v>
      </c>
      <c r="H214" s="11">
        <f t="shared" si="10"/>
        <v>14456290</v>
      </c>
      <c r="I214" s="11">
        <f t="shared" si="2"/>
        <v>20038600</v>
      </c>
      <c r="J214" s="11">
        <f t="shared" si="11"/>
        <v>13992149</v>
      </c>
      <c r="K214" s="11">
        <f t="shared" si="3"/>
        <v>13499649</v>
      </c>
      <c r="L214" s="11">
        <f t="shared" si="4"/>
        <v>4205217</v>
      </c>
      <c r="M214" s="11">
        <f t="shared" si="5"/>
        <v>4810217</v>
      </c>
      <c r="N214" s="11">
        <f t="shared" si="12"/>
        <v>294666</v>
      </c>
      <c r="O214" s="11">
        <f t="shared" si="13"/>
        <v>-310334</v>
      </c>
      <c r="P214" s="11">
        <f t="shared" si="14"/>
        <v>4499883</v>
      </c>
      <c r="Q214" s="11">
        <f t="shared" si="9"/>
        <v>4175000</v>
      </c>
    </row>
    <row r="215">
      <c r="A215" s="1" t="s">
        <v>3904</v>
      </c>
      <c r="B215" s="8">
        <v>45894.0</v>
      </c>
      <c r="C215" s="1" t="s">
        <v>6</v>
      </c>
      <c r="D215" s="10">
        <v>469750.0</v>
      </c>
      <c r="E215" s="12"/>
      <c r="F215" s="1" t="s">
        <v>3905</v>
      </c>
      <c r="G215" s="11">
        <f t="shared" si="1"/>
        <v>48464289</v>
      </c>
      <c r="H215" s="11">
        <f t="shared" si="10"/>
        <v>14456290</v>
      </c>
      <c r="I215" s="11">
        <f t="shared" si="2"/>
        <v>20038600</v>
      </c>
      <c r="J215" s="11">
        <f t="shared" si="11"/>
        <v>14461899</v>
      </c>
      <c r="K215" s="11">
        <f t="shared" si="3"/>
        <v>13969399</v>
      </c>
      <c r="L215" s="11">
        <f t="shared" si="4"/>
        <v>4205217</v>
      </c>
      <c r="M215" s="11">
        <f t="shared" si="5"/>
        <v>4810217</v>
      </c>
      <c r="N215" s="11">
        <f t="shared" si="12"/>
        <v>451249.3333</v>
      </c>
      <c r="O215" s="11">
        <f t="shared" si="13"/>
        <v>-153750.6667</v>
      </c>
      <c r="P215" s="11">
        <f t="shared" si="14"/>
        <v>4656466.333</v>
      </c>
      <c r="Q215" s="11">
        <f t="shared" si="9"/>
        <v>4175000</v>
      </c>
    </row>
    <row r="216">
      <c r="A216" s="1" t="s">
        <v>3906</v>
      </c>
      <c r="B216" s="8">
        <v>45894.0</v>
      </c>
      <c r="C216" s="1" t="s">
        <v>6</v>
      </c>
      <c r="D216" s="10">
        <v>210000.0</v>
      </c>
      <c r="E216" s="12"/>
      <c r="F216" s="1" t="s">
        <v>3907</v>
      </c>
      <c r="G216" s="11">
        <f t="shared" si="1"/>
        <v>48674289</v>
      </c>
      <c r="H216" s="11">
        <f t="shared" si="10"/>
        <v>14456290</v>
      </c>
      <c r="I216" s="11">
        <f t="shared" si="2"/>
        <v>20038600</v>
      </c>
      <c r="J216" s="11">
        <f t="shared" si="11"/>
        <v>14671899</v>
      </c>
      <c r="K216" s="11">
        <f t="shared" si="3"/>
        <v>14179399</v>
      </c>
      <c r="L216" s="11">
        <f t="shared" si="4"/>
        <v>4205217</v>
      </c>
      <c r="M216" s="11">
        <f t="shared" si="5"/>
        <v>4810217</v>
      </c>
      <c r="N216" s="11">
        <f t="shared" si="12"/>
        <v>521249.3333</v>
      </c>
      <c r="O216" s="11">
        <f t="shared" si="13"/>
        <v>-83750.66667</v>
      </c>
      <c r="P216" s="11">
        <f t="shared" si="14"/>
        <v>4726466.333</v>
      </c>
      <c r="Q216" s="11">
        <f t="shared" si="9"/>
        <v>4175000</v>
      </c>
    </row>
    <row r="217">
      <c r="A217" s="1" t="s">
        <v>3908</v>
      </c>
      <c r="B217" s="8">
        <v>45894.0</v>
      </c>
      <c r="C217" s="1" t="s">
        <v>6</v>
      </c>
      <c r="D217" s="10">
        <v>110000.0</v>
      </c>
      <c r="E217" s="12"/>
      <c r="F217" s="1" t="s">
        <v>3909</v>
      </c>
      <c r="G217" s="11">
        <f t="shared" si="1"/>
        <v>48784289</v>
      </c>
      <c r="H217" s="11">
        <f t="shared" si="10"/>
        <v>14456290</v>
      </c>
      <c r="I217" s="11">
        <f t="shared" si="2"/>
        <v>20038600</v>
      </c>
      <c r="J217" s="11">
        <f t="shared" si="11"/>
        <v>14781899</v>
      </c>
      <c r="K217" s="11">
        <f t="shared" si="3"/>
        <v>14289399</v>
      </c>
      <c r="L217" s="11">
        <f t="shared" si="4"/>
        <v>4205217</v>
      </c>
      <c r="M217" s="11">
        <f t="shared" si="5"/>
        <v>4810217</v>
      </c>
      <c r="N217" s="11">
        <f t="shared" si="12"/>
        <v>557916</v>
      </c>
      <c r="O217" s="11">
        <f t="shared" si="13"/>
        <v>-47084</v>
      </c>
      <c r="P217" s="11">
        <f t="shared" si="14"/>
        <v>4763133</v>
      </c>
      <c r="Q217" s="11">
        <f t="shared" si="9"/>
        <v>4175000</v>
      </c>
    </row>
    <row r="218">
      <c r="A218" s="14" t="s">
        <v>3910</v>
      </c>
      <c r="B218" s="8">
        <v>45894.0</v>
      </c>
      <c r="C218" s="1" t="s">
        <v>6</v>
      </c>
      <c r="D218" s="10">
        <v>170000.0</v>
      </c>
      <c r="E218" s="12"/>
      <c r="F218" s="1" t="s">
        <v>3911</v>
      </c>
      <c r="G218" s="11">
        <f t="shared" si="1"/>
        <v>48954289</v>
      </c>
      <c r="H218" s="11">
        <f t="shared" si="10"/>
        <v>14456290</v>
      </c>
      <c r="I218" s="11">
        <f t="shared" si="2"/>
        <v>20038600</v>
      </c>
      <c r="J218" s="11">
        <f t="shared" si="11"/>
        <v>14951899</v>
      </c>
      <c r="K218" s="11">
        <f t="shared" si="3"/>
        <v>14459399</v>
      </c>
      <c r="L218" s="11">
        <f t="shared" si="4"/>
        <v>4205217</v>
      </c>
      <c r="M218" s="11">
        <f t="shared" si="5"/>
        <v>4810217</v>
      </c>
      <c r="N218" s="11">
        <f t="shared" si="12"/>
        <v>614582.6667</v>
      </c>
      <c r="O218" s="11">
        <f t="shared" si="13"/>
        <v>9582.666667</v>
      </c>
      <c r="P218" s="11">
        <f t="shared" si="14"/>
        <v>4819799.667</v>
      </c>
      <c r="Q218" s="11">
        <f t="shared" si="9"/>
        <v>4175000</v>
      </c>
    </row>
    <row r="219">
      <c r="A219" s="1" t="s">
        <v>3912</v>
      </c>
      <c r="B219" s="8">
        <v>45894.0</v>
      </c>
      <c r="C219" s="1" t="s">
        <v>6</v>
      </c>
      <c r="D219" s="10">
        <v>34000.0</v>
      </c>
      <c r="E219" s="12"/>
      <c r="F219" s="1" t="s">
        <v>3913</v>
      </c>
      <c r="G219" s="11">
        <f t="shared" si="1"/>
        <v>48988289</v>
      </c>
      <c r="H219" s="11">
        <f t="shared" si="10"/>
        <v>14456290</v>
      </c>
      <c r="I219" s="11">
        <f t="shared" si="2"/>
        <v>20038600</v>
      </c>
      <c r="J219" s="11">
        <f t="shared" si="11"/>
        <v>14985899</v>
      </c>
      <c r="K219" s="11">
        <f t="shared" si="3"/>
        <v>14493399</v>
      </c>
      <c r="L219" s="11">
        <f t="shared" si="4"/>
        <v>4205217</v>
      </c>
      <c r="M219" s="11">
        <f t="shared" si="5"/>
        <v>4810217</v>
      </c>
      <c r="N219" s="11">
        <f t="shared" si="12"/>
        <v>625916</v>
      </c>
      <c r="O219" s="11">
        <f t="shared" si="13"/>
        <v>20916</v>
      </c>
      <c r="P219" s="11">
        <f t="shared" si="14"/>
        <v>4831133</v>
      </c>
      <c r="Q219" s="11">
        <f t="shared" si="9"/>
        <v>4175000</v>
      </c>
    </row>
    <row r="220">
      <c r="A220" s="1" t="s">
        <v>3914</v>
      </c>
      <c r="B220" s="8">
        <v>45895.0</v>
      </c>
      <c r="C220" s="1" t="s">
        <v>6</v>
      </c>
      <c r="D220" s="10">
        <v>100000.0</v>
      </c>
      <c r="E220" s="12"/>
      <c r="F220" s="1" t="s">
        <v>2045</v>
      </c>
      <c r="G220" s="11">
        <f t="shared" si="1"/>
        <v>49088289</v>
      </c>
      <c r="H220" s="11">
        <f t="shared" si="10"/>
        <v>14456290</v>
      </c>
      <c r="I220" s="11">
        <f t="shared" si="2"/>
        <v>20038600</v>
      </c>
      <c r="J220" s="11">
        <f t="shared" si="11"/>
        <v>15085899</v>
      </c>
      <c r="K220" s="11">
        <f t="shared" si="3"/>
        <v>14593399</v>
      </c>
      <c r="L220" s="11">
        <f t="shared" si="4"/>
        <v>4205217</v>
      </c>
      <c r="M220" s="11">
        <f t="shared" si="5"/>
        <v>4810217</v>
      </c>
      <c r="N220" s="11">
        <f t="shared" si="12"/>
        <v>659249.3333</v>
      </c>
      <c r="O220" s="11">
        <f t="shared" si="13"/>
        <v>54249.33333</v>
      </c>
      <c r="P220" s="11">
        <f t="shared" si="14"/>
        <v>4864466.333</v>
      </c>
      <c r="Q220" s="11">
        <f t="shared" si="9"/>
        <v>4175000</v>
      </c>
    </row>
    <row r="221">
      <c r="A221" s="1" t="s">
        <v>3915</v>
      </c>
      <c r="B221" s="8">
        <v>45895.0</v>
      </c>
      <c r="C221" s="1" t="s">
        <v>6</v>
      </c>
      <c r="D221" s="10">
        <v>360000.0</v>
      </c>
      <c r="E221" s="12"/>
      <c r="F221" s="1" t="s">
        <v>3085</v>
      </c>
      <c r="G221" s="11">
        <f t="shared" si="1"/>
        <v>49448289</v>
      </c>
      <c r="H221" s="11">
        <f t="shared" si="10"/>
        <v>14456290</v>
      </c>
      <c r="I221" s="11">
        <f t="shared" si="2"/>
        <v>20038600</v>
      </c>
      <c r="J221" s="11">
        <f t="shared" si="11"/>
        <v>15445899</v>
      </c>
      <c r="K221" s="11">
        <f t="shared" si="3"/>
        <v>14953399</v>
      </c>
      <c r="L221" s="11">
        <f t="shared" si="4"/>
        <v>4205217</v>
      </c>
      <c r="M221" s="11">
        <f t="shared" si="5"/>
        <v>4810217</v>
      </c>
      <c r="N221" s="11">
        <f t="shared" si="12"/>
        <v>779249.3333</v>
      </c>
      <c r="O221" s="11">
        <f t="shared" si="13"/>
        <v>174249.3333</v>
      </c>
      <c r="P221" s="11">
        <f t="shared" si="14"/>
        <v>4984466.333</v>
      </c>
      <c r="Q221" s="11">
        <f t="shared" si="9"/>
        <v>4175000</v>
      </c>
    </row>
    <row r="222">
      <c r="A222" s="1" t="s">
        <v>3916</v>
      </c>
      <c r="B222" s="8">
        <v>45895.0</v>
      </c>
      <c r="C222" s="1" t="s">
        <v>6</v>
      </c>
      <c r="D222" s="10">
        <v>50000.0</v>
      </c>
      <c r="E222" s="12"/>
      <c r="F222" s="1" t="s">
        <v>3917</v>
      </c>
      <c r="G222" s="11">
        <f t="shared" si="1"/>
        <v>49498289</v>
      </c>
      <c r="H222" s="11">
        <f t="shared" si="10"/>
        <v>14456290</v>
      </c>
      <c r="I222" s="11">
        <f t="shared" si="2"/>
        <v>20038600</v>
      </c>
      <c r="J222" s="11">
        <f t="shared" si="11"/>
        <v>15495899</v>
      </c>
      <c r="K222" s="11">
        <f t="shared" si="3"/>
        <v>15003399</v>
      </c>
      <c r="L222" s="11">
        <f t="shared" si="4"/>
        <v>4205217</v>
      </c>
      <c r="M222" s="11">
        <f t="shared" si="5"/>
        <v>4810217</v>
      </c>
      <c r="N222" s="11">
        <f t="shared" si="12"/>
        <v>795916</v>
      </c>
      <c r="O222" s="11">
        <f t="shared" si="13"/>
        <v>190916</v>
      </c>
      <c r="P222" s="11">
        <f t="shared" si="14"/>
        <v>5001133</v>
      </c>
      <c r="Q222" s="11">
        <f t="shared" si="9"/>
        <v>4175000</v>
      </c>
    </row>
    <row r="223">
      <c r="A223" s="1" t="s">
        <v>3918</v>
      </c>
      <c r="B223" s="8">
        <v>45895.0</v>
      </c>
      <c r="C223" s="1" t="s">
        <v>6</v>
      </c>
      <c r="D223" s="10">
        <v>650000.0</v>
      </c>
      <c r="E223" s="12"/>
      <c r="F223" s="1" t="s">
        <v>3225</v>
      </c>
      <c r="G223" s="11">
        <f t="shared" si="1"/>
        <v>50148289</v>
      </c>
      <c r="H223" s="11">
        <f t="shared" si="10"/>
        <v>14456290</v>
      </c>
      <c r="I223" s="11">
        <f t="shared" si="2"/>
        <v>20038600</v>
      </c>
      <c r="J223" s="11">
        <f t="shared" si="11"/>
        <v>16145899</v>
      </c>
      <c r="K223" s="11">
        <f t="shared" si="3"/>
        <v>15653399</v>
      </c>
      <c r="L223" s="11">
        <f t="shared" si="4"/>
        <v>4205217</v>
      </c>
      <c r="M223" s="11">
        <f t="shared" si="5"/>
        <v>4810217</v>
      </c>
      <c r="N223" s="11">
        <f t="shared" si="12"/>
        <v>1012582.667</v>
      </c>
      <c r="O223" s="11">
        <f t="shared" si="13"/>
        <v>407582.6667</v>
      </c>
      <c r="P223" s="11">
        <f t="shared" si="14"/>
        <v>5217799.667</v>
      </c>
      <c r="Q223" s="11">
        <f t="shared" si="9"/>
        <v>4175000</v>
      </c>
    </row>
    <row r="224">
      <c r="A224" s="1" t="s">
        <v>3919</v>
      </c>
      <c r="B224" s="8">
        <v>45895.0</v>
      </c>
      <c r="C224" s="1" t="s">
        <v>6</v>
      </c>
      <c r="D224" s="10">
        <v>224000.0</v>
      </c>
      <c r="E224" s="12"/>
      <c r="F224" s="1" t="s">
        <v>2139</v>
      </c>
      <c r="G224" s="11">
        <f t="shared" si="1"/>
        <v>50372289</v>
      </c>
      <c r="H224" s="11">
        <f t="shared" si="10"/>
        <v>14456290</v>
      </c>
      <c r="I224" s="11">
        <f t="shared" si="2"/>
        <v>20038600</v>
      </c>
      <c r="J224" s="11">
        <f t="shared" si="11"/>
        <v>16369899</v>
      </c>
      <c r="K224" s="11">
        <f t="shared" si="3"/>
        <v>15877399</v>
      </c>
      <c r="L224" s="11">
        <f t="shared" si="4"/>
        <v>4205217</v>
      </c>
      <c r="M224" s="11">
        <f t="shared" si="5"/>
        <v>4810217</v>
      </c>
      <c r="N224" s="11">
        <f t="shared" si="12"/>
        <v>1087249.333</v>
      </c>
      <c r="O224" s="11">
        <f t="shared" si="13"/>
        <v>482249.3333</v>
      </c>
      <c r="P224" s="11">
        <f t="shared" si="14"/>
        <v>5292466.333</v>
      </c>
      <c r="Q224" s="11">
        <f t="shared" si="9"/>
        <v>4175000</v>
      </c>
    </row>
    <row r="225">
      <c r="A225" s="1" t="s">
        <v>3920</v>
      </c>
      <c r="B225" s="8">
        <v>45895.0</v>
      </c>
      <c r="C225" s="1" t="s">
        <v>6</v>
      </c>
      <c r="D225" s="10">
        <v>2269000.0</v>
      </c>
      <c r="E225" s="12"/>
      <c r="F225" s="1" t="s">
        <v>3921</v>
      </c>
      <c r="G225" s="11">
        <f t="shared" si="1"/>
        <v>52641289</v>
      </c>
      <c r="H225" s="11">
        <f t="shared" si="10"/>
        <v>14456290</v>
      </c>
      <c r="I225" s="11">
        <f t="shared" si="2"/>
        <v>20038600</v>
      </c>
      <c r="J225" s="11">
        <f t="shared" si="11"/>
        <v>18638899</v>
      </c>
      <c r="K225" s="11">
        <f t="shared" si="3"/>
        <v>18146399</v>
      </c>
      <c r="L225" s="11">
        <f t="shared" si="4"/>
        <v>4205217</v>
      </c>
      <c r="M225" s="11">
        <f t="shared" si="5"/>
        <v>4810217</v>
      </c>
      <c r="N225" s="11">
        <f t="shared" si="12"/>
        <v>1843582.667</v>
      </c>
      <c r="O225" s="11">
        <f t="shared" si="13"/>
        <v>1238582.667</v>
      </c>
      <c r="P225" s="11">
        <f t="shared" si="14"/>
        <v>6048799.667</v>
      </c>
      <c r="Q225" s="11">
        <f t="shared" si="9"/>
        <v>4175000</v>
      </c>
    </row>
    <row r="226">
      <c r="A226" s="1" t="s">
        <v>3922</v>
      </c>
      <c r="B226" s="8">
        <v>45896.0</v>
      </c>
      <c r="C226" s="1" t="s">
        <v>6</v>
      </c>
      <c r="D226" s="10">
        <v>100000.0</v>
      </c>
      <c r="E226" s="12"/>
      <c r="F226" s="1" t="s">
        <v>2677</v>
      </c>
      <c r="G226" s="11">
        <f t="shared" si="1"/>
        <v>52741289</v>
      </c>
      <c r="H226" s="11">
        <f t="shared" si="10"/>
        <v>14456290</v>
      </c>
      <c r="I226" s="11">
        <f t="shared" si="2"/>
        <v>20038600</v>
      </c>
      <c r="J226" s="11">
        <f t="shared" si="11"/>
        <v>18738899</v>
      </c>
      <c r="K226" s="11">
        <f t="shared" si="3"/>
        <v>18246399</v>
      </c>
      <c r="L226" s="11">
        <f t="shared" si="4"/>
        <v>4205217</v>
      </c>
      <c r="M226" s="11">
        <f t="shared" si="5"/>
        <v>4810217</v>
      </c>
      <c r="N226" s="11">
        <f t="shared" si="12"/>
        <v>1876916</v>
      </c>
      <c r="O226" s="11">
        <f t="shared" si="13"/>
        <v>1271916</v>
      </c>
      <c r="P226" s="11">
        <f t="shared" si="14"/>
        <v>6082133</v>
      </c>
      <c r="Q226" s="11">
        <f t="shared" si="9"/>
        <v>4175000</v>
      </c>
    </row>
    <row r="227">
      <c r="A227" s="1" t="s">
        <v>3923</v>
      </c>
      <c r="B227" s="8">
        <v>45896.0</v>
      </c>
      <c r="C227" s="1" t="s">
        <v>6</v>
      </c>
      <c r="D227" s="10">
        <v>61000.0</v>
      </c>
      <c r="E227" s="12"/>
      <c r="F227" s="1" t="s">
        <v>3239</v>
      </c>
      <c r="G227" s="11">
        <f t="shared" si="1"/>
        <v>52802289</v>
      </c>
      <c r="H227" s="11">
        <f t="shared" si="10"/>
        <v>14456290</v>
      </c>
      <c r="I227" s="11">
        <f t="shared" si="2"/>
        <v>20038600</v>
      </c>
      <c r="J227" s="11">
        <f t="shared" si="11"/>
        <v>18799899</v>
      </c>
      <c r="K227" s="11">
        <f t="shared" si="3"/>
        <v>18307399</v>
      </c>
      <c r="L227" s="11">
        <f t="shared" si="4"/>
        <v>4205217</v>
      </c>
      <c r="M227" s="11">
        <f t="shared" si="5"/>
        <v>4810217</v>
      </c>
      <c r="N227" s="11">
        <f t="shared" si="12"/>
        <v>1897249.333</v>
      </c>
      <c r="O227" s="11">
        <f t="shared" si="13"/>
        <v>1292249.333</v>
      </c>
      <c r="P227" s="11">
        <f t="shared" si="14"/>
        <v>6102466.333</v>
      </c>
      <c r="Q227" s="11">
        <f t="shared" si="9"/>
        <v>4175000</v>
      </c>
    </row>
    <row r="228">
      <c r="A228" s="1" t="s">
        <v>3924</v>
      </c>
      <c r="B228" s="8">
        <v>45896.0</v>
      </c>
      <c r="C228" s="1" t="s">
        <v>6</v>
      </c>
      <c r="D228" s="10">
        <v>200000.0</v>
      </c>
      <c r="E228" s="12"/>
      <c r="F228" s="1" t="s">
        <v>2677</v>
      </c>
      <c r="G228" s="11">
        <f t="shared" si="1"/>
        <v>53002289</v>
      </c>
      <c r="H228" s="11">
        <f t="shared" si="10"/>
        <v>14456290</v>
      </c>
      <c r="I228" s="11">
        <f t="shared" si="2"/>
        <v>20038600</v>
      </c>
      <c r="J228" s="11">
        <f t="shared" si="11"/>
        <v>18999899</v>
      </c>
      <c r="K228" s="11">
        <f t="shared" si="3"/>
        <v>18507399</v>
      </c>
      <c r="L228" s="11">
        <f t="shared" si="4"/>
        <v>4205217</v>
      </c>
      <c r="M228" s="11">
        <f t="shared" si="5"/>
        <v>4810217</v>
      </c>
      <c r="N228" s="11">
        <f t="shared" si="12"/>
        <v>1963916</v>
      </c>
      <c r="O228" s="11">
        <f t="shared" si="13"/>
        <v>1358916</v>
      </c>
      <c r="P228" s="11">
        <f t="shared" si="14"/>
        <v>6169133</v>
      </c>
      <c r="Q228" s="11">
        <f t="shared" si="9"/>
        <v>4175000</v>
      </c>
    </row>
    <row r="229">
      <c r="A229" s="1" t="s">
        <v>3925</v>
      </c>
      <c r="B229" s="8">
        <v>45896.0</v>
      </c>
      <c r="C229" s="1" t="s">
        <v>6</v>
      </c>
      <c r="D229" s="10">
        <v>150000.0</v>
      </c>
      <c r="E229" s="12"/>
      <c r="F229" s="1" t="s">
        <v>3926</v>
      </c>
      <c r="G229" s="11">
        <f t="shared" si="1"/>
        <v>53152289</v>
      </c>
      <c r="H229" s="11">
        <f t="shared" si="10"/>
        <v>14456290</v>
      </c>
      <c r="I229" s="11">
        <f t="shared" si="2"/>
        <v>20038600</v>
      </c>
      <c r="J229" s="11">
        <f t="shared" si="11"/>
        <v>19149899</v>
      </c>
      <c r="K229" s="11">
        <f t="shared" si="3"/>
        <v>18657399</v>
      </c>
      <c r="L229" s="11">
        <f t="shared" si="4"/>
        <v>4205217</v>
      </c>
      <c r="M229" s="11">
        <f t="shared" si="5"/>
        <v>4810217</v>
      </c>
      <c r="N229" s="11">
        <f t="shared" si="12"/>
        <v>2013916</v>
      </c>
      <c r="O229" s="11">
        <f t="shared" si="13"/>
        <v>1408916</v>
      </c>
      <c r="P229" s="11">
        <f t="shared" si="14"/>
        <v>6219133</v>
      </c>
      <c r="Q229" s="11">
        <f t="shared" si="9"/>
        <v>4175000</v>
      </c>
    </row>
    <row r="230">
      <c r="A230" s="1" t="s">
        <v>3927</v>
      </c>
      <c r="B230" s="8">
        <v>45896.0</v>
      </c>
      <c r="C230" s="1" t="s">
        <v>6</v>
      </c>
      <c r="D230" s="10">
        <v>739000.0</v>
      </c>
      <c r="E230" s="12"/>
      <c r="F230" s="1" t="s">
        <v>3928</v>
      </c>
      <c r="G230" s="11">
        <f t="shared" si="1"/>
        <v>53891289</v>
      </c>
      <c r="H230" s="11">
        <f t="shared" si="10"/>
        <v>14456290</v>
      </c>
      <c r="I230" s="11">
        <f t="shared" si="2"/>
        <v>20038600</v>
      </c>
      <c r="J230" s="11">
        <f t="shared" si="11"/>
        <v>19888899</v>
      </c>
      <c r="K230" s="11">
        <f t="shared" si="3"/>
        <v>19396399</v>
      </c>
      <c r="L230" s="11">
        <f t="shared" si="4"/>
        <v>4205217</v>
      </c>
      <c r="M230" s="11">
        <f t="shared" si="5"/>
        <v>4810217</v>
      </c>
      <c r="N230" s="11">
        <f t="shared" si="12"/>
        <v>2260249.333</v>
      </c>
      <c r="O230" s="11">
        <f t="shared" si="13"/>
        <v>1655249.333</v>
      </c>
      <c r="P230" s="11">
        <f t="shared" si="14"/>
        <v>6465466.333</v>
      </c>
      <c r="Q230" s="11">
        <f t="shared" si="9"/>
        <v>4175000</v>
      </c>
    </row>
    <row r="231">
      <c r="A231" s="1" t="s">
        <v>3929</v>
      </c>
      <c r="B231" s="8">
        <v>45896.0</v>
      </c>
      <c r="C231" s="1" t="s">
        <v>6</v>
      </c>
      <c r="D231" s="10">
        <v>86000.0</v>
      </c>
      <c r="E231" s="12"/>
      <c r="F231" s="1" t="s">
        <v>3237</v>
      </c>
      <c r="G231" s="11">
        <f t="shared" si="1"/>
        <v>53977289</v>
      </c>
      <c r="H231" s="11">
        <f t="shared" si="10"/>
        <v>14456290</v>
      </c>
      <c r="I231" s="11">
        <f t="shared" si="2"/>
        <v>20038600</v>
      </c>
      <c r="J231" s="11">
        <f t="shared" si="11"/>
        <v>19974899</v>
      </c>
      <c r="K231" s="11">
        <f t="shared" si="3"/>
        <v>19482399</v>
      </c>
      <c r="L231" s="11">
        <f t="shared" si="4"/>
        <v>4205217</v>
      </c>
      <c r="M231" s="11">
        <f t="shared" si="5"/>
        <v>4810217</v>
      </c>
      <c r="N231" s="11">
        <f t="shared" si="12"/>
        <v>2288916</v>
      </c>
      <c r="O231" s="11">
        <f t="shared" si="13"/>
        <v>1683916</v>
      </c>
      <c r="P231" s="11">
        <f t="shared" si="14"/>
        <v>6494133</v>
      </c>
      <c r="Q231" s="11">
        <f t="shared" si="9"/>
        <v>4175000</v>
      </c>
    </row>
    <row r="232">
      <c r="A232" s="1" t="s">
        <v>3930</v>
      </c>
      <c r="B232" s="8">
        <v>45897.0</v>
      </c>
      <c r="C232" s="1" t="s">
        <v>6</v>
      </c>
      <c r="D232" s="10">
        <v>224000.0</v>
      </c>
      <c r="E232" s="12"/>
      <c r="F232" s="1" t="s">
        <v>2449</v>
      </c>
      <c r="G232" s="11">
        <f t="shared" si="1"/>
        <v>54201289</v>
      </c>
      <c r="H232" s="11">
        <f t="shared" si="10"/>
        <v>14456290</v>
      </c>
      <c r="I232" s="11">
        <f t="shared" si="2"/>
        <v>20038600</v>
      </c>
      <c r="J232" s="11">
        <f t="shared" si="11"/>
        <v>20198899</v>
      </c>
      <c r="K232" s="11">
        <f t="shared" si="3"/>
        <v>19706399</v>
      </c>
      <c r="L232" s="11">
        <f t="shared" si="4"/>
        <v>4205217</v>
      </c>
      <c r="M232" s="11">
        <f t="shared" si="5"/>
        <v>4810217</v>
      </c>
      <c r="N232" s="11">
        <f t="shared" si="12"/>
        <v>2363582.667</v>
      </c>
      <c r="O232" s="11">
        <f t="shared" si="13"/>
        <v>1758582.667</v>
      </c>
      <c r="P232" s="11">
        <f t="shared" si="14"/>
        <v>6568799.667</v>
      </c>
      <c r="Q232" s="11">
        <f t="shared" si="9"/>
        <v>4175000</v>
      </c>
    </row>
    <row r="233">
      <c r="A233" s="1" t="s">
        <v>3931</v>
      </c>
      <c r="B233" s="8">
        <v>45897.0</v>
      </c>
      <c r="C233" s="1" t="s">
        <v>6</v>
      </c>
      <c r="D233" s="10">
        <v>1000000.0</v>
      </c>
      <c r="E233" s="12"/>
      <c r="F233" s="1" t="s">
        <v>3719</v>
      </c>
      <c r="G233" s="11">
        <f t="shared" si="1"/>
        <v>55201289</v>
      </c>
      <c r="H233" s="11">
        <f t="shared" si="10"/>
        <v>14456290</v>
      </c>
      <c r="I233" s="11">
        <f t="shared" si="2"/>
        <v>20038600</v>
      </c>
      <c r="J233" s="11">
        <f t="shared" si="11"/>
        <v>21198899</v>
      </c>
      <c r="K233" s="11">
        <f t="shared" si="3"/>
        <v>20706399</v>
      </c>
      <c r="L233" s="11">
        <f t="shared" si="4"/>
        <v>4205217</v>
      </c>
      <c r="M233" s="11">
        <f t="shared" si="5"/>
        <v>4810217</v>
      </c>
      <c r="N233" s="11">
        <f t="shared" si="12"/>
        <v>2696916</v>
      </c>
      <c r="O233" s="11">
        <f t="shared" si="13"/>
        <v>2091916</v>
      </c>
      <c r="P233" s="11">
        <f t="shared" si="14"/>
        <v>6902133</v>
      </c>
      <c r="Q233" s="11">
        <f t="shared" si="9"/>
        <v>4175000</v>
      </c>
    </row>
    <row r="234">
      <c r="A234" s="1" t="s">
        <v>3932</v>
      </c>
      <c r="B234" s="8">
        <v>45897.0</v>
      </c>
      <c r="C234" s="1" t="s">
        <v>6</v>
      </c>
      <c r="D234" s="10">
        <v>25000.0</v>
      </c>
      <c r="E234" s="12"/>
      <c r="F234" s="1" t="s">
        <v>3933</v>
      </c>
      <c r="G234" s="11">
        <f t="shared" si="1"/>
        <v>55226289</v>
      </c>
      <c r="H234" s="11">
        <f t="shared" si="10"/>
        <v>14456290</v>
      </c>
      <c r="I234" s="11">
        <f t="shared" si="2"/>
        <v>20038600</v>
      </c>
      <c r="J234" s="11">
        <f t="shared" si="11"/>
        <v>21223899</v>
      </c>
      <c r="K234" s="11">
        <f t="shared" si="3"/>
        <v>20731399</v>
      </c>
      <c r="L234" s="11">
        <f t="shared" si="4"/>
        <v>4205217</v>
      </c>
      <c r="M234" s="11">
        <f t="shared" si="5"/>
        <v>4810217</v>
      </c>
      <c r="N234" s="11">
        <f t="shared" si="12"/>
        <v>2705249.333</v>
      </c>
      <c r="O234" s="11">
        <f t="shared" si="13"/>
        <v>2100249.333</v>
      </c>
      <c r="P234" s="11">
        <f t="shared" si="14"/>
        <v>6910466.333</v>
      </c>
      <c r="Q234" s="11">
        <f t="shared" si="9"/>
        <v>4175000</v>
      </c>
    </row>
    <row r="235">
      <c r="A235" s="1" t="s">
        <v>3934</v>
      </c>
      <c r="B235" s="8">
        <v>45897.0</v>
      </c>
      <c r="C235" s="1" t="s">
        <v>6</v>
      </c>
      <c r="D235" s="10">
        <v>1100000.0</v>
      </c>
      <c r="E235" s="12"/>
      <c r="F235" s="1" t="s">
        <v>2549</v>
      </c>
      <c r="G235" s="11">
        <f t="shared" si="1"/>
        <v>56326289</v>
      </c>
      <c r="H235" s="11">
        <f t="shared" si="10"/>
        <v>14456290</v>
      </c>
      <c r="I235" s="11">
        <f t="shared" si="2"/>
        <v>20038600</v>
      </c>
      <c r="J235" s="11">
        <f t="shared" si="11"/>
        <v>22323899</v>
      </c>
      <c r="K235" s="11">
        <f t="shared" si="3"/>
        <v>21831399</v>
      </c>
      <c r="L235" s="11">
        <f t="shared" si="4"/>
        <v>4205217</v>
      </c>
      <c r="M235" s="11">
        <f t="shared" si="5"/>
        <v>4810217</v>
      </c>
      <c r="N235" s="11">
        <f t="shared" si="12"/>
        <v>3071916</v>
      </c>
      <c r="O235" s="11">
        <f t="shared" si="13"/>
        <v>2466916</v>
      </c>
      <c r="P235" s="11">
        <f t="shared" si="14"/>
        <v>7277133</v>
      </c>
      <c r="Q235" s="11">
        <f t="shared" si="9"/>
        <v>4175000</v>
      </c>
    </row>
    <row r="236">
      <c r="A236" s="1" t="s">
        <v>3935</v>
      </c>
      <c r="B236" s="8">
        <v>45897.0</v>
      </c>
      <c r="C236" s="1" t="s">
        <v>6</v>
      </c>
      <c r="D236" s="10">
        <v>116200.0</v>
      </c>
      <c r="E236" s="12"/>
      <c r="F236" s="1" t="s">
        <v>3936</v>
      </c>
      <c r="G236" s="11">
        <f t="shared" si="1"/>
        <v>56442489</v>
      </c>
      <c r="H236" s="11">
        <f t="shared" si="10"/>
        <v>14456290</v>
      </c>
      <c r="I236" s="11">
        <f t="shared" si="2"/>
        <v>20038600</v>
      </c>
      <c r="J236" s="11">
        <f t="shared" si="11"/>
        <v>22440099</v>
      </c>
      <c r="K236" s="11">
        <f t="shared" si="3"/>
        <v>21947599</v>
      </c>
      <c r="L236" s="11">
        <f t="shared" si="4"/>
        <v>4205217</v>
      </c>
      <c r="M236" s="11">
        <f t="shared" si="5"/>
        <v>4810217</v>
      </c>
      <c r="N236" s="11">
        <f t="shared" si="12"/>
        <v>3110649.333</v>
      </c>
      <c r="O236" s="11">
        <f t="shared" si="13"/>
        <v>2505649.333</v>
      </c>
      <c r="P236" s="11">
        <f t="shared" si="14"/>
        <v>7315866.333</v>
      </c>
      <c r="Q236" s="11">
        <f t="shared" si="9"/>
        <v>4175000</v>
      </c>
    </row>
    <row r="237">
      <c r="A237" s="1" t="s">
        <v>3937</v>
      </c>
      <c r="B237" s="8">
        <v>45897.0</v>
      </c>
      <c r="C237" s="1" t="s">
        <v>6</v>
      </c>
      <c r="D237" s="10">
        <v>153000.0</v>
      </c>
      <c r="E237" s="12"/>
      <c r="F237" s="1" t="s">
        <v>3938</v>
      </c>
      <c r="G237" s="11">
        <f t="shared" si="1"/>
        <v>56595489</v>
      </c>
      <c r="H237" s="11">
        <f t="shared" si="10"/>
        <v>14456290</v>
      </c>
      <c r="I237" s="11">
        <f t="shared" si="2"/>
        <v>20038600</v>
      </c>
      <c r="J237" s="11">
        <f t="shared" si="11"/>
        <v>22593099</v>
      </c>
      <c r="K237" s="11">
        <f t="shared" si="3"/>
        <v>22100599</v>
      </c>
      <c r="L237" s="11">
        <f t="shared" si="4"/>
        <v>4205217</v>
      </c>
      <c r="M237" s="11">
        <f t="shared" si="5"/>
        <v>4810217</v>
      </c>
      <c r="N237" s="11">
        <f t="shared" si="12"/>
        <v>3161649.333</v>
      </c>
      <c r="O237" s="11">
        <f t="shared" si="13"/>
        <v>2556649.333</v>
      </c>
      <c r="P237" s="11">
        <f t="shared" si="14"/>
        <v>7366866.333</v>
      </c>
      <c r="Q237" s="11">
        <f t="shared" si="9"/>
        <v>4175000</v>
      </c>
    </row>
    <row r="238">
      <c r="A238" s="1" t="s">
        <v>3939</v>
      </c>
      <c r="B238" s="8">
        <v>45897.0</v>
      </c>
      <c r="C238" s="1" t="s">
        <v>6</v>
      </c>
      <c r="D238" s="10">
        <v>770000.0</v>
      </c>
      <c r="E238" s="12"/>
      <c r="F238" s="1" t="s">
        <v>2443</v>
      </c>
      <c r="G238" s="11">
        <f t="shared" si="1"/>
        <v>57365489</v>
      </c>
      <c r="H238" s="11">
        <f t="shared" si="10"/>
        <v>14456290</v>
      </c>
      <c r="I238" s="11">
        <f t="shared" si="2"/>
        <v>20038600</v>
      </c>
      <c r="J238" s="11">
        <f t="shared" si="11"/>
        <v>23363099</v>
      </c>
      <c r="K238" s="11">
        <f t="shared" si="3"/>
        <v>22870599</v>
      </c>
      <c r="L238" s="11">
        <f t="shared" si="4"/>
        <v>4205217</v>
      </c>
      <c r="M238" s="11">
        <f t="shared" si="5"/>
        <v>4810217</v>
      </c>
      <c r="N238" s="11">
        <f t="shared" si="12"/>
        <v>3418316</v>
      </c>
      <c r="O238" s="11">
        <f t="shared" si="13"/>
        <v>2813316</v>
      </c>
      <c r="P238" s="11">
        <f t="shared" si="14"/>
        <v>7623533</v>
      </c>
      <c r="Q238" s="11">
        <f t="shared" si="9"/>
        <v>4175000</v>
      </c>
    </row>
    <row r="239">
      <c r="A239" s="1" t="s">
        <v>3940</v>
      </c>
      <c r="B239" s="8">
        <v>45898.0</v>
      </c>
      <c r="C239" s="1" t="s">
        <v>6</v>
      </c>
      <c r="D239" s="10">
        <v>180000.0</v>
      </c>
      <c r="E239" s="12"/>
      <c r="F239" s="1" t="s">
        <v>3941</v>
      </c>
      <c r="G239" s="11">
        <f t="shared" si="1"/>
        <v>57545489</v>
      </c>
      <c r="H239" s="11">
        <f t="shared" si="10"/>
        <v>14456290</v>
      </c>
      <c r="I239" s="11">
        <f t="shared" si="2"/>
        <v>20038600</v>
      </c>
      <c r="J239" s="11">
        <f t="shared" si="11"/>
        <v>23543099</v>
      </c>
      <c r="K239" s="11">
        <f t="shared" si="3"/>
        <v>23050599</v>
      </c>
      <c r="L239" s="11">
        <f t="shared" si="4"/>
        <v>4205217</v>
      </c>
      <c r="M239" s="11">
        <f t="shared" si="5"/>
        <v>4810217</v>
      </c>
      <c r="N239" s="11">
        <f t="shared" si="12"/>
        <v>3478316</v>
      </c>
      <c r="O239" s="11">
        <f t="shared" si="13"/>
        <v>2873316</v>
      </c>
      <c r="P239" s="11">
        <f t="shared" si="14"/>
        <v>7683533</v>
      </c>
      <c r="Q239" s="11">
        <f t="shared" si="9"/>
        <v>4175000</v>
      </c>
    </row>
    <row r="240">
      <c r="A240" s="1" t="s">
        <v>3942</v>
      </c>
      <c r="B240" s="8">
        <v>45898.0</v>
      </c>
      <c r="C240" s="1" t="s">
        <v>6</v>
      </c>
      <c r="D240" s="10">
        <v>150000.0</v>
      </c>
      <c r="E240" s="12"/>
      <c r="F240" s="1" t="s">
        <v>3943</v>
      </c>
      <c r="G240" s="11">
        <f t="shared" si="1"/>
        <v>57695489</v>
      </c>
      <c r="H240" s="11">
        <f t="shared" si="10"/>
        <v>14456290</v>
      </c>
      <c r="I240" s="11">
        <f t="shared" si="2"/>
        <v>20038600</v>
      </c>
      <c r="J240" s="11">
        <f t="shared" si="11"/>
        <v>23693099</v>
      </c>
      <c r="K240" s="11">
        <f t="shared" si="3"/>
        <v>23200599</v>
      </c>
      <c r="L240" s="11">
        <f t="shared" si="4"/>
        <v>4205217</v>
      </c>
      <c r="M240" s="11">
        <f t="shared" si="5"/>
        <v>4810217</v>
      </c>
      <c r="N240" s="11">
        <f t="shared" si="12"/>
        <v>3528316</v>
      </c>
      <c r="O240" s="11">
        <f t="shared" si="13"/>
        <v>2923316</v>
      </c>
      <c r="P240" s="11">
        <f t="shared" si="14"/>
        <v>7733533</v>
      </c>
      <c r="Q240" s="11">
        <f t="shared" si="9"/>
        <v>4175000</v>
      </c>
    </row>
    <row r="241">
      <c r="A241" s="1" t="s">
        <v>3944</v>
      </c>
      <c r="B241" s="8">
        <v>45898.0</v>
      </c>
      <c r="C241" s="1" t="s">
        <v>6</v>
      </c>
      <c r="D241" s="10">
        <v>255000.0</v>
      </c>
      <c r="E241" s="12"/>
      <c r="F241" s="1" t="s">
        <v>2872</v>
      </c>
      <c r="G241" s="11">
        <f t="shared" si="1"/>
        <v>57950489</v>
      </c>
      <c r="H241" s="11">
        <f t="shared" si="10"/>
        <v>14456290</v>
      </c>
      <c r="I241" s="11">
        <f t="shared" si="2"/>
        <v>20038600</v>
      </c>
      <c r="J241" s="11">
        <f t="shared" si="11"/>
        <v>23948099</v>
      </c>
      <c r="K241" s="11">
        <f t="shared" si="3"/>
        <v>23455599</v>
      </c>
      <c r="L241" s="11">
        <f t="shared" si="4"/>
        <v>4205217</v>
      </c>
      <c r="M241" s="11">
        <f t="shared" si="5"/>
        <v>4810217</v>
      </c>
      <c r="N241" s="11">
        <f t="shared" si="12"/>
        <v>3613316</v>
      </c>
      <c r="O241" s="11">
        <f t="shared" si="13"/>
        <v>3008316</v>
      </c>
      <c r="P241" s="11">
        <f t="shared" si="14"/>
        <v>7818533</v>
      </c>
      <c r="Q241" s="11">
        <f t="shared" si="9"/>
        <v>4175000</v>
      </c>
    </row>
    <row r="242">
      <c r="A242" s="1" t="s">
        <v>3945</v>
      </c>
      <c r="B242" s="8">
        <v>45898.0</v>
      </c>
      <c r="C242" s="1" t="s">
        <v>6</v>
      </c>
      <c r="D242" s="10">
        <v>165000.0</v>
      </c>
      <c r="E242" s="12"/>
      <c r="F242" s="1" t="s">
        <v>3946</v>
      </c>
      <c r="G242" s="11">
        <f t="shared" si="1"/>
        <v>58115489</v>
      </c>
      <c r="H242" s="11">
        <f t="shared" si="10"/>
        <v>14456290</v>
      </c>
      <c r="I242" s="11">
        <f t="shared" si="2"/>
        <v>20038600</v>
      </c>
      <c r="J242" s="11">
        <f t="shared" si="11"/>
        <v>24113099</v>
      </c>
      <c r="K242" s="11">
        <f t="shared" si="3"/>
        <v>23620599</v>
      </c>
      <c r="L242" s="11">
        <f t="shared" si="4"/>
        <v>4205217</v>
      </c>
      <c r="M242" s="11">
        <f t="shared" si="5"/>
        <v>4810217</v>
      </c>
      <c r="N242" s="11">
        <f t="shared" si="12"/>
        <v>3668316</v>
      </c>
      <c r="O242" s="11">
        <f t="shared" si="13"/>
        <v>3063316</v>
      </c>
      <c r="P242" s="11">
        <f t="shared" si="14"/>
        <v>7873533</v>
      </c>
      <c r="Q242" s="11">
        <f t="shared" si="9"/>
        <v>4175000</v>
      </c>
    </row>
    <row r="243">
      <c r="A243" s="1" t="s">
        <v>3947</v>
      </c>
      <c r="B243" s="8">
        <v>45898.0</v>
      </c>
      <c r="C243" s="1" t="s">
        <v>6</v>
      </c>
      <c r="D243" s="10">
        <v>1128000.0</v>
      </c>
      <c r="E243" s="12"/>
      <c r="F243" s="1" t="s">
        <v>3948</v>
      </c>
      <c r="G243" s="11">
        <f t="shared" si="1"/>
        <v>59243489</v>
      </c>
      <c r="H243" s="11">
        <f t="shared" si="10"/>
        <v>14456290</v>
      </c>
      <c r="I243" s="11">
        <f t="shared" si="2"/>
        <v>20038600</v>
      </c>
      <c r="J243" s="11">
        <f t="shared" si="11"/>
        <v>25241099</v>
      </c>
      <c r="K243" s="11">
        <f t="shared" si="3"/>
        <v>24748599</v>
      </c>
      <c r="L243" s="11">
        <f t="shared" si="4"/>
        <v>4205217</v>
      </c>
      <c r="M243" s="11">
        <f t="shared" si="5"/>
        <v>4810217</v>
      </c>
      <c r="N243" s="11">
        <f t="shared" si="12"/>
        <v>4044316</v>
      </c>
      <c r="O243" s="11">
        <f t="shared" si="13"/>
        <v>3439316</v>
      </c>
      <c r="P243" s="11">
        <f t="shared" si="14"/>
        <v>8249533</v>
      </c>
      <c r="Q243" s="11">
        <f t="shared" si="9"/>
        <v>4175000</v>
      </c>
    </row>
    <row r="244">
      <c r="A244" s="1" t="s">
        <v>3949</v>
      </c>
      <c r="B244" s="8">
        <v>45899.0</v>
      </c>
      <c r="C244" s="1" t="s">
        <v>6</v>
      </c>
      <c r="D244" s="10">
        <v>250000.0</v>
      </c>
      <c r="E244" s="12"/>
      <c r="F244" s="1" t="s">
        <v>3950</v>
      </c>
      <c r="G244" s="11">
        <f t="shared" si="1"/>
        <v>59493489</v>
      </c>
      <c r="H244" s="11">
        <f t="shared" si="10"/>
        <v>14456290</v>
      </c>
      <c r="I244" s="11">
        <f t="shared" si="2"/>
        <v>20038600</v>
      </c>
      <c r="J244" s="11">
        <f t="shared" si="11"/>
        <v>25491099</v>
      </c>
      <c r="K244" s="11">
        <f t="shared" si="3"/>
        <v>24998599</v>
      </c>
      <c r="L244" s="11">
        <f t="shared" si="4"/>
        <v>4205217</v>
      </c>
      <c r="M244" s="11">
        <f t="shared" si="5"/>
        <v>4810217</v>
      </c>
      <c r="N244" s="11">
        <f t="shared" si="12"/>
        <v>4127649.333</v>
      </c>
      <c r="O244" s="11">
        <f t="shared" si="13"/>
        <v>3522649.333</v>
      </c>
      <c r="P244" s="11">
        <f t="shared" si="14"/>
        <v>8332866.333</v>
      </c>
      <c r="Q244" s="11">
        <f t="shared" si="9"/>
        <v>4175000</v>
      </c>
    </row>
    <row r="245">
      <c r="A245" s="1" t="s">
        <v>3951</v>
      </c>
      <c r="B245" s="8">
        <v>45899.0</v>
      </c>
      <c r="C245" s="1" t="s">
        <v>6</v>
      </c>
      <c r="D245" s="10">
        <v>90000.0</v>
      </c>
      <c r="E245" s="12"/>
      <c r="F245" s="1" t="s">
        <v>3952</v>
      </c>
      <c r="G245" s="11">
        <f t="shared" si="1"/>
        <v>59583489</v>
      </c>
      <c r="H245" s="11">
        <f t="shared" si="10"/>
        <v>14456290</v>
      </c>
      <c r="I245" s="11">
        <f t="shared" si="2"/>
        <v>20038600</v>
      </c>
      <c r="J245" s="11">
        <f t="shared" si="11"/>
        <v>25581099</v>
      </c>
      <c r="K245" s="11">
        <f t="shared" si="3"/>
        <v>25088599</v>
      </c>
      <c r="L245" s="11">
        <f t="shared" si="4"/>
        <v>4205217</v>
      </c>
      <c r="M245" s="11">
        <f t="shared" si="5"/>
        <v>4810217</v>
      </c>
      <c r="N245" s="11">
        <f t="shared" si="12"/>
        <v>4157649.333</v>
      </c>
      <c r="O245" s="11">
        <f t="shared" si="13"/>
        <v>3552649.333</v>
      </c>
      <c r="P245" s="11">
        <f t="shared" si="14"/>
        <v>8362866.333</v>
      </c>
      <c r="Q245" s="11">
        <f t="shared" si="9"/>
        <v>4175000</v>
      </c>
    </row>
    <row r="246">
      <c r="A246" s="1" t="s">
        <v>3953</v>
      </c>
      <c r="B246" s="8">
        <v>45894.0</v>
      </c>
      <c r="C246" s="1" t="s">
        <v>25</v>
      </c>
      <c r="D246" s="12"/>
      <c r="E246" s="10">
        <v>203000.0</v>
      </c>
      <c r="F246" s="1" t="s">
        <v>1573</v>
      </c>
      <c r="G246" s="11">
        <f t="shared" si="1"/>
        <v>59583489</v>
      </c>
      <c r="H246" s="11">
        <f t="shared" si="10"/>
        <v>14659290</v>
      </c>
      <c r="I246" s="11">
        <f t="shared" si="2"/>
        <v>20038600</v>
      </c>
      <c r="J246" s="11">
        <f t="shared" si="11"/>
        <v>25378099</v>
      </c>
      <c r="K246" s="11">
        <f t="shared" si="3"/>
        <v>24885599</v>
      </c>
      <c r="L246" s="11">
        <f t="shared" si="4"/>
        <v>4205217</v>
      </c>
      <c r="M246" s="11">
        <f t="shared" si="5"/>
        <v>4810217</v>
      </c>
      <c r="N246" s="11">
        <f t="shared" si="12"/>
        <v>4089982.667</v>
      </c>
      <c r="O246" s="11">
        <f t="shared" si="13"/>
        <v>3484982.667</v>
      </c>
      <c r="P246" s="11">
        <f t="shared" si="14"/>
        <v>8295199.667</v>
      </c>
      <c r="Q246" s="11">
        <f t="shared" si="9"/>
        <v>4175000</v>
      </c>
    </row>
    <row r="247">
      <c r="A247" s="1" t="s">
        <v>3954</v>
      </c>
      <c r="B247" s="8">
        <v>45894.0</v>
      </c>
      <c r="C247" s="1" t="s">
        <v>25</v>
      </c>
      <c r="D247" s="12"/>
      <c r="E247" s="10">
        <v>725399.0</v>
      </c>
      <c r="F247" s="1" t="s">
        <v>3955</v>
      </c>
      <c r="G247" s="11">
        <f t="shared" si="1"/>
        <v>59583489</v>
      </c>
      <c r="H247" s="11">
        <f t="shared" si="10"/>
        <v>15384689</v>
      </c>
      <c r="I247" s="11">
        <f t="shared" si="2"/>
        <v>20038600</v>
      </c>
      <c r="J247" s="11">
        <f t="shared" si="11"/>
        <v>24652700</v>
      </c>
      <c r="K247" s="11">
        <f t="shared" si="3"/>
        <v>24160200</v>
      </c>
      <c r="L247" s="11">
        <f t="shared" si="4"/>
        <v>4205217</v>
      </c>
      <c r="M247" s="11">
        <f t="shared" si="5"/>
        <v>4810217</v>
      </c>
      <c r="N247" s="11">
        <f t="shared" si="12"/>
        <v>3848183</v>
      </c>
      <c r="O247" s="11">
        <f t="shared" si="13"/>
        <v>3243183</v>
      </c>
      <c r="P247" s="11">
        <f t="shared" si="14"/>
        <v>8053400</v>
      </c>
      <c r="Q247" s="11">
        <f t="shared" si="9"/>
        <v>4175000</v>
      </c>
    </row>
    <row r="248">
      <c r="A248" s="1" t="s">
        <v>3956</v>
      </c>
      <c r="B248" s="8">
        <v>45894.0</v>
      </c>
      <c r="C248" s="1" t="s">
        <v>25</v>
      </c>
      <c r="D248" s="12"/>
      <c r="E248" s="10">
        <v>44500.0</v>
      </c>
      <c r="F248" s="1" t="s">
        <v>3957</v>
      </c>
      <c r="G248" s="11">
        <f t="shared" si="1"/>
        <v>59583489</v>
      </c>
      <c r="H248" s="11">
        <f t="shared" si="10"/>
        <v>15429189</v>
      </c>
      <c r="I248" s="11">
        <f t="shared" si="2"/>
        <v>20038600</v>
      </c>
      <c r="J248" s="11">
        <f t="shared" si="11"/>
        <v>24608200</v>
      </c>
      <c r="K248" s="11">
        <f t="shared" si="3"/>
        <v>24115700</v>
      </c>
      <c r="L248" s="11">
        <f t="shared" si="4"/>
        <v>4205217</v>
      </c>
      <c r="M248" s="11">
        <f t="shared" si="5"/>
        <v>4810217</v>
      </c>
      <c r="N248" s="11">
        <f t="shared" si="12"/>
        <v>3833349.667</v>
      </c>
      <c r="O248" s="11">
        <f t="shared" si="13"/>
        <v>3228349.667</v>
      </c>
      <c r="P248" s="11">
        <f t="shared" si="14"/>
        <v>8038566.667</v>
      </c>
      <c r="Q248" s="11">
        <f t="shared" si="9"/>
        <v>4175000</v>
      </c>
    </row>
    <row r="249">
      <c r="A249" s="1" t="s">
        <v>3958</v>
      </c>
      <c r="B249" s="8">
        <v>45894.0</v>
      </c>
      <c r="C249" s="1" t="s">
        <v>25</v>
      </c>
      <c r="D249" s="12"/>
      <c r="E249" s="10">
        <v>124000.0</v>
      </c>
      <c r="F249" s="1" t="s">
        <v>3959</v>
      </c>
      <c r="G249" s="11">
        <f t="shared" si="1"/>
        <v>59583489</v>
      </c>
      <c r="H249" s="11">
        <f t="shared" si="10"/>
        <v>15553189</v>
      </c>
      <c r="I249" s="11">
        <f t="shared" si="2"/>
        <v>20038600</v>
      </c>
      <c r="J249" s="11">
        <f t="shared" si="11"/>
        <v>24484200</v>
      </c>
      <c r="K249" s="11">
        <f t="shared" si="3"/>
        <v>23991700</v>
      </c>
      <c r="L249" s="11">
        <f t="shared" si="4"/>
        <v>4205217</v>
      </c>
      <c r="M249" s="11">
        <f t="shared" si="5"/>
        <v>4810217</v>
      </c>
      <c r="N249" s="11">
        <f t="shared" si="12"/>
        <v>3792016.333</v>
      </c>
      <c r="O249" s="11">
        <f t="shared" si="13"/>
        <v>3187016.333</v>
      </c>
      <c r="P249" s="11">
        <f t="shared" si="14"/>
        <v>7997233.333</v>
      </c>
      <c r="Q249" s="11">
        <f t="shared" si="9"/>
        <v>4175000</v>
      </c>
    </row>
    <row r="250">
      <c r="A250" s="1" t="s">
        <v>3960</v>
      </c>
      <c r="B250" s="8">
        <v>45894.0</v>
      </c>
      <c r="C250" s="1" t="s">
        <v>25</v>
      </c>
      <c r="D250" s="12"/>
      <c r="E250" s="10">
        <v>195000.0</v>
      </c>
      <c r="F250" s="1" t="s">
        <v>3961</v>
      </c>
      <c r="G250" s="11">
        <f t="shared" si="1"/>
        <v>59583489</v>
      </c>
      <c r="H250" s="11">
        <f t="shared" si="10"/>
        <v>15748189</v>
      </c>
      <c r="I250" s="11">
        <f t="shared" si="2"/>
        <v>20038600</v>
      </c>
      <c r="J250" s="11">
        <f t="shared" si="11"/>
        <v>24289200</v>
      </c>
      <c r="K250" s="11">
        <f t="shared" si="3"/>
        <v>23796700</v>
      </c>
      <c r="L250" s="11">
        <f t="shared" si="4"/>
        <v>4205217</v>
      </c>
      <c r="M250" s="11">
        <f t="shared" si="5"/>
        <v>4810217</v>
      </c>
      <c r="N250" s="11">
        <f t="shared" si="12"/>
        <v>3727016.333</v>
      </c>
      <c r="O250" s="11">
        <f t="shared" si="13"/>
        <v>3122016.333</v>
      </c>
      <c r="P250" s="11">
        <f t="shared" si="14"/>
        <v>7932233.333</v>
      </c>
      <c r="Q250" s="11">
        <f t="shared" si="9"/>
        <v>4175000</v>
      </c>
    </row>
    <row r="251">
      <c r="A251" s="1" t="s">
        <v>3962</v>
      </c>
      <c r="B251" s="8">
        <v>45894.0</v>
      </c>
      <c r="C251" s="1" t="s">
        <v>25</v>
      </c>
      <c r="D251" s="12"/>
      <c r="E251" s="10">
        <v>117000.0</v>
      </c>
      <c r="F251" s="1" t="s">
        <v>62</v>
      </c>
      <c r="G251" s="11">
        <f t="shared" si="1"/>
        <v>59583489</v>
      </c>
      <c r="H251" s="11">
        <f t="shared" si="10"/>
        <v>15865189</v>
      </c>
      <c r="I251" s="11">
        <f t="shared" si="2"/>
        <v>20038600</v>
      </c>
      <c r="J251" s="11">
        <f t="shared" si="11"/>
        <v>24172200</v>
      </c>
      <c r="K251" s="11">
        <f t="shared" si="3"/>
        <v>23679700</v>
      </c>
      <c r="L251" s="11">
        <f t="shared" si="4"/>
        <v>4205217</v>
      </c>
      <c r="M251" s="11">
        <f t="shared" si="5"/>
        <v>4810217</v>
      </c>
      <c r="N251" s="11">
        <f t="shared" si="12"/>
        <v>3688016.333</v>
      </c>
      <c r="O251" s="11">
        <f t="shared" si="13"/>
        <v>3083016.333</v>
      </c>
      <c r="P251" s="11">
        <f t="shared" si="14"/>
        <v>7893233.333</v>
      </c>
      <c r="Q251" s="11">
        <f t="shared" si="9"/>
        <v>4175000</v>
      </c>
    </row>
    <row r="252">
      <c r="A252" s="1" t="s">
        <v>3963</v>
      </c>
      <c r="B252" s="8">
        <v>45894.0</v>
      </c>
      <c r="C252" s="1" t="s">
        <v>25</v>
      </c>
      <c r="D252" s="12"/>
      <c r="E252" s="10">
        <v>1800000.0</v>
      </c>
      <c r="F252" s="1" t="s">
        <v>3964</v>
      </c>
      <c r="G252" s="11">
        <f t="shared" si="1"/>
        <v>59583489</v>
      </c>
      <c r="H252" s="11">
        <f t="shared" si="10"/>
        <v>17665189</v>
      </c>
      <c r="I252" s="11">
        <f t="shared" si="2"/>
        <v>20038600</v>
      </c>
      <c r="J252" s="11">
        <f t="shared" si="11"/>
        <v>22372200</v>
      </c>
      <c r="K252" s="11">
        <f t="shared" si="3"/>
        <v>21879700</v>
      </c>
      <c r="L252" s="11">
        <f t="shared" si="4"/>
        <v>4205217</v>
      </c>
      <c r="M252" s="11">
        <f t="shared" si="5"/>
        <v>4810217</v>
      </c>
      <c r="N252" s="11">
        <f t="shared" si="12"/>
        <v>3088016.333</v>
      </c>
      <c r="O252" s="11">
        <f t="shared" si="13"/>
        <v>2483016.333</v>
      </c>
      <c r="P252" s="11">
        <f t="shared" si="14"/>
        <v>7293233.333</v>
      </c>
      <c r="Q252" s="11">
        <f t="shared" si="9"/>
        <v>4175000</v>
      </c>
    </row>
    <row r="253">
      <c r="A253" s="1" t="s">
        <v>3965</v>
      </c>
      <c r="B253" s="8">
        <v>45894.0</v>
      </c>
      <c r="C253" s="1" t="s">
        <v>25</v>
      </c>
      <c r="D253" s="12"/>
      <c r="E253" s="10">
        <v>50000.0</v>
      </c>
      <c r="F253" s="1" t="s">
        <v>2114</v>
      </c>
      <c r="G253" s="11">
        <f t="shared" si="1"/>
        <v>59583489</v>
      </c>
      <c r="H253" s="11">
        <f t="shared" si="10"/>
        <v>17715189</v>
      </c>
      <c r="I253" s="11">
        <f t="shared" si="2"/>
        <v>20038600</v>
      </c>
      <c r="J253" s="11">
        <f t="shared" si="11"/>
        <v>22322200</v>
      </c>
      <c r="K253" s="11">
        <f t="shared" si="3"/>
        <v>21829700</v>
      </c>
      <c r="L253" s="11">
        <f t="shared" si="4"/>
        <v>4205217</v>
      </c>
      <c r="M253" s="11">
        <f t="shared" si="5"/>
        <v>4810217</v>
      </c>
      <c r="N253" s="11">
        <f t="shared" si="12"/>
        <v>3071349.667</v>
      </c>
      <c r="O253" s="11">
        <f t="shared" si="13"/>
        <v>2466349.667</v>
      </c>
      <c r="P253" s="11">
        <f t="shared" si="14"/>
        <v>7276566.667</v>
      </c>
      <c r="Q253" s="11">
        <f t="shared" si="9"/>
        <v>4175000</v>
      </c>
    </row>
    <row r="254">
      <c r="A254" s="1" t="s">
        <v>3966</v>
      </c>
      <c r="B254" s="8">
        <v>45894.0</v>
      </c>
      <c r="C254" s="1" t="s">
        <v>25</v>
      </c>
      <c r="D254" s="12"/>
      <c r="E254" s="10">
        <v>30000.0</v>
      </c>
      <c r="F254" s="1" t="s">
        <v>3967</v>
      </c>
      <c r="G254" s="11">
        <f t="shared" si="1"/>
        <v>59583489</v>
      </c>
      <c r="H254" s="11">
        <f t="shared" si="10"/>
        <v>17745189</v>
      </c>
      <c r="I254" s="11">
        <f t="shared" si="2"/>
        <v>20038600</v>
      </c>
      <c r="J254" s="11">
        <f t="shared" si="11"/>
        <v>22292200</v>
      </c>
      <c r="K254" s="11">
        <f t="shared" si="3"/>
        <v>21799700</v>
      </c>
      <c r="L254" s="11">
        <f t="shared" si="4"/>
        <v>4205217</v>
      </c>
      <c r="M254" s="11">
        <f t="shared" si="5"/>
        <v>4810217</v>
      </c>
      <c r="N254" s="11">
        <f t="shared" si="12"/>
        <v>3061349.667</v>
      </c>
      <c r="O254" s="11">
        <f t="shared" si="13"/>
        <v>2456349.667</v>
      </c>
      <c r="P254" s="11">
        <f t="shared" si="14"/>
        <v>7266566.667</v>
      </c>
      <c r="Q254" s="11">
        <f t="shared" si="9"/>
        <v>4175000</v>
      </c>
    </row>
    <row r="255">
      <c r="A255" s="1" t="s">
        <v>3968</v>
      </c>
      <c r="B255" s="8">
        <v>45894.0</v>
      </c>
      <c r="C255" s="1" t="s">
        <v>25</v>
      </c>
      <c r="D255" s="12"/>
      <c r="E255" s="10">
        <v>20000.0</v>
      </c>
      <c r="F255" s="1" t="s">
        <v>276</v>
      </c>
      <c r="G255" s="11">
        <f t="shared" si="1"/>
        <v>59583489</v>
      </c>
      <c r="H255" s="11">
        <f t="shared" si="10"/>
        <v>17765189</v>
      </c>
      <c r="I255" s="11">
        <f t="shared" si="2"/>
        <v>20038600</v>
      </c>
      <c r="J255" s="11">
        <f t="shared" si="11"/>
        <v>22272200</v>
      </c>
      <c r="K255" s="11">
        <f t="shared" si="3"/>
        <v>21779700</v>
      </c>
      <c r="L255" s="11">
        <f t="shared" si="4"/>
        <v>4205217</v>
      </c>
      <c r="M255" s="11">
        <f t="shared" si="5"/>
        <v>4810217</v>
      </c>
      <c r="N255" s="11">
        <f t="shared" si="12"/>
        <v>3054683</v>
      </c>
      <c r="O255" s="11">
        <f t="shared" si="13"/>
        <v>2449683</v>
      </c>
      <c r="P255" s="11">
        <f t="shared" si="14"/>
        <v>7259900</v>
      </c>
      <c r="Q255" s="11">
        <f t="shared" si="9"/>
        <v>4175000</v>
      </c>
    </row>
    <row r="256">
      <c r="A256" s="1" t="s">
        <v>3969</v>
      </c>
      <c r="B256" s="8">
        <v>45894.0</v>
      </c>
      <c r="C256" s="1" t="s">
        <v>1969</v>
      </c>
      <c r="D256" s="10">
        <v>740000.0</v>
      </c>
      <c r="E256" s="12"/>
      <c r="F256" s="1" t="s">
        <v>3970</v>
      </c>
      <c r="G256" s="11">
        <f t="shared" si="1"/>
        <v>60323489</v>
      </c>
      <c r="H256" s="11">
        <f t="shared" si="10"/>
        <v>17765189</v>
      </c>
      <c r="I256" s="11">
        <f t="shared" si="2"/>
        <v>20038600</v>
      </c>
      <c r="J256" s="11">
        <f t="shared" si="11"/>
        <v>23012200</v>
      </c>
      <c r="K256" s="11">
        <f t="shared" si="3"/>
        <v>22519700</v>
      </c>
      <c r="L256" s="11">
        <f t="shared" si="4"/>
        <v>4205217</v>
      </c>
      <c r="M256" s="11">
        <f t="shared" si="5"/>
        <v>4810217</v>
      </c>
      <c r="N256" s="11">
        <f t="shared" si="12"/>
        <v>3301349.667</v>
      </c>
      <c r="O256" s="11">
        <f t="shared" si="13"/>
        <v>2696349.667</v>
      </c>
      <c r="P256" s="11">
        <f t="shared" si="14"/>
        <v>7506566.667</v>
      </c>
      <c r="Q256" s="11">
        <f t="shared" si="9"/>
        <v>4175000</v>
      </c>
    </row>
    <row r="257">
      <c r="A257" s="1" t="s">
        <v>3971</v>
      </c>
      <c r="B257" s="8">
        <v>45894.0</v>
      </c>
      <c r="C257" s="1" t="s">
        <v>19</v>
      </c>
      <c r="D257" s="12"/>
      <c r="E257" s="10">
        <v>2500000.0</v>
      </c>
      <c r="F257" s="1" t="s">
        <v>3972</v>
      </c>
      <c r="G257" s="11">
        <f t="shared" si="1"/>
        <v>60323489</v>
      </c>
      <c r="H257" s="11">
        <f t="shared" si="10"/>
        <v>17765189</v>
      </c>
      <c r="I257" s="11">
        <f t="shared" si="2"/>
        <v>20038600</v>
      </c>
      <c r="J257" s="11">
        <f t="shared" si="11"/>
        <v>20512200</v>
      </c>
      <c r="K257" s="11">
        <f t="shared" si="3"/>
        <v>22519700</v>
      </c>
      <c r="L257" s="11">
        <f t="shared" si="4"/>
        <v>4205217</v>
      </c>
      <c r="M257" s="11">
        <f t="shared" si="5"/>
        <v>4810217</v>
      </c>
      <c r="N257" s="11">
        <f t="shared" si="12"/>
        <v>3301349.667</v>
      </c>
      <c r="O257" s="11">
        <f t="shared" si="13"/>
        <v>2696349.667</v>
      </c>
      <c r="P257" s="11">
        <f t="shared" si="14"/>
        <v>7506566.667</v>
      </c>
      <c r="Q257" s="11">
        <f t="shared" si="9"/>
        <v>4175000</v>
      </c>
    </row>
    <row r="258">
      <c r="A258" s="1" t="s">
        <v>3973</v>
      </c>
      <c r="B258" s="8">
        <v>45895.0</v>
      </c>
      <c r="C258" s="1" t="s">
        <v>25</v>
      </c>
      <c r="D258" s="12"/>
      <c r="E258" s="10">
        <v>50000.0</v>
      </c>
      <c r="F258" s="1" t="s">
        <v>2114</v>
      </c>
      <c r="G258" s="11">
        <f t="shared" si="1"/>
        <v>60323489</v>
      </c>
      <c r="H258" s="11">
        <f t="shared" si="10"/>
        <v>17815189</v>
      </c>
      <c r="I258" s="11">
        <f t="shared" si="2"/>
        <v>20038600</v>
      </c>
      <c r="J258" s="11">
        <f t="shared" si="11"/>
        <v>20462200</v>
      </c>
      <c r="K258" s="11">
        <f t="shared" si="3"/>
        <v>22469700</v>
      </c>
      <c r="L258" s="11">
        <f t="shared" si="4"/>
        <v>4205217</v>
      </c>
      <c r="M258" s="11">
        <f t="shared" si="5"/>
        <v>4810217</v>
      </c>
      <c r="N258" s="11">
        <f t="shared" si="12"/>
        <v>3284683</v>
      </c>
      <c r="O258" s="11">
        <f t="shared" si="13"/>
        <v>2679683</v>
      </c>
      <c r="P258" s="11">
        <f t="shared" si="14"/>
        <v>7489900</v>
      </c>
      <c r="Q258" s="11">
        <f t="shared" si="9"/>
        <v>4175000</v>
      </c>
    </row>
    <row r="259">
      <c r="A259" s="1" t="s">
        <v>3974</v>
      </c>
      <c r="B259" s="8">
        <v>45895.0</v>
      </c>
      <c r="C259" s="1" t="s">
        <v>25</v>
      </c>
      <c r="D259" s="12"/>
      <c r="E259" s="10">
        <v>2418000.0</v>
      </c>
      <c r="F259" s="1" t="s">
        <v>3975</v>
      </c>
      <c r="G259" s="11">
        <f t="shared" si="1"/>
        <v>60323489</v>
      </c>
      <c r="H259" s="11">
        <f t="shared" si="10"/>
        <v>20233189</v>
      </c>
      <c r="I259" s="11">
        <f t="shared" si="2"/>
        <v>20038600</v>
      </c>
      <c r="J259" s="11">
        <f t="shared" si="11"/>
        <v>18044200</v>
      </c>
      <c r="K259" s="11">
        <f t="shared" si="3"/>
        <v>20051700</v>
      </c>
      <c r="L259" s="11">
        <f t="shared" si="4"/>
        <v>4205217</v>
      </c>
      <c r="M259" s="11">
        <f t="shared" si="5"/>
        <v>4810217</v>
      </c>
      <c r="N259" s="11">
        <f t="shared" si="12"/>
        <v>2478683</v>
      </c>
      <c r="O259" s="11">
        <f t="shared" si="13"/>
        <v>1873683</v>
      </c>
      <c r="P259" s="11">
        <f t="shared" si="14"/>
        <v>6683900</v>
      </c>
      <c r="Q259" s="11">
        <f t="shared" si="9"/>
        <v>4175000</v>
      </c>
    </row>
    <row r="260">
      <c r="A260" s="1" t="s">
        <v>3976</v>
      </c>
      <c r="B260" s="8">
        <v>45895.0</v>
      </c>
      <c r="C260" s="1" t="s">
        <v>25</v>
      </c>
      <c r="D260" s="12"/>
      <c r="E260" s="10">
        <v>744000.0</v>
      </c>
      <c r="F260" s="1" t="s">
        <v>3977</v>
      </c>
      <c r="G260" s="11">
        <f t="shared" si="1"/>
        <v>60323489</v>
      </c>
      <c r="H260" s="11">
        <f t="shared" si="10"/>
        <v>20977189</v>
      </c>
      <c r="I260" s="11">
        <f t="shared" si="2"/>
        <v>20038600</v>
      </c>
      <c r="J260" s="11">
        <f t="shared" si="11"/>
        <v>17300200</v>
      </c>
      <c r="K260" s="11">
        <f t="shared" si="3"/>
        <v>19307700</v>
      </c>
      <c r="L260" s="11">
        <f t="shared" si="4"/>
        <v>4205217</v>
      </c>
      <c r="M260" s="11">
        <f t="shared" si="5"/>
        <v>4810217</v>
      </c>
      <c r="N260" s="11">
        <f t="shared" si="12"/>
        <v>2230683</v>
      </c>
      <c r="O260" s="11">
        <f t="shared" si="13"/>
        <v>1625683</v>
      </c>
      <c r="P260" s="11">
        <f t="shared" si="14"/>
        <v>6435900</v>
      </c>
      <c r="Q260" s="11">
        <f t="shared" si="9"/>
        <v>4175000</v>
      </c>
    </row>
    <row r="261">
      <c r="A261" s="1" t="s">
        <v>3978</v>
      </c>
      <c r="B261" s="8">
        <v>45895.0</v>
      </c>
      <c r="C261" s="1" t="s">
        <v>25</v>
      </c>
      <c r="D261" s="12"/>
      <c r="E261" s="10">
        <v>75000.0</v>
      </c>
      <c r="F261" s="1" t="s">
        <v>889</v>
      </c>
      <c r="G261" s="11">
        <f t="shared" si="1"/>
        <v>60323489</v>
      </c>
      <c r="H261" s="11">
        <f t="shared" si="10"/>
        <v>21052189</v>
      </c>
      <c r="I261" s="11">
        <f t="shared" si="2"/>
        <v>20038600</v>
      </c>
      <c r="J261" s="11">
        <f t="shared" si="11"/>
        <v>17225200</v>
      </c>
      <c r="K261" s="11">
        <f t="shared" si="3"/>
        <v>19232700</v>
      </c>
      <c r="L261" s="11">
        <f t="shared" si="4"/>
        <v>4205217</v>
      </c>
      <c r="M261" s="11">
        <f t="shared" si="5"/>
        <v>4810217</v>
      </c>
      <c r="N261" s="11">
        <f t="shared" si="12"/>
        <v>2205683</v>
      </c>
      <c r="O261" s="11">
        <f t="shared" si="13"/>
        <v>1600683</v>
      </c>
      <c r="P261" s="11">
        <f t="shared" si="14"/>
        <v>6410900</v>
      </c>
      <c r="Q261" s="11">
        <f t="shared" si="9"/>
        <v>4175000</v>
      </c>
    </row>
    <row r="262">
      <c r="A262" s="1" t="s">
        <v>3979</v>
      </c>
      <c r="B262" s="8">
        <v>45895.0</v>
      </c>
      <c r="C262" s="1" t="s">
        <v>25</v>
      </c>
      <c r="D262" s="12"/>
      <c r="E262" s="10">
        <v>196000.0</v>
      </c>
      <c r="F262" s="1" t="s">
        <v>3980</v>
      </c>
      <c r="G262" s="11">
        <f t="shared" si="1"/>
        <v>60323489</v>
      </c>
      <c r="H262" s="11">
        <f t="shared" si="10"/>
        <v>21248189</v>
      </c>
      <c r="I262" s="11">
        <f t="shared" si="2"/>
        <v>20038600</v>
      </c>
      <c r="J262" s="11">
        <f t="shared" si="11"/>
        <v>17029200</v>
      </c>
      <c r="K262" s="11">
        <f t="shared" si="3"/>
        <v>19036700</v>
      </c>
      <c r="L262" s="11">
        <f t="shared" si="4"/>
        <v>4205217</v>
      </c>
      <c r="M262" s="11">
        <f t="shared" si="5"/>
        <v>4810217</v>
      </c>
      <c r="N262" s="11">
        <f t="shared" si="12"/>
        <v>2140349.667</v>
      </c>
      <c r="O262" s="11">
        <f t="shared" si="13"/>
        <v>1535349.667</v>
      </c>
      <c r="P262" s="11">
        <f t="shared" si="14"/>
        <v>6345566.667</v>
      </c>
      <c r="Q262" s="11">
        <f t="shared" si="9"/>
        <v>4175000</v>
      </c>
    </row>
    <row r="263">
      <c r="A263" s="1" t="s">
        <v>3981</v>
      </c>
      <c r="B263" s="8">
        <v>45896.0</v>
      </c>
      <c r="C263" s="1" t="s">
        <v>25</v>
      </c>
      <c r="D263" s="12"/>
      <c r="E263" s="10">
        <v>75000.0</v>
      </c>
      <c r="F263" s="1" t="s">
        <v>62</v>
      </c>
      <c r="G263" s="11">
        <f t="shared" si="1"/>
        <v>60323489</v>
      </c>
      <c r="H263" s="11">
        <f t="shared" si="10"/>
        <v>21323189</v>
      </c>
      <c r="I263" s="11">
        <f t="shared" si="2"/>
        <v>20038600</v>
      </c>
      <c r="J263" s="11">
        <f t="shared" si="11"/>
        <v>16954200</v>
      </c>
      <c r="K263" s="11">
        <f t="shared" si="3"/>
        <v>18961700</v>
      </c>
      <c r="L263" s="11">
        <f t="shared" si="4"/>
        <v>4205217</v>
      </c>
      <c r="M263" s="11">
        <f t="shared" si="5"/>
        <v>4810217</v>
      </c>
      <c r="N263" s="11">
        <f t="shared" si="12"/>
        <v>2115349.667</v>
      </c>
      <c r="O263" s="11">
        <f t="shared" si="13"/>
        <v>1510349.667</v>
      </c>
      <c r="P263" s="11">
        <f t="shared" si="14"/>
        <v>6320566.667</v>
      </c>
      <c r="Q263" s="11">
        <f t="shared" si="9"/>
        <v>4175000</v>
      </c>
    </row>
    <row r="264">
      <c r="A264" s="1" t="s">
        <v>3982</v>
      </c>
      <c r="B264" s="8">
        <v>45896.0</v>
      </c>
      <c r="C264" s="1" t="s">
        <v>25</v>
      </c>
      <c r="D264" s="12"/>
      <c r="E264" s="10">
        <v>20000.0</v>
      </c>
      <c r="F264" s="1" t="s">
        <v>3618</v>
      </c>
      <c r="G264" s="11">
        <f t="shared" si="1"/>
        <v>60323489</v>
      </c>
      <c r="H264" s="11">
        <f t="shared" si="10"/>
        <v>21343189</v>
      </c>
      <c r="I264" s="11">
        <f t="shared" si="2"/>
        <v>20038600</v>
      </c>
      <c r="J264" s="11">
        <f t="shared" si="11"/>
        <v>16934200</v>
      </c>
      <c r="K264" s="11">
        <f t="shared" si="3"/>
        <v>18941700</v>
      </c>
      <c r="L264" s="11">
        <f t="shared" si="4"/>
        <v>4205217</v>
      </c>
      <c r="M264" s="11">
        <f t="shared" si="5"/>
        <v>4810217</v>
      </c>
      <c r="N264" s="11">
        <f t="shared" si="12"/>
        <v>2108683</v>
      </c>
      <c r="O264" s="11">
        <f t="shared" si="13"/>
        <v>1503683</v>
      </c>
      <c r="P264" s="11">
        <f t="shared" si="14"/>
        <v>6313900</v>
      </c>
      <c r="Q264" s="11">
        <f t="shared" si="9"/>
        <v>4175000</v>
      </c>
    </row>
    <row r="265">
      <c r="A265" s="1" t="s">
        <v>3983</v>
      </c>
      <c r="B265" s="8">
        <v>45896.0</v>
      </c>
      <c r="C265" s="1" t="s">
        <v>1969</v>
      </c>
      <c r="D265" s="10">
        <v>200000.0</v>
      </c>
      <c r="E265" s="12"/>
      <c r="F265" s="1" t="s">
        <v>3984</v>
      </c>
      <c r="G265" s="11">
        <f t="shared" si="1"/>
        <v>60523489</v>
      </c>
      <c r="H265" s="11">
        <f t="shared" si="10"/>
        <v>21343189</v>
      </c>
      <c r="I265" s="11">
        <f t="shared" si="2"/>
        <v>20038600</v>
      </c>
      <c r="J265" s="11">
        <f t="shared" si="11"/>
        <v>17134200</v>
      </c>
      <c r="K265" s="11">
        <f t="shared" si="3"/>
        <v>19141700</v>
      </c>
      <c r="L265" s="11">
        <f t="shared" si="4"/>
        <v>4205217</v>
      </c>
      <c r="M265" s="11">
        <f t="shared" si="5"/>
        <v>4810217</v>
      </c>
      <c r="N265" s="11">
        <f t="shared" si="12"/>
        <v>2175349.667</v>
      </c>
      <c r="O265" s="11">
        <f t="shared" si="13"/>
        <v>1570349.667</v>
      </c>
      <c r="P265" s="11">
        <f t="shared" si="14"/>
        <v>6380566.667</v>
      </c>
      <c r="Q265" s="11">
        <f t="shared" si="9"/>
        <v>4175000</v>
      </c>
    </row>
    <row r="266">
      <c r="A266" s="1" t="s">
        <v>3985</v>
      </c>
      <c r="B266" s="8">
        <v>45897.0</v>
      </c>
      <c r="C266" s="1" t="s">
        <v>25</v>
      </c>
      <c r="D266" s="12"/>
      <c r="E266" s="10">
        <v>1430000.0</v>
      </c>
      <c r="F266" s="1" t="s">
        <v>3986</v>
      </c>
      <c r="G266" s="11">
        <f t="shared" si="1"/>
        <v>60523489</v>
      </c>
      <c r="H266" s="11">
        <f t="shared" si="10"/>
        <v>22773189</v>
      </c>
      <c r="I266" s="11">
        <f t="shared" si="2"/>
        <v>20038600</v>
      </c>
      <c r="J266" s="11">
        <f t="shared" si="11"/>
        <v>15704200</v>
      </c>
      <c r="K266" s="11">
        <f t="shared" si="3"/>
        <v>17711700</v>
      </c>
      <c r="L266" s="11">
        <f t="shared" si="4"/>
        <v>4205217</v>
      </c>
      <c r="M266" s="11">
        <f t="shared" si="5"/>
        <v>4810217</v>
      </c>
      <c r="N266" s="11">
        <f t="shared" si="12"/>
        <v>1698683</v>
      </c>
      <c r="O266" s="11">
        <f t="shared" si="13"/>
        <v>1093683</v>
      </c>
      <c r="P266" s="11">
        <f t="shared" si="14"/>
        <v>5903900</v>
      </c>
      <c r="Q266" s="11">
        <f t="shared" si="9"/>
        <v>4175000</v>
      </c>
    </row>
    <row r="267">
      <c r="A267" s="1" t="s">
        <v>3987</v>
      </c>
      <c r="B267" s="8">
        <v>45897.0</v>
      </c>
      <c r="C267" s="1" t="s">
        <v>25</v>
      </c>
      <c r="D267" s="12"/>
      <c r="E267" s="10">
        <v>380000.0</v>
      </c>
      <c r="F267" s="1" t="s">
        <v>68</v>
      </c>
      <c r="G267" s="11">
        <f t="shared" si="1"/>
        <v>60523489</v>
      </c>
      <c r="H267" s="11">
        <f t="shared" si="10"/>
        <v>23153189</v>
      </c>
      <c r="I267" s="11">
        <f t="shared" si="2"/>
        <v>20038600</v>
      </c>
      <c r="J267" s="11">
        <f t="shared" si="11"/>
        <v>15324200</v>
      </c>
      <c r="K267" s="11">
        <f t="shared" si="3"/>
        <v>17331700</v>
      </c>
      <c r="L267" s="11">
        <f t="shared" si="4"/>
        <v>4205217</v>
      </c>
      <c r="M267" s="11">
        <f t="shared" si="5"/>
        <v>4810217</v>
      </c>
      <c r="N267" s="11">
        <f t="shared" si="12"/>
        <v>1572016.333</v>
      </c>
      <c r="O267" s="11">
        <f t="shared" si="13"/>
        <v>967016.3333</v>
      </c>
      <c r="P267" s="11">
        <f t="shared" si="14"/>
        <v>5777233.333</v>
      </c>
      <c r="Q267" s="11">
        <f t="shared" si="9"/>
        <v>4175000</v>
      </c>
    </row>
    <row r="268">
      <c r="A268" s="1" t="s">
        <v>3988</v>
      </c>
      <c r="B268" s="8">
        <v>45897.0</v>
      </c>
      <c r="C268" s="1" t="s">
        <v>25</v>
      </c>
      <c r="D268" s="12"/>
      <c r="E268" s="10">
        <v>20000.0</v>
      </c>
      <c r="F268" s="1" t="s">
        <v>3618</v>
      </c>
      <c r="G268" s="11">
        <f t="shared" si="1"/>
        <v>60523489</v>
      </c>
      <c r="H268" s="11">
        <f t="shared" si="10"/>
        <v>23173189</v>
      </c>
      <c r="I268" s="11">
        <f t="shared" si="2"/>
        <v>20038600</v>
      </c>
      <c r="J268" s="11">
        <f t="shared" si="11"/>
        <v>15304200</v>
      </c>
      <c r="K268" s="11">
        <f t="shared" si="3"/>
        <v>17311700</v>
      </c>
      <c r="L268" s="11">
        <f t="shared" si="4"/>
        <v>4205217</v>
      </c>
      <c r="M268" s="11">
        <f t="shared" si="5"/>
        <v>4810217</v>
      </c>
      <c r="N268" s="11">
        <f t="shared" si="12"/>
        <v>1565349.667</v>
      </c>
      <c r="O268" s="11">
        <f t="shared" si="13"/>
        <v>960349.6667</v>
      </c>
      <c r="P268" s="11">
        <f t="shared" si="14"/>
        <v>5770566.667</v>
      </c>
      <c r="Q268" s="11">
        <f t="shared" si="9"/>
        <v>4175000</v>
      </c>
    </row>
    <row r="269">
      <c r="A269" s="1" t="s">
        <v>3989</v>
      </c>
      <c r="B269" s="8">
        <v>45897.0</v>
      </c>
      <c r="C269" s="1" t="s">
        <v>25</v>
      </c>
      <c r="D269" s="12"/>
      <c r="E269" s="10">
        <v>20000.0</v>
      </c>
      <c r="F269" s="1" t="s">
        <v>307</v>
      </c>
      <c r="G269" s="11">
        <f t="shared" si="1"/>
        <v>60523489</v>
      </c>
      <c r="H269" s="11">
        <f t="shared" si="10"/>
        <v>23193189</v>
      </c>
      <c r="I269" s="11">
        <f t="shared" si="2"/>
        <v>20038600</v>
      </c>
      <c r="J269" s="11">
        <f t="shared" si="11"/>
        <v>15284200</v>
      </c>
      <c r="K269" s="11">
        <f t="shared" si="3"/>
        <v>17291700</v>
      </c>
      <c r="L269" s="11">
        <f t="shared" si="4"/>
        <v>4205217</v>
      </c>
      <c r="M269" s="11">
        <f t="shared" si="5"/>
        <v>4810217</v>
      </c>
      <c r="N269" s="11">
        <f t="shared" si="12"/>
        <v>1558683</v>
      </c>
      <c r="O269" s="11">
        <f t="shared" si="13"/>
        <v>953683</v>
      </c>
      <c r="P269" s="11">
        <f t="shared" si="14"/>
        <v>5763900</v>
      </c>
      <c r="Q269" s="11">
        <f t="shared" si="9"/>
        <v>4175000</v>
      </c>
    </row>
    <row r="270">
      <c r="A270" s="1" t="s">
        <v>3990</v>
      </c>
      <c r="B270" s="8">
        <v>45897.0</v>
      </c>
      <c r="C270" s="1" t="s">
        <v>22</v>
      </c>
      <c r="D270" s="12"/>
      <c r="E270" s="10">
        <v>200000.0</v>
      </c>
      <c r="F270" s="1" t="s">
        <v>30</v>
      </c>
      <c r="G270" s="11">
        <f t="shared" si="1"/>
        <v>60523489</v>
      </c>
      <c r="H270" s="11">
        <f t="shared" si="10"/>
        <v>23193189</v>
      </c>
      <c r="I270" s="11">
        <f t="shared" si="2"/>
        <v>20038600</v>
      </c>
      <c r="J270" s="11">
        <f t="shared" si="11"/>
        <v>15084200</v>
      </c>
      <c r="K270" s="11">
        <f t="shared" si="3"/>
        <v>17291700</v>
      </c>
      <c r="L270" s="11">
        <f t="shared" si="4"/>
        <v>4205217</v>
      </c>
      <c r="M270" s="11">
        <f t="shared" si="5"/>
        <v>5010217</v>
      </c>
      <c r="N270" s="11">
        <f t="shared" si="12"/>
        <v>1558683</v>
      </c>
      <c r="O270" s="11">
        <f t="shared" si="13"/>
        <v>753683</v>
      </c>
      <c r="P270" s="11">
        <f t="shared" si="14"/>
        <v>5763900</v>
      </c>
      <c r="Q270" s="11">
        <f t="shared" si="9"/>
        <v>4175000</v>
      </c>
    </row>
    <row r="271">
      <c r="A271" s="1" t="s">
        <v>3991</v>
      </c>
      <c r="B271" s="8">
        <v>45897.0</v>
      </c>
      <c r="C271" s="1" t="s">
        <v>1969</v>
      </c>
      <c r="D271" s="10">
        <v>295000.0</v>
      </c>
      <c r="E271" s="12"/>
      <c r="F271" s="1" t="s">
        <v>3992</v>
      </c>
      <c r="G271" s="11">
        <f t="shared" si="1"/>
        <v>60818489</v>
      </c>
      <c r="H271" s="11">
        <f t="shared" si="10"/>
        <v>23193189</v>
      </c>
      <c r="I271" s="11">
        <f t="shared" si="2"/>
        <v>20038600</v>
      </c>
      <c r="J271" s="11">
        <f t="shared" si="11"/>
        <v>15379200</v>
      </c>
      <c r="K271" s="11">
        <f t="shared" si="3"/>
        <v>17586700</v>
      </c>
      <c r="L271" s="11">
        <f t="shared" si="4"/>
        <v>4205217</v>
      </c>
      <c r="M271" s="11">
        <f t="shared" si="5"/>
        <v>5010217</v>
      </c>
      <c r="N271" s="11">
        <f t="shared" si="12"/>
        <v>1657016.333</v>
      </c>
      <c r="O271" s="11">
        <f t="shared" si="13"/>
        <v>852016.3333</v>
      </c>
      <c r="P271" s="11">
        <f t="shared" si="14"/>
        <v>5862233.333</v>
      </c>
      <c r="Q271" s="11">
        <f t="shared" si="9"/>
        <v>4175000</v>
      </c>
    </row>
    <row r="272">
      <c r="A272" s="1" t="s">
        <v>3993</v>
      </c>
      <c r="B272" s="8">
        <v>45898.0</v>
      </c>
      <c r="C272" s="1" t="s">
        <v>25</v>
      </c>
      <c r="D272" s="12"/>
      <c r="E272" s="10">
        <v>150000.0</v>
      </c>
      <c r="F272" s="1" t="s">
        <v>3994</v>
      </c>
      <c r="G272" s="11">
        <f t="shared" si="1"/>
        <v>60818489</v>
      </c>
      <c r="H272" s="11">
        <f t="shared" si="10"/>
        <v>23343189</v>
      </c>
      <c r="I272" s="11">
        <f t="shared" si="2"/>
        <v>20038600</v>
      </c>
      <c r="J272" s="11">
        <f t="shared" si="11"/>
        <v>15229200</v>
      </c>
      <c r="K272" s="11">
        <f t="shared" si="3"/>
        <v>17436700</v>
      </c>
      <c r="L272" s="11">
        <f t="shared" si="4"/>
        <v>4205217</v>
      </c>
      <c r="M272" s="11">
        <f t="shared" si="5"/>
        <v>5010217</v>
      </c>
      <c r="N272" s="11">
        <f t="shared" si="12"/>
        <v>1607016.333</v>
      </c>
      <c r="O272" s="11">
        <f t="shared" si="13"/>
        <v>802016.3333</v>
      </c>
      <c r="P272" s="11">
        <f t="shared" si="14"/>
        <v>5812233.333</v>
      </c>
      <c r="Q272" s="11">
        <f t="shared" si="9"/>
        <v>4175000</v>
      </c>
    </row>
    <row r="273">
      <c r="A273" s="1" t="s">
        <v>3995</v>
      </c>
      <c r="B273" s="8">
        <v>45899.0</v>
      </c>
      <c r="C273" s="1" t="s">
        <v>25</v>
      </c>
      <c r="D273" s="12"/>
      <c r="E273" s="10">
        <v>10000.0</v>
      </c>
      <c r="F273" s="1" t="s">
        <v>438</v>
      </c>
      <c r="G273" s="11">
        <f t="shared" si="1"/>
        <v>60818489</v>
      </c>
      <c r="H273" s="11">
        <f t="shared" si="10"/>
        <v>23353189</v>
      </c>
      <c r="I273" s="11">
        <f t="shared" si="2"/>
        <v>20038600</v>
      </c>
      <c r="J273" s="11">
        <f t="shared" si="11"/>
        <v>15219200</v>
      </c>
      <c r="K273" s="11">
        <f t="shared" si="3"/>
        <v>17426700</v>
      </c>
      <c r="L273" s="11">
        <f t="shared" si="4"/>
        <v>4205217</v>
      </c>
      <c r="M273" s="11">
        <f t="shared" si="5"/>
        <v>5010217</v>
      </c>
      <c r="N273" s="11">
        <f t="shared" si="12"/>
        <v>1603683</v>
      </c>
      <c r="O273" s="11">
        <f t="shared" si="13"/>
        <v>798683</v>
      </c>
      <c r="P273" s="11">
        <f t="shared" si="14"/>
        <v>5808900</v>
      </c>
      <c r="Q273" s="11">
        <f t="shared" si="9"/>
        <v>4175000</v>
      </c>
    </row>
    <row r="274">
      <c r="A274" s="1" t="s">
        <v>3996</v>
      </c>
      <c r="B274" s="8">
        <v>45899.0</v>
      </c>
      <c r="C274" s="1" t="s">
        <v>1969</v>
      </c>
      <c r="D274" s="10">
        <v>220000.0</v>
      </c>
      <c r="E274" s="12"/>
      <c r="F274" s="1" t="s">
        <v>3997</v>
      </c>
      <c r="G274" s="11">
        <f t="shared" si="1"/>
        <v>61038489</v>
      </c>
      <c r="H274" s="11">
        <f t="shared" si="10"/>
        <v>23353189</v>
      </c>
      <c r="I274" s="11">
        <f t="shared" si="2"/>
        <v>20038600</v>
      </c>
      <c r="J274" s="11">
        <f t="shared" si="11"/>
        <v>15439200</v>
      </c>
      <c r="K274" s="11">
        <f t="shared" si="3"/>
        <v>17646700</v>
      </c>
      <c r="L274" s="11">
        <f t="shared" si="4"/>
        <v>4205217</v>
      </c>
      <c r="M274" s="11">
        <f t="shared" si="5"/>
        <v>5010217</v>
      </c>
      <c r="N274" s="11">
        <f t="shared" si="12"/>
        <v>1677016.333</v>
      </c>
      <c r="O274" s="11">
        <f t="shared" si="13"/>
        <v>872016.3333</v>
      </c>
      <c r="P274" s="11">
        <f t="shared" si="14"/>
        <v>5882233.333</v>
      </c>
      <c r="Q274" s="11">
        <f t="shared" si="9"/>
        <v>4175000</v>
      </c>
    </row>
    <row r="275">
      <c r="A275" s="1" t="s">
        <v>3998</v>
      </c>
      <c r="B275" s="8">
        <v>45899.0</v>
      </c>
      <c r="C275" s="1" t="s">
        <v>25</v>
      </c>
      <c r="D275" s="12"/>
      <c r="E275" s="10">
        <v>2523000.0</v>
      </c>
      <c r="F275" s="1" t="s">
        <v>3999</v>
      </c>
      <c r="G275" s="11">
        <f t="shared" si="1"/>
        <v>61038489</v>
      </c>
      <c r="H275" s="11">
        <f t="shared" si="10"/>
        <v>25876189</v>
      </c>
      <c r="I275" s="11">
        <f t="shared" si="2"/>
        <v>20038600</v>
      </c>
      <c r="J275" s="11">
        <f t="shared" si="11"/>
        <v>12916200</v>
      </c>
      <c r="K275" s="11">
        <f t="shared" si="3"/>
        <v>15123700</v>
      </c>
      <c r="L275" s="11">
        <f t="shared" si="4"/>
        <v>4205217</v>
      </c>
      <c r="M275" s="11">
        <f t="shared" si="5"/>
        <v>5010217</v>
      </c>
      <c r="N275" s="11">
        <f t="shared" si="12"/>
        <v>836016.3333</v>
      </c>
      <c r="O275" s="11">
        <f t="shared" si="13"/>
        <v>31016.33333</v>
      </c>
      <c r="P275" s="11">
        <f t="shared" si="14"/>
        <v>5041233.333</v>
      </c>
      <c r="Q275" s="11">
        <f t="shared" si="9"/>
        <v>4175000</v>
      </c>
    </row>
    <row r="276">
      <c r="A276" s="1" t="s">
        <v>4000</v>
      </c>
      <c r="B276" s="8">
        <v>45899.0</v>
      </c>
      <c r="C276" s="1" t="s">
        <v>25</v>
      </c>
      <c r="D276" s="12"/>
      <c r="E276" s="10">
        <v>480000.0</v>
      </c>
      <c r="F276" s="1" t="s">
        <v>4001</v>
      </c>
      <c r="G276" s="11">
        <f t="shared" si="1"/>
        <v>61038489</v>
      </c>
      <c r="H276" s="11">
        <f t="shared" si="10"/>
        <v>26356189</v>
      </c>
      <c r="I276" s="11">
        <f t="shared" si="2"/>
        <v>20038600</v>
      </c>
      <c r="J276" s="11">
        <f t="shared" si="11"/>
        <v>12436200</v>
      </c>
      <c r="K276" s="11">
        <f t="shared" si="3"/>
        <v>14643700</v>
      </c>
      <c r="L276" s="11">
        <f t="shared" si="4"/>
        <v>4205217</v>
      </c>
      <c r="M276" s="11">
        <f t="shared" si="5"/>
        <v>5010217</v>
      </c>
      <c r="N276" s="11">
        <f t="shared" si="12"/>
        <v>676016.3333</v>
      </c>
      <c r="O276" s="11">
        <f t="shared" si="13"/>
        <v>-128983.6667</v>
      </c>
      <c r="P276" s="11">
        <f t="shared" si="14"/>
        <v>4881233.333</v>
      </c>
      <c r="Q276" s="11">
        <f t="shared" si="9"/>
        <v>4175000</v>
      </c>
    </row>
    <row r="277">
      <c r="A277" s="1" t="s">
        <v>4002</v>
      </c>
      <c r="B277" s="8">
        <v>45899.0</v>
      </c>
      <c r="C277" s="1" t="s">
        <v>25</v>
      </c>
      <c r="D277" s="12"/>
      <c r="E277" s="10">
        <v>200000.0</v>
      </c>
      <c r="F277" s="1" t="s">
        <v>4003</v>
      </c>
      <c r="G277" s="11">
        <f t="shared" si="1"/>
        <v>61038489</v>
      </c>
      <c r="H277" s="11">
        <f t="shared" si="10"/>
        <v>26556189</v>
      </c>
      <c r="I277" s="11">
        <f t="shared" si="2"/>
        <v>20038600</v>
      </c>
      <c r="J277" s="11">
        <f t="shared" si="11"/>
        <v>12236200</v>
      </c>
      <c r="K277" s="11">
        <f t="shared" si="3"/>
        <v>14443700</v>
      </c>
      <c r="L277" s="11">
        <f t="shared" si="4"/>
        <v>4205217</v>
      </c>
      <c r="M277" s="11">
        <f t="shared" si="5"/>
        <v>5010217</v>
      </c>
      <c r="N277" s="11">
        <f t="shared" si="12"/>
        <v>609349.6667</v>
      </c>
      <c r="O277" s="11">
        <f t="shared" si="13"/>
        <v>-195650.3333</v>
      </c>
      <c r="P277" s="11">
        <f t="shared" si="14"/>
        <v>4814566.667</v>
      </c>
      <c r="Q277" s="11">
        <f t="shared" si="9"/>
        <v>4175000</v>
      </c>
    </row>
    <row r="278">
      <c r="A278" s="1" t="s">
        <v>4004</v>
      </c>
      <c r="B278" s="8">
        <v>45899.0</v>
      </c>
      <c r="C278" s="1" t="s">
        <v>25</v>
      </c>
      <c r="D278" s="12"/>
      <c r="E278" s="10">
        <v>128000.0</v>
      </c>
      <c r="F278" s="1" t="s">
        <v>37</v>
      </c>
      <c r="G278" s="11">
        <f t="shared" si="1"/>
        <v>61038489</v>
      </c>
      <c r="H278" s="11">
        <f t="shared" si="10"/>
        <v>26684189</v>
      </c>
      <c r="I278" s="11">
        <f t="shared" si="2"/>
        <v>20038600</v>
      </c>
      <c r="J278" s="11">
        <f t="shared" si="11"/>
        <v>12108200</v>
      </c>
      <c r="K278" s="11">
        <f t="shared" si="3"/>
        <v>14315700</v>
      </c>
      <c r="L278" s="11">
        <f t="shared" si="4"/>
        <v>4205217</v>
      </c>
      <c r="M278" s="11">
        <f t="shared" si="5"/>
        <v>5010217</v>
      </c>
      <c r="N278" s="11">
        <f t="shared" si="12"/>
        <v>566683</v>
      </c>
      <c r="O278" s="11">
        <f t="shared" si="13"/>
        <v>-238317</v>
      </c>
      <c r="P278" s="11">
        <f t="shared" si="14"/>
        <v>4771900</v>
      </c>
      <c r="Q278" s="11">
        <f t="shared" si="9"/>
        <v>4175000</v>
      </c>
    </row>
    <row r="279">
      <c r="A279" s="1" t="s">
        <v>4005</v>
      </c>
      <c r="B279" s="8">
        <v>45899.0</v>
      </c>
      <c r="C279" s="1" t="s">
        <v>25</v>
      </c>
      <c r="D279" s="12"/>
      <c r="E279" s="10">
        <v>110000.0</v>
      </c>
      <c r="F279" s="1" t="s">
        <v>4006</v>
      </c>
      <c r="G279" s="11">
        <f t="shared" si="1"/>
        <v>61038489</v>
      </c>
      <c r="H279" s="11">
        <f t="shared" si="10"/>
        <v>26794189</v>
      </c>
      <c r="I279" s="11">
        <f t="shared" si="2"/>
        <v>20038600</v>
      </c>
      <c r="J279" s="11">
        <f t="shared" si="11"/>
        <v>11998200</v>
      </c>
      <c r="K279" s="11">
        <f t="shared" si="3"/>
        <v>14205700</v>
      </c>
      <c r="L279" s="11">
        <f t="shared" si="4"/>
        <v>4205217</v>
      </c>
      <c r="M279" s="11">
        <f t="shared" si="5"/>
        <v>5010217</v>
      </c>
      <c r="N279" s="11">
        <f t="shared" si="12"/>
        <v>530016.3333</v>
      </c>
      <c r="O279" s="11">
        <f t="shared" si="13"/>
        <v>-274983.6667</v>
      </c>
      <c r="P279" s="11">
        <f t="shared" si="14"/>
        <v>4735233.333</v>
      </c>
      <c r="Q279" s="11">
        <f t="shared" si="9"/>
        <v>4175000</v>
      </c>
    </row>
    <row r="280">
      <c r="A280" s="1" t="s">
        <v>4007</v>
      </c>
      <c r="B280" s="8">
        <v>45899.0</v>
      </c>
      <c r="C280" s="1" t="s">
        <v>25</v>
      </c>
      <c r="D280" s="12"/>
      <c r="E280" s="10">
        <v>906000.0</v>
      </c>
      <c r="F280" s="1" t="s">
        <v>4008</v>
      </c>
      <c r="G280" s="11">
        <f t="shared" si="1"/>
        <v>61038489</v>
      </c>
      <c r="H280" s="11">
        <f t="shared" si="10"/>
        <v>27700189</v>
      </c>
      <c r="I280" s="11">
        <f t="shared" si="2"/>
        <v>20038600</v>
      </c>
      <c r="J280" s="11">
        <f t="shared" si="11"/>
        <v>11092200</v>
      </c>
      <c r="K280" s="11">
        <f t="shared" si="3"/>
        <v>13299700</v>
      </c>
      <c r="L280" s="11">
        <f t="shared" si="4"/>
        <v>4205217</v>
      </c>
      <c r="M280" s="11">
        <f t="shared" si="5"/>
        <v>5010217</v>
      </c>
      <c r="N280" s="11">
        <f t="shared" si="12"/>
        <v>228016.3333</v>
      </c>
      <c r="O280" s="11">
        <f t="shared" si="13"/>
        <v>-576983.6667</v>
      </c>
      <c r="P280" s="11">
        <f t="shared" si="14"/>
        <v>4433233.333</v>
      </c>
      <c r="Q280" s="11">
        <f t="shared" si="9"/>
        <v>4175000</v>
      </c>
    </row>
    <row r="281">
      <c r="A281" s="1" t="s">
        <v>4009</v>
      </c>
      <c r="B281" s="8">
        <v>45899.0</v>
      </c>
      <c r="C281" s="1" t="s">
        <v>25</v>
      </c>
      <c r="D281" s="12"/>
      <c r="E281" s="10">
        <v>7000.0</v>
      </c>
      <c r="F281" s="1" t="s">
        <v>2386</v>
      </c>
      <c r="G281" s="11">
        <f t="shared" si="1"/>
        <v>61038489</v>
      </c>
      <c r="H281" s="11">
        <f t="shared" si="10"/>
        <v>27707189</v>
      </c>
      <c r="I281" s="11">
        <f t="shared" si="2"/>
        <v>20038600</v>
      </c>
      <c r="J281" s="11">
        <f t="shared" si="11"/>
        <v>11085200</v>
      </c>
      <c r="K281" s="11">
        <f t="shared" si="3"/>
        <v>13292700</v>
      </c>
      <c r="L281" s="11">
        <f t="shared" si="4"/>
        <v>4205217</v>
      </c>
      <c r="M281" s="11">
        <f t="shared" si="5"/>
        <v>5010217</v>
      </c>
      <c r="N281" s="11">
        <f t="shared" si="12"/>
        <v>225683</v>
      </c>
      <c r="O281" s="11">
        <f t="shared" si="13"/>
        <v>-579317</v>
      </c>
      <c r="P281" s="11">
        <f t="shared" si="14"/>
        <v>4430900</v>
      </c>
      <c r="Q281" s="11">
        <f t="shared" si="9"/>
        <v>4175000</v>
      </c>
    </row>
    <row r="282">
      <c r="A282" s="1" t="s">
        <v>4010</v>
      </c>
      <c r="B282" s="8">
        <v>45899.0</v>
      </c>
      <c r="C282" s="1" t="s">
        <v>1982</v>
      </c>
      <c r="D282" s="12"/>
      <c r="E282" s="10">
        <v>161000.0</v>
      </c>
      <c r="F282" s="1" t="s">
        <v>3275</v>
      </c>
      <c r="G282" s="11">
        <f t="shared" si="1"/>
        <v>61038489</v>
      </c>
      <c r="H282" s="11">
        <f t="shared" si="10"/>
        <v>27707189</v>
      </c>
      <c r="I282" s="11">
        <f t="shared" si="2"/>
        <v>20038600</v>
      </c>
      <c r="J282" s="11">
        <f t="shared" si="11"/>
        <v>10924200</v>
      </c>
      <c r="K282" s="11">
        <f t="shared" si="3"/>
        <v>13292700</v>
      </c>
      <c r="L282" s="11">
        <f t="shared" si="4"/>
        <v>4366217</v>
      </c>
      <c r="M282" s="11">
        <f t="shared" si="5"/>
        <v>5010217</v>
      </c>
      <c r="N282" s="11">
        <f t="shared" si="12"/>
        <v>64683</v>
      </c>
      <c r="O282" s="11">
        <f t="shared" si="13"/>
        <v>-579317</v>
      </c>
      <c r="P282" s="11">
        <f t="shared" si="14"/>
        <v>4430900</v>
      </c>
      <c r="Q282" s="11">
        <f t="shared" si="9"/>
        <v>4175000</v>
      </c>
    </row>
    <row r="283">
      <c r="A283" s="1" t="s">
        <v>4011</v>
      </c>
      <c r="B283" s="8">
        <v>45899.0</v>
      </c>
      <c r="C283" s="1" t="s">
        <v>22</v>
      </c>
      <c r="D283" s="12"/>
      <c r="E283" s="10">
        <v>300000.0</v>
      </c>
      <c r="F283" s="1" t="s">
        <v>30</v>
      </c>
      <c r="G283" s="11">
        <f t="shared" si="1"/>
        <v>61038489</v>
      </c>
      <c r="H283" s="11">
        <f t="shared" si="10"/>
        <v>27707189</v>
      </c>
      <c r="I283" s="11">
        <f t="shared" si="2"/>
        <v>20038600</v>
      </c>
      <c r="J283" s="11">
        <f t="shared" si="11"/>
        <v>10624200</v>
      </c>
      <c r="K283" s="11">
        <f t="shared" si="3"/>
        <v>13292700</v>
      </c>
      <c r="L283" s="11">
        <f t="shared" si="4"/>
        <v>4366217</v>
      </c>
      <c r="M283" s="11">
        <f t="shared" si="5"/>
        <v>5310217</v>
      </c>
      <c r="N283" s="11">
        <f t="shared" si="12"/>
        <v>64683</v>
      </c>
      <c r="O283" s="11">
        <f t="shared" si="13"/>
        <v>-879317</v>
      </c>
      <c r="P283" s="11">
        <f t="shared" si="14"/>
        <v>4430900</v>
      </c>
      <c r="Q283" s="11">
        <f t="shared" si="9"/>
        <v>4175000</v>
      </c>
    </row>
    <row r="284">
      <c r="A284" s="1" t="s">
        <v>4012</v>
      </c>
      <c r="B284" s="8">
        <v>45899.0</v>
      </c>
      <c r="C284" s="1" t="s">
        <v>25</v>
      </c>
      <c r="D284" s="12"/>
      <c r="E284" s="10">
        <v>3100000.0</v>
      </c>
      <c r="F284" s="1" t="s">
        <v>4013</v>
      </c>
      <c r="G284" s="11">
        <f t="shared" si="1"/>
        <v>61038489</v>
      </c>
      <c r="H284" s="11">
        <f t="shared" si="10"/>
        <v>30807189</v>
      </c>
      <c r="I284" s="11">
        <f t="shared" si="2"/>
        <v>20038600</v>
      </c>
      <c r="J284" s="11">
        <f t="shared" si="11"/>
        <v>7524200</v>
      </c>
      <c r="K284" s="11">
        <f t="shared" si="3"/>
        <v>10192700</v>
      </c>
      <c r="L284" s="11">
        <f t="shared" si="4"/>
        <v>4366217</v>
      </c>
      <c r="M284" s="11">
        <f t="shared" si="5"/>
        <v>5310217</v>
      </c>
      <c r="N284" s="11">
        <f t="shared" si="12"/>
        <v>-968650.3333</v>
      </c>
      <c r="O284" s="11">
        <f t="shared" si="13"/>
        <v>-1912650.333</v>
      </c>
      <c r="P284" s="11">
        <f t="shared" si="14"/>
        <v>3397566.667</v>
      </c>
      <c r="Q284" s="11">
        <f t="shared" si="9"/>
        <v>4175000</v>
      </c>
    </row>
    <row r="285">
      <c r="A285" s="1" t="s">
        <v>4014</v>
      </c>
      <c r="B285" s="8">
        <v>45900.0</v>
      </c>
      <c r="C285" s="1" t="s">
        <v>19</v>
      </c>
      <c r="D285" s="12"/>
      <c r="E285" s="10">
        <v>2600000.0</v>
      </c>
      <c r="F285" s="1" t="s">
        <v>4015</v>
      </c>
      <c r="G285" s="11">
        <f t="shared" si="1"/>
        <v>61038489</v>
      </c>
      <c r="H285" s="11">
        <f t="shared" si="10"/>
        <v>30807189</v>
      </c>
      <c r="I285" s="11">
        <f t="shared" si="2"/>
        <v>20038600</v>
      </c>
      <c r="J285" s="11">
        <f t="shared" si="11"/>
        <v>4924200</v>
      </c>
      <c r="K285" s="11">
        <f t="shared" si="3"/>
        <v>10192700</v>
      </c>
      <c r="L285" s="11">
        <f t="shared" si="4"/>
        <v>4366217</v>
      </c>
      <c r="M285" s="11">
        <f t="shared" si="5"/>
        <v>5310217</v>
      </c>
      <c r="N285" s="11">
        <f t="shared" si="12"/>
        <v>-968650.3333</v>
      </c>
      <c r="O285" s="11">
        <f t="shared" si="13"/>
        <v>-1912650.333</v>
      </c>
      <c r="P285" s="11">
        <f t="shared" si="14"/>
        <v>3397566.667</v>
      </c>
      <c r="Q285" s="11">
        <f t="shared" si="9"/>
        <v>4175000</v>
      </c>
    </row>
    <row r="286">
      <c r="C286" s="15"/>
      <c r="D286" s="12"/>
      <c r="E286" s="12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</row>
    <row r="287">
      <c r="C287" s="15"/>
      <c r="D287" s="12"/>
      <c r="E287" s="12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</row>
    <row r="288">
      <c r="C288" s="15"/>
      <c r="D288" s="12"/>
      <c r="E288" s="12"/>
      <c r="F288" s="55" t="s">
        <v>4016</v>
      </c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</row>
    <row r="289">
      <c r="C289" s="15"/>
      <c r="D289" s="12"/>
      <c r="E289" s="12"/>
      <c r="F289" s="56" t="s">
        <v>4017</v>
      </c>
      <c r="G289" s="11"/>
      <c r="H289" s="11"/>
      <c r="I289" s="11"/>
      <c r="J289" s="11"/>
      <c r="K289" s="11"/>
      <c r="L289" s="11"/>
      <c r="M289" s="9"/>
      <c r="N289" s="9"/>
      <c r="O289" s="11"/>
      <c r="P289" s="11"/>
      <c r="Q289" s="11"/>
    </row>
    <row r="290">
      <c r="C290" s="15"/>
      <c r="D290" s="12"/>
      <c r="E290" s="12"/>
      <c r="F290" s="56" t="s">
        <v>4018</v>
      </c>
      <c r="G290" s="11"/>
      <c r="H290" s="11"/>
      <c r="I290" s="11"/>
      <c r="J290" s="11"/>
      <c r="K290" s="11"/>
      <c r="L290" s="11"/>
      <c r="M290" s="9"/>
      <c r="N290" s="9"/>
      <c r="O290" s="11"/>
      <c r="P290" s="11"/>
      <c r="Q290" s="11"/>
    </row>
    <row r="291">
      <c r="C291" s="15"/>
      <c r="D291" s="12"/>
      <c r="E291" s="12"/>
      <c r="F291" s="56" t="s">
        <v>4019</v>
      </c>
      <c r="G291" s="11"/>
      <c r="H291" s="11"/>
      <c r="I291" s="11"/>
      <c r="J291" s="11"/>
      <c r="K291" s="11"/>
      <c r="L291" s="11"/>
      <c r="M291" s="9"/>
      <c r="N291" s="9"/>
      <c r="O291" s="11"/>
      <c r="P291" s="11"/>
      <c r="Q291" s="11"/>
    </row>
    <row r="292">
      <c r="C292" s="15"/>
      <c r="D292" s="12"/>
      <c r="E292" s="12"/>
      <c r="F292" s="56" t="s">
        <v>4020</v>
      </c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</row>
    <row r="293">
      <c r="C293" s="15"/>
      <c r="D293" s="12"/>
      <c r="E293" s="12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</row>
    <row r="294">
      <c r="C294" s="15"/>
      <c r="D294" s="12"/>
      <c r="E294" s="12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</row>
    <row r="295">
      <c r="C295" s="15"/>
      <c r="D295" s="12"/>
      <c r="E295" s="12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</row>
    <row r="296">
      <c r="C296" s="15"/>
      <c r="D296" s="12"/>
      <c r="E296" s="12"/>
      <c r="F296" s="55" t="s">
        <v>4021</v>
      </c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</row>
    <row r="297">
      <c r="C297" s="15"/>
      <c r="D297" s="12"/>
      <c r="E297" s="12"/>
      <c r="F297" s="55" t="s">
        <v>4022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</row>
    <row r="298">
      <c r="C298" s="15"/>
      <c r="D298" s="12"/>
      <c r="E298" s="12"/>
      <c r="F298" s="1" t="s">
        <v>4023</v>
      </c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</row>
    <row r="299">
      <c r="C299" s="15"/>
      <c r="D299" s="12"/>
      <c r="E299" s="12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</row>
    <row r="300">
      <c r="C300" s="15"/>
      <c r="D300" s="12"/>
      <c r="E300" s="12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</row>
    <row r="301">
      <c r="C301" s="15"/>
      <c r="D301" s="12"/>
      <c r="E301" s="12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</row>
    <row r="302">
      <c r="C302" s="15"/>
      <c r="D302" s="12"/>
      <c r="E302" s="12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</row>
    <row r="303">
      <c r="C303" s="15"/>
      <c r="D303" s="12"/>
      <c r="E303" s="12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</row>
    <row r="304">
      <c r="C304" s="15"/>
      <c r="D304" s="12"/>
      <c r="E304" s="12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</row>
    <row r="305">
      <c r="C305" s="15"/>
      <c r="D305" s="12"/>
      <c r="E305" s="12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</row>
    <row r="306">
      <c r="C306" s="15"/>
      <c r="D306" s="12"/>
      <c r="E306" s="12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</row>
    <row r="307">
      <c r="C307" s="15"/>
      <c r="D307" s="12"/>
      <c r="E307" s="12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</row>
    <row r="308">
      <c r="C308" s="15"/>
      <c r="D308" s="12"/>
      <c r="E308" s="12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</row>
    <row r="309">
      <c r="C309" s="15"/>
      <c r="D309" s="12"/>
      <c r="E309" s="12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</row>
    <row r="310">
      <c r="C310" s="15"/>
      <c r="D310" s="12"/>
      <c r="E310" s="12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</row>
    <row r="311">
      <c r="C311" s="15"/>
      <c r="D311" s="12"/>
      <c r="E311" s="12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</row>
    <row r="312">
      <c r="C312" s="15"/>
      <c r="D312" s="12"/>
      <c r="E312" s="12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</row>
    <row r="313">
      <c r="C313" s="15"/>
      <c r="D313" s="12"/>
      <c r="E313" s="12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</row>
    <row r="314">
      <c r="C314" s="15"/>
      <c r="D314" s="12"/>
      <c r="E314" s="12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</row>
    <row r="315">
      <c r="C315" s="15"/>
      <c r="D315" s="12"/>
      <c r="E315" s="12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</row>
    <row r="316">
      <c r="C316" s="15"/>
      <c r="D316" s="12"/>
      <c r="E316" s="12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</row>
    <row r="317">
      <c r="C317" s="15"/>
      <c r="D317" s="12"/>
      <c r="E317" s="12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</row>
    <row r="318">
      <c r="C318" s="15"/>
      <c r="D318" s="12"/>
      <c r="E318" s="12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</row>
    <row r="319">
      <c r="C319" s="15"/>
      <c r="D319" s="12"/>
      <c r="E319" s="12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</row>
    <row r="320">
      <c r="C320" s="15"/>
      <c r="D320" s="12"/>
      <c r="E320" s="12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</row>
    <row r="321">
      <c r="C321" s="15"/>
      <c r="D321" s="12"/>
      <c r="E321" s="12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</row>
    <row r="322">
      <c r="C322" s="15"/>
      <c r="D322" s="12"/>
      <c r="E322" s="12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</row>
    <row r="323">
      <c r="C323" s="15"/>
      <c r="D323" s="12"/>
      <c r="E323" s="12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</row>
    <row r="324">
      <c r="C324" s="15"/>
      <c r="D324" s="12"/>
      <c r="E324" s="12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</row>
    <row r="325">
      <c r="C325" s="15"/>
      <c r="D325" s="12"/>
      <c r="E325" s="12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</row>
    <row r="326">
      <c r="C326" s="15"/>
      <c r="D326" s="12"/>
      <c r="E326" s="12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</row>
    <row r="327">
      <c r="C327" s="15"/>
      <c r="D327" s="12"/>
      <c r="E327" s="12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</row>
    <row r="328">
      <c r="C328" s="15"/>
      <c r="D328" s="12"/>
      <c r="E328" s="12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</row>
    <row r="329">
      <c r="C329" s="15"/>
      <c r="D329" s="12"/>
      <c r="E329" s="12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</row>
    <row r="330">
      <c r="C330" s="15"/>
      <c r="D330" s="12"/>
      <c r="E330" s="12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</row>
    <row r="331">
      <c r="C331" s="15"/>
      <c r="D331" s="12"/>
      <c r="E331" s="12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</row>
    <row r="332">
      <c r="C332" s="15"/>
      <c r="D332" s="12"/>
      <c r="E332" s="12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</row>
    <row r="333">
      <c r="C333" s="15"/>
      <c r="D333" s="12"/>
      <c r="E333" s="12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</row>
    <row r="334">
      <c r="C334" s="15"/>
      <c r="D334" s="12"/>
      <c r="E334" s="12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</row>
    <row r="335">
      <c r="C335" s="15"/>
      <c r="D335" s="12"/>
      <c r="E335" s="12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</row>
    <row r="336">
      <c r="C336" s="15"/>
      <c r="D336" s="12"/>
      <c r="E336" s="12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</row>
    <row r="337">
      <c r="C337" s="15"/>
      <c r="D337" s="12"/>
      <c r="E337" s="12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</row>
    <row r="338">
      <c r="C338" s="15"/>
      <c r="D338" s="12"/>
      <c r="E338" s="12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</row>
    <row r="339">
      <c r="C339" s="15"/>
      <c r="D339" s="12"/>
      <c r="E339" s="12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</row>
    <row r="340">
      <c r="C340" s="15"/>
      <c r="D340" s="12"/>
      <c r="E340" s="12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</row>
    <row r="341">
      <c r="C341" s="15"/>
      <c r="D341" s="12"/>
      <c r="E341" s="12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</row>
    <row r="342">
      <c r="C342" s="15"/>
      <c r="D342" s="12"/>
      <c r="E342" s="12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</row>
    <row r="343">
      <c r="C343" s="15"/>
      <c r="D343" s="12"/>
      <c r="E343" s="12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</row>
    <row r="344">
      <c r="C344" s="15"/>
      <c r="D344" s="12"/>
      <c r="E344" s="12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</row>
    <row r="345">
      <c r="C345" s="15"/>
      <c r="D345" s="12"/>
      <c r="E345" s="12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</row>
    <row r="346">
      <c r="C346" s="15"/>
      <c r="D346" s="12"/>
      <c r="E346" s="12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</row>
    <row r="347">
      <c r="C347" s="15"/>
      <c r="D347" s="12"/>
      <c r="E347" s="12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</row>
    <row r="348">
      <c r="C348" s="15"/>
      <c r="D348" s="12"/>
      <c r="E348" s="12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</row>
    <row r="349">
      <c r="C349" s="15"/>
      <c r="D349" s="12"/>
      <c r="E349" s="12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</row>
    <row r="350">
      <c r="C350" s="15"/>
      <c r="D350" s="12"/>
      <c r="E350" s="12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</row>
    <row r="351">
      <c r="C351" s="15"/>
      <c r="D351" s="12"/>
      <c r="E351" s="12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</row>
    <row r="352">
      <c r="C352" s="15"/>
      <c r="D352" s="12"/>
      <c r="E352" s="12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</row>
    <row r="353">
      <c r="C353" s="15"/>
      <c r="D353" s="12"/>
      <c r="E353" s="12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</row>
    <row r="354">
      <c r="C354" s="15"/>
      <c r="D354" s="12"/>
      <c r="E354" s="12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</row>
    <row r="355">
      <c r="C355" s="15"/>
      <c r="D355" s="12"/>
      <c r="E355" s="12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</row>
    <row r="356">
      <c r="C356" s="15"/>
      <c r="D356" s="12"/>
      <c r="E356" s="12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</row>
    <row r="357">
      <c r="C357" s="15"/>
      <c r="D357" s="12"/>
      <c r="E357" s="12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</row>
    <row r="358">
      <c r="C358" s="15"/>
      <c r="D358" s="12"/>
      <c r="E358" s="12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</row>
    <row r="359">
      <c r="C359" s="15"/>
      <c r="D359" s="12"/>
      <c r="E359" s="12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</row>
    <row r="360">
      <c r="C360" s="15"/>
      <c r="D360" s="12"/>
      <c r="E360" s="12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</row>
    <row r="361">
      <c r="C361" s="15"/>
      <c r="D361" s="12"/>
      <c r="E361" s="12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</row>
    <row r="362">
      <c r="C362" s="15"/>
      <c r="D362" s="12"/>
      <c r="E362" s="12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</row>
    <row r="363">
      <c r="C363" s="15"/>
      <c r="D363" s="12"/>
      <c r="E363" s="12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</row>
    <row r="364">
      <c r="C364" s="15"/>
      <c r="D364" s="12"/>
      <c r="E364" s="12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</row>
    <row r="365">
      <c r="C365" s="15"/>
      <c r="D365" s="12"/>
      <c r="E365" s="12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</row>
    <row r="366">
      <c r="C366" s="15"/>
      <c r="D366" s="12"/>
      <c r="E366" s="12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</row>
    <row r="367">
      <c r="C367" s="15"/>
      <c r="D367" s="12"/>
      <c r="E367" s="12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</row>
    <row r="368">
      <c r="C368" s="15"/>
      <c r="D368" s="12"/>
      <c r="E368" s="12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</row>
    <row r="369">
      <c r="C369" s="15"/>
      <c r="D369" s="12"/>
      <c r="E369" s="12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</row>
    <row r="370">
      <c r="C370" s="15"/>
      <c r="D370" s="12"/>
      <c r="E370" s="12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</row>
    <row r="371">
      <c r="C371" s="15"/>
      <c r="D371" s="12"/>
      <c r="E371" s="12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</row>
    <row r="372">
      <c r="C372" s="15"/>
      <c r="D372" s="12"/>
      <c r="E372" s="12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</row>
    <row r="373">
      <c r="C373" s="15"/>
      <c r="D373" s="12"/>
      <c r="E373" s="12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</row>
    <row r="374">
      <c r="C374" s="15"/>
      <c r="D374" s="12"/>
      <c r="E374" s="12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</row>
    <row r="375">
      <c r="C375" s="15"/>
      <c r="D375" s="12"/>
      <c r="E375" s="12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</row>
    <row r="376">
      <c r="C376" s="15"/>
      <c r="D376" s="12"/>
      <c r="E376" s="12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</row>
    <row r="377">
      <c r="C377" s="15"/>
      <c r="D377" s="12"/>
      <c r="E377" s="12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</row>
    <row r="378">
      <c r="C378" s="15"/>
      <c r="D378" s="12"/>
      <c r="E378" s="12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</row>
    <row r="379">
      <c r="C379" s="15"/>
      <c r="D379" s="12"/>
      <c r="E379" s="12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</row>
    <row r="380">
      <c r="C380" s="15"/>
      <c r="D380" s="12"/>
      <c r="E380" s="12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</row>
    <row r="381">
      <c r="C381" s="15"/>
      <c r="D381" s="12"/>
      <c r="E381" s="12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</row>
    <row r="382">
      <c r="C382" s="15"/>
      <c r="D382" s="12"/>
      <c r="E382" s="12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</row>
    <row r="383">
      <c r="C383" s="15"/>
      <c r="D383" s="12"/>
      <c r="E383" s="12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</row>
    <row r="384">
      <c r="C384" s="15"/>
      <c r="D384" s="12"/>
      <c r="E384" s="12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</row>
    <row r="385">
      <c r="C385" s="15"/>
      <c r="D385" s="12"/>
      <c r="E385" s="12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</row>
    <row r="386">
      <c r="C386" s="15"/>
      <c r="D386" s="12"/>
      <c r="E386" s="12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</row>
    <row r="387">
      <c r="C387" s="15"/>
      <c r="D387" s="12"/>
      <c r="E387" s="12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</row>
    <row r="388">
      <c r="C388" s="15"/>
      <c r="D388" s="12"/>
      <c r="E388" s="12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</row>
    <row r="389">
      <c r="C389" s="15"/>
      <c r="D389" s="12"/>
      <c r="E389" s="12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</row>
    <row r="390">
      <c r="C390" s="15"/>
      <c r="D390" s="12"/>
      <c r="E390" s="12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</row>
    <row r="391">
      <c r="C391" s="15"/>
      <c r="D391" s="12"/>
      <c r="E391" s="12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</row>
    <row r="392">
      <c r="C392" s="15"/>
      <c r="D392" s="12"/>
      <c r="E392" s="12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</row>
    <row r="393">
      <c r="C393" s="15"/>
      <c r="D393" s="12"/>
      <c r="E393" s="12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</row>
    <row r="394">
      <c r="C394" s="15"/>
      <c r="D394" s="12"/>
      <c r="E394" s="12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</row>
    <row r="395">
      <c r="C395" s="15"/>
      <c r="D395" s="12"/>
      <c r="E395" s="12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</row>
    <row r="396">
      <c r="C396" s="15"/>
      <c r="D396" s="12"/>
      <c r="E396" s="12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</row>
    <row r="397">
      <c r="C397" s="15"/>
      <c r="D397" s="12"/>
      <c r="E397" s="12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</row>
    <row r="398">
      <c r="C398" s="15"/>
      <c r="D398" s="12"/>
      <c r="E398" s="12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</row>
    <row r="399">
      <c r="C399" s="15"/>
      <c r="D399" s="12"/>
      <c r="E399" s="12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</row>
    <row r="400">
      <c r="C400" s="15"/>
      <c r="D400" s="12"/>
      <c r="E400" s="12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</row>
    <row r="401">
      <c r="C401" s="15"/>
      <c r="D401" s="12"/>
      <c r="E401" s="12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</row>
    <row r="402">
      <c r="C402" s="15"/>
      <c r="D402" s="12"/>
      <c r="E402" s="12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</row>
    <row r="403">
      <c r="C403" s="15"/>
      <c r="D403" s="12"/>
      <c r="E403" s="12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</row>
    <row r="404">
      <c r="C404" s="15"/>
      <c r="D404" s="12"/>
      <c r="E404" s="12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</row>
    <row r="405">
      <c r="C405" s="15"/>
      <c r="D405" s="12"/>
      <c r="E405" s="12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</row>
    <row r="406">
      <c r="C406" s="15"/>
      <c r="D406" s="12"/>
      <c r="E406" s="12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</row>
    <row r="407">
      <c r="C407" s="15"/>
      <c r="D407" s="12"/>
      <c r="E407" s="12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</row>
    <row r="408">
      <c r="C408" s="15"/>
      <c r="D408" s="12"/>
      <c r="E408" s="12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</row>
    <row r="409">
      <c r="C409" s="15"/>
      <c r="D409" s="12"/>
      <c r="E409" s="12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</row>
    <row r="410">
      <c r="C410" s="15"/>
      <c r="D410" s="12"/>
      <c r="E410" s="12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</row>
    <row r="411">
      <c r="C411" s="15"/>
      <c r="D411" s="12"/>
      <c r="E411" s="12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</row>
    <row r="412">
      <c r="C412" s="15"/>
      <c r="D412" s="12"/>
      <c r="E412" s="12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</row>
    <row r="413">
      <c r="C413" s="15"/>
      <c r="D413" s="12"/>
      <c r="E413" s="12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</row>
    <row r="414">
      <c r="C414" s="15"/>
      <c r="D414" s="12"/>
      <c r="E414" s="12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</row>
    <row r="415">
      <c r="C415" s="15"/>
      <c r="D415" s="12"/>
      <c r="E415" s="12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</row>
    <row r="416">
      <c r="C416" s="15"/>
      <c r="D416" s="12"/>
      <c r="E416" s="12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</row>
    <row r="417">
      <c r="C417" s="15"/>
      <c r="D417" s="12"/>
      <c r="E417" s="12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</row>
    <row r="418">
      <c r="C418" s="15"/>
      <c r="D418" s="12"/>
      <c r="E418" s="12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</row>
    <row r="419">
      <c r="C419" s="15"/>
      <c r="D419" s="12"/>
      <c r="E419" s="12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</row>
    <row r="420">
      <c r="C420" s="15"/>
      <c r="D420" s="12"/>
      <c r="E420" s="12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</row>
    <row r="421">
      <c r="C421" s="15"/>
      <c r="D421" s="12"/>
      <c r="E421" s="12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</row>
    <row r="422">
      <c r="C422" s="15"/>
      <c r="D422" s="12"/>
      <c r="E422" s="12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</row>
    <row r="423">
      <c r="C423" s="15"/>
      <c r="D423" s="12"/>
      <c r="E423" s="12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</row>
    <row r="424">
      <c r="C424" s="15"/>
      <c r="D424" s="12"/>
      <c r="E424" s="12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</row>
    <row r="425">
      <c r="C425" s="15"/>
      <c r="D425" s="12"/>
      <c r="E425" s="12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</row>
    <row r="426">
      <c r="C426" s="15"/>
      <c r="D426" s="12"/>
      <c r="E426" s="12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</row>
    <row r="427">
      <c r="C427" s="15"/>
      <c r="D427" s="12"/>
      <c r="E427" s="12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</row>
    <row r="428">
      <c r="C428" s="15"/>
      <c r="D428" s="12"/>
      <c r="E428" s="12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</row>
    <row r="429">
      <c r="C429" s="15"/>
      <c r="D429" s="12"/>
      <c r="E429" s="12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</row>
    <row r="430">
      <c r="C430" s="15"/>
      <c r="D430" s="12"/>
      <c r="E430" s="12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</row>
    <row r="431">
      <c r="C431" s="15"/>
      <c r="D431" s="12"/>
      <c r="E431" s="12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</row>
    <row r="432">
      <c r="C432" s="15"/>
      <c r="D432" s="12"/>
      <c r="E432" s="12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</row>
    <row r="433">
      <c r="C433" s="15"/>
      <c r="D433" s="12"/>
      <c r="E433" s="12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</row>
    <row r="434">
      <c r="C434" s="15"/>
      <c r="D434" s="12"/>
      <c r="E434" s="12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</row>
    <row r="435">
      <c r="C435" s="15"/>
      <c r="D435" s="12"/>
      <c r="E435" s="12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</row>
    <row r="436">
      <c r="C436" s="15"/>
      <c r="D436" s="12"/>
      <c r="E436" s="12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</row>
    <row r="437">
      <c r="C437" s="15"/>
      <c r="D437" s="12"/>
      <c r="E437" s="12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</row>
    <row r="438">
      <c r="C438" s="15"/>
      <c r="D438" s="12"/>
      <c r="E438" s="12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</row>
    <row r="439">
      <c r="C439" s="15"/>
      <c r="D439" s="12"/>
      <c r="E439" s="12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</row>
    <row r="440">
      <c r="C440" s="15"/>
      <c r="D440" s="12"/>
      <c r="E440" s="12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</row>
    <row r="441">
      <c r="C441" s="15"/>
      <c r="D441" s="12"/>
      <c r="E441" s="12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</row>
    <row r="442">
      <c r="C442" s="15"/>
      <c r="D442" s="12"/>
      <c r="E442" s="12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</row>
    <row r="443">
      <c r="C443" s="15"/>
      <c r="D443" s="12"/>
      <c r="E443" s="12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</row>
    <row r="444">
      <c r="C444" s="15"/>
      <c r="D444" s="12"/>
      <c r="E444" s="12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</row>
    <row r="445">
      <c r="C445" s="15"/>
      <c r="D445" s="12"/>
      <c r="E445" s="12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</row>
    <row r="446">
      <c r="C446" s="15"/>
      <c r="D446" s="12"/>
      <c r="E446" s="12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</row>
    <row r="447">
      <c r="C447" s="15"/>
      <c r="D447" s="12"/>
      <c r="E447" s="12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</row>
    <row r="448">
      <c r="C448" s="15"/>
      <c r="D448" s="12"/>
      <c r="E448" s="12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</row>
    <row r="449">
      <c r="C449" s="15"/>
      <c r="D449" s="12"/>
      <c r="E449" s="12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</row>
    <row r="450">
      <c r="C450" s="15"/>
      <c r="D450" s="12"/>
      <c r="E450" s="12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</row>
    <row r="451">
      <c r="C451" s="15"/>
      <c r="D451" s="12"/>
      <c r="E451" s="12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</row>
    <row r="452">
      <c r="C452" s="15"/>
      <c r="D452" s="12"/>
      <c r="E452" s="12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</row>
    <row r="453">
      <c r="C453" s="15"/>
      <c r="D453" s="12"/>
      <c r="E453" s="12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</row>
    <row r="454">
      <c r="C454" s="15"/>
      <c r="D454" s="12"/>
      <c r="E454" s="12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</row>
    <row r="455">
      <c r="C455" s="15"/>
      <c r="D455" s="12"/>
      <c r="E455" s="12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</row>
    <row r="456">
      <c r="C456" s="15"/>
      <c r="D456" s="12"/>
      <c r="E456" s="12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</row>
    <row r="457">
      <c r="C457" s="15"/>
      <c r="D457" s="12"/>
      <c r="E457" s="12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</row>
    <row r="458">
      <c r="C458" s="15"/>
      <c r="D458" s="12"/>
      <c r="E458" s="12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</row>
    <row r="459">
      <c r="C459" s="15"/>
      <c r="D459" s="12"/>
      <c r="E459" s="12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</row>
    <row r="460">
      <c r="C460" s="15"/>
      <c r="D460" s="12"/>
      <c r="E460" s="12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</row>
    <row r="461">
      <c r="C461" s="15"/>
      <c r="D461" s="12"/>
      <c r="E461" s="12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</row>
    <row r="462">
      <c r="C462" s="15"/>
      <c r="D462" s="12"/>
      <c r="E462" s="12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</row>
    <row r="463">
      <c r="C463" s="15"/>
      <c r="D463" s="12"/>
      <c r="E463" s="12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</row>
    <row r="464">
      <c r="C464" s="15"/>
      <c r="D464" s="12"/>
      <c r="E464" s="12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</row>
    <row r="465">
      <c r="C465" s="15"/>
      <c r="D465" s="12"/>
      <c r="E465" s="12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</row>
    <row r="466">
      <c r="C466" s="15"/>
      <c r="D466" s="12"/>
      <c r="E466" s="12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</row>
    <row r="467">
      <c r="C467" s="15"/>
      <c r="D467" s="12"/>
      <c r="E467" s="12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</row>
    <row r="468">
      <c r="C468" s="15"/>
      <c r="D468" s="12"/>
      <c r="E468" s="12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</row>
    <row r="469">
      <c r="C469" s="15"/>
      <c r="D469" s="12"/>
      <c r="E469" s="12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</row>
    <row r="470">
      <c r="C470" s="15"/>
      <c r="D470" s="12"/>
      <c r="E470" s="12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</row>
    <row r="471">
      <c r="C471" s="15"/>
      <c r="D471" s="12"/>
      <c r="E471" s="12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</row>
    <row r="472">
      <c r="C472" s="15"/>
      <c r="D472" s="12"/>
      <c r="E472" s="12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</row>
    <row r="473">
      <c r="C473" s="15"/>
      <c r="D473" s="12"/>
      <c r="E473" s="12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</row>
    <row r="474">
      <c r="C474" s="15"/>
      <c r="D474" s="12"/>
      <c r="E474" s="12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</row>
    <row r="475">
      <c r="C475" s="15"/>
      <c r="D475" s="12"/>
      <c r="E475" s="12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</row>
    <row r="476">
      <c r="C476" s="15"/>
      <c r="D476" s="12"/>
      <c r="E476" s="12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</row>
    <row r="477">
      <c r="C477" s="15"/>
      <c r="D477" s="12"/>
      <c r="E477" s="12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</row>
    <row r="478">
      <c r="C478" s="15"/>
      <c r="D478" s="12"/>
      <c r="E478" s="12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</row>
    <row r="479">
      <c r="C479" s="15"/>
      <c r="D479" s="12"/>
      <c r="E479" s="12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</row>
    <row r="480">
      <c r="C480" s="15"/>
      <c r="D480" s="12"/>
      <c r="E480" s="12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</row>
    <row r="481">
      <c r="C481" s="15"/>
      <c r="D481" s="12"/>
      <c r="E481" s="12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</row>
    <row r="482">
      <c r="C482" s="15"/>
      <c r="D482" s="12"/>
      <c r="E482" s="12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</row>
    <row r="483">
      <c r="C483" s="15"/>
      <c r="D483" s="12"/>
      <c r="E483" s="12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</row>
    <row r="484">
      <c r="C484" s="15"/>
      <c r="D484" s="12"/>
      <c r="E484" s="12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</row>
    <row r="485">
      <c r="C485" s="15"/>
      <c r="D485" s="12"/>
      <c r="E485" s="12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</row>
    <row r="486">
      <c r="C486" s="15"/>
      <c r="D486" s="12"/>
      <c r="E486" s="12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</row>
    <row r="487">
      <c r="C487" s="15"/>
      <c r="D487" s="12"/>
      <c r="E487" s="12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</row>
    <row r="488">
      <c r="C488" s="15"/>
      <c r="D488" s="12"/>
      <c r="E488" s="12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</row>
    <row r="489">
      <c r="C489" s="15"/>
      <c r="D489" s="12"/>
      <c r="E489" s="12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</row>
    <row r="490">
      <c r="C490" s="15"/>
      <c r="D490" s="12"/>
      <c r="E490" s="12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</row>
    <row r="491">
      <c r="C491" s="15"/>
      <c r="D491" s="12"/>
      <c r="E491" s="12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</row>
    <row r="492">
      <c r="C492" s="15"/>
      <c r="D492" s="12"/>
      <c r="E492" s="12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</row>
    <row r="493">
      <c r="C493" s="15"/>
      <c r="D493" s="12"/>
      <c r="E493" s="12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</row>
    <row r="494">
      <c r="C494" s="15"/>
      <c r="D494" s="12"/>
      <c r="E494" s="12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</row>
    <row r="495">
      <c r="C495" s="15"/>
      <c r="D495" s="12"/>
      <c r="E495" s="12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</row>
    <row r="496">
      <c r="C496" s="15"/>
      <c r="D496" s="12"/>
      <c r="E496" s="12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</row>
    <row r="497">
      <c r="C497" s="15"/>
      <c r="D497" s="12"/>
      <c r="E497" s="12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</row>
    <row r="498">
      <c r="C498" s="15"/>
      <c r="D498" s="12"/>
      <c r="E498" s="12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</row>
    <row r="499">
      <c r="C499" s="15"/>
      <c r="D499" s="12"/>
      <c r="E499" s="12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</row>
    <row r="500">
      <c r="C500" s="15"/>
      <c r="D500" s="12"/>
      <c r="E500" s="12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</row>
    <row r="501">
      <c r="C501" s="15"/>
      <c r="D501" s="12"/>
      <c r="E501" s="12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</row>
    <row r="502">
      <c r="C502" s="15"/>
      <c r="D502" s="12"/>
      <c r="E502" s="12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</row>
    <row r="503">
      <c r="C503" s="15"/>
      <c r="D503" s="12"/>
      <c r="E503" s="12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</row>
    <row r="504">
      <c r="C504" s="15"/>
      <c r="D504" s="12"/>
      <c r="E504" s="12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</row>
    <row r="505">
      <c r="C505" s="15"/>
      <c r="D505" s="12"/>
      <c r="E505" s="12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</row>
    <row r="506">
      <c r="C506" s="15"/>
      <c r="D506" s="12"/>
      <c r="E506" s="12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</row>
    <row r="507">
      <c r="C507" s="15"/>
      <c r="D507" s="12"/>
      <c r="E507" s="12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</row>
    <row r="508">
      <c r="C508" s="15"/>
      <c r="D508" s="12"/>
      <c r="E508" s="12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</row>
    <row r="509">
      <c r="C509" s="15"/>
      <c r="D509" s="12"/>
      <c r="E509" s="12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</row>
    <row r="510">
      <c r="C510" s="15"/>
      <c r="D510" s="12"/>
      <c r="E510" s="12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</row>
    <row r="511">
      <c r="C511" s="15"/>
      <c r="D511" s="12"/>
      <c r="E511" s="12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</row>
    <row r="512">
      <c r="C512" s="15"/>
      <c r="D512" s="12"/>
      <c r="E512" s="12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</row>
    <row r="513">
      <c r="C513" s="15"/>
      <c r="D513" s="12"/>
      <c r="E513" s="12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</row>
    <row r="514">
      <c r="C514" s="15"/>
      <c r="D514" s="12"/>
      <c r="E514" s="12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</row>
    <row r="515">
      <c r="C515" s="15"/>
      <c r="D515" s="12"/>
      <c r="E515" s="12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</row>
    <row r="516">
      <c r="C516" s="15"/>
      <c r="D516" s="12"/>
      <c r="E516" s="12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</row>
    <row r="517">
      <c r="C517" s="15"/>
      <c r="D517" s="12"/>
      <c r="E517" s="12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</row>
    <row r="518">
      <c r="C518" s="15"/>
      <c r="D518" s="12"/>
      <c r="E518" s="12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</row>
    <row r="519">
      <c r="C519" s="15"/>
      <c r="D519" s="12"/>
      <c r="E519" s="12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</row>
    <row r="520">
      <c r="C520" s="15"/>
      <c r="D520" s="12"/>
      <c r="E520" s="12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</row>
    <row r="521">
      <c r="C521" s="15"/>
      <c r="D521" s="12"/>
      <c r="E521" s="12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</row>
    <row r="522">
      <c r="C522" s="15"/>
      <c r="D522" s="12"/>
      <c r="E522" s="12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</row>
    <row r="523">
      <c r="C523" s="15"/>
      <c r="D523" s="12"/>
      <c r="E523" s="12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</row>
    <row r="524">
      <c r="C524" s="15"/>
      <c r="D524" s="12"/>
      <c r="E524" s="12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</row>
    <row r="525">
      <c r="C525" s="15"/>
      <c r="D525" s="12"/>
      <c r="E525" s="12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</row>
    <row r="526">
      <c r="C526" s="15"/>
      <c r="D526" s="12"/>
      <c r="E526" s="12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</row>
    <row r="527">
      <c r="C527" s="15"/>
      <c r="D527" s="12"/>
      <c r="E527" s="12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</row>
    <row r="528">
      <c r="C528" s="15"/>
      <c r="D528" s="12"/>
      <c r="E528" s="12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</row>
    <row r="529">
      <c r="C529" s="15"/>
      <c r="D529" s="12"/>
      <c r="E529" s="12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</row>
    <row r="530">
      <c r="C530" s="15"/>
      <c r="D530" s="12"/>
      <c r="E530" s="12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</row>
    <row r="531">
      <c r="C531" s="15"/>
      <c r="D531" s="12"/>
      <c r="E531" s="12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</row>
    <row r="532">
      <c r="C532" s="15"/>
      <c r="D532" s="12"/>
      <c r="E532" s="12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</row>
    <row r="533">
      <c r="C533" s="15"/>
      <c r="D533" s="12"/>
      <c r="E533" s="12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</row>
    <row r="534">
      <c r="C534" s="15"/>
      <c r="D534" s="12"/>
      <c r="E534" s="12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</row>
    <row r="535">
      <c r="C535" s="15"/>
      <c r="D535" s="12"/>
      <c r="E535" s="12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</row>
    <row r="536">
      <c r="C536" s="15"/>
      <c r="D536" s="12"/>
      <c r="E536" s="12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</row>
    <row r="537">
      <c r="C537" s="15"/>
      <c r="D537" s="12"/>
      <c r="E537" s="12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</row>
    <row r="538">
      <c r="C538" s="15"/>
      <c r="D538" s="12"/>
      <c r="E538" s="12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</row>
    <row r="539">
      <c r="C539" s="15"/>
      <c r="D539" s="12"/>
      <c r="E539" s="12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</row>
    <row r="540">
      <c r="C540" s="15"/>
      <c r="D540" s="12"/>
      <c r="E540" s="12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</row>
    <row r="541">
      <c r="C541" s="15"/>
      <c r="D541" s="12"/>
      <c r="E541" s="12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</row>
    <row r="542">
      <c r="C542" s="15"/>
      <c r="D542" s="12"/>
      <c r="E542" s="12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</row>
    <row r="543">
      <c r="C543" s="15"/>
      <c r="D543" s="12"/>
      <c r="E543" s="12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</row>
    <row r="544">
      <c r="C544" s="15"/>
      <c r="D544" s="12"/>
      <c r="E544" s="12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</row>
    <row r="545">
      <c r="C545" s="15"/>
      <c r="D545" s="12"/>
      <c r="E545" s="12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</row>
    <row r="546">
      <c r="C546" s="15"/>
      <c r="D546" s="12"/>
      <c r="E546" s="12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</row>
    <row r="547">
      <c r="C547" s="15"/>
      <c r="D547" s="12"/>
      <c r="E547" s="12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</row>
    <row r="548">
      <c r="C548" s="15"/>
      <c r="D548" s="12"/>
      <c r="E548" s="12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</row>
    <row r="549">
      <c r="C549" s="15"/>
      <c r="D549" s="12"/>
      <c r="E549" s="12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</row>
    <row r="550">
      <c r="C550" s="15"/>
      <c r="D550" s="12"/>
      <c r="E550" s="12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</row>
    <row r="551">
      <c r="C551" s="15"/>
      <c r="D551" s="12"/>
      <c r="E551" s="12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</row>
    <row r="552">
      <c r="C552" s="15"/>
      <c r="D552" s="12"/>
      <c r="E552" s="12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</row>
    <row r="553">
      <c r="C553" s="15"/>
      <c r="D553" s="12"/>
      <c r="E553" s="12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</row>
    <row r="554">
      <c r="C554" s="15"/>
      <c r="D554" s="12"/>
      <c r="E554" s="12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</row>
    <row r="555">
      <c r="C555" s="15"/>
      <c r="D555" s="12"/>
      <c r="E555" s="12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</row>
    <row r="556">
      <c r="C556" s="15"/>
      <c r="D556" s="12"/>
      <c r="E556" s="12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</row>
    <row r="557">
      <c r="C557" s="15"/>
      <c r="D557" s="12"/>
      <c r="E557" s="12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</row>
    <row r="558">
      <c r="C558" s="15"/>
      <c r="D558" s="12"/>
      <c r="E558" s="12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</row>
    <row r="559">
      <c r="C559" s="15"/>
      <c r="D559" s="12"/>
      <c r="E559" s="12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</row>
    <row r="560">
      <c r="C560" s="15"/>
      <c r="D560" s="12"/>
      <c r="E560" s="12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</row>
    <row r="561">
      <c r="C561" s="15"/>
      <c r="D561" s="12"/>
      <c r="E561" s="12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</row>
    <row r="562">
      <c r="C562" s="15"/>
      <c r="D562" s="12"/>
      <c r="E562" s="12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</row>
    <row r="563">
      <c r="C563" s="15"/>
      <c r="D563" s="12"/>
      <c r="E563" s="12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</row>
    <row r="564">
      <c r="C564" s="15"/>
      <c r="D564" s="12"/>
      <c r="E564" s="12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</row>
    <row r="565">
      <c r="C565" s="15"/>
      <c r="D565" s="12"/>
      <c r="E565" s="12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</row>
    <row r="566">
      <c r="C566" s="15"/>
      <c r="D566" s="12"/>
      <c r="E566" s="12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</row>
    <row r="567">
      <c r="C567" s="15"/>
      <c r="D567" s="12"/>
      <c r="E567" s="12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</row>
    <row r="568">
      <c r="C568" s="15"/>
      <c r="D568" s="12"/>
      <c r="E568" s="12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</row>
    <row r="569">
      <c r="C569" s="15"/>
      <c r="D569" s="12"/>
      <c r="E569" s="12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</row>
    <row r="570">
      <c r="C570" s="15"/>
      <c r="D570" s="12"/>
      <c r="E570" s="12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</row>
    <row r="571">
      <c r="C571" s="15"/>
      <c r="D571" s="12"/>
      <c r="E571" s="12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</row>
    <row r="572">
      <c r="C572" s="15"/>
      <c r="D572" s="12"/>
      <c r="E572" s="12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</row>
    <row r="573">
      <c r="C573" s="15"/>
      <c r="D573" s="12"/>
      <c r="E573" s="12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</row>
    <row r="574">
      <c r="C574" s="15"/>
      <c r="D574" s="12"/>
      <c r="E574" s="12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</row>
    <row r="575">
      <c r="C575" s="15"/>
      <c r="D575" s="12"/>
      <c r="E575" s="12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</row>
    <row r="576">
      <c r="C576" s="15"/>
      <c r="D576" s="12"/>
      <c r="E576" s="12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</row>
    <row r="577">
      <c r="C577" s="15"/>
      <c r="D577" s="12"/>
      <c r="E577" s="12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</row>
    <row r="578">
      <c r="C578" s="15"/>
      <c r="D578" s="12"/>
      <c r="E578" s="12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</row>
    <row r="579">
      <c r="C579" s="15"/>
      <c r="D579" s="12"/>
      <c r="E579" s="12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</row>
    <row r="580">
      <c r="C580" s="15"/>
      <c r="D580" s="12"/>
      <c r="E580" s="12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</row>
    <row r="581">
      <c r="C581" s="15"/>
      <c r="D581" s="12"/>
      <c r="E581" s="12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</row>
    <row r="582">
      <c r="C582" s="15"/>
      <c r="D582" s="12"/>
      <c r="E582" s="12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</row>
    <row r="583">
      <c r="C583" s="15"/>
      <c r="D583" s="12"/>
      <c r="E583" s="12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</row>
    <row r="584">
      <c r="C584" s="15"/>
      <c r="D584" s="12"/>
      <c r="E584" s="12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</row>
    <row r="585">
      <c r="C585" s="15"/>
      <c r="D585" s="12"/>
      <c r="E585" s="12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</row>
    <row r="586">
      <c r="C586" s="15"/>
      <c r="D586" s="12"/>
      <c r="E586" s="12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</row>
    <row r="587">
      <c r="C587" s="15"/>
      <c r="D587" s="12"/>
      <c r="E587" s="12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</row>
    <row r="588">
      <c r="C588" s="15"/>
      <c r="D588" s="12"/>
      <c r="E588" s="12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</row>
    <row r="589">
      <c r="C589" s="15"/>
      <c r="D589" s="12"/>
      <c r="E589" s="12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</row>
    <row r="590">
      <c r="C590" s="15"/>
      <c r="D590" s="12"/>
      <c r="E590" s="12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</row>
    <row r="591">
      <c r="C591" s="15"/>
      <c r="D591" s="12"/>
      <c r="E591" s="12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</row>
    <row r="592">
      <c r="C592" s="15"/>
      <c r="D592" s="12"/>
      <c r="E592" s="12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</row>
    <row r="593">
      <c r="C593" s="15"/>
      <c r="D593" s="12"/>
      <c r="E593" s="12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</row>
    <row r="594">
      <c r="C594" s="15"/>
      <c r="D594" s="12"/>
      <c r="E594" s="12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</row>
    <row r="595">
      <c r="C595" s="15"/>
      <c r="D595" s="12"/>
      <c r="E595" s="12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</row>
    <row r="596">
      <c r="C596" s="15"/>
      <c r="D596" s="12"/>
      <c r="E596" s="12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</row>
    <row r="597">
      <c r="C597" s="15"/>
      <c r="D597" s="12"/>
      <c r="E597" s="12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</row>
    <row r="598">
      <c r="C598" s="15"/>
      <c r="D598" s="12"/>
      <c r="E598" s="12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</row>
    <row r="599">
      <c r="C599" s="15"/>
      <c r="D599" s="12"/>
      <c r="E599" s="12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</row>
    <row r="600">
      <c r="C600" s="15"/>
      <c r="D600" s="12"/>
      <c r="E600" s="12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</row>
    <row r="601">
      <c r="C601" s="15"/>
      <c r="D601" s="12"/>
      <c r="E601" s="12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</row>
    <row r="602">
      <c r="C602" s="15"/>
      <c r="D602" s="12"/>
      <c r="E602" s="12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</row>
    <row r="603">
      <c r="C603" s="15"/>
      <c r="D603" s="12"/>
      <c r="E603" s="12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</row>
    <row r="604">
      <c r="C604" s="15"/>
      <c r="D604" s="12"/>
      <c r="E604" s="12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</row>
    <row r="605">
      <c r="C605" s="15"/>
      <c r="D605" s="12"/>
      <c r="E605" s="12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</row>
    <row r="606">
      <c r="C606" s="15"/>
      <c r="D606" s="12"/>
      <c r="E606" s="12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</row>
    <row r="607">
      <c r="C607" s="15"/>
      <c r="D607" s="12"/>
      <c r="E607" s="12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</row>
    <row r="608">
      <c r="C608" s="15"/>
      <c r="D608" s="12"/>
      <c r="E608" s="12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</row>
    <row r="609">
      <c r="C609" s="15"/>
      <c r="D609" s="12"/>
      <c r="E609" s="12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</row>
    <row r="610">
      <c r="C610" s="15"/>
      <c r="D610" s="12"/>
      <c r="E610" s="12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</row>
    <row r="611">
      <c r="C611" s="15"/>
      <c r="D611" s="12"/>
      <c r="E611" s="12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</row>
    <row r="612">
      <c r="C612" s="15"/>
      <c r="D612" s="12"/>
      <c r="E612" s="12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</row>
    <row r="613">
      <c r="C613" s="15"/>
      <c r="D613" s="12"/>
      <c r="E613" s="12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</row>
    <row r="614">
      <c r="C614" s="15"/>
      <c r="D614" s="12"/>
      <c r="E614" s="12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</row>
    <row r="615">
      <c r="C615" s="15"/>
      <c r="D615" s="12"/>
      <c r="E615" s="12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</row>
    <row r="616">
      <c r="C616" s="15"/>
      <c r="D616" s="12"/>
      <c r="E616" s="12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</row>
    <row r="617">
      <c r="C617" s="15"/>
      <c r="D617" s="12"/>
      <c r="E617" s="12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</row>
    <row r="618">
      <c r="C618" s="15"/>
      <c r="D618" s="12"/>
      <c r="E618" s="12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</row>
    <row r="619">
      <c r="C619" s="15"/>
      <c r="D619" s="12"/>
      <c r="E619" s="12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</row>
    <row r="620">
      <c r="C620" s="15"/>
      <c r="D620" s="12"/>
      <c r="E620" s="12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</row>
    <row r="621">
      <c r="C621" s="15"/>
      <c r="D621" s="12"/>
      <c r="E621" s="12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</row>
    <row r="622">
      <c r="C622" s="15"/>
      <c r="D622" s="12"/>
      <c r="E622" s="12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</row>
    <row r="623">
      <c r="C623" s="15"/>
      <c r="D623" s="12"/>
      <c r="E623" s="12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</row>
    <row r="624">
      <c r="C624" s="15"/>
      <c r="D624" s="12"/>
      <c r="E624" s="12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</row>
    <row r="625">
      <c r="C625" s="15"/>
      <c r="D625" s="12"/>
      <c r="E625" s="12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</row>
    <row r="626">
      <c r="C626" s="15"/>
      <c r="D626" s="12"/>
      <c r="E626" s="12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</row>
    <row r="627">
      <c r="C627" s="15"/>
      <c r="D627" s="12"/>
      <c r="E627" s="12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</row>
    <row r="628">
      <c r="C628" s="15"/>
      <c r="D628" s="12"/>
      <c r="E628" s="12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</row>
    <row r="629">
      <c r="C629" s="15"/>
      <c r="D629" s="12"/>
      <c r="E629" s="12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</row>
    <row r="630">
      <c r="C630" s="15"/>
      <c r="D630" s="12"/>
      <c r="E630" s="12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</row>
    <row r="631">
      <c r="C631" s="15"/>
      <c r="D631" s="12"/>
      <c r="E631" s="12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</row>
    <row r="632">
      <c r="C632" s="15"/>
      <c r="D632" s="12"/>
      <c r="E632" s="12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</row>
    <row r="633">
      <c r="C633" s="15"/>
      <c r="D633" s="12"/>
      <c r="E633" s="12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</row>
    <row r="634">
      <c r="C634" s="15"/>
      <c r="D634" s="12"/>
      <c r="E634" s="12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</row>
    <row r="635">
      <c r="C635" s="15"/>
      <c r="D635" s="12"/>
      <c r="E635" s="12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</row>
    <row r="636">
      <c r="C636" s="15"/>
      <c r="D636" s="12"/>
      <c r="E636" s="12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</row>
    <row r="637">
      <c r="C637" s="15"/>
      <c r="D637" s="12"/>
      <c r="E637" s="12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</row>
    <row r="638">
      <c r="C638" s="15"/>
      <c r="D638" s="12"/>
      <c r="E638" s="12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</row>
    <row r="639">
      <c r="C639" s="15"/>
      <c r="D639" s="12"/>
      <c r="E639" s="12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</row>
    <row r="640">
      <c r="C640" s="15"/>
      <c r="D640" s="12"/>
      <c r="E640" s="12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</row>
    <row r="641">
      <c r="C641" s="15"/>
      <c r="D641" s="12"/>
      <c r="E641" s="12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</row>
    <row r="642">
      <c r="C642" s="15"/>
      <c r="D642" s="12"/>
      <c r="E642" s="12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</row>
    <row r="643">
      <c r="C643" s="15"/>
      <c r="D643" s="12"/>
      <c r="E643" s="12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</row>
    <row r="644">
      <c r="C644" s="15"/>
      <c r="D644" s="12"/>
      <c r="E644" s="12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</row>
    <row r="645">
      <c r="C645" s="15"/>
      <c r="D645" s="12"/>
      <c r="E645" s="12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</row>
    <row r="646">
      <c r="C646" s="15"/>
      <c r="D646" s="12"/>
      <c r="E646" s="12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</row>
    <row r="647">
      <c r="C647" s="15"/>
      <c r="D647" s="12"/>
      <c r="E647" s="12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</row>
    <row r="648">
      <c r="C648" s="15"/>
      <c r="D648" s="12"/>
      <c r="E648" s="12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</row>
    <row r="649">
      <c r="C649" s="15"/>
      <c r="D649" s="12"/>
      <c r="E649" s="12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</row>
    <row r="650">
      <c r="C650" s="15"/>
      <c r="D650" s="12"/>
      <c r="E650" s="12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</row>
    <row r="651">
      <c r="C651" s="15"/>
      <c r="D651" s="12"/>
      <c r="E651" s="12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</row>
    <row r="652">
      <c r="C652" s="15"/>
      <c r="D652" s="12"/>
      <c r="E652" s="12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</row>
    <row r="653">
      <c r="C653" s="15"/>
      <c r="D653" s="12"/>
      <c r="E653" s="12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</row>
    <row r="654">
      <c r="C654" s="15"/>
      <c r="D654" s="12"/>
      <c r="E654" s="12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</row>
    <row r="655">
      <c r="C655" s="15"/>
      <c r="D655" s="12"/>
      <c r="E655" s="12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</row>
    <row r="656">
      <c r="C656" s="15"/>
      <c r="D656" s="12"/>
      <c r="E656" s="12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</row>
    <row r="657">
      <c r="C657" s="15"/>
      <c r="D657" s="12"/>
      <c r="E657" s="12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</row>
    <row r="658">
      <c r="C658" s="15"/>
      <c r="D658" s="12"/>
      <c r="E658" s="12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</row>
    <row r="659">
      <c r="C659" s="15"/>
      <c r="D659" s="12"/>
      <c r="E659" s="12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</row>
    <row r="660">
      <c r="C660" s="15"/>
      <c r="D660" s="12"/>
      <c r="E660" s="12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</row>
    <row r="661">
      <c r="C661" s="15"/>
      <c r="D661" s="12"/>
      <c r="E661" s="12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</row>
    <row r="662">
      <c r="C662" s="15"/>
      <c r="D662" s="12"/>
      <c r="E662" s="12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</row>
    <row r="663">
      <c r="C663" s="15"/>
      <c r="D663" s="12"/>
      <c r="E663" s="12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</row>
    <row r="664">
      <c r="C664" s="15"/>
      <c r="D664" s="12"/>
      <c r="E664" s="12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</row>
    <row r="665">
      <c r="C665" s="15"/>
      <c r="D665" s="12"/>
      <c r="E665" s="12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</row>
    <row r="666">
      <c r="C666" s="15"/>
      <c r="D666" s="12"/>
      <c r="E666" s="12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</row>
    <row r="667">
      <c r="C667" s="15"/>
      <c r="D667" s="12"/>
      <c r="E667" s="12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</row>
    <row r="668">
      <c r="C668" s="15"/>
      <c r="D668" s="12"/>
      <c r="E668" s="12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</row>
    <row r="669">
      <c r="C669" s="15"/>
      <c r="D669" s="12"/>
      <c r="E669" s="12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</row>
    <row r="670">
      <c r="C670" s="15"/>
      <c r="D670" s="12"/>
      <c r="E670" s="12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</row>
    <row r="671">
      <c r="C671" s="15"/>
      <c r="D671" s="12"/>
      <c r="E671" s="12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</row>
    <row r="672">
      <c r="C672" s="15"/>
      <c r="D672" s="12"/>
      <c r="E672" s="12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</row>
    <row r="673">
      <c r="C673" s="15"/>
      <c r="D673" s="12"/>
      <c r="E673" s="12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</row>
    <row r="674">
      <c r="C674" s="15"/>
      <c r="D674" s="12"/>
      <c r="E674" s="12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</row>
    <row r="675">
      <c r="C675" s="15"/>
      <c r="D675" s="12"/>
      <c r="E675" s="12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</row>
    <row r="676">
      <c r="C676" s="15"/>
      <c r="D676" s="12"/>
      <c r="E676" s="12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</row>
    <row r="677">
      <c r="C677" s="15"/>
      <c r="D677" s="12"/>
      <c r="E677" s="12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</row>
    <row r="678">
      <c r="C678" s="15"/>
      <c r="D678" s="12"/>
      <c r="E678" s="12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</row>
    <row r="679">
      <c r="C679" s="15"/>
      <c r="D679" s="12"/>
      <c r="E679" s="12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</row>
    <row r="680">
      <c r="C680" s="15"/>
      <c r="D680" s="12"/>
      <c r="E680" s="12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</row>
    <row r="681">
      <c r="C681" s="15"/>
      <c r="D681" s="12"/>
      <c r="E681" s="12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</row>
    <row r="682">
      <c r="C682" s="15"/>
      <c r="D682" s="12"/>
      <c r="E682" s="12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</row>
    <row r="683">
      <c r="C683" s="15"/>
      <c r="D683" s="12"/>
      <c r="E683" s="12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</row>
    <row r="684">
      <c r="C684" s="15"/>
      <c r="D684" s="12"/>
      <c r="E684" s="12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</row>
    <row r="685">
      <c r="C685" s="15"/>
      <c r="D685" s="12"/>
      <c r="E685" s="12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</row>
    <row r="686">
      <c r="C686" s="15"/>
      <c r="D686" s="12"/>
      <c r="E686" s="12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</row>
    <row r="687">
      <c r="C687" s="15"/>
      <c r="D687" s="12"/>
      <c r="E687" s="12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</row>
    <row r="688">
      <c r="C688" s="15"/>
      <c r="D688" s="12"/>
      <c r="E688" s="12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</row>
    <row r="689">
      <c r="C689" s="15"/>
      <c r="D689" s="12"/>
      <c r="E689" s="12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</row>
    <row r="690">
      <c r="C690" s="15"/>
      <c r="D690" s="12"/>
      <c r="E690" s="12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</row>
    <row r="691">
      <c r="C691" s="15"/>
      <c r="D691" s="12"/>
      <c r="E691" s="12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</row>
    <row r="692">
      <c r="C692" s="15"/>
      <c r="D692" s="12"/>
      <c r="E692" s="12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</row>
    <row r="693">
      <c r="C693" s="15"/>
      <c r="D693" s="12"/>
      <c r="E693" s="12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</row>
    <row r="694">
      <c r="C694" s="15"/>
      <c r="D694" s="12"/>
      <c r="E694" s="12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</row>
    <row r="695">
      <c r="C695" s="15"/>
      <c r="D695" s="12"/>
      <c r="E695" s="12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</row>
    <row r="696">
      <c r="C696" s="15"/>
      <c r="D696" s="12"/>
      <c r="E696" s="12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</row>
    <row r="697">
      <c r="C697" s="15"/>
      <c r="D697" s="12"/>
      <c r="E697" s="12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</row>
    <row r="698">
      <c r="C698" s="15"/>
      <c r="D698" s="12"/>
      <c r="E698" s="12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</row>
    <row r="699">
      <c r="C699" s="15"/>
      <c r="D699" s="12"/>
      <c r="E699" s="12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</row>
    <row r="700">
      <c r="C700" s="15"/>
      <c r="D700" s="12"/>
      <c r="E700" s="12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</row>
    <row r="701">
      <c r="C701" s="15"/>
      <c r="D701" s="12"/>
      <c r="E701" s="12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</row>
    <row r="702">
      <c r="C702" s="15"/>
      <c r="D702" s="12"/>
      <c r="E702" s="12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</row>
    <row r="703">
      <c r="C703" s="15"/>
      <c r="D703" s="12"/>
      <c r="E703" s="12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</row>
    <row r="704">
      <c r="C704" s="15"/>
      <c r="D704" s="12"/>
      <c r="E704" s="12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</row>
    <row r="705">
      <c r="C705" s="15"/>
      <c r="D705" s="12"/>
      <c r="E705" s="12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</row>
    <row r="706">
      <c r="C706" s="15"/>
      <c r="D706" s="12"/>
      <c r="E706" s="12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</row>
    <row r="707">
      <c r="C707" s="15"/>
      <c r="D707" s="12"/>
      <c r="E707" s="12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</row>
    <row r="708">
      <c r="C708" s="15"/>
      <c r="D708" s="12"/>
      <c r="E708" s="12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</row>
    <row r="709">
      <c r="C709" s="15"/>
      <c r="D709" s="12"/>
      <c r="E709" s="12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</row>
    <row r="710">
      <c r="C710" s="15"/>
      <c r="D710" s="12"/>
      <c r="E710" s="12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</row>
    <row r="711">
      <c r="C711" s="15"/>
      <c r="D711" s="12"/>
      <c r="E711" s="12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</row>
    <row r="712">
      <c r="C712" s="15"/>
      <c r="D712" s="12"/>
      <c r="E712" s="12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</row>
    <row r="713">
      <c r="C713" s="15"/>
      <c r="D713" s="12"/>
      <c r="E713" s="12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</row>
    <row r="714">
      <c r="C714" s="15"/>
      <c r="D714" s="12"/>
      <c r="E714" s="12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</row>
    <row r="715">
      <c r="C715" s="15"/>
      <c r="D715" s="12"/>
      <c r="E715" s="12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</row>
    <row r="716">
      <c r="C716" s="15"/>
      <c r="D716" s="12"/>
      <c r="E716" s="12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</row>
    <row r="717">
      <c r="C717" s="15"/>
      <c r="D717" s="12"/>
      <c r="E717" s="12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</row>
    <row r="718">
      <c r="C718" s="15"/>
      <c r="D718" s="12"/>
      <c r="E718" s="12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</row>
    <row r="719">
      <c r="C719" s="15"/>
      <c r="D719" s="12"/>
      <c r="E719" s="12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</row>
    <row r="720">
      <c r="C720" s="15"/>
      <c r="D720" s="12"/>
      <c r="E720" s="12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</row>
    <row r="721">
      <c r="C721" s="15"/>
      <c r="D721" s="12"/>
      <c r="E721" s="12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</row>
    <row r="722">
      <c r="C722" s="15"/>
      <c r="D722" s="12"/>
      <c r="E722" s="12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</row>
    <row r="723">
      <c r="C723" s="15"/>
      <c r="D723" s="12"/>
      <c r="E723" s="12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</row>
    <row r="724">
      <c r="C724" s="15"/>
      <c r="D724" s="12"/>
      <c r="E724" s="12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</row>
    <row r="725">
      <c r="C725" s="15"/>
      <c r="D725" s="12"/>
      <c r="E725" s="12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</row>
    <row r="726">
      <c r="C726" s="15"/>
      <c r="D726" s="12"/>
      <c r="E726" s="12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</row>
    <row r="727">
      <c r="C727" s="15"/>
      <c r="D727" s="12"/>
      <c r="E727" s="12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</row>
    <row r="728">
      <c r="C728" s="15"/>
      <c r="D728" s="12"/>
      <c r="E728" s="12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</row>
    <row r="729">
      <c r="C729" s="15"/>
      <c r="D729" s="12"/>
      <c r="E729" s="12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</row>
    <row r="730">
      <c r="C730" s="15"/>
      <c r="D730" s="12"/>
      <c r="E730" s="12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</row>
    <row r="731">
      <c r="C731" s="15"/>
      <c r="D731" s="12"/>
      <c r="E731" s="12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</row>
    <row r="732">
      <c r="C732" s="15"/>
      <c r="D732" s="12"/>
      <c r="E732" s="12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</row>
    <row r="733">
      <c r="C733" s="15"/>
      <c r="D733" s="12"/>
      <c r="E733" s="12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</row>
    <row r="734">
      <c r="C734" s="15"/>
      <c r="D734" s="12"/>
      <c r="E734" s="12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</row>
    <row r="735">
      <c r="C735" s="15"/>
      <c r="D735" s="12"/>
      <c r="E735" s="12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</row>
    <row r="736">
      <c r="C736" s="15"/>
      <c r="D736" s="12"/>
      <c r="E736" s="12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</row>
    <row r="737">
      <c r="C737" s="15"/>
      <c r="D737" s="12"/>
      <c r="E737" s="12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</row>
    <row r="738">
      <c r="C738" s="15"/>
      <c r="D738" s="12"/>
      <c r="E738" s="12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</row>
    <row r="739">
      <c r="C739" s="15"/>
      <c r="D739" s="12"/>
      <c r="E739" s="12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</row>
    <row r="740">
      <c r="C740" s="15"/>
      <c r="D740" s="12"/>
      <c r="E740" s="12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</row>
    <row r="741">
      <c r="C741" s="15"/>
      <c r="D741" s="12"/>
      <c r="E741" s="12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</row>
    <row r="742">
      <c r="C742" s="15"/>
      <c r="D742" s="12"/>
      <c r="E742" s="12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</row>
    <row r="743">
      <c r="C743" s="15"/>
      <c r="D743" s="12"/>
      <c r="E743" s="12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</row>
    <row r="744">
      <c r="C744" s="15"/>
      <c r="D744" s="12"/>
      <c r="E744" s="12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</row>
    <row r="745">
      <c r="C745" s="15"/>
      <c r="D745" s="12"/>
      <c r="E745" s="12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</row>
    <row r="746">
      <c r="C746" s="15"/>
      <c r="D746" s="12"/>
      <c r="E746" s="12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</row>
    <row r="747">
      <c r="C747" s="15"/>
      <c r="D747" s="12"/>
      <c r="E747" s="12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</row>
    <row r="748">
      <c r="C748" s="15"/>
      <c r="D748" s="12"/>
      <c r="E748" s="12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</row>
    <row r="749">
      <c r="C749" s="15"/>
      <c r="D749" s="12"/>
      <c r="E749" s="12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</row>
    <row r="750">
      <c r="C750" s="15"/>
      <c r="D750" s="12"/>
      <c r="E750" s="12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</row>
    <row r="751">
      <c r="C751" s="15"/>
      <c r="D751" s="12"/>
      <c r="E751" s="12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</row>
    <row r="752">
      <c r="C752" s="15"/>
      <c r="D752" s="12"/>
      <c r="E752" s="12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</row>
    <row r="753">
      <c r="C753" s="15"/>
      <c r="D753" s="12"/>
      <c r="E753" s="12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</row>
    <row r="754">
      <c r="C754" s="15"/>
      <c r="D754" s="12"/>
      <c r="E754" s="12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</row>
    <row r="755">
      <c r="C755" s="15"/>
      <c r="D755" s="12"/>
      <c r="E755" s="12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</row>
    <row r="756">
      <c r="C756" s="15"/>
      <c r="D756" s="12"/>
      <c r="E756" s="12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</row>
    <row r="757">
      <c r="C757" s="15"/>
      <c r="D757" s="12"/>
      <c r="E757" s="12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</row>
    <row r="758">
      <c r="C758" s="15"/>
      <c r="D758" s="12"/>
      <c r="E758" s="12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</row>
    <row r="759">
      <c r="C759" s="15"/>
      <c r="D759" s="12"/>
      <c r="E759" s="12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</row>
    <row r="760">
      <c r="C760" s="15"/>
      <c r="D760" s="12"/>
      <c r="E760" s="12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</row>
    <row r="761">
      <c r="C761" s="15"/>
      <c r="D761" s="12"/>
      <c r="E761" s="12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</row>
    <row r="762">
      <c r="C762" s="15"/>
      <c r="D762" s="12"/>
      <c r="E762" s="12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</row>
    <row r="763">
      <c r="C763" s="15"/>
      <c r="D763" s="12"/>
      <c r="E763" s="12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</row>
    <row r="764">
      <c r="C764" s="15"/>
      <c r="D764" s="12"/>
      <c r="E764" s="12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</row>
    <row r="765">
      <c r="C765" s="15"/>
      <c r="D765" s="12"/>
      <c r="E765" s="12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</row>
    <row r="766">
      <c r="C766" s="15"/>
      <c r="D766" s="12"/>
      <c r="E766" s="12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</row>
    <row r="767">
      <c r="C767" s="15"/>
      <c r="D767" s="12"/>
      <c r="E767" s="12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</row>
    <row r="768">
      <c r="C768" s="15"/>
      <c r="D768" s="12"/>
      <c r="E768" s="12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</row>
    <row r="769">
      <c r="C769" s="15"/>
      <c r="D769" s="12"/>
      <c r="E769" s="12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</row>
    <row r="770">
      <c r="C770" s="15"/>
      <c r="D770" s="12"/>
      <c r="E770" s="12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</row>
    <row r="771">
      <c r="C771" s="15"/>
      <c r="D771" s="12"/>
      <c r="E771" s="12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</row>
    <row r="772">
      <c r="C772" s="15"/>
      <c r="D772" s="12"/>
      <c r="E772" s="12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</row>
    <row r="773">
      <c r="C773" s="15"/>
      <c r="D773" s="12"/>
      <c r="E773" s="12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</row>
    <row r="774">
      <c r="C774" s="15"/>
      <c r="D774" s="12"/>
      <c r="E774" s="12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</row>
    <row r="775">
      <c r="C775" s="15"/>
      <c r="D775" s="12"/>
      <c r="E775" s="12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</row>
    <row r="776">
      <c r="C776" s="15"/>
      <c r="D776" s="12"/>
      <c r="E776" s="12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</row>
    <row r="777">
      <c r="C777" s="15"/>
      <c r="D777" s="12"/>
      <c r="E777" s="12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</row>
    <row r="778">
      <c r="C778" s="15"/>
      <c r="D778" s="12"/>
      <c r="E778" s="12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</row>
    <row r="779">
      <c r="C779" s="15"/>
      <c r="D779" s="12"/>
      <c r="E779" s="12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</row>
    <row r="780">
      <c r="C780" s="15"/>
      <c r="D780" s="12"/>
      <c r="E780" s="12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</row>
    <row r="781">
      <c r="C781" s="15"/>
      <c r="D781" s="12"/>
      <c r="E781" s="12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</row>
    <row r="782">
      <c r="C782" s="15"/>
      <c r="D782" s="12"/>
      <c r="E782" s="12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</row>
    <row r="783">
      <c r="C783" s="15"/>
      <c r="D783" s="12"/>
      <c r="E783" s="12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</row>
    <row r="784">
      <c r="C784" s="15"/>
      <c r="D784" s="12"/>
      <c r="E784" s="12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</row>
    <row r="785">
      <c r="C785" s="15"/>
      <c r="D785" s="12"/>
      <c r="E785" s="12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</row>
    <row r="786">
      <c r="C786" s="15"/>
      <c r="D786" s="12"/>
      <c r="E786" s="12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</row>
    <row r="787">
      <c r="C787" s="15"/>
      <c r="D787" s="12"/>
      <c r="E787" s="12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</row>
    <row r="788">
      <c r="C788" s="15"/>
      <c r="D788" s="12"/>
      <c r="E788" s="12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</row>
    <row r="789">
      <c r="C789" s="15"/>
      <c r="D789" s="12"/>
      <c r="E789" s="12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</row>
    <row r="790">
      <c r="C790" s="15"/>
      <c r="D790" s="12"/>
      <c r="E790" s="12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</row>
    <row r="791">
      <c r="C791" s="15"/>
      <c r="D791" s="12"/>
      <c r="E791" s="12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</row>
    <row r="792">
      <c r="C792" s="15"/>
      <c r="D792" s="12"/>
      <c r="E792" s="12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</row>
    <row r="793">
      <c r="C793" s="15"/>
      <c r="D793" s="12"/>
      <c r="E793" s="12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</row>
    <row r="794">
      <c r="C794" s="15"/>
      <c r="D794" s="12"/>
      <c r="E794" s="12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</row>
    <row r="795">
      <c r="C795" s="15"/>
      <c r="D795" s="12"/>
      <c r="E795" s="12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</row>
    <row r="796">
      <c r="C796" s="15"/>
      <c r="D796" s="12"/>
      <c r="E796" s="12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</row>
    <row r="797">
      <c r="C797" s="15"/>
      <c r="D797" s="12"/>
      <c r="E797" s="12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</row>
    <row r="798">
      <c r="C798" s="15"/>
      <c r="D798" s="12"/>
      <c r="E798" s="12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</row>
    <row r="799">
      <c r="C799" s="15"/>
      <c r="D799" s="12"/>
      <c r="E799" s="12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</row>
    <row r="800">
      <c r="C800" s="15"/>
      <c r="D800" s="12"/>
      <c r="E800" s="12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</row>
    <row r="801">
      <c r="C801" s="15"/>
      <c r="D801" s="12"/>
      <c r="E801" s="12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</row>
    <row r="802">
      <c r="C802" s="15"/>
      <c r="D802" s="12"/>
      <c r="E802" s="12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</row>
    <row r="803">
      <c r="C803" s="15"/>
      <c r="D803" s="12"/>
      <c r="E803" s="12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</row>
    <row r="804">
      <c r="C804" s="15"/>
      <c r="D804" s="12"/>
      <c r="E804" s="12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</row>
    <row r="805">
      <c r="C805" s="15"/>
      <c r="D805" s="12"/>
      <c r="E805" s="12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</row>
    <row r="806">
      <c r="C806" s="15"/>
      <c r="D806" s="12"/>
      <c r="E806" s="12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</row>
    <row r="807">
      <c r="C807" s="15"/>
      <c r="D807" s="12"/>
      <c r="E807" s="12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</row>
    <row r="808">
      <c r="C808" s="15"/>
      <c r="D808" s="12"/>
      <c r="E808" s="12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</row>
    <row r="809">
      <c r="C809" s="15"/>
      <c r="D809" s="12"/>
      <c r="E809" s="12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</row>
    <row r="810">
      <c r="C810" s="15"/>
      <c r="D810" s="12"/>
      <c r="E810" s="12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</row>
    <row r="811">
      <c r="C811" s="15"/>
      <c r="D811" s="12"/>
      <c r="E811" s="12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</row>
    <row r="812">
      <c r="C812" s="15"/>
      <c r="D812" s="12"/>
      <c r="E812" s="12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</row>
    <row r="813">
      <c r="C813" s="15"/>
      <c r="D813" s="12"/>
      <c r="E813" s="12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</row>
    <row r="814">
      <c r="C814" s="15"/>
      <c r="D814" s="12"/>
      <c r="E814" s="12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</row>
    <row r="815">
      <c r="C815" s="15"/>
      <c r="D815" s="12"/>
      <c r="E815" s="12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</row>
    <row r="816">
      <c r="C816" s="15"/>
      <c r="D816" s="12"/>
      <c r="E816" s="12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</row>
    <row r="817">
      <c r="C817" s="15"/>
      <c r="D817" s="12"/>
      <c r="E817" s="12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</row>
    <row r="818">
      <c r="C818" s="15"/>
      <c r="D818" s="12"/>
      <c r="E818" s="12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</row>
    <row r="819">
      <c r="C819" s="15"/>
      <c r="D819" s="12"/>
      <c r="E819" s="12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</row>
    <row r="820">
      <c r="C820" s="15"/>
      <c r="D820" s="12"/>
      <c r="E820" s="12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</row>
    <row r="821">
      <c r="C821" s="15"/>
      <c r="D821" s="12"/>
      <c r="E821" s="12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</row>
    <row r="822">
      <c r="C822" s="15"/>
      <c r="D822" s="12"/>
      <c r="E822" s="12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</row>
    <row r="823">
      <c r="C823" s="15"/>
      <c r="D823" s="12"/>
      <c r="E823" s="12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</row>
    <row r="824">
      <c r="C824" s="15"/>
      <c r="D824" s="12"/>
      <c r="E824" s="12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</row>
    <row r="825">
      <c r="C825" s="15"/>
      <c r="D825" s="12"/>
      <c r="E825" s="12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</row>
    <row r="826">
      <c r="C826" s="15"/>
      <c r="D826" s="12"/>
      <c r="E826" s="12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</row>
    <row r="827">
      <c r="C827" s="15"/>
      <c r="D827" s="12"/>
      <c r="E827" s="12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</row>
    <row r="828">
      <c r="C828" s="15"/>
      <c r="D828" s="12"/>
      <c r="E828" s="12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</row>
    <row r="829">
      <c r="C829" s="15"/>
      <c r="D829" s="12"/>
      <c r="E829" s="12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</row>
    <row r="830">
      <c r="C830" s="15"/>
      <c r="D830" s="12"/>
      <c r="E830" s="12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</row>
    <row r="831">
      <c r="C831" s="15"/>
      <c r="D831" s="12"/>
      <c r="E831" s="12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</row>
    <row r="832">
      <c r="C832" s="15"/>
      <c r="D832" s="12"/>
      <c r="E832" s="12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</row>
    <row r="833">
      <c r="C833" s="15"/>
      <c r="D833" s="12"/>
      <c r="E833" s="12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</row>
    <row r="834">
      <c r="C834" s="15"/>
      <c r="D834" s="12"/>
      <c r="E834" s="12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</row>
    <row r="835">
      <c r="C835" s="15"/>
      <c r="D835" s="12"/>
      <c r="E835" s="12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</row>
    <row r="836">
      <c r="C836" s="15"/>
      <c r="D836" s="12"/>
      <c r="E836" s="12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</row>
    <row r="837">
      <c r="C837" s="15"/>
      <c r="D837" s="12"/>
      <c r="E837" s="12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</row>
    <row r="838">
      <c r="C838" s="15"/>
      <c r="D838" s="12"/>
      <c r="E838" s="12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</row>
    <row r="839">
      <c r="C839" s="15"/>
      <c r="D839" s="12"/>
      <c r="E839" s="12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</row>
    <row r="840">
      <c r="C840" s="15"/>
      <c r="D840" s="12"/>
      <c r="E840" s="12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</row>
    <row r="841">
      <c r="C841" s="15"/>
      <c r="D841" s="12"/>
      <c r="E841" s="12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</row>
    <row r="842">
      <c r="C842" s="15"/>
      <c r="D842" s="12"/>
      <c r="E842" s="12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</row>
    <row r="843">
      <c r="C843" s="15"/>
      <c r="D843" s="12"/>
      <c r="E843" s="12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</row>
    <row r="844">
      <c r="C844" s="15"/>
      <c r="D844" s="12"/>
      <c r="E844" s="12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</row>
    <row r="845">
      <c r="C845" s="15"/>
      <c r="D845" s="12"/>
      <c r="E845" s="12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</row>
    <row r="846">
      <c r="C846" s="15"/>
      <c r="D846" s="12"/>
      <c r="E846" s="12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</row>
    <row r="847">
      <c r="C847" s="15"/>
      <c r="D847" s="12"/>
      <c r="E847" s="12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</row>
    <row r="848">
      <c r="C848" s="15"/>
      <c r="D848" s="12"/>
      <c r="E848" s="12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</row>
    <row r="849">
      <c r="C849" s="15"/>
      <c r="D849" s="12"/>
      <c r="E849" s="12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</row>
    <row r="850">
      <c r="C850" s="15"/>
      <c r="D850" s="12"/>
      <c r="E850" s="12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</row>
    <row r="851">
      <c r="C851" s="15"/>
      <c r="D851" s="12"/>
      <c r="E851" s="12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</row>
    <row r="852">
      <c r="C852" s="15"/>
      <c r="D852" s="12"/>
      <c r="E852" s="12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</row>
    <row r="853">
      <c r="C853" s="15"/>
      <c r="D853" s="12"/>
      <c r="E853" s="12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</row>
    <row r="854">
      <c r="C854" s="15"/>
      <c r="D854" s="12"/>
      <c r="E854" s="12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</row>
    <row r="855">
      <c r="C855" s="15"/>
      <c r="D855" s="12"/>
      <c r="E855" s="12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</row>
    <row r="856">
      <c r="C856" s="15"/>
      <c r="D856" s="12"/>
      <c r="E856" s="12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</row>
    <row r="857">
      <c r="C857" s="15"/>
      <c r="D857" s="12"/>
      <c r="E857" s="12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</row>
    <row r="858">
      <c r="C858" s="15"/>
      <c r="D858" s="12"/>
      <c r="E858" s="12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</row>
    <row r="859">
      <c r="C859" s="15"/>
      <c r="D859" s="12"/>
      <c r="E859" s="12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</row>
    <row r="860">
      <c r="C860" s="15"/>
      <c r="D860" s="12"/>
      <c r="E860" s="12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</row>
    <row r="861">
      <c r="C861" s="15"/>
      <c r="D861" s="12"/>
      <c r="E861" s="12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</row>
    <row r="862">
      <c r="C862" s="15"/>
      <c r="D862" s="12"/>
      <c r="E862" s="12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</row>
    <row r="863">
      <c r="C863" s="15"/>
      <c r="D863" s="12"/>
      <c r="E863" s="12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</row>
    <row r="864">
      <c r="C864" s="15"/>
      <c r="D864" s="12"/>
      <c r="E864" s="12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</row>
    <row r="865">
      <c r="C865" s="15"/>
      <c r="D865" s="12"/>
      <c r="E865" s="12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</row>
    <row r="866">
      <c r="C866" s="15"/>
      <c r="D866" s="12"/>
      <c r="E866" s="12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</row>
    <row r="867">
      <c r="C867" s="15"/>
      <c r="D867" s="12"/>
      <c r="E867" s="12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</row>
    <row r="868">
      <c r="C868" s="15"/>
      <c r="D868" s="12"/>
      <c r="E868" s="12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</row>
    <row r="869">
      <c r="C869" s="15"/>
      <c r="D869" s="12"/>
      <c r="E869" s="12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</row>
    <row r="870">
      <c r="C870" s="15"/>
      <c r="D870" s="12"/>
      <c r="E870" s="12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</row>
    <row r="871">
      <c r="C871" s="15"/>
      <c r="D871" s="12"/>
      <c r="E871" s="12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</row>
    <row r="872">
      <c r="C872" s="15"/>
      <c r="D872" s="12"/>
      <c r="E872" s="12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</row>
    <row r="873">
      <c r="C873" s="15"/>
      <c r="D873" s="12"/>
      <c r="E873" s="12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</row>
    <row r="874">
      <c r="C874" s="15"/>
      <c r="D874" s="12"/>
      <c r="E874" s="12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</row>
    <row r="875">
      <c r="C875" s="15"/>
      <c r="D875" s="12"/>
      <c r="E875" s="12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</row>
    <row r="876">
      <c r="C876" s="15"/>
      <c r="D876" s="12"/>
      <c r="E876" s="12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</row>
    <row r="877">
      <c r="C877" s="15"/>
      <c r="D877" s="12"/>
      <c r="E877" s="12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</row>
    <row r="878">
      <c r="C878" s="15"/>
      <c r="D878" s="12"/>
      <c r="E878" s="12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</row>
    <row r="879">
      <c r="C879" s="15"/>
      <c r="D879" s="12"/>
      <c r="E879" s="12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</row>
    <row r="880">
      <c r="C880" s="15"/>
      <c r="D880" s="12"/>
      <c r="E880" s="12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</row>
    <row r="881">
      <c r="C881" s="15"/>
      <c r="D881" s="12"/>
      <c r="E881" s="12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</row>
    <row r="882">
      <c r="C882" s="15"/>
      <c r="D882" s="12"/>
      <c r="E882" s="12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</row>
    <row r="883">
      <c r="C883" s="15"/>
      <c r="D883" s="12"/>
      <c r="E883" s="12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</row>
    <row r="884">
      <c r="C884" s="15"/>
      <c r="D884" s="12"/>
      <c r="E884" s="12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</row>
    <row r="885">
      <c r="C885" s="15"/>
      <c r="D885" s="12"/>
      <c r="E885" s="12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</row>
    <row r="886">
      <c r="C886" s="15"/>
      <c r="D886" s="12"/>
      <c r="E886" s="12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</row>
    <row r="887">
      <c r="C887" s="15"/>
      <c r="D887" s="12"/>
      <c r="E887" s="12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</row>
    <row r="888">
      <c r="C888" s="15"/>
      <c r="D888" s="12"/>
      <c r="E888" s="12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</row>
    <row r="889">
      <c r="C889" s="15"/>
      <c r="D889" s="12"/>
      <c r="E889" s="12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</row>
    <row r="890">
      <c r="C890" s="15"/>
      <c r="D890" s="12"/>
      <c r="E890" s="12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</row>
    <row r="891">
      <c r="C891" s="15"/>
      <c r="D891" s="12"/>
      <c r="E891" s="12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</row>
    <row r="892">
      <c r="C892" s="15"/>
      <c r="D892" s="12"/>
      <c r="E892" s="12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</row>
    <row r="893">
      <c r="C893" s="15"/>
      <c r="D893" s="12"/>
      <c r="E893" s="12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</row>
    <row r="894">
      <c r="C894" s="15"/>
      <c r="D894" s="12"/>
      <c r="E894" s="12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</row>
    <row r="895">
      <c r="C895" s="15"/>
      <c r="D895" s="12"/>
      <c r="E895" s="12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</row>
    <row r="896">
      <c r="C896" s="15"/>
      <c r="D896" s="12"/>
      <c r="E896" s="12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</row>
    <row r="897">
      <c r="C897" s="15"/>
      <c r="D897" s="12"/>
      <c r="E897" s="12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</row>
    <row r="898">
      <c r="C898" s="15"/>
      <c r="D898" s="12"/>
      <c r="E898" s="12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</row>
    <row r="899">
      <c r="C899" s="15"/>
      <c r="D899" s="12"/>
      <c r="E899" s="12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</row>
    <row r="900">
      <c r="C900" s="15"/>
      <c r="D900" s="12"/>
      <c r="E900" s="12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</row>
    <row r="901">
      <c r="C901" s="15"/>
      <c r="D901" s="12"/>
      <c r="E901" s="12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</row>
    <row r="902">
      <c r="C902" s="15"/>
      <c r="D902" s="12"/>
      <c r="E902" s="12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</row>
    <row r="903">
      <c r="C903" s="15"/>
      <c r="D903" s="12"/>
      <c r="E903" s="12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</row>
    <row r="904">
      <c r="C904" s="15"/>
      <c r="D904" s="12"/>
      <c r="E904" s="12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</row>
    <row r="905">
      <c r="C905" s="15"/>
      <c r="D905" s="12"/>
      <c r="E905" s="12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</row>
    <row r="906">
      <c r="C906" s="15"/>
      <c r="D906" s="12"/>
      <c r="E906" s="12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</row>
    <row r="907">
      <c r="C907" s="15"/>
      <c r="D907" s="12"/>
      <c r="E907" s="12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</row>
    <row r="908">
      <c r="C908" s="15"/>
      <c r="D908" s="12"/>
      <c r="E908" s="12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</row>
    <row r="909">
      <c r="C909" s="15"/>
      <c r="D909" s="12"/>
      <c r="E909" s="12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</row>
    <row r="910">
      <c r="C910" s="15"/>
      <c r="D910" s="12"/>
      <c r="E910" s="12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</row>
    <row r="911">
      <c r="C911" s="15"/>
      <c r="D911" s="12"/>
      <c r="E911" s="12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</row>
    <row r="912">
      <c r="C912" s="15"/>
      <c r="D912" s="12"/>
      <c r="E912" s="12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</row>
    <row r="913">
      <c r="C913" s="15"/>
      <c r="D913" s="12"/>
      <c r="E913" s="12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</row>
    <row r="914">
      <c r="C914" s="15"/>
      <c r="D914" s="12"/>
      <c r="E914" s="12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</row>
    <row r="915">
      <c r="C915" s="15"/>
      <c r="D915" s="12"/>
      <c r="E915" s="12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</row>
    <row r="916">
      <c r="C916" s="15"/>
      <c r="D916" s="12"/>
      <c r="E916" s="12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</row>
    <row r="917">
      <c r="C917" s="15"/>
      <c r="D917" s="12"/>
      <c r="E917" s="12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</row>
    <row r="918">
      <c r="C918" s="15"/>
      <c r="D918" s="12"/>
      <c r="E918" s="12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</row>
    <row r="919">
      <c r="C919" s="15"/>
      <c r="D919" s="12"/>
      <c r="E919" s="12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</row>
    <row r="920">
      <c r="C920" s="15"/>
      <c r="D920" s="12"/>
      <c r="E920" s="12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</row>
    <row r="921">
      <c r="C921" s="15"/>
      <c r="D921" s="12"/>
      <c r="E921" s="12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</row>
    <row r="922">
      <c r="C922" s="15"/>
      <c r="D922" s="12"/>
      <c r="E922" s="12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</row>
    <row r="923">
      <c r="C923" s="15"/>
      <c r="D923" s="12"/>
      <c r="E923" s="12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</row>
    <row r="924">
      <c r="C924" s="15"/>
      <c r="D924" s="12"/>
      <c r="E924" s="12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</row>
    <row r="925">
      <c r="C925" s="15"/>
      <c r="D925" s="12"/>
      <c r="E925" s="12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</row>
    <row r="926">
      <c r="C926" s="15"/>
      <c r="D926" s="12"/>
      <c r="E926" s="12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</row>
    <row r="927">
      <c r="C927" s="15"/>
      <c r="D927" s="12"/>
      <c r="E927" s="12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</row>
    <row r="928">
      <c r="C928" s="15"/>
      <c r="D928" s="12"/>
      <c r="E928" s="12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</row>
    <row r="929">
      <c r="C929" s="15"/>
      <c r="D929" s="12"/>
      <c r="E929" s="12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</row>
    <row r="930">
      <c r="C930" s="15"/>
      <c r="D930" s="12"/>
      <c r="E930" s="12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</row>
    <row r="931">
      <c r="C931" s="15"/>
      <c r="D931" s="12"/>
      <c r="E931" s="12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</row>
    <row r="932">
      <c r="C932" s="15"/>
      <c r="D932" s="12"/>
      <c r="E932" s="12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</row>
    <row r="933">
      <c r="C933" s="15"/>
      <c r="D933" s="12"/>
      <c r="E933" s="12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</row>
    <row r="934">
      <c r="C934" s="15"/>
      <c r="D934" s="12"/>
      <c r="E934" s="12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</row>
    <row r="935">
      <c r="C935" s="15"/>
      <c r="D935" s="12"/>
      <c r="E935" s="12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</row>
    <row r="936">
      <c r="C936" s="15"/>
      <c r="D936" s="12"/>
      <c r="E936" s="12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</row>
    <row r="937">
      <c r="C937" s="15"/>
      <c r="D937" s="12"/>
      <c r="E937" s="12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</row>
    <row r="938">
      <c r="C938" s="15"/>
      <c r="D938" s="12"/>
      <c r="E938" s="12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</row>
    <row r="939">
      <c r="C939" s="15"/>
      <c r="D939" s="12"/>
      <c r="E939" s="12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</row>
    <row r="940">
      <c r="C940" s="15"/>
      <c r="D940" s="12"/>
      <c r="E940" s="12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</row>
    <row r="941">
      <c r="C941" s="15"/>
      <c r="D941" s="12"/>
      <c r="E941" s="12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</row>
    <row r="942">
      <c r="C942" s="15"/>
      <c r="D942" s="12"/>
      <c r="E942" s="12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</row>
    <row r="943">
      <c r="C943" s="15"/>
      <c r="D943" s="12"/>
      <c r="E943" s="12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</row>
    <row r="944">
      <c r="C944" s="15"/>
      <c r="D944" s="12"/>
      <c r="E944" s="12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</row>
    <row r="945">
      <c r="C945" s="15"/>
      <c r="D945" s="12"/>
      <c r="E945" s="12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</row>
    <row r="946">
      <c r="C946" s="15"/>
      <c r="D946" s="12"/>
      <c r="E946" s="12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</row>
    <row r="947">
      <c r="C947" s="15"/>
      <c r="D947" s="12"/>
      <c r="E947" s="12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</row>
    <row r="948">
      <c r="C948" s="15"/>
      <c r="D948" s="12"/>
      <c r="E948" s="12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</row>
    <row r="949">
      <c r="C949" s="15"/>
      <c r="D949" s="12"/>
      <c r="E949" s="12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</row>
    <row r="950">
      <c r="C950" s="15"/>
      <c r="D950" s="12"/>
      <c r="E950" s="12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</row>
    <row r="951">
      <c r="C951" s="15"/>
      <c r="D951" s="12"/>
      <c r="E951" s="12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</row>
    <row r="952">
      <c r="C952" s="15"/>
      <c r="D952" s="12"/>
      <c r="E952" s="12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</row>
    <row r="953">
      <c r="C953" s="15"/>
      <c r="D953" s="12"/>
      <c r="E953" s="12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</row>
    <row r="954">
      <c r="C954" s="15"/>
      <c r="D954" s="12"/>
      <c r="E954" s="12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</row>
    <row r="955">
      <c r="C955" s="15"/>
      <c r="D955" s="12"/>
      <c r="E955" s="12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</row>
    <row r="956">
      <c r="C956" s="15"/>
      <c r="D956" s="12"/>
      <c r="E956" s="12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</row>
    <row r="957">
      <c r="C957" s="15"/>
      <c r="D957" s="12"/>
      <c r="E957" s="12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</row>
    <row r="958">
      <c r="C958" s="15"/>
      <c r="D958" s="12"/>
      <c r="E958" s="12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</row>
    <row r="959">
      <c r="C959" s="15"/>
      <c r="D959" s="12"/>
      <c r="E959" s="12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</row>
    <row r="960">
      <c r="C960" s="15"/>
      <c r="D960" s="12"/>
      <c r="E960" s="12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</row>
    <row r="961">
      <c r="C961" s="15"/>
      <c r="D961" s="12"/>
      <c r="E961" s="12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</row>
    <row r="962">
      <c r="C962" s="15"/>
      <c r="D962" s="12"/>
      <c r="E962" s="12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</row>
    <row r="963">
      <c r="C963" s="15"/>
      <c r="D963" s="12"/>
      <c r="E963" s="12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</row>
    <row r="964">
      <c r="C964" s="15"/>
      <c r="D964" s="12"/>
      <c r="E964" s="12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</row>
    <row r="965">
      <c r="C965" s="15"/>
      <c r="D965" s="12"/>
      <c r="E965" s="12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</row>
    <row r="966">
      <c r="C966" s="15"/>
      <c r="D966" s="12"/>
      <c r="E966" s="12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</row>
    <row r="967">
      <c r="C967" s="15"/>
      <c r="D967" s="12"/>
      <c r="E967" s="12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</row>
    <row r="968">
      <c r="C968" s="15"/>
      <c r="D968" s="12"/>
      <c r="E968" s="12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</row>
    <row r="969">
      <c r="C969" s="15"/>
      <c r="D969" s="12"/>
      <c r="E969" s="12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</row>
    <row r="970">
      <c r="C970" s="15"/>
      <c r="D970" s="12"/>
      <c r="E970" s="12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</row>
    <row r="971">
      <c r="C971" s="15"/>
      <c r="D971" s="12"/>
      <c r="E971" s="12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</row>
    <row r="972">
      <c r="C972" s="15"/>
      <c r="D972" s="12"/>
      <c r="E972" s="12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</row>
    <row r="973">
      <c r="C973" s="15"/>
      <c r="D973" s="12"/>
      <c r="E973" s="12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</row>
    <row r="974">
      <c r="C974" s="15"/>
      <c r="D974" s="12"/>
      <c r="E974" s="12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</row>
    <row r="975">
      <c r="C975" s="15"/>
      <c r="D975" s="12"/>
      <c r="E975" s="12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</row>
    <row r="976">
      <c r="C976" s="15"/>
      <c r="D976" s="12"/>
      <c r="E976" s="12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</row>
    <row r="977">
      <c r="C977" s="15"/>
      <c r="D977" s="12"/>
      <c r="E977" s="12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</row>
    <row r="978">
      <c r="C978" s="15"/>
      <c r="D978" s="12"/>
      <c r="E978" s="12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</row>
    <row r="979">
      <c r="C979" s="15"/>
      <c r="D979" s="12"/>
      <c r="E979" s="12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</row>
    <row r="980">
      <c r="C980" s="15"/>
      <c r="D980" s="12"/>
      <c r="E980" s="12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</row>
    <row r="981">
      <c r="C981" s="15"/>
      <c r="D981" s="12"/>
      <c r="E981" s="12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</row>
    <row r="982">
      <c r="C982" s="15"/>
      <c r="D982" s="12"/>
      <c r="E982" s="12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</row>
    <row r="983">
      <c r="C983" s="15"/>
      <c r="D983" s="12"/>
      <c r="E983" s="12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</row>
    <row r="984">
      <c r="C984" s="15"/>
      <c r="D984" s="12"/>
      <c r="E984" s="12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</row>
    <row r="985">
      <c r="C985" s="15"/>
      <c r="D985" s="12"/>
      <c r="E985" s="12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</row>
    <row r="986">
      <c r="C986" s="15"/>
      <c r="D986" s="12"/>
      <c r="E986" s="12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</row>
    <row r="987">
      <c r="C987" s="15"/>
      <c r="D987" s="12"/>
      <c r="E987" s="12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</row>
    <row r="988">
      <c r="C988" s="15"/>
      <c r="D988" s="12"/>
      <c r="E988" s="12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</row>
    <row r="989">
      <c r="C989" s="15"/>
      <c r="D989" s="12"/>
      <c r="E989" s="12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</row>
    <row r="990">
      <c r="C990" s="15"/>
      <c r="D990" s="12"/>
      <c r="E990" s="12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</row>
    <row r="991">
      <c r="C991" s="15"/>
      <c r="D991" s="12"/>
      <c r="E991" s="12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</row>
    <row r="992">
      <c r="C992" s="15"/>
      <c r="D992" s="12"/>
      <c r="E992" s="12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</row>
    <row r="993">
      <c r="C993" s="15"/>
      <c r="D993" s="12"/>
      <c r="E993" s="12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</row>
    <row r="994">
      <c r="C994" s="15"/>
      <c r="D994" s="12"/>
      <c r="E994" s="12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</row>
    <row r="995">
      <c r="C995" s="15"/>
      <c r="D995" s="12"/>
      <c r="E995" s="12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</row>
    <row r="996">
      <c r="C996" s="15"/>
      <c r="D996" s="12"/>
      <c r="E996" s="12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</row>
    <row r="997">
      <c r="C997" s="15"/>
      <c r="D997" s="12"/>
      <c r="E997" s="12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</row>
    <row r="998">
      <c r="C998" s="15"/>
      <c r="D998" s="12"/>
      <c r="E998" s="12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</row>
    <row r="999">
      <c r="C999" s="15"/>
      <c r="D999" s="12"/>
      <c r="E999" s="12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</row>
    <row r="1000">
      <c r="C1000" s="15"/>
      <c r="D1000" s="12"/>
      <c r="E1000" s="12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</row>
    <row r="1001">
      <c r="C1001" s="15"/>
      <c r="D1001" s="12"/>
      <c r="E1001" s="12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</row>
    <row r="1002">
      <c r="C1002" s="15"/>
      <c r="D1002" s="12"/>
      <c r="E1002" s="12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</row>
    <row r="1003">
      <c r="C1003" s="15"/>
      <c r="D1003" s="12"/>
      <c r="E1003" s="12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</row>
    <row r="1004">
      <c r="C1004" s="15"/>
      <c r="D1004" s="12"/>
      <c r="E1004" s="12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</row>
    <row r="1005">
      <c r="C1005" s="15"/>
      <c r="D1005" s="12"/>
      <c r="E1005" s="12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</row>
    <row r="1006">
      <c r="C1006" s="15"/>
      <c r="D1006" s="12"/>
      <c r="E1006" s="12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</row>
    <row r="1007">
      <c r="C1007" s="15"/>
      <c r="D1007" s="12"/>
      <c r="E1007" s="12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</row>
    <row r="1008">
      <c r="C1008" s="15"/>
      <c r="D1008" s="12"/>
      <c r="E1008" s="12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</row>
    <row r="1009">
      <c r="C1009" s="15"/>
      <c r="D1009" s="12"/>
      <c r="E1009" s="12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</row>
    <row r="1010">
      <c r="C1010" s="15"/>
      <c r="D1010" s="12"/>
      <c r="E1010" s="12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</row>
    <row r="1011">
      <c r="C1011" s="15"/>
      <c r="D1011" s="12"/>
      <c r="E1011" s="12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</row>
    <row r="1012">
      <c r="C1012" s="15"/>
      <c r="D1012" s="12"/>
      <c r="E1012" s="12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</row>
    <row r="1013">
      <c r="C1013" s="15"/>
      <c r="D1013" s="12"/>
      <c r="E1013" s="12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</row>
    <row r="1014">
      <c r="C1014" s="15"/>
      <c r="D1014" s="12"/>
      <c r="E1014" s="12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</row>
    <row r="1015">
      <c r="C1015" s="15"/>
      <c r="D1015" s="12"/>
      <c r="E1015" s="12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</row>
    <row r="1016">
      <c r="C1016" s="15"/>
      <c r="D1016" s="12"/>
      <c r="E1016" s="12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</row>
    <row r="1017">
      <c r="C1017" s="15"/>
      <c r="D1017" s="12"/>
      <c r="E1017" s="12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</row>
    <row r="1018">
      <c r="C1018" s="15"/>
      <c r="D1018" s="12"/>
      <c r="E1018" s="12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</row>
    <row r="1019">
      <c r="C1019" s="15"/>
      <c r="D1019" s="12"/>
      <c r="E1019" s="12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</row>
    <row r="1020">
      <c r="C1020" s="15"/>
      <c r="D1020" s="12"/>
      <c r="E1020" s="12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</row>
    <row r="1021">
      <c r="C1021" s="15"/>
      <c r="D1021" s="12"/>
      <c r="E1021" s="12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</row>
    <row r="1022">
      <c r="C1022" s="15"/>
      <c r="D1022" s="12"/>
      <c r="E1022" s="12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</row>
    <row r="1023">
      <c r="C1023" s="15"/>
      <c r="D1023" s="12"/>
      <c r="E1023" s="12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</row>
    <row r="1024">
      <c r="C1024" s="15"/>
      <c r="D1024" s="12"/>
      <c r="E1024" s="12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</row>
    <row r="1025">
      <c r="C1025" s="15"/>
      <c r="D1025" s="12"/>
      <c r="E1025" s="12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</row>
    <row r="1026">
      <c r="C1026" s="15"/>
      <c r="D1026" s="12"/>
      <c r="E1026" s="12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</row>
    <row r="1027">
      <c r="C1027" s="15"/>
      <c r="D1027" s="12"/>
      <c r="E1027" s="12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</row>
    <row r="1028">
      <c r="C1028" s="15"/>
      <c r="D1028" s="12"/>
      <c r="E1028" s="12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</row>
    <row r="1029">
      <c r="C1029" s="15"/>
      <c r="D1029" s="12"/>
      <c r="E1029" s="12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</row>
    <row r="1030">
      <c r="C1030" s="15"/>
      <c r="D1030" s="12"/>
      <c r="E1030" s="12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</row>
    <row r="1031">
      <c r="C1031" s="15"/>
      <c r="D1031" s="12"/>
      <c r="E1031" s="12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</row>
    <row r="1032">
      <c r="C1032" s="15"/>
      <c r="D1032" s="12"/>
      <c r="E1032" s="12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</row>
    <row r="1033">
      <c r="C1033" s="15"/>
      <c r="D1033" s="12"/>
      <c r="E1033" s="12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</row>
    <row r="1034">
      <c r="C1034" s="15"/>
      <c r="D1034" s="12"/>
      <c r="E1034" s="12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</row>
    <row r="1035">
      <c r="C1035" s="15"/>
      <c r="D1035" s="12"/>
      <c r="E1035" s="12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</row>
    <row r="1036">
      <c r="C1036" s="15"/>
      <c r="D1036" s="12"/>
      <c r="E1036" s="12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</row>
    <row r="1037">
      <c r="C1037" s="15"/>
      <c r="D1037" s="12"/>
      <c r="E1037" s="12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</row>
    <row r="1038">
      <c r="C1038" s="15"/>
      <c r="D1038" s="12"/>
      <c r="E1038" s="12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</row>
    <row r="1039">
      <c r="C1039" s="15"/>
      <c r="D1039" s="12"/>
      <c r="E1039" s="12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</row>
    <row r="1040">
      <c r="C1040" s="15"/>
      <c r="D1040" s="12"/>
      <c r="E1040" s="12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</row>
    <row r="1041">
      <c r="C1041" s="15"/>
      <c r="D1041" s="12"/>
      <c r="E1041" s="12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</row>
    <row r="1042">
      <c r="C1042" s="15"/>
      <c r="D1042" s="12"/>
      <c r="E1042" s="12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</row>
    <row r="1043">
      <c r="C1043" s="15"/>
      <c r="D1043" s="12"/>
      <c r="E1043" s="12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</row>
    <row r="1044">
      <c r="C1044" s="15"/>
      <c r="D1044" s="12"/>
      <c r="E1044" s="12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</row>
    <row r="1045">
      <c r="C1045" s="15"/>
      <c r="D1045" s="12"/>
      <c r="E1045" s="12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</row>
    <row r="1046">
      <c r="C1046" s="15"/>
      <c r="D1046" s="12"/>
      <c r="E1046" s="12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</row>
    <row r="1047">
      <c r="C1047" s="15"/>
      <c r="D1047" s="12"/>
      <c r="E1047" s="12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</row>
    <row r="1048">
      <c r="C1048" s="15"/>
      <c r="D1048" s="12"/>
      <c r="E1048" s="12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</row>
    <row r="1049">
      <c r="C1049" s="15"/>
      <c r="D1049" s="12"/>
      <c r="E1049" s="12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</row>
    <row r="1050">
      <c r="C1050" s="15"/>
      <c r="D1050" s="12"/>
      <c r="E1050" s="12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</row>
    <row r="1051">
      <c r="C1051" s="15"/>
      <c r="D1051" s="12"/>
      <c r="E1051" s="12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</row>
    <row r="1052">
      <c r="C1052" s="15"/>
      <c r="D1052" s="12"/>
      <c r="E1052" s="12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</row>
    <row r="1053">
      <c r="C1053" s="15"/>
      <c r="D1053" s="12"/>
      <c r="E1053" s="12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</row>
    <row r="1054">
      <c r="C1054" s="15"/>
      <c r="D1054" s="12"/>
      <c r="E1054" s="12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</row>
    <row r="1055">
      <c r="C1055" s="15"/>
      <c r="D1055" s="12"/>
      <c r="E1055" s="12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</row>
    <row r="1056">
      <c r="C1056" s="15"/>
      <c r="D1056" s="12"/>
      <c r="E1056" s="12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</row>
    <row r="1057">
      <c r="C1057" s="15"/>
      <c r="D1057" s="12"/>
      <c r="E1057" s="12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</row>
    <row r="1058">
      <c r="C1058" s="15"/>
      <c r="D1058" s="12"/>
      <c r="E1058" s="12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</row>
    <row r="1059">
      <c r="C1059" s="15"/>
      <c r="D1059" s="12"/>
      <c r="E1059" s="12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</row>
    <row r="1060">
      <c r="C1060" s="15"/>
      <c r="D1060" s="12"/>
      <c r="E1060" s="12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</row>
    <row r="1061">
      <c r="C1061" s="15"/>
      <c r="D1061" s="12"/>
      <c r="E1061" s="12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</row>
    <row r="1062">
      <c r="C1062" s="15"/>
      <c r="D1062" s="12"/>
      <c r="E1062" s="12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</row>
    <row r="1063">
      <c r="C1063" s="15"/>
      <c r="D1063" s="12"/>
      <c r="E1063" s="12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</row>
    <row r="1064">
      <c r="C1064" s="15"/>
      <c r="D1064" s="12"/>
      <c r="E1064" s="12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</row>
    <row r="1065">
      <c r="C1065" s="15"/>
      <c r="D1065" s="12"/>
      <c r="E1065" s="12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</row>
    <row r="1066">
      <c r="C1066" s="15"/>
      <c r="D1066" s="12"/>
      <c r="E1066" s="12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</row>
    <row r="1067">
      <c r="C1067" s="15"/>
      <c r="D1067" s="12"/>
      <c r="E1067" s="12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</row>
    <row r="1068">
      <c r="C1068" s="15"/>
      <c r="D1068" s="12"/>
      <c r="E1068" s="12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</row>
    <row r="1069">
      <c r="C1069" s="15"/>
      <c r="D1069" s="12"/>
      <c r="E1069" s="12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</row>
    <row r="1070">
      <c r="C1070" s="15"/>
      <c r="D1070" s="12"/>
      <c r="E1070" s="12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</row>
    <row r="1071">
      <c r="C1071" s="15"/>
      <c r="D1071" s="12"/>
      <c r="E1071" s="12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</row>
    <row r="1072">
      <c r="C1072" s="15"/>
      <c r="D1072" s="12"/>
      <c r="E1072" s="12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</row>
    <row r="1073">
      <c r="C1073" s="15"/>
      <c r="D1073" s="12"/>
      <c r="E1073" s="12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</row>
    <row r="1074">
      <c r="C1074" s="15"/>
      <c r="D1074" s="12"/>
      <c r="E1074" s="12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</row>
    <row r="1075">
      <c r="C1075" s="15"/>
      <c r="D1075" s="12"/>
      <c r="E1075" s="12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</row>
    <row r="1076">
      <c r="C1076" s="15"/>
      <c r="D1076" s="12"/>
      <c r="E1076" s="12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</row>
    <row r="1077">
      <c r="C1077" s="15"/>
      <c r="D1077" s="12"/>
      <c r="E1077" s="12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</row>
    <row r="1078">
      <c r="C1078" s="15"/>
      <c r="D1078" s="12"/>
      <c r="E1078" s="12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</row>
    <row r="1079">
      <c r="C1079" s="15"/>
      <c r="D1079" s="12"/>
      <c r="E1079" s="12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</row>
    <row r="1080">
      <c r="C1080" s="15"/>
      <c r="D1080" s="12"/>
      <c r="E1080" s="12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</row>
    <row r="1081">
      <c r="C1081" s="15"/>
      <c r="D1081" s="12"/>
      <c r="E1081" s="12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</row>
    <row r="1082">
      <c r="C1082" s="15"/>
      <c r="D1082" s="12"/>
      <c r="E1082" s="12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</row>
    <row r="1083">
      <c r="C1083" s="15"/>
      <c r="D1083" s="12"/>
      <c r="E1083" s="12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</row>
    <row r="1084">
      <c r="C1084" s="15"/>
      <c r="D1084" s="12"/>
      <c r="E1084" s="12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</row>
    <row r="1085">
      <c r="C1085" s="15"/>
      <c r="D1085" s="12"/>
      <c r="E1085" s="12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</row>
    <row r="1086">
      <c r="C1086" s="15"/>
      <c r="D1086" s="12"/>
      <c r="E1086" s="12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</row>
    <row r="1087">
      <c r="C1087" s="15"/>
      <c r="D1087" s="12"/>
      <c r="E1087" s="12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</row>
    <row r="1088">
      <c r="C1088" s="15"/>
      <c r="D1088" s="12"/>
      <c r="E1088" s="12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</row>
    <row r="1089">
      <c r="C1089" s="15"/>
      <c r="D1089" s="12"/>
      <c r="E1089" s="12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</row>
    <row r="1090">
      <c r="C1090" s="15"/>
      <c r="D1090" s="12"/>
      <c r="E1090" s="12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</row>
    <row r="1091">
      <c r="C1091" s="15"/>
      <c r="D1091" s="12"/>
      <c r="E1091" s="12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</row>
    <row r="1092">
      <c r="C1092" s="15"/>
      <c r="D1092" s="12"/>
      <c r="E1092" s="12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</row>
    <row r="1093">
      <c r="C1093" s="15"/>
      <c r="D1093" s="12"/>
      <c r="E1093" s="12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</row>
    <row r="1094">
      <c r="C1094" s="15"/>
      <c r="D1094" s="12"/>
      <c r="E1094" s="12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</row>
    <row r="1095">
      <c r="C1095" s="15"/>
      <c r="D1095" s="12"/>
      <c r="E1095" s="12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</row>
    <row r="1096">
      <c r="C1096" s="15"/>
      <c r="D1096" s="12"/>
      <c r="E1096" s="12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</row>
    <row r="1097">
      <c r="C1097" s="15"/>
      <c r="D1097" s="12"/>
      <c r="E1097" s="12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</row>
    <row r="1098">
      <c r="C1098" s="15"/>
      <c r="D1098" s="12"/>
      <c r="E1098" s="12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</row>
    <row r="1099">
      <c r="C1099" s="15"/>
      <c r="D1099" s="12"/>
      <c r="E1099" s="12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</row>
    <row r="1100">
      <c r="C1100" s="15"/>
      <c r="D1100" s="12"/>
      <c r="E1100" s="12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</row>
    <row r="1101">
      <c r="C1101" s="15"/>
      <c r="D1101" s="12"/>
      <c r="E1101" s="12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</row>
    <row r="1102">
      <c r="C1102" s="15"/>
      <c r="D1102" s="12"/>
      <c r="E1102" s="12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</row>
    <row r="1103">
      <c r="C1103" s="15"/>
      <c r="D1103" s="12"/>
      <c r="E1103" s="12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</row>
    <row r="1104">
      <c r="C1104" s="15"/>
      <c r="D1104" s="12"/>
      <c r="E1104" s="12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</row>
    <row r="1105">
      <c r="C1105" s="15"/>
      <c r="D1105" s="12"/>
      <c r="E1105" s="12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</row>
    <row r="1106">
      <c r="C1106" s="15"/>
      <c r="D1106" s="12"/>
      <c r="E1106" s="12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</row>
    <row r="1107">
      <c r="C1107" s="15"/>
      <c r="D1107" s="12"/>
      <c r="E1107" s="12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</row>
    <row r="1108">
      <c r="C1108" s="15"/>
      <c r="D1108" s="12"/>
      <c r="E1108" s="12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</row>
    <row r="1109">
      <c r="C1109" s="15"/>
      <c r="D1109" s="12"/>
      <c r="E1109" s="12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</row>
    <row r="1110">
      <c r="C1110" s="15"/>
      <c r="D1110" s="12"/>
      <c r="E1110" s="12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</row>
    <row r="1111">
      <c r="C1111" s="15"/>
      <c r="D1111" s="12"/>
      <c r="E1111" s="12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</row>
    <row r="1112">
      <c r="C1112" s="15"/>
      <c r="D1112" s="12"/>
      <c r="E1112" s="12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</row>
    <row r="1113">
      <c r="C1113" s="15"/>
      <c r="D1113" s="12"/>
      <c r="E1113" s="12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</row>
    <row r="1114">
      <c r="C1114" s="15"/>
      <c r="D1114" s="12"/>
      <c r="E1114" s="12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</row>
    <row r="1115">
      <c r="C1115" s="15"/>
      <c r="D1115" s="12"/>
      <c r="E1115" s="12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</row>
    <row r="1116">
      <c r="C1116" s="15"/>
      <c r="D1116" s="12"/>
      <c r="E1116" s="12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</row>
    <row r="1117">
      <c r="C1117" s="15"/>
      <c r="D1117" s="12"/>
      <c r="E1117" s="12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</row>
    <row r="1118">
      <c r="C1118" s="15"/>
      <c r="D1118" s="12"/>
      <c r="E1118" s="12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</row>
    <row r="1119">
      <c r="C1119" s="15"/>
      <c r="D1119" s="12"/>
      <c r="E1119" s="12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</row>
    <row r="1120">
      <c r="C1120" s="15"/>
      <c r="D1120" s="12"/>
      <c r="E1120" s="12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</row>
    <row r="1121">
      <c r="C1121" s="15"/>
      <c r="D1121" s="12"/>
      <c r="E1121" s="12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</row>
    <row r="1122">
      <c r="C1122" s="15"/>
      <c r="D1122" s="12"/>
      <c r="E1122" s="12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</row>
    <row r="1123">
      <c r="C1123" s="15"/>
      <c r="D1123" s="12"/>
      <c r="E1123" s="12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</row>
    <row r="1124">
      <c r="C1124" s="15"/>
      <c r="D1124" s="12"/>
      <c r="E1124" s="12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</row>
    <row r="1125">
      <c r="C1125" s="15"/>
      <c r="D1125" s="12"/>
      <c r="E1125" s="12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</row>
    <row r="1126">
      <c r="C1126" s="15"/>
      <c r="D1126" s="12"/>
      <c r="E1126" s="12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</row>
    <row r="1127">
      <c r="C1127" s="15"/>
      <c r="D1127" s="12"/>
      <c r="E1127" s="12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</row>
    <row r="1128">
      <c r="C1128" s="15"/>
      <c r="D1128" s="12"/>
      <c r="E1128" s="12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</row>
    <row r="1129">
      <c r="C1129" s="15"/>
      <c r="D1129" s="12"/>
      <c r="E1129" s="12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</row>
    <row r="1130">
      <c r="C1130" s="15"/>
      <c r="D1130" s="12"/>
      <c r="E1130" s="12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</row>
    <row r="1131">
      <c r="C1131" s="15"/>
      <c r="D1131" s="12"/>
      <c r="E1131" s="12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</row>
    <row r="1132">
      <c r="C1132" s="15"/>
      <c r="D1132" s="12"/>
      <c r="E1132" s="12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</row>
    <row r="1133">
      <c r="C1133" s="15"/>
      <c r="D1133" s="12"/>
      <c r="E1133" s="12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</row>
    <row r="1134">
      <c r="C1134" s="15"/>
      <c r="D1134" s="12"/>
      <c r="E1134" s="12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</row>
    <row r="1135">
      <c r="C1135" s="15"/>
      <c r="D1135" s="12"/>
      <c r="E1135" s="12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</row>
    <row r="1136">
      <c r="C1136" s="15"/>
      <c r="D1136" s="12"/>
      <c r="E1136" s="12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</row>
    <row r="1137">
      <c r="C1137" s="15"/>
      <c r="D1137" s="12"/>
      <c r="E1137" s="12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</row>
    <row r="1138">
      <c r="C1138" s="15"/>
      <c r="D1138" s="12"/>
      <c r="E1138" s="12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</row>
    <row r="1139">
      <c r="C1139" s="15"/>
      <c r="D1139" s="12"/>
      <c r="E1139" s="12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</row>
    <row r="1140">
      <c r="C1140" s="15"/>
      <c r="D1140" s="12"/>
      <c r="E1140" s="12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</row>
    <row r="1141">
      <c r="C1141" s="15"/>
      <c r="D1141" s="12"/>
      <c r="E1141" s="12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</row>
    <row r="1142">
      <c r="C1142" s="15"/>
      <c r="D1142" s="12"/>
      <c r="E1142" s="12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</row>
    <row r="1143">
      <c r="C1143" s="15"/>
      <c r="D1143" s="12"/>
      <c r="E1143" s="12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</row>
    <row r="1144">
      <c r="C1144" s="15"/>
      <c r="D1144" s="12"/>
      <c r="E1144" s="12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</row>
    <row r="1145">
      <c r="C1145" s="15"/>
      <c r="D1145" s="12"/>
      <c r="E1145" s="12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</row>
    <row r="1146">
      <c r="C1146" s="15"/>
      <c r="D1146" s="12"/>
      <c r="E1146" s="12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</row>
    <row r="1147">
      <c r="C1147" s="15"/>
      <c r="D1147" s="12"/>
      <c r="E1147" s="12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</row>
    <row r="1148">
      <c r="C1148" s="15"/>
      <c r="D1148" s="12"/>
      <c r="E1148" s="12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</row>
    <row r="1149">
      <c r="C1149" s="15"/>
      <c r="D1149" s="12"/>
      <c r="E1149" s="12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</row>
    <row r="1150">
      <c r="C1150" s="15"/>
      <c r="D1150" s="12"/>
      <c r="E1150" s="12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</row>
    <row r="1151">
      <c r="C1151" s="15"/>
      <c r="D1151" s="12"/>
      <c r="E1151" s="12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</row>
    <row r="1152">
      <c r="C1152" s="15"/>
      <c r="D1152" s="12"/>
      <c r="E1152" s="12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</row>
    <row r="1153">
      <c r="C1153" s="15"/>
      <c r="D1153" s="12"/>
      <c r="E1153" s="12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</row>
    <row r="1154">
      <c r="C1154" s="15"/>
      <c r="D1154" s="12"/>
      <c r="E1154" s="12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</row>
    <row r="1155">
      <c r="C1155" s="15"/>
      <c r="D1155" s="12"/>
      <c r="E1155" s="12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</row>
    <row r="1156">
      <c r="C1156" s="15"/>
      <c r="D1156" s="12"/>
      <c r="E1156" s="12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</row>
    <row r="1157">
      <c r="C1157" s="15"/>
      <c r="D1157" s="12"/>
      <c r="E1157" s="12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</row>
    <row r="1158">
      <c r="C1158" s="15"/>
      <c r="D1158" s="12"/>
      <c r="E1158" s="12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</row>
    <row r="1159">
      <c r="C1159" s="15"/>
      <c r="D1159" s="12"/>
      <c r="E1159" s="12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</row>
    <row r="1160">
      <c r="C1160" s="15"/>
      <c r="D1160" s="12"/>
      <c r="E1160" s="12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</row>
    <row r="1161">
      <c r="C1161" s="15"/>
      <c r="D1161" s="12"/>
      <c r="E1161" s="12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</row>
    <row r="1162">
      <c r="C1162" s="15"/>
      <c r="D1162" s="12"/>
      <c r="E1162" s="12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</row>
    <row r="1163">
      <c r="C1163" s="15"/>
      <c r="D1163" s="12"/>
      <c r="E1163" s="12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</row>
    <row r="1164">
      <c r="C1164" s="15"/>
      <c r="D1164" s="12"/>
      <c r="E1164" s="12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</row>
    <row r="1165">
      <c r="C1165" s="15"/>
      <c r="D1165" s="12"/>
      <c r="E1165" s="12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</row>
    <row r="1166">
      <c r="C1166" s="15"/>
      <c r="D1166" s="12"/>
      <c r="E1166" s="12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</row>
    <row r="1167">
      <c r="C1167" s="15"/>
      <c r="D1167" s="12"/>
      <c r="E1167" s="12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</row>
    <row r="1168">
      <c r="C1168" s="15"/>
      <c r="D1168" s="12"/>
      <c r="E1168" s="12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</row>
    <row r="1169">
      <c r="C1169" s="15"/>
      <c r="D1169" s="12"/>
      <c r="E1169" s="12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</row>
    <row r="1170">
      <c r="C1170" s="15"/>
      <c r="D1170" s="12"/>
      <c r="E1170" s="12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</row>
    <row r="1171">
      <c r="C1171" s="15"/>
      <c r="D1171" s="12"/>
      <c r="E1171" s="12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</row>
    <row r="1172">
      <c r="C1172" s="15"/>
      <c r="D1172" s="12"/>
      <c r="E1172" s="12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</row>
    <row r="1173">
      <c r="C1173" s="15"/>
      <c r="D1173" s="12"/>
      <c r="E1173" s="12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</row>
    <row r="1174">
      <c r="C1174" s="15"/>
      <c r="D1174" s="12"/>
      <c r="E1174" s="12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</row>
    <row r="1175">
      <c r="C1175" s="15"/>
      <c r="D1175" s="12"/>
      <c r="E1175" s="12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</row>
    <row r="1176">
      <c r="C1176" s="15"/>
      <c r="D1176" s="12"/>
      <c r="E1176" s="12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</row>
    <row r="1177">
      <c r="C1177" s="15"/>
      <c r="D1177" s="12"/>
      <c r="E1177" s="12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</row>
    <row r="1178">
      <c r="C1178" s="15"/>
      <c r="D1178" s="12"/>
      <c r="E1178" s="12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</row>
    <row r="1179">
      <c r="C1179" s="15"/>
      <c r="D1179" s="12"/>
      <c r="E1179" s="12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</row>
    <row r="1180">
      <c r="C1180" s="15"/>
      <c r="D1180" s="12"/>
      <c r="E1180" s="12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</row>
    <row r="1181">
      <c r="C1181" s="15"/>
      <c r="D1181" s="12"/>
      <c r="E1181" s="12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</row>
    <row r="1182">
      <c r="C1182" s="15"/>
      <c r="D1182" s="12"/>
      <c r="E1182" s="12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</row>
    <row r="1183">
      <c r="C1183" s="15"/>
      <c r="D1183" s="12"/>
      <c r="E1183" s="12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</row>
    <row r="1184">
      <c r="C1184" s="15"/>
      <c r="D1184" s="12"/>
      <c r="E1184" s="12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</row>
    <row r="1185">
      <c r="C1185" s="15"/>
      <c r="D1185" s="12"/>
      <c r="E1185" s="12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</row>
    <row r="1186">
      <c r="C1186" s="15"/>
      <c r="D1186" s="12"/>
      <c r="E1186" s="12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</row>
    <row r="1187">
      <c r="C1187" s="15"/>
      <c r="D1187" s="12"/>
      <c r="E1187" s="12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</row>
    <row r="1188">
      <c r="C1188" s="15"/>
      <c r="D1188" s="12"/>
      <c r="E1188" s="12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</row>
    <row r="1189">
      <c r="C1189" s="15"/>
      <c r="D1189" s="12"/>
      <c r="E1189" s="12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</row>
    <row r="1190">
      <c r="C1190" s="15"/>
      <c r="D1190" s="12"/>
      <c r="E1190" s="12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</row>
    <row r="1191">
      <c r="C1191" s="15"/>
      <c r="D1191" s="12"/>
      <c r="E1191" s="12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</row>
    <row r="1192">
      <c r="C1192" s="15"/>
      <c r="D1192" s="12"/>
      <c r="E1192" s="12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</row>
    <row r="1193">
      <c r="C1193" s="15"/>
      <c r="D1193" s="12"/>
      <c r="E1193" s="12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</row>
    <row r="1194">
      <c r="C1194" s="15"/>
      <c r="D1194" s="12"/>
      <c r="E1194" s="12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</row>
    <row r="1195">
      <c r="C1195" s="15"/>
      <c r="D1195" s="12"/>
      <c r="E1195" s="12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</row>
    <row r="1196">
      <c r="C1196" s="15"/>
      <c r="D1196" s="12"/>
      <c r="E1196" s="12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</row>
    <row r="1197">
      <c r="C1197" s="15"/>
      <c r="D1197" s="12"/>
      <c r="E1197" s="12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</row>
    <row r="1198">
      <c r="C1198" s="15"/>
      <c r="D1198" s="12"/>
      <c r="E1198" s="12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</row>
    <row r="1199">
      <c r="C1199" s="15"/>
      <c r="D1199" s="12"/>
      <c r="E1199" s="12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</row>
    <row r="1200">
      <c r="C1200" s="15"/>
      <c r="D1200" s="12"/>
      <c r="E1200" s="12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</row>
    <row r="1201">
      <c r="C1201" s="15"/>
      <c r="D1201" s="12"/>
      <c r="E1201" s="12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</row>
    <row r="1202">
      <c r="C1202" s="15"/>
      <c r="D1202" s="12"/>
      <c r="E1202" s="12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</row>
    <row r="1203">
      <c r="C1203" s="15"/>
      <c r="D1203" s="12"/>
      <c r="E1203" s="12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</row>
    <row r="1204">
      <c r="C1204" s="15"/>
      <c r="D1204" s="12"/>
      <c r="E1204" s="12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</row>
    <row r="1205">
      <c r="C1205" s="15"/>
      <c r="D1205" s="12"/>
      <c r="E1205" s="12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</row>
    <row r="1206">
      <c r="C1206" s="15"/>
      <c r="D1206" s="12"/>
      <c r="E1206" s="12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</row>
    <row r="1207">
      <c r="C1207" s="15"/>
      <c r="D1207" s="12"/>
      <c r="E1207" s="12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</row>
    <row r="1208">
      <c r="C1208" s="15"/>
      <c r="D1208" s="12"/>
      <c r="E1208" s="12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</row>
    <row r="1209">
      <c r="C1209" s="15"/>
      <c r="D1209" s="12"/>
      <c r="E1209" s="12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</row>
    <row r="1210">
      <c r="C1210" s="15"/>
      <c r="D1210" s="12"/>
      <c r="E1210" s="12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</row>
    <row r="1211">
      <c r="C1211" s="15"/>
      <c r="D1211" s="12"/>
      <c r="E1211" s="12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</row>
    <row r="1212">
      <c r="C1212" s="15"/>
      <c r="D1212" s="12"/>
      <c r="E1212" s="12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</row>
    <row r="1213">
      <c r="C1213" s="15"/>
      <c r="D1213" s="12"/>
      <c r="E1213" s="12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</row>
    <row r="1214">
      <c r="C1214" s="15"/>
      <c r="D1214" s="12"/>
      <c r="E1214" s="12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</row>
    <row r="1215">
      <c r="C1215" s="15"/>
      <c r="D1215" s="12"/>
      <c r="E1215" s="12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</row>
    <row r="1216">
      <c r="C1216" s="15"/>
      <c r="D1216" s="12"/>
      <c r="E1216" s="12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</row>
    <row r="1217">
      <c r="C1217" s="15"/>
      <c r="D1217" s="12"/>
      <c r="E1217" s="12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</row>
    <row r="1218">
      <c r="C1218" s="15"/>
      <c r="D1218" s="12"/>
      <c r="E1218" s="12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</row>
    <row r="1219">
      <c r="C1219" s="15"/>
      <c r="D1219" s="12"/>
      <c r="E1219" s="12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</row>
    <row r="1220">
      <c r="C1220" s="15"/>
      <c r="D1220" s="12"/>
      <c r="E1220" s="12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</row>
    <row r="1221">
      <c r="C1221" s="15"/>
      <c r="D1221" s="12"/>
      <c r="E1221" s="12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</row>
    <row r="1222">
      <c r="C1222" s="15"/>
      <c r="D1222" s="12"/>
      <c r="E1222" s="12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</row>
    <row r="1223">
      <c r="C1223" s="15"/>
      <c r="D1223" s="12"/>
      <c r="E1223" s="12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</row>
    <row r="1224">
      <c r="C1224" s="15"/>
      <c r="D1224" s="12"/>
      <c r="E1224" s="12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</row>
    <row r="1225">
      <c r="C1225" s="15"/>
      <c r="D1225" s="12"/>
      <c r="E1225" s="12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</row>
    <row r="1226">
      <c r="C1226" s="15"/>
      <c r="D1226" s="12"/>
      <c r="E1226" s="12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</row>
    <row r="1227">
      <c r="C1227" s="15"/>
      <c r="D1227" s="12"/>
      <c r="E1227" s="12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</row>
    <row r="1228">
      <c r="C1228" s="15"/>
      <c r="D1228" s="12"/>
      <c r="E1228" s="12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</row>
    <row r="1229">
      <c r="C1229" s="15"/>
      <c r="D1229" s="12"/>
      <c r="E1229" s="12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</row>
    <row r="1230">
      <c r="C1230" s="15"/>
      <c r="D1230" s="12"/>
      <c r="E1230" s="12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</row>
    <row r="1231">
      <c r="C1231" s="15"/>
      <c r="D1231" s="12"/>
      <c r="E1231" s="12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</row>
    <row r="1232">
      <c r="C1232" s="15"/>
      <c r="D1232" s="12"/>
      <c r="E1232" s="12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</row>
    <row r="1233">
      <c r="C1233" s="15"/>
      <c r="D1233" s="12"/>
      <c r="E1233" s="12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</row>
    <row r="1234">
      <c r="C1234" s="15"/>
      <c r="D1234" s="12"/>
      <c r="E1234" s="12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</row>
    <row r="1235">
      <c r="C1235" s="15"/>
      <c r="D1235" s="12"/>
      <c r="E1235" s="12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</row>
    <row r="1236">
      <c r="C1236" s="15"/>
      <c r="D1236" s="12"/>
      <c r="E1236" s="12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</row>
    <row r="1237">
      <c r="C1237" s="15"/>
      <c r="D1237" s="12"/>
      <c r="E1237" s="12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</row>
    <row r="1238">
      <c r="C1238" s="15"/>
      <c r="D1238" s="12"/>
      <c r="E1238" s="12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</row>
    <row r="1239">
      <c r="C1239" s="15"/>
      <c r="D1239" s="12"/>
      <c r="E1239" s="12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</row>
    <row r="1240">
      <c r="C1240" s="15"/>
      <c r="D1240" s="12"/>
      <c r="E1240" s="12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</row>
    <row r="1241">
      <c r="C1241" s="15"/>
      <c r="D1241" s="12"/>
      <c r="E1241" s="12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</row>
    <row r="1242">
      <c r="C1242" s="15"/>
      <c r="D1242" s="12"/>
      <c r="E1242" s="12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</row>
    <row r="1243">
      <c r="C1243" s="15"/>
      <c r="D1243" s="12"/>
      <c r="E1243" s="12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</row>
    <row r="1244">
      <c r="C1244" s="15"/>
      <c r="D1244" s="12"/>
      <c r="E1244" s="12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</row>
    <row r="1245">
      <c r="C1245" s="15"/>
      <c r="D1245" s="12"/>
      <c r="E1245" s="12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</row>
    <row r="1246">
      <c r="C1246" s="15"/>
      <c r="D1246" s="12"/>
      <c r="E1246" s="12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</row>
    <row r="1247">
      <c r="C1247" s="15"/>
      <c r="D1247" s="12"/>
      <c r="E1247" s="12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</row>
    <row r="1248">
      <c r="C1248" s="15"/>
      <c r="D1248" s="12"/>
      <c r="E1248" s="12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</row>
    <row r="1249">
      <c r="C1249" s="15"/>
      <c r="D1249" s="12"/>
      <c r="E1249" s="12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</row>
    <row r="1250">
      <c r="C1250" s="15"/>
      <c r="D1250" s="12"/>
      <c r="E1250" s="12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</row>
    <row r="1251">
      <c r="C1251" s="15"/>
      <c r="D1251" s="12"/>
      <c r="E1251" s="12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</row>
    <row r="1252">
      <c r="C1252" s="15"/>
      <c r="D1252" s="12"/>
      <c r="E1252" s="12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</row>
    <row r="1253">
      <c r="C1253" s="15"/>
      <c r="D1253" s="12"/>
      <c r="E1253" s="12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</row>
    <row r="1254">
      <c r="C1254" s="15"/>
      <c r="D1254" s="12"/>
      <c r="E1254" s="12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</row>
    <row r="1255">
      <c r="C1255" s="15"/>
      <c r="D1255" s="12"/>
      <c r="E1255" s="12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</row>
    <row r="1256">
      <c r="C1256" s="15"/>
      <c r="D1256" s="12"/>
      <c r="E1256" s="12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</row>
    <row r="1257">
      <c r="C1257" s="15"/>
      <c r="D1257" s="12"/>
      <c r="E1257" s="12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</row>
    <row r="1258">
      <c r="C1258" s="15"/>
      <c r="D1258" s="12"/>
      <c r="E1258" s="12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</row>
    <row r="1259">
      <c r="C1259" s="15"/>
      <c r="D1259" s="12"/>
      <c r="E1259" s="12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</row>
    <row r="1260">
      <c r="C1260" s="15"/>
      <c r="D1260" s="12"/>
      <c r="E1260" s="12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</row>
    <row r="1261">
      <c r="C1261" s="15"/>
      <c r="D1261" s="12"/>
      <c r="E1261" s="12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</row>
    <row r="1262">
      <c r="C1262" s="15"/>
      <c r="D1262" s="12"/>
      <c r="E1262" s="12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</row>
    <row r="1263">
      <c r="C1263" s="15"/>
      <c r="D1263" s="12"/>
      <c r="E1263" s="12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</row>
    <row r="1264">
      <c r="C1264" s="15"/>
      <c r="D1264" s="12"/>
      <c r="E1264" s="12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</row>
    <row r="1265">
      <c r="C1265" s="15"/>
      <c r="D1265" s="12"/>
      <c r="E1265" s="12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</row>
    <row r="1266">
      <c r="C1266" s="15"/>
      <c r="D1266" s="12"/>
      <c r="E1266" s="12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</row>
    <row r="1267">
      <c r="C1267" s="15"/>
      <c r="D1267" s="12"/>
      <c r="E1267" s="12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</row>
    <row r="1268">
      <c r="C1268" s="15"/>
      <c r="D1268" s="12"/>
      <c r="E1268" s="12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</row>
    <row r="1269">
      <c r="C1269" s="15"/>
      <c r="D1269" s="12"/>
      <c r="E1269" s="12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</row>
    <row r="1270">
      <c r="C1270" s="15"/>
      <c r="D1270" s="12"/>
      <c r="E1270" s="12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</row>
    <row r="1271">
      <c r="C1271" s="15"/>
      <c r="D1271" s="12"/>
      <c r="E1271" s="12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</row>
    <row r="1272">
      <c r="C1272" s="15"/>
      <c r="D1272" s="12"/>
      <c r="E1272" s="12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</row>
    <row r="1273">
      <c r="C1273" s="15"/>
      <c r="D1273" s="12"/>
      <c r="E1273" s="12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</row>
    <row r="1274">
      <c r="C1274" s="15"/>
      <c r="D1274" s="12"/>
      <c r="E1274" s="12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</row>
    <row r="1275">
      <c r="C1275" s="15"/>
      <c r="D1275" s="12"/>
      <c r="E1275" s="12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</row>
    <row r="1276">
      <c r="C1276" s="15"/>
      <c r="D1276" s="12"/>
      <c r="E1276" s="12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</row>
    <row r="1277">
      <c r="C1277" s="15"/>
      <c r="D1277" s="12"/>
      <c r="E1277" s="12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</row>
    <row r="1278">
      <c r="C1278" s="15"/>
      <c r="D1278" s="12"/>
      <c r="E1278" s="12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</row>
    <row r="1279">
      <c r="C1279" s="15"/>
      <c r="D1279" s="12"/>
      <c r="E1279" s="12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</row>
    <row r="1280">
      <c r="C1280" s="15"/>
      <c r="D1280" s="12"/>
      <c r="E1280" s="12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</row>
    <row r="1281">
      <c r="C1281" s="15"/>
      <c r="D1281" s="12"/>
      <c r="E1281" s="12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</row>
    <row r="1282">
      <c r="C1282" s="15"/>
      <c r="D1282" s="12"/>
      <c r="E1282" s="12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</row>
    <row r="1283">
      <c r="C1283" s="15"/>
      <c r="D1283" s="12"/>
      <c r="E1283" s="12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</row>
    <row r="1284">
      <c r="C1284" s="15"/>
      <c r="D1284" s="12"/>
      <c r="E1284" s="12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</row>
    <row r="1285">
      <c r="C1285" s="15"/>
      <c r="D1285" s="12"/>
      <c r="E1285" s="12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</row>
    <row r="1286">
      <c r="C1286" s="15"/>
      <c r="D1286" s="12"/>
      <c r="E1286" s="12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</row>
    <row r="1287">
      <c r="C1287" s="15"/>
      <c r="D1287" s="12"/>
      <c r="E1287" s="12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</row>
    <row r="1288">
      <c r="C1288" s="15"/>
      <c r="D1288" s="12"/>
      <c r="E1288" s="12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</row>
    <row r="1289">
      <c r="C1289" s="15"/>
      <c r="D1289" s="12"/>
      <c r="E1289" s="12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</row>
    <row r="1290">
      <c r="C1290" s="15"/>
      <c r="D1290" s="12"/>
      <c r="E1290" s="12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</row>
    <row r="1291">
      <c r="C1291" s="15"/>
      <c r="D1291" s="12"/>
      <c r="E1291" s="12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</row>
    <row r="1292">
      <c r="C1292" s="15"/>
      <c r="D1292" s="12"/>
      <c r="E1292" s="12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</row>
    <row r="1293">
      <c r="C1293" s="15"/>
      <c r="D1293" s="12"/>
      <c r="E1293" s="12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</row>
    <row r="1294">
      <c r="C1294" s="15"/>
      <c r="D1294" s="12"/>
      <c r="E1294" s="12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</row>
    <row r="1295">
      <c r="C1295" s="15"/>
      <c r="D1295" s="12"/>
      <c r="E1295" s="12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</row>
    <row r="1296">
      <c r="C1296" s="15"/>
      <c r="D1296" s="12"/>
      <c r="E1296" s="12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</row>
    <row r="1297">
      <c r="C1297" s="15"/>
      <c r="D1297" s="12"/>
      <c r="E1297" s="12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</row>
    <row r="1298">
      <c r="C1298" s="15"/>
      <c r="D1298" s="12"/>
      <c r="E1298" s="12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</row>
    <row r="1299">
      <c r="C1299" s="15"/>
      <c r="D1299" s="12"/>
      <c r="E1299" s="12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</row>
    <row r="1300">
      <c r="C1300" s="15"/>
      <c r="D1300" s="12"/>
      <c r="E1300" s="12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</row>
    <row r="1301">
      <c r="C1301" s="15"/>
      <c r="D1301" s="12"/>
      <c r="E1301" s="12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</row>
    <row r="1302">
      <c r="C1302" s="15"/>
      <c r="D1302" s="12"/>
      <c r="E1302" s="12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</row>
    <row r="1303">
      <c r="C1303" s="15"/>
      <c r="D1303" s="12"/>
      <c r="E1303" s="12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</row>
    <row r="1304">
      <c r="C1304" s="15"/>
      <c r="D1304" s="12"/>
      <c r="E1304" s="12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</row>
    <row r="1305">
      <c r="C1305" s="15"/>
      <c r="D1305" s="12"/>
      <c r="E1305" s="12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</row>
    <row r="1306">
      <c r="C1306" s="15"/>
      <c r="D1306" s="12"/>
      <c r="E1306" s="12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</row>
    <row r="1307">
      <c r="C1307" s="15"/>
      <c r="D1307" s="12"/>
      <c r="E1307" s="12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</row>
    <row r="1308">
      <c r="C1308" s="15"/>
      <c r="D1308" s="12"/>
      <c r="E1308" s="12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</row>
    <row r="1309">
      <c r="C1309" s="15"/>
      <c r="D1309" s="12"/>
      <c r="E1309" s="12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</row>
    <row r="1310">
      <c r="C1310" s="15"/>
      <c r="D1310" s="12"/>
      <c r="E1310" s="12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</row>
    <row r="1311">
      <c r="C1311" s="15"/>
      <c r="D1311" s="12"/>
      <c r="E1311" s="12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</row>
    <row r="1312">
      <c r="C1312" s="15"/>
      <c r="D1312" s="12"/>
      <c r="E1312" s="12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</row>
    <row r="1313">
      <c r="C1313" s="15"/>
      <c r="D1313" s="12"/>
      <c r="E1313" s="12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</row>
    <row r="1314">
      <c r="C1314" s="15"/>
      <c r="D1314" s="12"/>
      <c r="E1314" s="12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</row>
    <row r="1315">
      <c r="C1315" s="15"/>
      <c r="D1315" s="12"/>
      <c r="E1315" s="12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</row>
    <row r="1316">
      <c r="C1316" s="15"/>
      <c r="D1316" s="12"/>
      <c r="E1316" s="12"/>
      <c r="G1316" s="11"/>
      <c r="H1316" s="11"/>
      <c r="I1316" s="11"/>
      <c r="J1316" s="11"/>
      <c r="K1316" s="11"/>
      <c r="L1316" s="11"/>
      <c r="M1316" s="11"/>
      <c r="N1316" s="11"/>
      <c r="O1316" s="11"/>
      <c r="P1316" s="11"/>
      <c r="Q1316" s="11"/>
    </row>
    <row r="1317">
      <c r="C1317" s="15"/>
      <c r="D1317" s="12"/>
      <c r="E1317" s="12"/>
      <c r="G1317" s="11"/>
      <c r="H1317" s="11"/>
      <c r="I1317" s="11"/>
      <c r="J1317" s="11"/>
      <c r="K1317" s="11"/>
      <c r="L1317" s="11"/>
      <c r="M1317" s="11"/>
      <c r="N1317" s="11"/>
      <c r="O1317" s="11"/>
      <c r="P1317" s="11"/>
      <c r="Q1317" s="11"/>
    </row>
    <row r="1318">
      <c r="C1318" s="15"/>
      <c r="D1318" s="12"/>
      <c r="E1318" s="12"/>
      <c r="G1318" s="11"/>
      <c r="H1318" s="11"/>
      <c r="I1318" s="11"/>
      <c r="J1318" s="11"/>
      <c r="K1318" s="11"/>
      <c r="L1318" s="11"/>
      <c r="M1318" s="11"/>
      <c r="N1318" s="11"/>
      <c r="O1318" s="11"/>
      <c r="P1318" s="11"/>
      <c r="Q1318" s="11"/>
    </row>
    <row r="1319">
      <c r="C1319" s="15"/>
      <c r="D1319" s="12"/>
      <c r="E1319" s="12"/>
      <c r="G1319" s="11"/>
      <c r="H1319" s="11"/>
      <c r="I1319" s="11"/>
      <c r="J1319" s="11"/>
      <c r="K1319" s="11"/>
      <c r="L1319" s="11"/>
      <c r="M1319" s="11"/>
      <c r="N1319" s="11"/>
      <c r="O1319" s="11"/>
      <c r="P1319" s="11"/>
      <c r="Q1319" s="11"/>
    </row>
    <row r="1320">
      <c r="C1320" s="15"/>
      <c r="D1320" s="12"/>
      <c r="E1320" s="12"/>
      <c r="G1320" s="11"/>
      <c r="H1320" s="11"/>
      <c r="I1320" s="11"/>
      <c r="J1320" s="11"/>
      <c r="K1320" s="11"/>
      <c r="L1320" s="11"/>
      <c r="M1320" s="11"/>
      <c r="N1320" s="11"/>
      <c r="O1320" s="11"/>
      <c r="P1320" s="11"/>
      <c r="Q1320" s="11"/>
    </row>
    <row r="1321">
      <c r="C1321" s="15"/>
      <c r="D1321" s="12"/>
      <c r="E1321" s="12"/>
      <c r="G1321" s="11"/>
      <c r="H1321" s="11"/>
      <c r="I1321" s="11"/>
      <c r="J1321" s="11"/>
      <c r="K1321" s="11"/>
      <c r="L1321" s="11"/>
      <c r="M1321" s="11"/>
      <c r="N1321" s="11"/>
      <c r="O1321" s="11"/>
      <c r="P1321" s="11"/>
      <c r="Q1321" s="11"/>
    </row>
    <row r="1322">
      <c r="C1322" s="15"/>
      <c r="D1322" s="12"/>
      <c r="E1322" s="12"/>
      <c r="G1322" s="11"/>
      <c r="H1322" s="11"/>
      <c r="I1322" s="11"/>
      <c r="J1322" s="11"/>
      <c r="K1322" s="11"/>
      <c r="L1322" s="11"/>
      <c r="M1322" s="11"/>
      <c r="N1322" s="11"/>
      <c r="O1322" s="11"/>
      <c r="P1322" s="11"/>
      <c r="Q1322" s="11"/>
    </row>
    <row r="1323">
      <c r="C1323" s="15"/>
      <c r="D1323" s="12"/>
      <c r="E1323" s="12"/>
      <c r="G1323" s="11"/>
      <c r="H1323" s="11"/>
      <c r="I1323" s="11"/>
      <c r="J1323" s="11"/>
      <c r="K1323" s="11"/>
      <c r="L1323" s="11"/>
      <c r="M1323" s="11"/>
      <c r="N1323" s="11"/>
      <c r="O1323" s="11"/>
      <c r="P1323" s="11"/>
      <c r="Q1323" s="11"/>
    </row>
    <row r="1324">
      <c r="C1324" s="15"/>
      <c r="D1324" s="12"/>
      <c r="E1324" s="12"/>
      <c r="G1324" s="11"/>
      <c r="H1324" s="11"/>
      <c r="I1324" s="11"/>
      <c r="J1324" s="11"/>
      <c r="K1324" s="11"/>
      <c r="L1324" s="11"/>
      <c r="M1324" s="11"/>
      <c r="N1324" s="11"/>
      <c r="O1324" s="11"/>
      <c r="P1324" s="11"/>
      <c r="Q1324" s="11"/>
    </row>
    <row r="1325">
      <c r="C1325" s="15"/>
      <c r="D1325" s="12"/>
      <c r="E1325" s="12"/>
      <c r="G1325" s="11"/>
      <c r="H1325" s="11"/>
      <c r="I1325" s="11"/>
      <c r="J1325" s="11"/>
      <c r="K1325" s="11"/>
      <c r="L1325" s="11"/>
      <c r="M1325" s="11"/>
      <c r="N1325" s="11"/>
      <c r="O1325" s="11"/>
      <c r="P1325" s="11"/>
      <c r="Q1325" s="11"/>
    </row>
    <row r="1326">
      <c r="C1326" s="15"/>
      <c r="D1326" s="12"/>
      <c r="E1326" s="12"/>
      <c r="G1326" s="11"/>
      <c r="H1326" s="11"/>
      <c r="I1326" s="11"/>
      <c r="J1326" s="11"/>
      <c r="K1326" s="11"/>
      <c r="L1326" s="11"/>
      <c r="M1326" s="11"/>
      <c r="N1326" s="11"/>
      <c r="O1326" s="11"/>
      <c r="P1326" s="11"/>
      <c r="Q1326" s="11"/>
    </row>
    <row r="1327">
      <c r="C1327" s="15"/>
      <c r="D1327" s="12"/>
      <c r="E1327" s="12"/>
      <c r="G1327" s="11"/>
      <c r="H1327" s="11"/>
      <c r="I1327" s="11"/>
      <c r="J1327" s="11"/>
      <c r="K1327" s="11"/>
      <c r="L1327" s="11"/>
      <c r="M1327" s="11"/>
      <c r="N1327" s="11"/>
      <c r="O1327" s="11"/>
      <c r="P1327" s="11"/>
      <c r="Q1327" s="11"/>
    </row>
    <row r="1328">
      <c r="C1328" s="15"/>
      <c r="D1328" s="12"/>
      <c r="E1328" s="12"/>
      <c r="G1328" s="11"/>
      <c r="H1328" s="11"/>
      <c r="I1328" s="11"/>
      <c r="J1328" s="11"/>
      <c r="K1328" s="11"/>
      <c r="L1328" s="11"/>
      <c r="M1328" s="11"/>
      <c r="N1328" s="11"/>
      <c r="O1328" s="11"/>
      <c r="P1328" s="11"/>
      <c r="Q1328" s="11"/>
    </row>
    <row r="1329">
      <c r="C1329" s="15"/>
      <c r="D1329" s="12"/>
      <c r="E1329" s="12"/>
      <c r="G1329" s="11"/>
      <c r="H1329" s="11"/>
      <c r="I1329" s="11"/>
      <c r="J1329" s="11"/>
      <c r="K1329" s="11"/>
      <c r="L1329" s="11"/>
      <c r="M1329" s="11"/>
      <c r="N1329" s="11"/>
      <c r="O1329" s="11"/>
      <c r="P1329" s="11"/>
      <c r="Q1329" s="11"/>
    </row>
    <row r="1330">
      <c r="C1330" s="15"/>
      <c r="D1330" s="12"/>
      <c r="E1330" s="12"/>
      <c r="G1330" s="11"/>
      <c r="H1330" s="11"/>
      <c r="I1330" s="11"/>
      <c r="J1330" s="11"/>
      <c r="K1330" s="11"/>
      <c r="L1330" s="11"/>
      <c r="M1330" s="11"/>
      <c r="N1330" s="11"/>
      <c r="O1330" s="11"/>
      <c r="P1330" s="11"/>
      <c r="Q1330" s="11"/>
    </row>
    <row r="1331">
      <c r="C1331" s="15"/>
      <c r="D1331" s="12"/>
      <c r="E1331" s="12"/>
      <c r="G1331" s="11"/>
      <c r="H1331" s="11"/>
      <c r="I1331" s="11"/>
      <c r="J1331" s="11"/>
      <c r="K1331" s="11"/>
      <c r="L1331" s="11"/>
      <c r="M1331" s="11"/>
      <c r="N1331" s="11"/>
      <c r="O1331" s="11"/>
      <c r="P1331" s="11"/>
      <c r="Q1331" s="11"/>
    </row>
    <row r="1332">
      <c r="C1332" s="15"/>
      <c r="D1332" s="12"/>
      <c r="E1332" s="12"/>
      <c r="G1332" s="11"/>
      <c r="H1332" s="11"/>
      <c r="I1332" s="11"/>
      <c r="J1332" s="11"/>
      <c r="K1332" s="11"/>
      <c r="L1332" s="11"/>
      <c r="M1332" s="11"/>
      <c r="N1332" s="11"/>
      <c r="O1332" s="11"/>
      <c r="P1332" s="11"/>
      <c r="Q1332" s="11"/>
    </row>
    <row r="1333">
      <c r="C1333" s="15"/>
      <c r="D1333" s="12"/>
      <c r="E1333" s="12"/>
      <c r="G1333" s="11"/>
      <c r="H1333" s="11"/>
      <c r="I1333" s="11"/>
      <c r="J1333" s="11"/>
      <c r="K1333" s="11"/>
      <c r="L1333" s="11"/>
      <c r="M1333" s="11"/>
      <c r="N1333" s="11"/>
      <c r="O1333" s="11"/>
      <c r="P1333" s="11"/>
      <c r="Q1333" s="11"/>
    </row>
    <row r="1334">
      <c r="C1334" s="15"/>
      <c r="D1334" s="12"/>
      <c r="E1334" s="12"/>
      <c r="G1334" s="11"/>
      <c r="H1334" s="11"/>
      <c r="I1334" s="11"/>
      <c r="J1334" s="11"/>
      <c r="K1334" s="11"/>
      <c r="L1334" s="11"/>
      <c r="M1334" s="11"/>
      <c r="N1334" s="11"/>
      <c r="O1334" s="11"/>
      <c r="P1334" s="11"/>
      <c r="Q1334" s="11"/>
    </row>
    <row r="1335">
      <c r="C1335" s="15"/>
      <c r="D1335" s="12"/>
      <c r="E1335" s="12"/>
      <c r="G1335" s="11"/>
      <c r="H1335" s="11"/>
      <c r="I1335" s="11"/>
      <c r="J1335" s="11"/>
      <c r="K1335" s="11"/>
      <c r="L1335" s="11"/>
      <c r="M1335" s="11"/>
      <c r="N1335" s="11"/>
      <c r="O1335" s="11"/>
      <c r="P1335" s="11"/>
      <c r="Q1335" s="11"/>
    </row>
    <row r="1336">
      <c r="C1336" s="15"/>
      <c r="D1336" s="12"/>
      <c r="E1336" s="12"/>
      <c r="G1336" s="11"/>
      <c r="H1336" s="11"/>
      <c r="I1336" s="11"/>
      <c r="J1336" s="11"/>
      <c r="K1336" s="11"/>
      <c r="L1336" s="11"/>
      <c r="M1336" s="11"/>
      <c r="N1336" s="11"/>
      <c r="O1336" s="11"/>
      <c r="P1336" s="11"/>
      <c r="Q1336" s="11"/>
    </row>
    <row r="1337">
      <c r="C1337" s="15"/>
      <c r="D1337" s="12"/>
      <c r="E1337" s="12"/>
      <c r="G1337" s="11"/>
      <c r="H1337" s="11"/>
      <c r="I1337" s="11"/>
      <c r="J1337" s="11"/>
      <c r="K1337" s="11"/>
      <c r="L1337" s="11"/>
      <c r="M1337" s="11"/>
      <c r="N1337" s="11"/>
      <c r="O1337" s="11"/>
      <c r="P1337" s="11"/>
      <c r="Q1337" s="11"/>
    </row>
    <row r="1338">
      <c r="C1338" s="15"/>
      <c r="D1338" s="12"/>
      <c r="E1338" s="12"/>
      <c r="G1338" s="11"/>
      <c r="H1338" s="11"/>
      <c r="I1338" s="11"/>
      <c r="J1338" s="11"/>
      <c r="K1338" s="11"/>
      <c r="L1338" s="11"/>
      <c r="M1338" s="11"/>
      <c r="N1338" s="11"/>
      <c r="O1338" s="11"/>
      <c r="P1338" s="11"/>
      <c r="Q1338" s="11"/>
    </row>
    <row r="1339">
      <c r="C1339" s="15"/>
      <c r="D1339" s="12"/>
      <c r="E1339" s="12"/>
      <c r="G1339" s="11"/>
      <c r="H1339" s="11"/>
      <c r="I1339" s="11"/>
      <c r="J1339" s="11"/>
      <c r="K1339" s="11"/>
      <c r="L1339" s="11"/>
      <c r="M1339" s="11"/>
      <c r="N1339" s="11"/>
      <c r="O1339" s="11"/>
      <c r="P1339" s="11"/>
      <c r="Q1339" s="11"/>
    </row>
    <row r="1340">
      <c r="C1340" s="15"/>
      <c r="D1340" s="12"/>
      <c r="E1340" s="12"/>
      <c r="G1340" s="11"/>
      <c r="H1340" s="11"/>
      <c r="I1340" s="11"/>
      <c r="J1340" s="11"/>
      <c r="K1340" s="11"/>
      <c r="L1340" s="11"/>
      <c r="M1340" s="11"/>
      <c r="N1340" s="11"/>
      <c r="O1340" s="11"/>
      <c r="P1340" s="11"/>
      <c r="Q1340" s="11"/>
    </row>
    <row r="1341">
      <c r="C1341" s="15"/>
      <c r="D1341" s="12"/>
      <c r="E1341" s="12"/>
      <c r="G1341" s="11"/>
      <c r="H1341" s="11"/>
      <c r="I1341" s="11"/>
      <c r="J1341" s="11"/>
      <c r="K1341" s="11"/>
      <c r="L1341" s="11"/>
      <c r="M1341" s="11"/>
      <c r="N1341" s="11"/>
      <c r="O1341" s="11"/>
      <c r="P1341" s="11"/>
      <c r="Q1341" s="11"/>
    </row>
    <row r="1342">
      <c r="C1342" s="15"/>
      <c r="D1342" s="12"/>
      <c r="E1342" s="12"/>
      <c r="G1342" s="11"/>
      <c r="H1342" s="11"/>
      <c r="I1342" s="11"/>
      <c r="J1342" s="11"/>
      <c r="K1342" s="11"/>
      <c r="L1342" s="11"/>
      <c r="M1342" s="11"/>
      <c r="N1342" s="11"/>
      <c r="O1342" s="11"/>
      <c r="P1342" s="11"/>
      <c r="Q1342" s="11"/>
    </row>
    <row r="1343">
      <c r="C1343" s="15"/>
      <c r="D1343" s="12"/>
      <c r="E1343" s="12"/>
      <c r="G1343" s="11"/>
      <c r="H1343" s="11"/>
      <c r="I1343" s="11"/>
      <c r="J1343" s="11"/>
      <c r="K1343" s="11"/>
      <c r="L1343" s="11"/>
      <c r="M1343" s="11"/>
      <c r="N1343" s="11"/>
      <c r="O1343" s="11"/>
      <c r="P1343" s="11"/>
      <c r="Q1343" s="11"/>
    </row>
    <row r="1344">
      <c r="C1344" s="15"/>
      <c r="D1344" s="12"/>
      <c r="E1344" s="12"/>
      <c r="G1344" s="11"/>
      <c r="H1344" s="11"/>
      <c r="I1344" s="11"/>
      <c r="J1344" s="11"/>
      <c r="K1344" s="11"/>
      <c r="L1344" s="11"/>
      <c r="M1344" s="11"/>
      <c r="N1344" s="11"/>
      <c r="O1344" s="11"/>
      <c r="P1344" s="11"/>
      <c r="Q1344" s="11"/>
    </row>
    <row r="1345">
      <c r="C1345" s="15"/>
      <c r="D1345" s="12"/>
      <c r="E1345" s="12"/>
      <c r="G1345" s="11"/>
      <c r="H1345" s="11"/>
      <c r="I1345" s="11"/>
      <c r="J1345" s="11"/>
      <c r="K1345" s="11"/>
      <c r="L1345" s="11"/>
      <c r="M1345" s="11"/>
      <c r="N1345" s="11"/>
      <c r="O1345" s="11"/>
      <c r="P1345" s="11"/>
      <c r="Q1345" s="11"/>
    </row>
    <row r="1346">
      <c r="C1346" s="15"/>
      <c r="D1346" s="12"/>
      <c r="E1346" s="12"/>
      <c r="G1346" s="11"/>
      <c r="H1346" s="11"/>
      <c r="I1346" s="11"/>
      <c r="J1346" s="11"/>
      <c r="K1346" s="11"/>
      <c r="L1346" s="11"/>
      <c r="M1346" s="11"/>
      <c r="N1346" s="11"/>
      <c r="O1346" s="11"/>
      <c r="P1346" s="11"/>
      <c r="Q1346" s="11"/>
    </row>
    <row r="1347">
      <c r="C1347" s="15"/>
      <c r="D1347" s="12"/>
      <c r="E1347" s="12"/>
      <c r="G1347" s="11"/>
      <c r="H1347" s="11"/>
      <c r="I1347" s="11"/>
      <c r="J1347" s="11"/>
      <c r="K1347" s="11"/>
      <c r="L1347" s="11"/>
      <c r="M1347" s="11"/>
      <c r="N1347" s="11"/>
      <c r="O1347" s="11"/>
      <c r="P1347" s="11"/>
      <c r="Q1347" s="11"/>
    </row>
    <row r="1348">
      <c r="C1348" s="15"/>
      <c r="D1348" s="12"/>
      <c r="E1348" s="12"/>
      <c r="G1348" s="11"/>
      <c r="H1348" s="11"/>
      <c r="I1348" s="11"/>
      <c r="J1348" s="11"/>
      <c r="K1348" s="11"/>
      <c r="L1348" s="11"/>
      <c r="M1348" s="11"/>
      <c r="N1348" s="11"/>
      <c r="O1348" s="11"/>
      <c r="P1348" s="11"/>
      <c r="Q1348" s="11"/>
    </row>
    <row r="1349">
      <c r="C1349" s="15"/>
      <c r="D1349" s="12"/>
      <c r="E1349" s="12"/>
      <c r="G1349" s="11"/>
      <c r="H1349" s="11"/>
      <c r="I1349" s="11"/>
      <c r="J1349" s="11"/>
      <c r="K1349" s="11"/>
      <c r="L1349" s="11"/>
      <c r="M1349" s="11"/>
      <c r="N1349" s="11"/>
      <c r="O1349" s="11"/>
      <c r="P1349" s="11"/>
      <c r="Q1349" s="11"/>
    </row>
    <row r="1350">
      <c r="C1350" s="15"/>
      <c r="D1350" s="12"/>
      <c r="E1350" s="12"/>
      <c r="G1350" s="11"/>
      <c r="H1350" s="11"/>
      <c r="I1350" s="11"/>
      <c r="J1350" s="11"/>
      <c r="K1350" s="11"/>
      <c r="L1350" s="11"/>
      <c r="M1350" s="11"/>
      <c r="N1350" s="11"/>
      <c r="O1350" s="11"/>
      <c r="P1350" s="11"/>
      <c r="Q1350" s="11"/>
    </row>
    <row r="1351">
      <c r="C1351" s="15"/>
      <c r="D1351" s="12"/>
      <c r="E1351" s="12"/>
      <c r="G1351" s="11"/>
      <c r="H1351" s="11"/>
      <c r="I1351" s="11"/>
      <c r="J1351" s="11"/>
      <c r="K1351" s="11"/>
      <c r="L1351" s="11"/>
      <c r="M1351" s="11"/>
      <c r="N1351" s="11"/>
      <c r="O1351" s="11"/>
      <c r="P1351" s="11"/>
      <c r="Q1351" s="11"/>
    </row>
    <row r="1352">
      <c r="C1352" s="15"/>
      <c r="D1352" s="12"/>
      <c r="E1352" s="12"/>
      <c r="G1352" s="11"/>
      <c r="H1352" s="11"/>
      <c r="I1352" s="11"/>
      <c r="J1352" s="11"/>
      <c r="K1352" s="11"/>
      <c r="L1352" s="11"/>
      <c r="M1352" s="11"/>
      <c r="N1352" s="11"/>
      <c r="O1352" s="11"/>
      <c r="P1352" s="11"/>
      <c r="Q1352" s="11"/>
    </row>
    <row r="1353">
      <c r="C1353" s="15"/>
      <c r="D1353" s="12"/>
      <c r="E1353" s="12"/>
      <c r="G1353" s="11"/>
      <c r="H1353" s="11"/>
      <c r="I1353" s="11"/>
      <c r="J1353" s="11"/>
      <c r="K1353" s="11"/>
      <c r="L1353" s="11"/>
      <c r="M1353" s="11"/>
      <c r="N1353" s="11"/>
      <c r="O1353" s="11"/>
      <c r="P1353" s="11"/>
      <c r="Q1353" s="11"/>
    </row>
    <row r="1354">
      <c r="C1354" s="15"/>
      <c r="D1354" s="12"/>
      <c r="E1354" s="12"/>
      <c r="G1354" s="11"/>
      <c r="H1354" s="11"/>
      <c r="I1354" s="11"/>
      <c r="J1354" s="11"/>
      <c r="K1354" s="11"/>
      <c r="L1354" s="11"/>
      <c r="M1354" s="11"/>
      <c r="N1354" s="11"/>
      <c r="O1354" s="11"/>
      <c r="P1354" s="11"/>
      <c r="Q1354" s="11"/>
    </row>
    <row r="1355">
      <c r="C1355" s="15"/>
      <c r="D1355" s="12"/>
      <c r="E1355" s="12"/>
      <c r="G1355" s="11"/>
      <c r="H1355" s="11"/>
      <c r="I1355" s="11"/>
      <c r="J1355" s="11"/>
      <c r="K1355" s="11"/>
      <c r="L1355" s="11"/>
      <c r="M1355" s="11"/>
      <c r="N1355" s="11"/>
      <c r="O1355" s="11"/>
      <c r="P1355" s="11"/>
      <c r="Q1355" s="11"/>
    </row>
    <row r="1356">
      <c r="C1356" s="15"/>
      <c r="D1356" s="12"/>
      <c r="E1356" s="12"/>
      <c r="G1356" s="11"/>
      <c r="H1356" s="11"/>
      <c r="I1356" s="11"/>
      <c r="J1356" s="11"/>
      <c r="K1356" s="11"/>
      <c r="L1356" s="11"/>
      <c r="M1356" s="11"/>
      <c r="N1356" s="11"/>
      <c r="O1356" s="11"/>
      <c r="P1356" s="11"/>
      <c r="Q1356" s="11"/>
    </row>
    <row r="1357">
      <c r="C1357" s="15"/>
      <c r="D1357" s="12"/>
      <c r="E1357" s="12"/>
      <c r="G1357" s="11"/>
      <c r="H1357" s="11"/>
      <c r="I1357" s="11"/>
      <c r="J1357" s="11"/>
      <c r="K1357" s="11"/>
      <c r="L1357" s="11"/>
      <c r="M1357" s="11"/>
      <c r="N1357" s="11"/>
      <c r="O1357" s="11"/>
      <c r="P1357" s="11"/>
      <c r="Q1357" s="11"/>
    </row>
    <row r="1358">
      <c r="C1358" s="15"/>
      <c r="D1358" s="12"/>
      <c r="E1358" s="12"/>
      <c r="G1358" s="11"/>
      <c r="H1358" s="11"/>
      <c r="I1358" s="11"/>
      <c r="J1358" s="11"/>
      <c r="K1358" s="11"/>
      <c r="L1358" s="11"/>
      <c r="M1358" s="11"/>
      <c r="N1358" s="11"/>
      <c r="O1358" s="11"/>
      <c r="P1358" s="11"/>
      <c r="Q1358" s="11"/>
    </row>
    <row r="1359">
      <c r="C1359" s="15"/>
      <c r="D1359" s="12"/>
      <c r="E1359" s="12"/>
      <c r="G1359" s="11"/>
      <c r="H1359" s="11"/>
      <c r="I1359" s="11"/>
      <c r="J1359" s="11"/>
      <c r="K1359" s="11"/>
      <c r="L1359" s="11"/>
      <c r="M1359" s="11"/>
      <c r="N1359" s="11"/>
      <c r="O1359" s="11"/>
      <c r="P1359" s="11"/>
      <c r="Q1359" s="11"/>
    </row>
    <row r="1360">
      <c r="C1360" s="15"/>
      <c r="D1360" s="12"/>
      <c r="E1360" s="12"/>
      <c r="G1360" s="11"/>
      <c r="H1360" s="11"/>
      <c r="I1360" s="11"/>
      <c r="J1360" s="11"/>
      <c r="K1360" s="11"/>
      <c r="L1360" s="11"/>
      <c r="M1360" s="11"/>
      <c r="N1360" s="11"/>
      <c r="O1360" s="11"/>
      <c r="P1360" s="11"/>
      <c r="Q1360" s="11"/>
    </row>
    <row r="1361">
      <c r="C1361" s="15"/>
      <c r="D1361" s="12"/>
      <c r="E1361" s="12"/>
      <c r="G1361" s="11"/>
      <c r="H1361" s="11"/>
      <c r="I1361" s="11"/>
      <c r="J1361" s="11"/>
      <c r="K1361" s="11"/>
      <c r="L1361" s="11"/>
      <c r="M1361" s="11"/>
      <c r="N1361" s="11"/>
      <c r="O1361" s="11"/>
      <c r="P1361" s="11"/>
      <c r="Q1361" s="11"/>
    </row>
    <row r="1362">
      <c r="C1362" s="15"/>
      <c r="D1362" s="12"/>
      <c r="E1362" s="12"/>
      <c r="G1362" s="11"/>
      <c r="H1362" s="11"/>
      <c r="I1362" s="11"/>
      <c r="J1362" s="11"/>
      <c r="K1362" s="11"/>
      <c r="L1362" s="11"/>
      <c r="M1362" s="11"/>
      <c r="N1362" s="11"/>
      <c r="O1362" s="11"/>
      <c r="P1362" s="11"/>
      <c r="Q1362" s="11"/>
    </row>
    <row r="1363">
      <c r="C1363" s="15"/>
      <c r="D1363" s="12"/>
      <c r="E1363" s="12"/>
      <c r="G1363" s="11"/>
      <c r="H1363" s="11"/>
      <c r="I1363" s="11"/>
      <c r="J1363" s="11"/>
      <c r="K1363" s="11"/>
      <c r="L1363" s="11"/>
      <c r="M1363" s="11"/>
      <c r="N1363" s="11"/>
      <c r="O1363" s="11"/>
      <c r="P1363" s="11"/>
      <c r="Q1363" s="11"/>
    </row>
    <row r="1364">
      <c r="C1364" s="15"/>
      <c r="D1364" s="12"/>
      <c r="E1364" s="12"/>
      <c r="G1364" s="11"/>
      <c r="H1364" s="11"/>
      <c r="I1364" s="11"/>
      <c r="J1364" s="11"/>
      <c r="K1364" s="11"/>
      <c r="L1364" s="11"/>
      <c r="M1364" s="11"/>
      <c r="N1364" s="11"/>
      <c r="O1364" s="11"/>
      <c r="P1364" s="11"/>
      <c r="Q1364" s="11"/>
    </row>
    <row r="1365">
      <c r="C1365" s="15"/>
      <c r="D1365" s="12"/>
      <c r="E1365" s="12"/>
      <c r="G1365" s="11"/>
      <c r="H1365" s="11"/>
      <c r="I1365" s="11"/>
      <c r="J1365" s="11"/>
      <c r="K1365" s="11"/>
      <c r="L1365" s="11"/>
      <c r="M1365" s="11"/>
      <c r="N1365" s="11"/>
      <c r="O1365" s="11"/>
      <c r="P1365" s="11"/>
      <c r="Q1365" s="11"/>
    </row>
    <row r="1366">
      <c r="C1366" s="15"/>
      <c r="D1366" s="12"/>
      <c r="E1366" s="12"/>
      <c r="G1366" s="11"/>
      <c r="H1366" s="11"/>
      <c r="I1366" s="11"/>
      <c r="J1366" s="11"/>
      <c r="K1366" s="11"/>
      <c r="L1366" s="11"/>
      <c r="M1366" s="11"/>
      <c r="N1366" s="11"/>
      <c r="O1366" s="11"/>
      <c r="P1366" s="11"/>
      <c r="Q1366" s="11"/>
    </row>
    <row r="1367">
      <c r="C1367" s="15"/>
      <c r="D1367" s="12"/>
      <c r="E1367" s="12"/>
      <c r="G1367" s="11"/>
      <c r="H1367" s="11"/>
      <c r="I1367" s="11"/>
      <c r="J1367" s="11"/>
      <c r="K1367" s="11"/>
      <c r="L1367" s="11"/>
      <c r="M1367" s="11"/>
      <c r="N1367" s="11"/>
      <c r="O1367" s="11"/>
      <c r="P1367" s="11"/>
      <c r="Q1367" s="11"/>
    </row>
    <row r="1368">
      <c r="C1368" s="15"/>
      <c r="D1368" s="12"/>
      <c r="E1368" s="12"/>
      <c r="G1368" s="11"/>
      <c r="H1368" s="11"/>
      <c r="I1368" s="11"/>
      <c r="J1368" s="11"/>
      <c r="K1368" s="11"/>
      <c r="L1368" s="11"/>
      <c r="M1368" s="11"/>
      <c r="N1368" s="11"/>
      <c r="O1368" s="11"/>
      <c r="P1368" s="11"/>
      <c r="Q1368" s="11"/>
    </row>
    <row r="1369">
      <c r="C1369" s="15"/>
      <c r="D1369" s="12"/>
      <c r="E1369" s="12"/>
      <c r="G1369" s="11"/>
      <c r="H1369" s="11"/>
      <c r="I1369" s="11"/>
      <c r="J1369" s="11"/>
      <c r="K1369" s="11"/>
      <c r="L1369" s="11"/>
      <c r="M1369" s="11"/>
      <c r="N1369" s="11"/>
      <c r="O1369" s="11"/>
      <c r="P1369" s="11"/>
      <c r="Q1369" s="11"/>
    </row>
    <row r="1370">
      <c r="C1370" s="15"/>
      <c r="D1370" s="12"/>
      <c r="E1370" s="12"/>
      <c r="G1370" s="11"/>
      <c r="H1370" s="11"/>
      <c r="I1370" s="11"/>
      <c r="J1370" s="11"/>
      <c r="K1370" s="11"/>
      <c r="L1370" s="11"/>
      <c r="M1370" s="11"/>
      <c r="N1370" s="11"/>
      <c r="O1370" s="11"/>
      <c r="P1370" s="11"/>
      <c r="Q1370" s="11"/>
    </row>
    <row r="1371">
      <c r="C1371" s="15"/>
      <c r="D1371" s="12"/>
      <c r="E1371" s="12"/>
      <c r="G1371" s="11"/>
      <c r="H1371" s="11"/>
      <c r="I1371" s="11"/>
      <c r="J1371" s="11"/>
      <c r="K1371" s="11"/>
      <c r="L1371" s="11"/>
      <c r="M1371" s="11"/>
      <c r="N1371" s="11"/>
      <c r="O1371" s="11"/>
      <c r="P1371" s="11"/>
      <c r="Q1371" s="11"/>
    </row>
    <row r="1372">
      <c r="C1372" s="15"/>
      <c r="D1372" s="12"/>
      <c r="E1372" s="12"/>
      <c r="G1372" s="11"/>
      <c r="H1372" s="11"/>
      <c r="I1372" s="11"/>
      <c r="J1372" s="11"/>
      <c r="K1372" s="11"/>
      <c r="L1372" s="11"/>
      <c r="M1372" s="11"/>
      <c r="N1372" s="11"/>
      <c r="O1372" s="11"/>
      <c r="P1372" s="11"/>
      <c r="Q1372" s="11"/>
    </row>
    <row r="1373">
      <c r="C1373" s="15"/>
      <c r="D1373" s="12"/>
      <c r="E1373" s="12"/>
      <c r="G1373" s="11"/>
      <c r="H1373" s="11"/>
      <c r="I1373" s="11"/>
      <c r="J1373" s="11"/>
      <c r="K1373" s="11"/>
      <c r="L1373" s="11"/>
      <c r="M1373" s="11"/>
      <c r="N1373" s="11"/>
      <c r="O1373" s="11"/>
      <c r="P1373" s="11"/>
      <c r="Q1373" s="11"/>
    </row>
    <row r="1374">
      <c r="C1374" s="15"/>
      <c r="D1374" s="12"/>
      <c r="E1374" s="12"/>
      <c r="G1374" s="11"/>
      <c r="H1374" s="11"/>
      <c r="I1374" s="11"/>
      <c r="J1374" s="11"/>
      <c r="K1374" s="11"/>
      <c r="L1374" s="11"/>
      <c r="M1374" s="11"/>
      <c r="N1374" s="11"/>
      <c r="O1374" s="11"/>
      <c r="P1374" s="11"/>
      <c r="Q1374" s="11"/>
    </row>
    <row r="1375">
      <c r="C1375" s="15"/>
      <c r="D1375" s="12"/>
      <c r="E1375" s="12"/>
      <c r="G1375" s="11"/>
      <c r="H1375" s="11"/>
      <c r="I1375" s="11"/>
      <c r="J1375" s="11"/>
      <c r="K1375" s="11"/>
      <c r="L1375" s="11"/>
      <c r="M1375" s="11"/>
      <c r="N1375" s="11"/>
      <c r="O1375" s="11"/>
      <c r="P1375" s="11"/>
      <c r="Q1375" s="11"/>
    </row>
    <row r="1376">
      <c r="C1376" s="15"/>
      <c r="D1376" s="12"/>
      <c r="E1376" s="12"/>
      <c r="G1376" s="11"/>
      <c r="H1376" s="11"/>
      <c r="I1376" s="11"/>
      <c r="J1376" s="11"/>
      <c r="K1376" s="11"/>
      <c r="L1376" s="11"/>
      <c r="M1376" s="11"/>
      <c r="N1376" s="11"/>
      <c r="O1376" s="11"/>
      <c r="P1376" s="11"/>
      <c r="Q1376" s="11"/>
    </row>
    <row r="1377">
      <c r="C1377" s="15"/>
      <c r="D1377" s="12"/>
      <c r="E1377" s="12"/>
      <c r="G1377" s="11"/>
      <c r="H1377" s="11"/>
      <c r="I1377" s="11"/>
      <c r="J1377" s="11"/>
      <c r="K1377" s="11"/>
      <c r="L1377" s="11"/>
      <c r="M1377" s="11"/>
      <c r="N1377" s="11"/>
      <c r="O1377" s="11"/>
      <c r="P1377" s="11"/>
      <c r="Q1377" s="11"/>
    </row>
    <row r="1378">
      <c r="C1378" s="15"/>
      <c r="D1378" s="12"/>
      <c r="E1378" s="12"/>
      <c r="G1378" s="11"/>
      <c r="H1378" s="11"/>
      <c r="I1378" s="11"/>
      <c r="J1378" s="11"/>
      <c r="K1378" s="11"/>
      <c r="L1378" s="11"/>
      <c r="M1378" s="11"/>
      <c r="N1378" s="11"/>
      <c r="O1378" s="11"/>
      <c r="P1378" s="11"/>
      <c r="Q1378" s="11"/>
    </row>
    <row r="1379">
      <c r="C1379" s="15"/>
      <c r="D1379" s="12"/>
      <c r="E1379" s="12"/>
      <c r="G1379" s="11"/>
      <c r="H1379" s="11"/>
      <c r="I1379" s="11"/>
      <c r="J1379" s="11"/>
      <c r="K1379" s="11"/>
      <c r="L1379" s="11"/>
      <c r="M1379" s="11"/>
      <c r="N1379" s="11"/>
      <c r="O1379" s="11"/>
      <c r="P1379" s="11"/>
      <c r="Q1379" s="11"/>
    </row>
    <row r="1380">
      <c r="C1380" s="15"/>
      <c r="D1380" s="12"/>
      <c r="E1380" s="12"/>
      <c r="G1380" s="11"/>
      <c r="H1380" s="11"/>
      <c r="I1380" s="11"/>
      <c r="J1380" s="11"/>
      <c r="K1380" s="11"/>
      <c r="L1380" s="11"/>
      <c r="M1380" s="11"/>
      <c r="N1380" s="11"/>
      <c r="O1380" s="11"/>
      <c r="P1380" s="11"/>
      <c r="Q1380" s="11"/>
    </row>
    <row r="1381">
      <c r="C1381" s="15"/>
      <c r="D1381" s="12"/>
      <c r="E1381" s="12"/>
      <c r="G1381" s="11"/>
      <c r="H1381" s="11"/>
      <c r="I1381" s="11"/>
      <c r="J1381" s="11"/>
      <c r="K1381" s="11"/>
      <c r="L1381" s="11"/>
      <c r="M1381" s="11"/>
      <c r="N1381" s="11"/>
      <c r="O1381" s="11"/>
      <c r="P1381" s="11"/>
      <c r="Q1381" s="11"/>
    </row>
    <row r="1382">
      <c r="C1382" s="15"/>
      <c r="D1382" s="12"/>
      <c r="E1382" s="12"/>
      <c r="G1382" s="11"/>
      <c r="H1382" s="11"/>
      <c r="I1382" s="11"/>
      <c r="J1382" s="11"/>
      <c r="K1382" s="11"/>
      <c r="L1382" s="11"/>
      <c r="M1382" s="11"/>
      <c r="N1382" s="11"/>
      <c r="O1382" s="11"/>
      <c r="P1382" s="11"/>
      <c r="Q1382" s="11"/>
    </row>
    <row r="1383">
      <c r="C1383" s="15"/>
      <c r="D1383" s="12"/>
      <c r="E1383" s="12"/>
      <c r="G1383" s="11"/>
      <c r="H1383" s="11"/>
      <c r="I1383" s="11"/>
      <c r="J1383" s="11"/>
      <c r="K1383" s="11"/>
      <c r="L1383" s="11"/>
      <c r="M1383" s="11"/>
      <c r="N1383" s="11"/>
      <c r="O1383" s="11"/>
      <c r="P1383" s="11"/>
      <c r="Q1383" s="11"/>
    </row>
    <row r="1384">
      <c r="C1384" s="15"/>
      <c r="D1384" s="12"/>
      <c r="E1384" s="12"/>
      <c r="G1384" s="11"/>
      <c r="H1384" s="11"/>
      <c r="I1384" s="11"/>
      <c r="J1384" s="11"/>
      <c r="K1384" s="11"/>
      <c r="L1384" s="11"/>
      <c r="M1384" s="11"/>
      <c r="N1384" s="11"/>
      <c r="O1384" s="11"/>
      <c r="P1384" s="11"/>
      <c r="Q1384" s="11"/>
    </row>
    <row r="1385">
      <c r="C1385" s="15"/>
      <c r="D1385" s="12"/>
      <c r="E1385" s="12"/>
      <c r="G1385" s="11"/>
      <c r="H1385" s="11"/>
      <c r="I1385" s="11"/>
      <c r="J1385" s="11"/>
      <c r="K1385" s="11"/>
      <c r="L1385" s="11"/>
      <c r="M1385" s="11"/>
      <c r="N1385" s="11"/>
      <c r="O1385" s="11"/>
      <c r="P1385" s="11"/>
      <c r="Q1385" s="11"/>
    </row>
    <row r="1386">
      <c r="C1386" s="15"/>
      <c r="D1386" s="12"/>
      <c r="E1386" s="12"/>
      <c r="G1386" s="11"/>
      <c r="H1386" s="11"/>
      <c r="I1386" s="11"/>
      <c r="J1386" s="11"/>
      <c r="K1386" s="11"/>
      <c r="L1386" s="11"/>
      <c r="M1386" s="11"/>
      <c r="N1386" s="11"/>
      <c r="O1386" s="11"/>
      <c r="P1386" s="11"/>
      <c r="Q1386" s="11"/>
    </row>
    <row r="1387">
      <c r="C1387" s="15"/>
      <c r="D1387" s="12"/>
      <c r="E1387" s="12"/>
      <c r="G1387" s="11"/>
      <c r="H1387" s="11"/>
      <c r="I1387" s="11"/>
      <c r="J1387" s="11"/>
      <c r="K1387" s="11"/>
      <c r="L1387" s="11"/>
      <c r="M1387" s="11"/>
      <c r="N1387" s="11"/>
      <c r="O1387" s="11"/>
      <c r="P1387" s="11"/>
      <c r="Q1387" s="11"/>
    </row>
    <row r="1388">
      <c r="C1388" s="15"/>
      <c r="D1388" s="12"/>
      <c r="E1388" s="12"/>
      <c r="G1388" s="11"/>
      <c r="H1388" s="11"/>
      <c r="I1388" s="11"/>
      <c r="J1388" s="11"/>
      <c r="K1388" s="11"/>
      <c r="L1388" s="11"/>
      <c r="M1388" s="11"/>
      <c r="N1388" s="11"/>
      <c r="O1388" s="11"/>
      <c r="P1388" s="11"/>
      <c r="Q1388" s="11"/>
    </row>
    <row r="1389">
      <c r="C1389" s="15"/>
      <c r="D1389" s="12"/>
      <c r="E1389" s="12"/>
      <c r="G1389" s="11"/>
      <c r="H1389" s="11"/>
      <c r="I1389" s="11"/>
      <c r="J1389" s="11"/>
      <c r="K1389" s="11"/>
      <c r="L1389" s="11"/>
      <c r="M1389" s="11"/>
      <c r="N1389" s="11"/>
      <c r="O1389" s="11"/>
      <c r="P1389" s="11"/>
      <c r="Q1389" s="11"/>
    </row>
    <row r="1390">
      <c r="C1390" s="15"/>
      <c r="D1390" s="12"/>
      <c r="E1390" s="12"/>
      <c r="G1390" s="11"/>
      <c r="H1390" s="11"/>
      <c r="I1390" s="11"/>
      <c r="J1390" s="11"/>
      <c r="K1390" s="11"/>
      <c r="L1390" s="11"/>
      <c r="M1390" s="11"/>
      <c r="N1390" s="11"/>
      <c r="O1390" s="11"/>
      <c r="P1390" s="11"/>
      <c r="Q1390" s="11"/>
    </row>
    <row r="1391">
      <c r="C1391" s="15"/>
      <c r="D1391" s="12"/>
      <c r="E1391" s="12"/>
      <c r="G1391" s="11"/>
      <c r="H1391" s="11"/>
      <c r="I1391" s="11"/>
      <c r="J1391" s="11"/>
      <c r="K1391" s="11"/>
      <c r="L1391" s="11"/>
      <c r="M1391" s="11"/>
      <c r="N1391" s="11"/>
      <c r="O1391" s="11"/>
      <c r="P1391" s="11"/>
      <c r="Q1391" s="11"/>
    </row>
    <row r="1392">
      <c r="C1392" s="15"/>
      <c r="D1392" s="12"/>
      <c r="E1392" s="12"/>
      <c r="G1392" s="11"/>
      <c r="H1392" s="11"/>
      <c r="I1392" s="11"/>
      <c r="J1392" s="11"/>
      <c r="K1392" s="11"/>
      <c r="L1392" s="11"/>
      <c r="M1392" s="11"/>
      <c r="N1392" s="11"/>
      <c r="O1392" s="11"/>
      <c r="P1392" s="11"/>
      <c r="Q1392" s="11"/>
    </row>
    <row r="1393">
      <c r="C1393" s="15"/>
      <c r="D1393" s="12"/>
      <c r="E1393" s="12"/>
      <c r="G1393" s="11"/>
      <c r="H1393" s="11"/>
      <c r="I1393" s="11"/>
      <c r="J1393" s="11"/>
      <c r="K1393" s="11"/>
      <c r="L1393" s="11"/>
      <c r="M1393" s="11"/>
      <c r="N1393" s="11"/>
      <c r="O1393" s="11"/>
      <c r="P1393" s="11"/>
      <c r="Q1393" s="11"/>
    </row>
    <row r="1394">
      <c r="C1394" s="15"/>
      <c r="D1394" s="12"/>
      <c r="E1394" s="12"/>
      <c r="G1394" s="11"/>
      <c r="H1394" s="11"/>
      <c r="I1394" s="11"/>
      <c r="J1394" s="11"/>
      <c r="K1394" s="11"/>
      <c r="L1394" s="11"/>
      <c r="M1394" s="11"/>
      <c r="N1394" s="11"/>
      <c r="O1394" s="11"/>
      <c r="P1394" s="11"/>
      <c r="Q1394" s="11"/>
    </row>
    <row r="1395">
      <c r="C1395" s="15"/>
      <c r="D1395" s="12"/>
      <c r="E1395" s="12"/>
      <c r="G1395" s="11"/>
      <c r="H1395" s="11"/>
      <c r="I1395" s="11"/>
      <c r="J1395" s="11"/>
      <c r="K1395" s="11"/>
      <c r="L1395" s="11"/>
      <c r="M1395" s="11"/>
      <c r="N1395" s="11"/>
      <c r="O1395" s="11"/>
      <c r="P1395" s="11"/>
      <c r="Q1395" s="11"/>
    </row>
    <row r="1396">
      <c r="C1396" s="15"/>
      <c r="D1396" s="12"/>
      <c r="E1396" s="12"/>
      <c r="G1396" s="11"/>
      <c r="H1396" s="11"/>
      <c r="I1396" s="11"/>
      <c r="J1396" s="11"/>
      <c r="K1396" s="11"/>
      <c r="L1396" s="11"/>
      <c r="M1396" s="11"/>
      <c r="N1396" s="11"/>
      <c r="O1396" s="11"/>
      <c r="P1396" s="11"/>
      <c r="Q1396" s="11"/>
    </row>
    <row r="1397">
      <c r="C1397" s="15"/>
      <c r="D1397" s="12"/>
      <c r="E1397" s="12"/>
      <c r="G1397" s="11"/>
      <c r="H1397" s="11"/>
      <c r="I1397" s="11"/>
      <c r="J1397" s="11"/>
      <c r="K1397" s="11"/>
      <c r="L1397" s="11"/>
      <c r="M1397" s="11"/>
      <c r="N1397" s="11"/>
      <c r="O1397" s="11"/>
      <c r="P1397" s="11"/>
      <c r="Q1397" s="11"/>
    </row>
    <row r="1398">
      <c r="C1398" s="15"/>
      <c r="D1398" s="12"/>
      <c r="E1398" s="12"/>
      <c r="G1398" s="11"/>
      <c r="H1398" s="11"/>
      <c r="I1398" s="11"/>
      <c r="J1398" s="11"/>
      <c r="K1398" s="11"/>
      <c r="L1398" s="11"/>
      <c r="M1398" s="11"/>
      <c r="N1398" s="11"/>
      <c r="O1398" s="11"/>
      <c r="P1398" s="11"/>
      <c r="Q1398" s="11"/>
    </row>
    <row r="1399">
      <c r="C1399" s="15"/>
      <c r="D1399" s="12"/>
      <c r="E1399" s="12"/>
      <c r="G1399" s="11"/>
      <c r="H1399" s="11"/>
      <c r="I1399" s="11"/>
      <c r="J1399" s="11"/>
      <c r="K1399" s="11"/>
      <c r="L1399" s="11"/>
      <c r="M1399" s="11"/>
      <c r="N1399" s="11"/>
      <c r="O1399" s="11"/>
      <c r="P1399" s="11"/>
      <c r="Q1399" s="11"/>
    </row>
    <row r="1400">
      <c r="C1400" s="15"/>
      <c r="D1400" s="12"/>
      <c r="E1400" s="12"/>
      <c r="G1400" s="11"/>
      <c r="H1400" s="11"/>
      <c r="I1400" s="11"/>
      <c r="J1400" s="11"/>
      <c r="K1400" s="11"/>
      <c r="L1400" s="11"/>
      <c r="M1400" s="11"/>
      <c r="N1400" s="11"/>
      <c r="O1400" s="11"/>
      <c r="P1400" s="11"/>
      <c r="Q1400" s="11"/>
    </row>
    <row r="1401">
      <c r="C1401" s="15"/>
      <c r="D1401" s="12"/>
      <c r="E1401" s="12"/>
      <c r="G1401" s="11"/>
      <c r="H1401" s="11"/>
      <c r="I1401" s="11"/>
      <c r="J1401" s="11"/>
      <c r="K1401" s="11"/>
      <c r="L1401" s="11"/>
      <c r="M1401" s="11"/>
      <c r="N1401" s="11"/>
      <c r="O1401" s="11"/>
      <c r="P1401" s="11"/>
      <c r="Q1401" s="11"/>
    </row>
    <row r="1402">
      <c r="C1402" s="15"/>
      <c r="D1402" s="12"/>
      <c r="E1402" s="12"/>
      <c r="G1402" s="11"/>
      <c r="H1402" s="11"/>
      <c r="I1402" s="11"/>
      <c r="J1402" s="11"/>
      <c r="K1402" s="11"/>
      <c r="L1402" s="11"/>
      <c r="M1402" s="11"/>
      <c r="N1402" s="11"/>
      <c r="O1402" s="11"/>
      <c r="P1402" s="11"/>
      <c r="Q1402" s="11"/>
    </row>
    <row r="1403">
      <c r="C1403" s="15"/>
      <c r="D1403" s="12"/>
      <c r="E1403" s="12"/>
      <c r="G1403" s="11"/>
      <c r="H1403" s="11"/>
      <c r="I1403" s="11"/>
      <c r="J1403" s="11"/>
      <c r="K1403" s="11"/>
      <c r="L1403" s="11"/>
      <c r="M1403" s="11"/>
      <c r="N1403" s="11"/>
      <c r="O1403" s="11"/>
      <c r="P1403" s="11"/>
      <c r="Q1403" s="11"/>
    </row>
    <row r="1404">
      <c r="C1404" s="15"/>
      <c r="D1404" s="12"/>
      <c r="E1404" s="12"/>
      <c r="G1404" s="11"/>
      <c r="H1404" s="11"/>
      <c r="I1404" s="11"/>
      <c r="J1404" s="11"/>
      <c r="K1404" s="11"/>
      <c r="L1404" s="11"/>
      <c r="M1404" s="11"/>
      <c r="N1404" s="11"/>
      <c r="O1404" s="11"/>
      <c r="P1404" s="11"/>
      <c r="Q1404" s="11"/>
    </row>
    <row r="1405">
      <c r="C1405" s="15"/>
      <c r="D1405" s="12"/>
      <c r="E1405" s="12"/>
      <c r="G1405" s="11"/>
      <c r="H1405" s="11"/>
      <c r="I1405" s="11"/>
      <c r="J1405" s="11"/>
      <c r="K1405" s="11"/>
      <c r="L1405" s="11"/>
      <c r="M1405" s="11"/>
      <c r="N1405" s="11"/>
      <c r="O1405" s="11"/>
      <c r="P1405" s="11"/>
      <c r="Q1405" s="11"/>
    </row>
    <row r="1406">
      <c r="C1406" s="15"/>
      <c r="D1406" s="12"/>
      <c r="E1406" s="12"/>
      <c r="G1406" s="11"/>
      <c r="H1406" s="11"/>
      <c r="I1406" s="11"/>
      <c r="J1406" s="11"/>
      <c r="K1406" s="11"/>
      <c r="L1406" s="11"/>
      <c r="M1406" s="11"/>
      <c r="N1406" s="11"/>
      <c r="O1406" s="11"/>
      <c r="P1406" s="11"/>
      <c r="Q1406" s="11"/>
    </row>
    <row r="1407">
      <c r="C1407" s="15"/>
      <c r="D1407" s="12"/>
      <c r="E1407" s="12"/>
      <c r="G1407" s="11"/>
      <c r="H1407" s="11"/>
      <c r="I1407" s="11"/>
      <c r="J1407" s="11"/>
      <c r="K1407" s="11"/>
      <c r="L1407" s="11"/>
      <c r="M1407" s="11"/>
      <c r="N1407" s="11"/>
      <c r="O1407" s="11"/>
      <c r="P1407" s="11"/>
      <c r="Q1407" s="11"/>
    </row>
    <row r="1408">
      <c r="C1408" s="15"/>
      <c r="D1408" s="12"/>
      <c r="E1408" s="12"/>
      <c r="G1408" s="11"/>
      <c r="H1408" s="11"/>
      <c r="I1408" s="11"/>
      <c r="J1408" s="11"/>
      <c r="K1408" s="11"/>
      <c r="L1408" s="11"/>
      <c r="M1408" s="11"/>
      <c r="N1408" s="11"/>
      <c r="O1408" s="11"/>
      <c r="P1408" s="11"/>
      <c r="Q1408" s="11"/>
    </row>
    <row r="1409">
      <c r="C1409" s="15"/>
      <c r="D1409" s="12"/>
      <c r="E1409" s="12"/>
      <c r="G1409" s="11"/>
      <c r="H1409" s="11"/>
      <c r="I1409" s="11"/>
      <c r="J1409" s="11"/>
      <c r="K1409" s="11"/>
      <c r="L1409" s="11"/>
      <c r="M1409" s="11"/>
      <c r="N1409" s="11"/>
      <c r="O1409" s="11"/>
      <c r="P1409" s="11"/>
      <c r="Q1409" s="11"/>
    </row>
    <row r="1410">
      <c r="C1410" s="15"/>
      <c r="D1410" s="12"/>
      <c r="E1410" s="12"/>
      <c r="G1410" s="11"/>
      <c r="H1410" s="11"/>
      <c r="I1410" s="11"/>
      <c r="J1410" s="11"/>
      <c r="K1410" s="11"/>
      <c r="L1410" s="11"/>
      <c r="M1410" s="11"/>
      <c r="N1410" s="11"/>
      <c r="O1410" s="11"/>
      <c r="P1410" s="11"/>
      <c r="Q1410" s="11"/>
    </row>
    <row r="1411">
      <c r="C1411" s="15"/>
      <c r="D1411" s="12"/>
      <c r="E1411" s="12"/>
      <c r="G1411" s="11"/>
      <c r="H1411" s="11"/>
      <c r="I1411" s="11"/>
      <c r="J1411" s="11"/>
      <c r="K1411" s="11"/>
      <c r="L1411" s="11"/>
      <c r="M1411" s="11"/>
      <c r="N1411" s="11"/>
      <c r="O1411" s="11"/>
      <c r="P1411" s="11"/>
      <c r="Q1411" s="11"/>
    </row>
    <row r="1412">
      <c r="C1412" s="15"/>
      <c r="D1412" s="12"/>
      <c r="E1412" s="12"/>
      <c r="G1412" s="11"/>
      <c r="H1412" s="11"/>
      <c r="I1412" s="11"/>
      <c r="J1412" s="11"/>
      <c r="K1412" s="11"/>
      <c r="L1412" s="11"/>
      <c r="M1412" s="11"/>
      <c r="N1412" s="11"/>
      <c r="O1412" s="11"/>
      <c r="P1412" s="11"/>
      <c r="Q1412" s="11"/>
    </row>
    <row r="1413">
      <c r="C1413" s="15"/>
      <c r="D1413" s="12"/>
      <c r="E1413" s="12"/>
      <c r="G1413" s="11"/>
      <c r="H1413" s="11"/>
      <c r="I1413" s="11"/>
      <c r="J1413" s="11"/>
      <c r="K1413" s="11"/>
      <c r="L1413" s="11"/>
      <c r="M1413" s="11"/>
      <c r="N1413" s="11"/>
      <c r="O1413" s="11"/>
      <c r="P1413" s="11"/>
      <c r="Q1413" s="11"/>
    </row>
    <row r="1414">
      <c r="C1414" s="15"/>
      <c r="D1414" s="12"/>
      <c r="E1414" s="12"/>
      <c r="G1414" s="11"/>
      <c r="H1414" s="11"/>
      <c r="I1414" s="11"/>
      <c r="J1414" s="11"/>
      <c r="K1414" s="11"/>
      <c r="L1414" s="11"/>
      <c r="M1414" s="11"/>
      <c r="N1414" s="11"/>
      <c r="O1414" s="11"/>
      <c r="P1414" s="11"/>
      <c r="Q1414" s="11"/>
    </row>
    <row r="1415">
      <c r="C1415" s="15"/>
      <c r="D1415" s="12"/>
      <c r="E1415" s="12"/>
      <c r="G1415" s="11"/>
      <c r="H1415" s="11"/>
      <c r="I1415" s="11"/>
      <c r="J1415" s="11"/>
      <c r="K1415" s="11"/>
      <c r="L1415" s="11"/>
      <c r="M1415" s="11"/>
      <c r="N1415" s="11"/>
      <c r="O1415" s="11"/>
      <c r="P1415" s="11"/>
      <c r="Q1415" s="11"/>
    </row>
    <row r="1416">
      <c r="C1416" s="15"/>
      <c r="D1416" s="12"/>
      <c r="E1416" s="12"/>
      <c r="G1416" s="11"/>
      <c r="H1416" s="11"/>
      <c r="I1416" s="11"/>
      <c r="J1416" s="11"/>
      <c r="K1416" s="11"/>
      <c r="L1416" s="11"/>
      <c r="M1416" s="11"/>
      <c r="N1416" s="11"/>
      <c r="O1416" s="11"/>
      <c r="P1416" s="11"/>
      <c r="Q1416" s="11"/>
    </row>
    <row r="1417">
      <c r="C1417" s="15"/>
      <c r="D1417" s="12"/>
      <c r="E1417" s="12"/>
      <c r="G1417" s="11"/>
      <c r="H1417" s="11"/>
      <c r="I1417" s="11"/>
      <c r="J1417" s="11"/>
      <c r="K1417" s="11"/>
      <c r="L1417" s="11"/>
      <c r="M1417" s="11"/>
      <c r="N1417" s="11"/>
      <c r="O1417" s="11"/>
      <c r="P1417" s="11"/>
      <c r="Q1417" s="11"/>
    </row>
    <row r="1418">
      <c r="C1418" s="15"/>
      <c r="D1418" s="12"/>
      <c r="E1418" s="12"/>
      <c r="G1418" s="11"/>
      <c r="H1418" s="11"/>
      <c r="I1418" s="11"/>
      <c r="J1418" s="11"/>
      <c r="K1418" s="11"/>
      <c r="L1418" s="11"/>
      <c r="M1418" s="11"/>
      <c r="N1418" s="11"/>
      <c r="O1418" s="11"/>
      <c r="P1418" s="11"/>
      <c r="Q1418" s="11"/>
    </row>
    <row r="1419">
      <c r="C1419" s="15"/>
      <c r="D1419" s="12"/>
      <c r="E1419" s="12"/>
      <c r="G1419" s="11"/>
      <c r="H1419" s="11"/>
      <c r="I1419" s="11"/>
      <c r="J1419" s="11"/>
      <c r="K1419" s="11"/>
      <c r="L1419" s="11"/>
      <c r="M1419" s="11"/>
      <c r="N1419" s="11"/>
      <c r="O1419" s="11"/>
      <c r="P1419" s="11"/>
      <c r="Q1419" s="11"/>
    </row>
    <row r="1420">
      <c r="C1420" s="15"/>
      <c r="D1420" s="12"/>
      <c r="E1420" s="12"/>
      <c r="G1420" s="11"/>
      <c r="H1420" s="11"/>
      <c r="I1420" s="11"/>
      <c r="J1420" s="11"/>
      <c r="K1420" s="11"/>
      <c r="L1420" s="11"/>
      <c r="M1420" s="11"/>
      <c r="N1420" s="11"/>
      <c r="O1420" s="11"/>
      <c r="P1420" s="11"/>
      <c r="Q1420" s="11"/>
    </row>
    <row r="1421">
      <c r="C1421" s="15"/>
      <c r="D1421" s="12"/>
      <c r="E1421" s="12"/>
      <c r="G1421" s="11"/>
      <c r="H1421" s="11"/>
      <c r="I1421" s="11"/>
      <c r="J1421" s="11"/>
      <c r="K1421" s="11"/>
      <c r="L1421" s="11"/>
      <c r="M1421" s="11"/>
      <c r="N1421" s="11"/>
      <c r="O1421" s="11"/>
      <c r="P1421" s="11"/>
      <c r="Q1421" s="11"/>
    </row>
    <row r="1422">
      <c r="C1422" s="15"/>
      <c r="D1422" s="12"/>
      <c r="E1422" s="12"/>
      <c r="G1422" s="11"/>
      <c r="H1422" s="11"/>
      <c r="I1422" s="11"/>
      <c r="J1422" s="11"/>
      <c r="K1422" s="11"/>
      <c r="L1422" s="11"/>
      <c r="M1422" s="11"/>
      <c r="N1422" s="11"/>
      <c r="O1422" s="11"/>
      <c r="P1422" s="11"/>
      <c r="Q1422" s="11"/>
    </row>
    <row r="1423">
      <c r="C1423" s="15"/>
      <c r="D1423" s="12"/>
      <c r="E1423" s="12"/>
      <c r="G1423" s="11"/>
      <c r="H1423" s="11"/>
      <c r="I1423" s="11"/>
      <c r="J1423" s="11"/>
      <c r="K1423" s="11"/>
      <c r="L1423" s="11"/>
      <c r="M1423" s="11"/>
      <c r="N1423" s="11"/>
      <c r="O1423" s="11"/>
      <c r="P1423" s="11"/>
      <c r="Q1423" s="11"/>
    </row>
    <row r="1424">
      <c r="C1424" s="15"/>
      <c r="D1424" s="12"/>
      <c r="E1424" s="12"/>
      <c r="G1424" s="11"/>
      <c r="H1424" s="11"/>
      <c r="I1424" s="11"/>
      <c r="J1424" s="11"/>
      <c r="K1424" s="11"/>
      <c r="L1424" s="11"/>
      <c r="M1424" s="11"/>
      <c r="N1424" s="11"/>
      <c r="O1424" s="11"/>
      <c r="P1424" s="11"/>
      <c r="Q1424" s="11"/>
    </row>
    <row r="1425">
      <c r="C1425" s="15"/>
      <c r="D1425" s="12"/>
      <c r="E1425" s="12"/>
      <c r="G1425" s="11"/>
      <c r="H1425" s="11"/>
      <c r="I1425" s="11"/>
      <c r="J1425" s="11"/>
      <c r="K1425" s="11"/>
      <c r="L1425" s="11"/>
      <c r="M1425" s="11"/>
      <c r="N1425" s="11"/>
      <c r="O1425" s="11"/>
      <c r="P1425" s="11"/>
      <c r="Q1425" s="11"/>
    </row>
    <row r="1426">
      <c r="C1426" s="15"/>
      <c r="D1426" s="12"/>
      <c r="E1426" s="12"/>
      <c r="G1426" s="11"/>
      <c r="H1426" s="11"/>
      <c r="I1426" s="11"/>
      <c r="J1426" s="11"/>
      <c r="K1426" s="11"/>
      <c r="L1426" s="11"/>
      <c r="M1426" s="11"/>
      <c r="N1426" s="11"/>
      <c r="O1426" s="11"/>
      <c r="P1426" s="11"/>
      <c r="Q1426" s="11"/>
    </row>
    <row r="1427">
      <c r="C1427" s="15"/>
      <c r="D1427" s="12"/>
      <c r="E1427" s="12"/>
      <c r="G1427" s="11"/>
      <c r="H1427" s="11"/>
      <c r="I1427" s="11"/>
      <c r="J1427" s="11"/>
      <c r="K1427" s="11"/>
      <c r="L1427" s="11"/>
      <c r="M1427" s="11"/>
      <c r="N1427" s="11"/>
      <c r="O1427" s="11"/>
      <c r="P1427" s="11"/>
      <c r="Q1427" s="11"/>
    </row>
    <row r="1428">
      <c r="C1428" s="15"/>
      <c r="D1428" s="12"/>
      <c r="E1428" s="12"/>
      <c r="G1428" s="11"/>
      <c r="H1428" s="11"/>
      <c r="I1428" s="11"/>
      <c r="J1428" s="11"/>
      <c r="K1428" s="11"/>
      <c r="L1428" s="11"/>
      <c r="M1428" s="11"/>
      <c r="N1428" s="11"/>
      <c r="O1428" s="11"/>
      <c r="P1428" s="11"/>
      <c r="Q1428" s="11"/>
    </row>
    <row r="1429">
      <c r="C1429" s="15"/>
      <c r="D1429" s="12"/>
      <c r="E1429" s="12"/>
      <c r="G1429" s="11"/>
      <c r="H1429" s="11"/>
      <c r="I1429" s="11"/>
      <c r="J1429" s="11"/>
      <c r="K1429" s="11"/>
      <c r="L1429" s="11"/>
      <c r="M1429" s="11"/>
      <c r="N1429" s="11"/>
      <c r="O1429" s="11"/>
      <c r="P1429" s="11"/>
      <c r="Q1429" s="11"/>
    </row>
    <row r="1430">
      <c r="C1430" s="15"/>
      <c r="D1430" s="12"/>
      <c r="E1430" s="12"/>
      <c r="G1430" s="11"/>
      <c r="H1430" s="11"/>
      <c r="I1430" s="11"/>
      <c r="J1430" s="11"/>
      <c r="K1430" s="11"/>
      <c r="L1430" s="11"/>
      <c r="M1430" s="11"/>
      <c r="N1430" s="11"/>
      <c r="O1430" s="11"/>
      <c r="P1430" s="11"/>
      <c r="Q1430" s="11"/>
    </row>
    <row r="1431">
      <c r="C1431" s="15"/>
      <c r="D1431" s="12"/>
      <c r="E1431" s="12"/>
      <c r="G1431" s="11"/>
      <c r="H1431" s="11"/>
      <c r="I1431" s="11"/>
      <c r="J1431" s="11"/>
      <c r="K1431" s="11"/>
      <c r="L1431" s="11"/>
      <c r="M1431" s="11"/>
      <c r="N1431" s="11"/>
      <c r="O1431" s="11"/>
      <c r="P1431" s="11"/>
      <c r="Q1431" s="11"/>
    </row>
    <row r="1432">
      <c r="C1432" s="15"/>
      <c r="D1432" s="12"/>
      <c r="E1432" s="12"/>
      <c r="G1432" s="11"/>
      <c r="H1432" s="11"/>
      <c r="I1432" s="11"/>
      <c r="J1432" s="11"/>
      <c r="K1432" s="11"/>
      <c r="L1432" s="11"/>
      <c r="M1432" s="11"/>
      <c r="N1432" s="11"/>
      <c r="O1432" s="11"/>
      <c r="P1432" s="11"/>
      <c r="Q1432" s="11"/>
    </row>
    <row r="1433">
      <c r="C1433" s="15"/>
      <c r="D1433" s="12"/>
      <c r="E1433" s="12"/>
      <c r="G1433" s="11"/>
      <c r="H1433" s="11"/>
      <c r="I1433" s="11"/>
      <c r="J1433" s="11"/>
      <c r="K1433" s="11"/>
      <c r="L1433" s="11"/>
      <c r="M1433" s="11"/>
      <c r="N1433" s="11"/>
      <c r="O1433" s="11"/>
      <c r="P1433" s="11"/>
      <c r="Q1433" s="11"/>
    </row>
    <row r="1434">
      <c r="C1434" s="15"/>
      <c r="D1434" s="12"/>
      <c r="E1434" s="12"/>
      <c r="G1434" s="11"/>
      <c r="H1434" s="11"/>
      <c r="I1434" s="11"/>
      <c r="J1434" s="11"/>
      <c r="K1434" s="11"/>
      <c r="L1434" s="11"/>
      <c r="M1434" s="11"/>
      <c r="N1434" s="11"/>
      <c r="O1434" s="11"/>
      <c r="P1434" s="11"/>
      <c r="Q1434" s="11"/>
    </row>
    <row r="1435">
      <c r="C1435" s="15"/>
      <c r="D1435" s="12"/>
      <c r="E1435" s="12"/>
      <c r="G1435" s="11"/>
      <c r="H1435" s="11"/>
      <c r="I1435" s="11"/>
      <c r="J1435" s="11"/>
      <c r="K1435" s="11"/>
      <c r="L1435" s="11"/>
      <c r="M1435" s="11"/>
      <c r="N1435" s="11"/>
      <c r="O1435" s="11"/>
      <c r="P1435" s="11"/>
      <c r="Q1435" s="11"/>
    </row>
    <row r="1436">
      <c r="C1436" s="15"/>
      <c r="D1436" s="12"/>
      <c r="E1436" s="12"/>
      <c r="G1436" s="11"/>
      <c r="H1436" s="11"/>
      <c r="I1436" s="11"/>
      <c r="J1436" s="11"/>
      <c r="K1436" s="11"/>
      <c r="L1436" s="11"/>
      <c r="M1436" s="11"/>
      <c r="N1436" s="11"/>
      <c r="O1436" s="11"/>
      <c r="P1436" s="11"/>
      <c r="Q1436" s="11"/>
    </row>
    <row r="1437">
      <c r="C1437" s="15"/>
      <c r="D1437" s="12"/>
      <c r="E1437" s="12"/>
      <c r="G1437" s="11"/>
      <c r="H1437" s="11"/>
      <c r="I1437" s="11"/>
      <c r="J1437" s="11"/>
      <c r="K1437" s="11"/>
      <c r="L1437" s="11"/>
      <c r="M1437" s="11"/>
      <c r="N1437" s="11"/>
      <c r="O1437" s="11"/>
      <c r="P1437" s="11"/>
      <c r="Q1437" s="11"/>
    </row>
    <row r="1438">
      <c r="C1438" s="15"/>
      <c r="D1438" s="12"/>
      <c r="E1438" s="12"/>
      <c r="G1438" s="11"/>
      <c r="H1438" s="11"/>
      <c r="I1438" s="11"/>
      <c r="J1438" s="11"/>
      <c r="K1438" s="11"/>
      <c r="L1438" s="11"/>
      <c r="M1438" s="11"/>
      <c r="N1438" s="11"/>
      <c r="O1438" s="11"/>
      <c r="P1438" s="11"/>
      <c r="Q1438" s="11"/>
    </row>
    <row r="1439">
      <c r="C1439" s="15"/>
      <c r="D1439" s="12"/>
      <c r="E1439" s="12"/>
      <c r="G1439" s="11"/>
      <c r="H1439" s="11"/>
      <c r="I1439" s="11"/>
      <c r="J1439" s="11"/>
      <c r="K1439" s="11"/>
      <c r="L1439" s="11"/>
      <c r="M1439" s="11"/>
      <c r="N1439" s="11"/>
      <c r="O1439" s="11"/>
      <c r="P1439" s="11"/>
      <c r="Q1439" s="11"/>
    </row>
    <row r="1440">
      <c r="C1440" s="15"/>
      <c r="D1440" s="12"/>
      <c r="E1440" s="12"/>
      <c r="G1440" s="11"/>
      <c r="H1440" s="11"/>
      <c r="I1440" s="11"/>
      <c r="J1440" s="11"/>
      <c r="K1440" s="11"/>
      <c r="L1440" s="11"/>
      <c r="M1440" s="11"/>
      <c r="N1440" s="11"/>
      <c r="O1440" s="11"/>
      <c r="P1440" s="11"/>
      <c r="Q1440" s="11"/>
    </row>
    <row r="1441">
      <c r="C1441" s="15"/>
      <c r="D1441" s="12"/>
      <c r="E1441" s="12"/>
      <c r="G1441" s="11"/>
      <c r="H1441" s="11"/>
      <c r="I1441" s="11"/>
      <c r="J1441" s="11"/>
      <c r="K1441" s="11"/>
      <c r="L1441" s="11"/>
      <c r="M1441" s="11"/>
      <c r="N1441" s="11"/>
      <c r="O1441" s="11"/>
      <c r="P1441" s="11"/>
      <c r="Q1441" s="11"/>
    </row>
    <row r="1442">
      <c r="C1442" s="15"/>
      <c r="D1442" s="12"/>
      <c r="E1442" s="12"/>
      <c r="G1442" s="11"/>
      <c r="H1442" s="11"/>
      <c r="I1442" s="11"/>
      <c r="J1442" s="11"/>
      <c r="K1442" s="11"/>
      <c r="L1442" s="11"/>
      <c r="M1442" s="11"/>
      <c r="N1442" s="11"/>
      <c r="O1442" s="11"/>
      <c r="P1442" s="11"/>
      <c r="Q1442" s="11"/>
    </row>
    <row r="1443">
      <c r="C1443" s="15"/>
      <c r="D1443" s="12"/>
      <c r="E1443" s="12"/>
      <c r="G1443" s="11"/>
      <c r="H1443" s="11"/>
      <c r="I1443" s="11"/>
      <c r="J1443" s="11"/>
      <c r="K1443" s="11"/>
      <c r="L1443" s="11"/>
      <c r="M1443" s="11"/>
      <c r="N1443" s="11"/>
      <c r="O1443" s="11"/>
      <c r="P1443" s="11"/>
      <c r="Q1443" s="11"/>
    </row>
    <row r="1444">
      <c r="C1444" s="15"/>
      <c r="D1444" s="12"/>
      <c r="E1444" s="12"/>
      <c r="G1444" s="11"/>
      <c r="H1444" s="11"/>
      <c r="I1444" s="11"/>
      <c r="J1444" s="11"/>
      <c r="K1444" s="11"/>
      <c r="L1444" s="11"/>
      <c r="M1444" s="11"/>
      <c r="N1444" s="11"/>
      <c r="O1444" s="11"/>
      <c r="P1444" s="11"/>
      <c r="Q1444" s="11"/>
    </row>
    <row r="1445">
      <c r="C1445" s="15"/>
      <c r="D1445" s="12"/>
      <c r="E1445" s="12"/>
      <c r="G1445" s="11"/>
      <c r="H1445" s="11"/>
      <c r="I1445" s="11"/>
      <c r="J1445" s="11"/>
      <c r="K1445" s="11"/>
      <c r="L1445" s="11"/>
      <c r="M1445" s="11"/>
      <c r="N1445" s="11"/>
      <c r="O1445" s="11"/>
      <c r="P1445" s="11"/>
      <c r="Q1445" s="11"/>
    </row>
    <row r="1446">
      <c r="C1446" s="15"/>
      <c r="D1446" s="12"/>
      <c r="E1446" s="12"/>
      <c r="G1446" s="11"/>
      <c r="H1446" s="11"/>
      <c r="I1446" s="11"/>
      <c r="J1446" s="11"/>
      <c r="K1446" s="11"/>
      <c r="L1446" s="11"/>
      <c r="M1446" s="11"/>
      <c r="N1446" s="11"/>
      <c r="O1446" s="11"/>
      <c r="P1446" s="11"/>
      <c r="Q1446" s="11"/>
    </row>
    <row r="1447">
      <c r="C1447" s="15"/>
      <c r="D1447" s="12"/>
      <c r="E1447" s="12"/>
      <c r="G1447" s="11"/>
      <c r="H1447" s="11"/>
      <c r="I1447" s="11"/>
      <c r="J1447" s="11"/>
      <c r="K1447" s="11"/>
      <c r="L1447" s="11"/>
      <c r="M1447" s="11"/>
      <c r="N1447" s="11"/>
      <c r="O1447" s="11"/>
      <c r="P1447" s="11"/>
      <c r="Q1447" s="11"/>
    </row>
    <row r="1448">
      <c r="C1448" s="15"/>
      <c r="D1448" s="12"/>
      <c r="E1448" s="12"/>
      <c r="G1448" s="11"/>
      <c r="H1448" s="11"/>
      <c r="I1448" s="11"/>
      <c r="J1448" s="11"/>
      <c r="K1448" s="11"/>
      <c r="L1448" s="11"/>
      <c r="M1448" s="11"/>
      <c r="N1448" s="11"/>
      <c r="O1448" s="11"/>
      <c r="P1448" s="11"/>
      <c r="Q1448" s="11"/>
    </row>
    <row r="1449">
      <c r="C1449" s="15"/>
      <c r="D1449" s="12"/>
      <c r="E1449" s="12"/>
      <c r="G1449" s="11"/>
      <c r="H1449" s="11"/>
      <c r="I1449" s="11"/>
      <c r="J1449" s="11"/>
      <c r="K1449" s="11"/>
      <c r="L1449" s="11"/>
      <c r="M1449" s="11"/>
      <c r="N1449" s="11"/>
      <c r="O1449" s="11"/>
      <c r="P1449" s="11"/>
      <c r="Q1449" s="11"/>
    </row>
    <row r="1450">
      <c r="C1450" s="15"/>
      <c r="D1450" s="12"/>
      <c r="E1450" s="12"/>
      <c r="G1450" s="11"/>
      <c r="H1450" s="11"/>
      <c r="I1450" s="11"/>
      <c r="J1450" s="11"/>
      <c r="K1450" s="11"/>
      <c r="L1450" s="11"/>
      <c r="M1450" s="11"/>
      <c r="N1450" s="11"/>
      <c r="O1450" s="11"/>
      <c r="P1450" s="11"/>
      <c r="Q1450" s="11"/>
    </row>
    <row r="1451">
      <c r="C1451" s="15"/>
      <c r="D1451" s="12"/>
      <c r="E1451" s="12"/>
      <c r="G1451" s="11"/>
      <c r="H1451" s="11"/>
      <c r="I1451" s="11"/>
      <c r="J1451" s="11"/>
      <c r="K1451" s="11"/>
      <c r="L1451" s="11"/>
      <c r="M1451" s="11"/>
      <c r="N1451" s="11"/>
      <c r="O1451" s="11"/>
      <c r="P1451" s="11"/>
      <c r="Q1451" s="11"/>
    </row>
    <row r="1452">
      <c r="C1452" s="15"/>
      <c r="D1452" s="12"/>
      <c r="E1452" s="12"/>
      <c r="G1452" s="11"/>
      <c r="H1452" s="11"/>
      <c r="I1452" s="11"/>
      <c r="J1452" s="11"/>
      <c r="K1452" s="11"/>
      <c r="L1452" s="11"/>
      <c r="M1452" s="11"/>
      <c r="N1452" s="11"/>
      <c r="O1452" s="11"/>
      <c r="P1452" s="11"/>
      <c r="Q1452" s="11"/>
    </row>
    <row r="1453">
      <c r="C1453" s="15"/>
      <c r="D1453" s="12"/>
      <c r="E1453" s="12"/>
      <c r="G1453" s="11"/>
      <c r="H1453" s="11"/>
      <c r="I1453" s="11"/>
      <c r="J1453" s="11"/>
      <c r="K1453" s="11"/>
      <c r="L1453" s="11"/>
      <c r="M1453" s="11"/>
      <c r="N1453" s="11"/>
      <c r="O1453" s="11"/>
      <c r="P1453" s="11"/>
      <c r="Q1453" s="11"/>
    </row>
    <row r="1454">
      <c r="C1454" s="15"/>
      <c r="D1454" s="12"/>
      <c r="E1454" s="12"/>
      <c r="G1454" s="11"/>
      <c r="H1454" s="11"/>
      <c r="I1454" s="11"/>
      <c r="J1454" s="11"/>
      <c r="K1454" s="11"/>
      <c r="L1454" s="11"/>
      <c r="M1454" s="11"/>
      <c r="N1454" s="11"/>
      <c r="O1454" s="11"/>
      <c r="P1454" s="11"/>
      <c r="Q1454" s="11"/>
    </row>
    <row r="1455">
      <c r="C1455" s="15"/>
      <c r="D1455" s="12"/>
      <c r="E1455" s="12"/>
      <c r="G1455" s="11"/>
      <c r="H1455" s="11"/>
      <c r="I1455" s="11"/>
      <c r="J1455" s="11"/>
      <c r="K1455" s="11"/>
      <c r="L1455" s="11"/>
      <c r="M1455" s="11"/>
      <c r="N1455" s="11"/>
      <c r="O1455" s="11"/>
      <c r="P1455" s="11"/>
      <c r="Q1455" s="11"/>
    </row>
    <row r="1456">
      <c r="C1456" s="15"/>
      <c r="D1456" s="12"/>
      <c r="E1456" s="12"/>
      <c r="G1456" s="11"/>
      <c r="H1456" s="11"/>
      <c r="I1456" s="11"/>
      <c r="J1456" s="11"/>
      <c r="K1456" s="11"/>
      <c r="L1456" s="11"/>
      <c r="M1456" s="11"/>
      <c r="N1456" s="11"/>
      <c r="O1456" s="11"/>
      <c r="P1456" s="11"/>
      <c r="Q1456" s="11"/>
    </row>
    <row r="1457">
      <c r="C1457" s="15"/>
      <c r="D1457" s="12"/>
      <c r="E1457" s="12"/>
      <c r="G1457" s="11"/>
      <c r="H1457" s="11"/>
      <c r="I1457" s="11"/>
      <c r="J1457" s="11"/>
      <c r="K1457" s="11"/>
      <c r="L1457" s="11"/>
      <c r="M1457" s="11"/>
      <c r="N1457" s="11"/>
      <c r="O1457" s="11"/>
      <c r="P1457" s="11"/>
      <c r="Q1457" s="11"/>
    </row>
    <row r="1458">
      <c r="C1458" s="15"/>
      <c r="D1458" s="12"/>
      <c r="E1458" s="12"/>
      <c r="G1458" s="11"/>
      <c r="H1458" s="11"/>
      <c r="I1458" s="11"/>
      <c r="J1458" s="11"/>
      <c r="K1458" s="11"/>
      <c r="L1458" s="11"/>
      <c r="M1458" s="11"/>
      <c r="N1458" s="11"/>
      <c r="O1458" s="11"/>
      <c r="P1458" s="11"/>
      <c r="Q1458" s="11"/>
    </row>
    <row r="1459">
      <c r="C1459" s="15"/>
      <c r="D1459" s="12"/>
      <c r="E1459" s="12"/>
      <c r="G1459" s="11"/>
      <c r="H1459" s="11"/>
      <c r="I1459" s="11"/>
      <c r="J1459" s="11"/>
      <c r="K1459" s="11"/>
      <c r="L1459" s="11"/>
      <c r="M1459" s="11"/>
      <c r="N1459" s="11"/>
      <c r="O1459" s="11"/>
      <c r="P1459" s="11"/>
      <c r="Q1459" s="11"/>
    </row>
    <row r="1460">
      <c r="C1460" s="15"/>
      <c r="D1460" s="12"/>
      <c r="E1460" s="12"/>
      <c r="G1460" s="11"/>
      <c r="H1460" s="11"/>
      <c r="I1460" s="11"/>
      <c r="J1460" s="11"/>
      <c r="K1460" s="11"/>
      <c r="L1460" s="11"/>
      <c r="M1460" s="11"/>
      <c r="N1460" s="11"/>
      <c r="O1460" s="11"/>
      <c r="P1460" s="11"/>
      <c r="Q1460" s="11"/>
    </row>
    <row r="1461">
      <c r="C1461" s="15"/>
      <c r="D1461" s="12"/>
      <c r="E1461" s="12"/>
      <c r="G1461" s="11"/>
      <c r="H1461" s="11"/>
      <c r="I1461" s="11"/>
      <c r="J1461" s="11"/>
      <c r="K1461" s="11"/>
      <c r="L1461" s="11"/>
      <c r="M1461" s="11"/>
      <c r="N1461" s="11"/>
      <c r="O1461" s="11"/>
      <c r="P1461" s="11"/>
      <c r="Q1461" s="11"/>
    </row>
    <row r="1462">
      <c r="C1462" s="15"/>
      <c r="D1462" s="12"/>
      <c r="E1462" s="12"/>
      <c r="G1462" s="11"/>
      <c r="H1462" s="11"/>
      <c r="I1462" s="11"/>
      <c r="J1462" s="11"/>
      <c r="K1462" s="11"/>
      <c r="L1462" s="11"/>
      <c r="M1462" s="11"/>
      <c r="N1462" s="11"/>
      <c r="O1462" s="11"/>
      <c r="P1462" s="11"/>
      <c r="Q1462" s="11"/>
    </row>
    <row r="1463">
      <c r="C1463" s="15"/>
      <c r="D1463" s="12"/>
      <c r="E1463" s="12"/>
      <c r="G1463" s="11"/>
      <c r="H1463" s="11"/>
      <c r="I1463" s="11"/>
      <c r="J1463" s="11"/>
      <c r="K1463" s="11"/>
      <c r="L1463" s="11"/>
      <c r="M1463" s="11"/>
      <c r="N1463" s="11"/>
      <c r="O1463" s="11"/>
      <c r="P1463" s="11"/>
      <c r="Q1463" s="11"/>
    </row>
    <row r="1464">
      <c r="C1464" s="15"/>
      <c r="D1464" s="12"/>
      <c r="E1464" s="12"/>
      <c r="G1464" s="11"/>
      <c r="H1464" s="11"/>
      <c r="I1464" s="11"/>
      <c r="J1464" s="11"/>
      <c r="K1464" s="11"/>
      <c r="L1464" s="11"/>
      <c r="M1464" s="11"/>
      <c r="N1464" s="11"/>
      <c r="O1464" s="11"/>
      <c r="P1464" s="11"/>
      <c r="Q1464" s="11"/>
    </row>
    <row r="1465">
      <c r="C1465" s="15"/>
      <c r="D1465" s="12"/>
      <c r="E1465" s="12"/>
      <c r="G1465" s="11"/>
      <c r="H1465" s="11"/>
      <c r="I1465" s="11"/>
      <c r="J1465" s="11"/>
      <c r="K1465" s="11"/>
      <c r="L1465" s="11"/>
      <c r="M1465" s="11"/>
      <c r="N1465" s="11"/>
      <c r="O1465" s="11"/>
      <c r="P1465" s="11"/>
      <c r="Q1465" s="11"/>
    </row>
    <row r="1466">
      <c r="C1466" s="15"/>
      <c r="D1466" s="12"/>
      <c r="E1466" s="12"/>
      <c r="G1466" s="11"/>
      <c r="H1466" s="11"/>
      <c r="I1466" s="11"/>
      <c r="J1466" s="11"/>
      <c r="K1466" s="11"/>
      <c r="L1466" s="11"/>
      <c r="M1466" s="11"/>
      <c r="N1466" s="11"/>
      <c r="O1466" s="11"/>
      <c r="P1466" s="11"/>
      <c r="Q1466" s="11"/>
    </row>
    <row r="1467">
      <c r="C1467" s="15"/>
      <c r="D1467" s="12"/>
      <c r="E1467" s="12"/>
      <c r="G1467" s="11"/>
      <c r="H1467" s="11"/>
      <c r="I1467" s="11"/>
      <c r="J1467" s="11"/>
      <c r="K1467" s="11"/>
      <c r="L1467" s="11"/>
      <c r="M1467" s="11"/>
      <c r="N1467" s="11"/>
      <c r="O1467" s="11"/>
      <c r="P1467" s="11"/>
      <c r="Q1467" s="11"/>
    </row>
    <row r="1468">
      <c r="C1468" s="15"/>
      <c r="D1468" s="12"/>
      <c r="E1468" s="12"/>
      <c r="G1468" s="11"/>
      <c r="H1468" s="11"/>
      <c r="I1468" s="11"/>
      <c r="J1468" s="11"/>
      <c r="K1468" s="11"/>
      <c r="L1468" s="11"/>
      <c r="M1468" s="11"/>
      <c r="N1468" s="11"/>
      <c r="O1468" s="11"/>
      <c r="P1468" s="11"/>
      <c r="Q1468" s="11"/>
    </row>
    <row r="1469">
      <c r="C1469" s="15"/>
      <c r="D1469" s="12"/>
      <c r="E1469" s="12"/>
      <c r="G1469" s="11"/>
      <c r="H1469" s="11"/>
      <c r="I1469" s="11"/>
      <c r="J1469" s="11"/>
      <c r="K1469" s="11"/>
      <c r="L1469" s="11"/>
      <c r="M1469" s="11"/>
      <c r="N1469" s="11"/>
      <c r="O1469" s="11"/>
      <c r="P1469" s="11"/>
      <c r="Q1469" s="11"/>
    </row>
    <row r="1470">
      <c r="C1470" s="15"/>
      <c r="D1470" s="12"/>
      <c r="E1470" s="12"/>
      <c r="G1470" s="11"/>
      <c r="H1470" s="11"/>
      <c r="I1470" s="11"/>
      <c r="J1470" s="11"/>
      <c r="K1470" s="11"/>
      <c r="L1470" s="11"/>
      <c r="M1470" s="11"/>
      <c r="N1470" s="11"/>
      <c r="O1470" s="11"/>
      <c r="P1470" s="11"/>
      <c r="Q1470" s="11"/>
    </row>
    <row r="1471">
      <c r="C1471" s="15"/>
      <c r="D1471" s="12"/>
      <c r="E1471" s="12"/>
      <c r="G1471" s="11"/>
      <c r="H1471" s="11"/>
      <c r="I1471" s="11"/>
      <c r="J1471" s="11"/>
      <c r="K1471" s="11"/>
      <c r="L1471" s="11"/>
      <c r="M1471" s="11"/>
      <c r="N1471" s="11"/>
      <c r="O1471" s="11"/>
      <c r="P1471" s="11"/>
      <c r="Q1471" s="11"/>
    </row>
    <row r="1472">
      <c r="C1472" s="15"/>
      <c r="D1472" s="12"/>
      <c r="E1472" s="12"/>
      <c r="G1472" s="11"/>
      <c r="H1472" s="11"/>
      <c r="I1472" s="11"/>
      <c r="J1472" s="11"/>
      <c r="K1472" s="11"/>
      <c r="L1472" s="11"/>
      <c r="M1472" s="11"/>
      <c r="N1472" s="11"/>
      <c r="O1472" s="11"/>
      <c r="P1472" s="11"/>
      <c r="Q1472" s="11"/>
    </row>
    <row r="1473">
      <c r="C1473" s="15"/>
      <c r="D1473" s="12"/>
      <c r="E1473" s="12"/>
      <c r="G1473" s="11"/>
      <c r="H1473" s="11"/>
      <c r="I1473" s="11"/>
      <c r="J1473" s="11"/>
      <c r="K1473" s="11"/>
      <c r="L1473" s="11"/>
      <c r="M1473" s="11"/>
      <c r="N1473" s="11"/>
      <c r="O1473" s="11"/>
      <c r="P1473" s="11"/>
      <c r="Q1473" s="11"/>
    </row>
    <row r="1474">
      <c r="C1474" s="15"/>
      <c r="D1474" s="12"/>
      <c r="E1474" s="12"/>
      <c r="G1474" s="11"/>
      <c r="H1474" s="11"/>
      <c r="I1474" s="11"/>
      <c r="J1474" s="11"/>
      <c r="K1474" s="11"/>
      <c r="L1474" s="11"/>
      <c r="M1474" s="11"/>
      <c r="N1474" s="11"/>
      <c r="O1474" s="11"/>
      <c r="P1474" s="11"/>
      <c r="Q1474" s="11"/>
    </row>
    <row r="1475">
      <c r="C1475" s="15"/>
      <c r="D1475" s="12"/>
      <c r="E1475" s="12"/>
      <c r="G1475" s="11"/>
      <c r="H1475" s="11"/>
      <c r="I1475" s="11"/>
      <c r="J1475" s="11"/>
      <c r="K1475" s="11"/>
      <c r="L1475" s="11"/>
      <c r="M1475" s="11"/>
      <c r="N1475" s="11"/>
      <c r="O1475" s="11"/>
      <c r="P1475" s="11"/>
      <c r="Q1475" s="11"/>
    </row>
    <row r="1476">
      <c r="C1476" s="15"/>
      <c r="D1476" s="12"/>
      <c r="E1476" s="12"/>
      <c r="G1476" s="11"/>
      <c r="H1476" s="11"/>
      <c r="I1476" s="11"/>
      <c r="J1476" s="11"/>
      <c r="K1476" s="11"/>
      <c r="L1476" s="11"/>
      <c r="M1476" s="11"/>
      <c r="N1476" s="11"/>
      <c r="O1476" s="11"/>
      <c r="P1476" s="11"/>
      <c r="Q1476" s="11"/>
    </row>
    <row r="1477">
      <c r="C1477" s="15"/>
      <c r="D1477" s="12"/>
      <c r="E1477" s="12"/>
      <c r="G1477" s="11"/>
      <c r="H1477" s="11"/>
      <c r="I1477" s="11"/>
      <c r="J1477" s="11"/>
      <c r="K1477" s="11"/>
      <c r="L1477" s="11"/>
      <c r="M1477" s="11"/>
      <c r="N1477" s="11"/>
      <c r="O1477" s="11"/>
      <c r="P1477" s="11"/>
      <c r="Q1477" s="11"/>
    </row>
    <row r="1478">
      <c r="C1478" s="15"/>
      <c r="D1478" s="12"/>
      <c r="E1478" s="12"/>
      <c r="G1478" s="11"/>
      <c r="H1478" s="11"/>
      <c r="I1478" s="11"/>
      <c r="J1478" s="11"/>
      <c r="K1478" s="11"/>
      <c r="L1478" s="11"/>
      <c r="M1478" s="11"/>
      <c r="N1478" s="11"/>
      <c r="O1478" s="11"/>
      <c r="P1478" s="11"/>
      <c r="Q1478" s="11"/>
    </row>
    <row r="1479">
      <c r="C1479" s="15"/>
      <c r="D1479" s="12"/>
      <c r="E1479" s="12"/>
      <c r="G1479" s="11"/>
      <c r="H1479" s="11"/>
      <c r="I1479" s="11"/>
      <c r="J1479" s="11"/>
      <c r="K1479" s="11"/>
      <c r="L1479" s="11"/>
      <c r="M1479" s="11"/>
      <c r="N1479" s="11"/>
      <c r="O1479" s="11"/>
      <c r="P1479" s="11"/>
      <c r="Q1479" s="11"/>
    </row>
    <row r="1480">
      <c r="C1480" s="15"/>
      <c r="D1480" s="12"/>
      <c r="E1480" s="12"/>
      <c r="G1480" s="11"/>
      <c r="H1480" s="11"/>
      <c r="I1480" s="11"/>
      <c r="J1480" s="11"/>
      <c r="K1480" s="11"/>
      <c r="L1480" s="11"/>
      <c r="M1480" s="11"/>
      <c r="N1480" s="11"/>
      <c r="O1480" s="11"/>
      <c r="P1480" s="11"/>
      <c r="Q1480" s="11"/>
    </row>
    <row r="1481">
      <c r="C1481" s="15"/>
      <c r="D1481" s="12"/>
      <c r="E1481" s="12"/>
      <c r="G1481" s="11"/>
      <c r="H1481" s="11"/>
      <c r="I1481" s="11"/>
      <c r="J1481" s="11"/>
      <c r="K1481" s="11"/>
      <c r="L1481" s="11"/>
      <c r="M1481" s="11"/>
      <c r="N1481" s="11"/>
      <c r="O1481" s="11"/>
      <c r="P1481" s="11"/>
      <c r="Q1481" s="11"/>
    </row>
    <row r="1482">
      <c r="C1482" s="15"/>
      <c r="D1482" s="12"/>
      <c r="E1482" s="12"/>
      <c r="G1482" s="11"/>
      <c r="H1482" s="11"/>
      <c r="I1482" s="11"/>
      <c r="J1482" s="11"/>
      <c r="K1482" s="11"/>
      <c r="L1482" s="11"/>
      <c r="M1482" s="11"/>
      <c r="N1482" s="11"/>
      <c r="O1482" s="11"/>
      <c r="P1482" s="11"/>
      <c r="Q1482" s="11"/>
    </row>
    <row r="1483">
      <c r="C1483" s="15"/>
      <c r="D1483" s="12"/>
      <c r="E1483" s="12"/>
      <c r="G1483" s="11"/>
      <c r="H1483" s="11"/>
      <c r="I1483" s="11"/>
      <c r="J1483" s="11"/>
      <c r="K1483" s="11"/>
      <c r="L1483" s="11"/>
      <c r="M1483" s="11"/>
      <c r="N1483" s="11"/>
      <c r="O1483" s="11"/>
      <c r="P1483" s="11"/>
      <c r="Q1483" s="11"/>
    </row>
    <row r="1484">
      <c r="C1484" s="15"/>
      <c r="D1484" s="12"/>
      <c r="E1484" s="12"/>
      <c r="G1484" s="11"/>
      <c r="H1484" s="11"/>
      <c r="I1484" s="11"/>
      <c r="J1484" s="11"/>
      <c r="K1484" s="11"/>
      <c r="L1484" s="11"/>
      <c r="M1484" s="11"/>
      <c r="N1484" s="11"/>
      <c r="O1484" s="11"/>
      <c r="P1484" s="11"/>
      <c r="Q1484" s="11"/>
    </row>
    <row r="1485">
      <c r="C1485" s="15"/>
      <c r="D1485" s="12"/>
      <c r="E1485" s="12"/>
      <c r="G1485" s="11"/>
      <c r="H1485" s="11"/>
      <c r="I1485" s="11"/>
      <c r="J1485" s="11"/>
      <c r="K1485" s="11"/>
      <c r="L1485" s="11"/>
      <c r="M1485" s="11"/>
      <c r="N1485" s="11"/>
      <c r="O1485" s="11"/>
      <c r="P1485" s="11"/>
      <c r="Q1485" s="11"/>
    </row>
    <row r="1486">
      <c r="C1486" s="15"/>
      <c r="D1486" s="12"/>
      <c r="E1486" s="12"/>
      <c r="G1486" s="11"/>
      <c r="H1486" s="11"/>
      <c r="I1486" s="11"/>
      <c r="J1486" s="11"/>
      <c r="K1486" s="11"/>
      <c r="L1486" s="11"/>
      <c r="M1486" s="11"/>
      <c r="N1486" s="11"/>
      <c r="O1486" s="11"/>
      <c r="P1486" s="11"/>
      <c r="Q1486" s="11"/>
    </row>
    <row r="1487">
      <c r="C1487" s="15"/>
      <c r="D1487" s="12"/>
      <c r="E1487" s="12"/>
      <c r="G1487" s="11"/>
      <c r="H1487" s="11"/>
      <c r="I1487" s="11"/>
      <c r="J1487" s="11"/>
      <c r="K1487" s="11"/>
      <c r="L1487" s="11"/>
      <c r="M1487" s="11"/>
      <c r="N1487" s="11"/>
      <c r="O1487" s="11"/>
      <c r="P1487" s="11"/>
      <c r="Q1487" s="11"/>
    </row>
    <row r="1488">
      <c r="C1488" s="15"/>
      <c r="D1488" s="12"/>
      <c r="E1488" s="12"/>
      <c r="G1488" s="11"/>
      <c r="H1488" s="11"/>
      <c r="I1488" s="11"/>
      <c r="J1488" s="11"/>
      <c r="K1488" s="11"/>
      <c r="L1488" s="11"/>
      <c r="M1488" s="11"/>
      <c r="N1488" s="11"/>
      <c r="O1488" s="11"/>
      <c r="P1488" s="11"/>
      <c r="Q1488" s="11"/>
    </row>
    <row r="1489">
      <c r="C1489" s="15"/>
      <c r="D1489" s="12"/>
      <c r="E1489" s="12"/>
      <c r="G1489" s="11"/>
      <c r="H1489" s="11"/>
      <c r="I1489" s="11"/>
      <c r="J1489" s="11"/>
      <c r="K1489" s="11"/>
      <c r="L1489" s="11"/>
      <c r="M1489" s="11"/>
      <c r="N1489" s="11"/>
      <c r="O1489" s="11"/>
      <c r="P1489" s="11"/>
      <c r="Q1489" s="11"/>
    </row>
    <row r="1490">
      <c r="C1490" s="15"/>
      <c r="D1490" s="12"/>
      <c r="E1490" s="12"/>
      <c r="G1490" s="11"/>
      <c r="H1490" s="11"/>
      <c r="I1490" s="11"/>
      <c r="J1490" s="11"/>
      <c r="K1490" s="11"/>
      <c r="L1490" s="11"/>
      <c r="M1490" s="11"/>
      <c r="N1490" s="11"/>
      <c r="O1490" s="11"/>
      <c r="P1490" s="11"/>
      <c r="Q1490" s="11"/>
    </row>
    <row r="1491">
      <c r="C1491" s="15"/>
      <c r="D1491" s="12"/>
      <c r="E1491" s="12"/>
      <c r="G1491" s="11"/>
      <c r="H1491" s="11"/>
      <c r="I1491" s="11"/>
      <c r="J1491" s="11"/>
      <c r="K1491" s="11"/>
      <c r="L1491" s="11"/>
      <c r="M1491" s="11"/>
      <c r="N1491" s="11"/>
      <c r="O1491" s="11"/>
      <c r="P1491" s="11"/>
      <c r="Q1491" s="11"/>
    </row>
    <row r="1492">
      <c r="C1492" s="15"/>
      <c r="D1492" s="12"/>
      <c r="E1492" s="12"/>
      <c r="G1492" s="11"/>
      <c r="H1492" s="11"/>
      <c r="I1492" s="11"/>
      <c r="J1492" s="11"/>
      <c r="K1492" s="11"/>
      <c r="L1492" s="11"/>
      <c r="M1492" s="11"/>
      <c r="N1492" s="11"/>
      <c r="O1492" s="11"/>
      <c r="P1492" s="11"/>
      <c r="Q1492" s="11"/>
    </row>
    <row r="1493">
      <c r="C1493" s="15"/>
      <c r="D1493" s="12"/>
      <c r="E1493" s="12"/>
      <c r="G1493" s="11"/>
      <c r="H1493" s="11"/>
      <c r="I1493" s="11"/>
      <c r="J1493" s="11"/>
      <c r="K1493" s="11"/>
      <c r="L1493" s="11"/>
      <c r="M1493" s="11"/>
      <c r="N1493" s="11"/>
      <c r="O1493" s="11"/>
      <c r="P1493" s="11"/>
      <c r="Q1493" s="11"/>
    </row>
    <row r="1494">
      <c r="C1494" s="15"/>
      <c r="D1494" s="12"/>
      <c r="E1494" s="12"/>
      <c r="G1494" s="11"/>
      <c r="H1494" s="11"/>
      <c r="I1494" s="11"/>
      <c r="J1494" s="11"/>
      <c r="K1494" s="11"/>
      <c r="L1494" s="11"/>
      <c r="M1494" s="11"/>
      <c r="N1494" s="11"/>
      <c r="O1494" s="11"/>
      <c r="P1494" s="11"/>
      <c r="Q1494" s="11"/>
    </row>
    <row r="1495">
      <c r="C1495" s="15"/>
      <c r="D1495" s="12"/>
      <c r="E1495" s="12"/>
      <c r="G1495" s="11"/>
      <c r="H1495" s="11"/>
      <c r="I1495" s="11"/>
      <c r="J1495" s="11"/>
      <c r="K1495" s="11"/>
      <c r="L1495" s="11"/>
      <c r="M1495" s="11"/>
      <c r="N1495" s="11"/>
      <c r="O1495" s="11"/>
      <c r="P1495" s="11"/>
      <c r="Q1495" s="11"/>
    </row>
    <row r="1496">
      <c r="C1496" s="15"/>
      <c r="D1496" s="12"/>
      <c r="E1496" s="12"/>
      <c r="G1496" s="11"/>
      <c r="H1496" s="11"/>
      <c r="I1496" s="11"/>
      <c r="J1496" s="11"/>
      <c r="K1496" s="11"/>
      <c r="L1496" s="11"/>
      <c r="M1496" s="11"/>
      <c r="N1496" s="11"/>
      <c r="O1496" s="11"/>
      <c r="P1496" s="11"/>
      <c r="Q1496" s="11"/>
    </row>
    <row r="1497">
      <c r="C1497" s="15"/>
      <c r="D1497" s="12"/>
      <c r="E1497" s="12"/>
      <c r="G1497" s="11"/>
      <c r="H1497" s="11"/>
      <c r="I1497" s="11"/>
      <c r="J1497" s="11"/>
      <c r="K1497" s="11"/>
      <c r="L1497" s="11"/>
      <c r="M1497" s="11"/>
      <c r="N1497" s="11"/>
      <c r="O1497" s="11"/>
      <c r="P1497" s="11"/>
      <c r="Q1497" s="11"/>
    </row>
    <row r="1498">
      <c r="C1498" s="15"/>
      <c r="D1498" s="12"/>
      <c r="E1498" s="12"/>
      <c r="G1498" s="11"/>
      <c r="H1498" s="11"/>
      <c r="I1498" s="11"/>
      <c r="J1498" s="11"/>
      <c r="K1498" s="11"/>
      <c r="L1498" s="11"/>
      <c r="M1498" s="11"/>
      <c r="N1498" s="11"/>
      <c r="O1498" s="11"/>
      <c r="P1498" s="11"/>
      <c r="Q1498" s="11"/>
    </row>
    <row r="1499">
      <c r="C1499" s="15"/>
      <c r="D1499" s="12"/>
      <c r="E1499" s="12"/>
      <c r="G1499" s="11"/>
      <c r="H1499" s="11"/>
      <c r="I1499" s="11"/>
      <c r="J1499" s="11"/>
      <c r="K1499" s="11"/>
      <c r="L1499" s="11"/>
      <c r="M1499" s="11"/>
      <c r="N1499" s="11"/>
      <c r="O1499" s="11"/>
      <c r="P1499" s="11"/>
      <c r="Q1499" s="11"/>
    </row>
    <row r="1500">
      <c r="C1500" s="15"/>
      <c r="D1500" s="12"/>
      <c r="E1500" s="12"/>
      <c r="G1500" s="11"/>
      <c r="H1500" s="11"/>
      <c r="I1500" s="11"/>
      <c r="J1500" s="11"/>
      <c r="K1500" s="11"/>
      <c r="L1500" s="11"/>
      <c r="M1500" s="11"/>
      <c r="N1500" s="11"/>
      <c r="O1500" s="11"/>
      <c r="P1500" s="11"/>
      <c r="Q1500" s="11"/>
    </row>
    <row r="1501">
      <c r="C1501" s="15"/>
      <c r="D1501" s="12"/>
      <c r="E1501" s="12"/>
      <c r="G1501" s="11"/>
      <c r="H1501" s="11"/>
      <c r="I1501" s="11"/>
      <c r="J1501" s="11"/>
      <c r="K1501" s="11"/>
      <c r="L1501" s="11"/>
      <c r="M1501" s="11"/>
      <c r="N1501" s="11"/>
      <c r="O1501" s="11"/>
      <c r="P1501" s="11"/>
      <c r="Q1501" s="11"/>
    </row>
    <row r="1502">
      <c r="C1502" s="15"/>
      <c r="D1502" s="12"/>
      <c r="E1502" s="12"/>
      <c r="G1502" s="11"/>
      <c r="H1502" s="11"/>
      <c r="I1502" s="11"/>
      <c r="J1502" s="11"/>
      <c r="K1502" s="11"/>
      <c r="L1502" s="11"/>
      <c r="M1502" s="11"/>
      <c r="N1502" s="11"/>
      <c r="O1502" s="11"/>
      <c r="P1502" s="11"/>
      <c r="Q1502" s="11"/>
    </row>
    <row r="1503">
      <c r="C1503" s="15"/>
      <c r="D1503" s="12"/>
      <c r="E1503" s="12"/>
      <c r="G1503" s="11"/>
      <c r="H1503" s="11"/>
      <c r="I1503" s="11"/>
      <c r="J1503" s="11"/>
      <c r="K1503" s="11"/>
      <c r="L1503" s="11"/>
      <c r="M1503" s="11"/>
      <c r="N1503" s="11"/>
      <c r="O1503" s="11"/>
      <c r="P1503" s="11"/>
      <c r="Q1503" s="11"/>
    </row>
    <row r="1504">
      <c r="C1504" s="15"/>
      <c r="D1504" s="12"/>
      <c r="E1504" s="12"/>
      <c r="G1504" s="11"/>
      <c r="H1504" s="11"/>
      <c r="I1504" s="11"/>
      <c r="J1504" s="11"/>
      <c r="K1504" s="11"/>
      <c r="L1504" s="11"/>
      <c r="M1504" s="11"/>
      <c r="N1504" s="11"/>
      <c r="O1504" s="11"/>
      <c r="P1504" s="11"/>
      <c r="Q1504" s="11"/>
    </row>
    <row r="1505">
      <c r="C1505" s="15"/>
      <c r="D1505" s="12"/>
      <c r="E1505" s="12"/>
      <c r="G1505" s="11"/>
      <c r="H1505" s="11"/>
      <c r="I1505" s="11"/>
      <c r="J1505" s="11"/>
      <c r="K1505" s="11"/>
      <c r="L1505" s="11"/>
      <c r="M1505" s="11"/>
      <c r="N1505" s="11"/>
      <c r="O1505" s="11"/>
      <c r="P1505" s="11"/>
      <c r="Q1505" s="11"/>
    </row>
    <row r="1506">
      <c r="C1506" s="15"/>
      <c r="D1506" s="12"/>
      <c r="E1506" s="12"/>
      <c r="G1506" s="11"/>
      <c r="H1506" s="11"/>
      <c r="I1506" s="11"/>
      <c r="J1506" s="11"/>
      <c r="K1506" s="11"/>
      <c r="L1506" s="11"/>
      <c r="M1506" s="11"/>
      <c r="N1506" s="11"/>
      <c r="O1506" s="11"/>
      <c r="P1506" s="11"/>
      <c r="Q1506" s="11"/>
    </row>
    <row r="1507">
      <c r="C1507" s="15"/>
      <c r="D1507" s="12"/>
      <c r="E1507" s="12"/>
      <c r="G1507" s="11"/>
      <c r="H1507" s="11"/>
      <c r="I1507" s="11"/>
      <c r="J1507" s="11"/>
      <c r="K1507" s="11"/>
      <c r="L1507" s="11"/>
      <c r="M1507" s="11"/>
      <c r="N1507" s="11"/>
      <c r="O1507" s="11"/>
      <c r="P1507" s="11"/>
      <c r="Q1507" s="11"/>
    </row>
    <row r="1508">
      <c r="C1508" s="15"/>
      <c r="D1508" s="12"/>
      <c r="E1508" s="12"/>
      <c r="G1508" s="11"/>
      <c r="H1508" s="11"/>
      <c r="I1508" s="11"/>
      <c r="J1508" s="11"/>
      <c r="K1508" s="11"/>
      <c r="L1508" s="11"/>
      <c r="M1508" s="11"/>
      <c r="N1508" s="11"/>
      <c r="O1508" s="11"/>
      <c r="P1508" s="11"/>
      <c r="Q1508" s="11"/>
    </row>
    <row r="1509">
      <c r="C1509" s="15"/>
      <c r="D1509" s="12"/>
      <c r="E1509" s="12"/>
      <c r="G1509" s="11"/>
      <c r="H1509" s="11"/>
      <c r="I1509" s="11"/>
      <c r="J1509" s="11"/>
      <c r="K1509" s="11"/>
      <c r="L1509" s="11"/>
      <c r="M1509" s="11"/>
      <c r="N1509" s="11"/>
      <c r="O1509" s="11"/>
      <c r="P1509" s="11"/>
      <c r="Q1509" s="11"/>
    </row>
    <row r="1510">
      <c r="C1510" s="15"/>
      <c r="D1510" s="12"/>
      <c r="E1510" s="12"/>
      <c r="G1510" s="11"/>
      <c r="H1510" s="11"/>
      <c r="I1510" s="11"/>
      <c r="J1510" s="11"/>
      <c r="K1510" s="11"/>
      <c r="L1510" s="11"/>
      <c r="M1510" s="11"/>
      <c r="N1510" s="11"/>
      <c r="O1510" s="11"/>
      <c r="P1510" s="11"/>
      <c r="Q1510" s="11"/>
    </row>
    <row r="1511">
      <c r="C1511" s="15"/>
      <c r="D1511" s="12"/>
      <c r="E1511" s="12"/>
      <c r="G1511" s="11"/>
      <c r="H1511" s="11"/>
      <c r="I1511" s="11"/>
      <c r="J1511" s="11"/>
      <c r="K1511" s="11"/>
      <c r="L1511" s="11"/>
      <c r="M1511" s="11"/>
      <c r="N1511" s="11"/>
      <c r="O1511" s="11"/>
      <c r="P1511" s="11"/>
      <c r="Q1511" s="11"/>
    </row>
    <row r="1512">
      <c r="C1512" s="15"/>
      <c r="D1512" s="12"/>
      <c r="E1512" s="12"/>
      <c r="G1512" s="11"/>
      <c r="H1512" s="11"/>
      <c r="I1512" s="11"/>
      <c r="J1512" s="11"/>
      <c r="K1512" s="11"/>
      <c r="L1512" s="11"/>
      <c r="M1512" s="11"/>
      <c r="N1512" s="11"/>
      <c r="O1512" s="11"/>
      <c r="P1512" s="11"/>
      <c r="Q1512" s="11"/>
    </row>
    <row r="1513">
      <c r="C1513" s="15"/>
      <c r="D1513" s="12"/>
      <c r="E1513" s="12"/>
      <c r="G1513" s="11"/>
      <c r="H1513" s="11"/>
      <c r="I1513" s="11"/>
      <c r="J1513" s="11"/>
      <c r="K1513" s="11"/>
      <c r="L1513" s="11"/>
      <c r="M1513" s="11"/>
      <c r="N1513" s="11"/>
      <c r="O1513" s="11"/>
      <c r="P1513" s="11"/>
      <c r="Q1513" s="11"/>
    </row>
    <row r="1514">
      <c r="C1514" s="15"/>
      <c r="D1514" s="12"/>
      <c r="E1514" s="12"/>
      <c r="G1514" s="11"/>
      <c r="H1514" s="11"/>
      <c r="I1514" s="11"/>
      <c r="J1514" s="11"/>
      <c r="K1514" s="11"/>
      <c r="L1514" s="11"/>
      <c r="M1514" s="11"/>
      <c r="N1514" s="11"/>
      <c r="O1514" s="11"/>
      <c r="P1514" s="11"/>
      <c r="Q1514" s="11"/>
    </row>
    <row r="1515">
      <c r="C1515" s="15"/>
      <c r="D1515" s="12"/>
      <c r="E1515" s="12"/>
      <c r="G1515" s="11"/>
      <c r="H1515" s="11"/>
      <c r="I1515" s="11"/>
      <c r="J1515" s="11"/>
      <c r="K1515" s="11"/>
      <c r="L1515" s="11"/>
      <c r="M1515" s="11"/>
      <c r="N1515" s="11"/>
      <c r="O1515" s="11"/>
      <c r="P1515" s="11"/>
      <c r="Q1515" s="11"/>
    </row>
    <row r="1516">
      <c r="C1516" s="15"/>
      <c r="D1516" s="12"/>
      <c r="E1516" s="12"/>
      <c r="G1516" s="11"/>
      <c r="H1516" s="11"/>
      <c r="I1516" s="11"/>
      <c r="J1516" s="11"/>
      <c r="K1516" s="11"/>
      <c r="L1516" s="11"/>
      <c r="M1516" s="11"/>
      <c r="N1516" s="11"/>
      <c r="O1516" s="11"/>
      <c r="P1516" s="11"/>
      <c r="Q1516" s="11"/>
    </row>
    <row r="1517">
      <c r="C1517" s="15"/>
      <c r="D1517" s="12"/>
      <c r="E1517" s="12"/>
      <c r="G1517" s="11"/>
      <c r="H1517" s="11"/>
      <c r="I1517" s="11"/>
      <c r="J1517" s="11"/>
      <c r="K1517" s="11"/>
      <c r="L1517" s="11"/>
      <c r="M1517" s="11"/>
      <c r="N1517" s="11"/>
      <c r="O1517" s="11"/>
      <c r="P1517" s="11"/>
      <c r="Q1517" s="11"/>
    </row>
    <row r="1518">
      <c r="C1518" s="15"/>
      <c r="D1518" s="12"/>
      <c r="E1518" s="12"/>
      <c r="G1518" s="11"/>
      <c r="H1518" s="11"/>
      <c r="I1518" s="11"/>
      <c r="J1518" s="11"/>
      <c r="K1518" s="11"/>
      <c r="L1518" s="11"/>
      <c r="M1518" s="11"/>
      <c r="N1518" s="11"/>
      <c r="O1518" s="11"/>
      <c r="P1518" s="11"/>
      <c r="Q1518" s="11"/>
    </row>
    <row r="1519">
      <c r="C1519" s="15"/>
      <c r="D1519" s="12"/>
      <c r="E1519" s="12"/>
      <c r="G1519" s="11"/>
      <c r="H1519" s="11"/>
      <c r="I1519" s="11"/>
      <c r="J1519" s="11"/>
      <c r="K1519" s="11"/>
      <c r="L1519" s="11"/>
      <c r="M1519" s="11"/>
      <c r="N1519" s="11"/>
      <c r="O1519" s="11"/>
      <c r="P1519" s="11"/>
      <c r="Q1519" s="11"/>
    </row>
    <row r="1520">
      <c r="C1520" s="15"/>
      <c r="D1520" s="12"/>
      <c r="E1520" s="12"/>
      <c r="G1520" s="11"/>
      <c r="H1520" s="11"/>
      <c r="I1520" s="11"/>
      <c r="J1520" s="11"/>
      <c r="K1520" s="11"/>
      <c r="L1520" s="11"/>
      <c r="M1520" s="11"/>
      <c r="N1520" s="11"/>
      <c r="O1520" s="11"/>
      <c r="P1520" s="11"/>
      <c r="Q1520" s="11"/>
    </row>
    <row r="1521">
      <c r="C1521" s="15"/>
      <c r="D1521" s="12"/>
      <c r="E1521" s="12"/>
      <c r="G1521" s="11"/>
      <c r="H1521" s="11"/>
      <c r="I1521" s="11"/>
      <c r="J1521" s="11"/>
      <c r="K1521" s="11"/>
      <c r="L1521" s="11"/>
      <c r="M1521" s="11"/>
      <c r="N1521" s="11"/>
      <c r="O1521" s="11"/>
      <c r="P1521" s="11"/>
      <c r="Q1521" s="11"/>
    </row>
    <row r="1522">
      <c r="C1522" s="15"/>
      <c r="D1522" s="12"/>
      <c r="E1522" s="12"/>
      <c r="G1522" s="11"/>
      <c r="H1522" s="11"/>
      <c r="I1522" s="11"/>
      <c r="J1522" s="11"/>
      <c r="K1522" s="11"/>
      <c r="L1522" s="11"/>
      <c r="M1522" s="11"/>
      <c r="N1522" s="11"/>
      <c r="O1522" s="11"/>
      <c r="P1522" s="11"/>
      <c r="Q1522" s="11"/>
    </row>
    <row r="1523">
      <c r="C1523" s="15"/>
      <c r="D1523" s="12"/>
      <c r="E1523" s="12"/>
      <c r="G1523" s="11"/>
      <c r="H1523" s="11"/>
      <c r="I1523" s="11"/>
      <c r="J1523" s="11"/>
      <c r="K1523" s="11"/>
      <c r="L1523" s="11"/>
      <c r="M1523" s="11"/>
      <c r="N1523" s="11"/>
      <c r="O1523" s="11"/>
      <c r="P1523" s="11"/>
      <c r="Q1523" s="11"/>
    </row>
    <row r="1524">
      <c r="C1524" s="15"/>
      <c r="D1524" s="12"/>
      <c r="E1524" s="12"/>
      <c r="G1524" s="11"/>
      <c r="H1524" s="11"/>
      <c r="I1524" s="11"/>
      <c r="J1524" s="11"/>
      <c r="K1524" s="11"/>
      <c r="L1524" s="11"/>
      <c r="M1524" s="11"/>
      <c r="N1524" s="11"/>
      <c r="O1524" s="11"/>
      <c r="P1524" s="11"/>
      <c r="Q1524" s="11"/>
    </row>
    <row r="1525">
      <c r="C1525" s="15"/>
      <c r="D1525" s="12"/>
      <c r="E1525" s="12"/>
      <c r="G1525" s="11"/>
      <c r="H1525" s="11"/>
      <c r="I1525" s="11"/>
      <c r="J1525" s="11"/>
      <c r="K1525" s="11"/>
      <c r="L1525" s="11"/>
      <c r="M1525" s="11"/>
      <c r="N1525" s="11"/>
      <c r="O1525" s="11"/>
      <c r="P1525" s="11"/>
      <c r="Q1525" s="11"/>
    </row>
    <row r="1526">
      <c r="C1526" s="15"/>
      <c r="D1526" s="12"/>
      <c r="E1526" s="12"/>
      <c r="G1526" s="11"/>
      <c r="H1526" s="11"/>
      <c r="I1526" s="11"/>
      <c r="J1526" s="11"/>
      <c r="K1526" s="11"/>
      <c r="L1526" s="11"/>
      <c r="M1526" s="11"/>
      <c r="N1526" s="11"/>
      <c r="O1526" s="11"/>
      <c r="P1526" s="11"/>
      <c r="Q1526" s="11"/>
    </row>
    <row r="1527">
      <c r="C1527" s="15"/>
      <c r="D1527" s="12"/>
      <c r="E1527" s="12"/>
      <c r="G1527" s="11"/>
      <c r="H1527" s="11"/>
      <c r="I1527" s="11"/>
      <c r="J1527" s="11"/>
      <c r="K1527" s="11"/>
      <c r="L1527" s="11"/>
      <c r="M1527" s="11"/>
      <c r="N1527" s="11"/>
      <c r="O1527" s="11"/>
      <c r="P1527" s="11"/>
      <c r="Q1527" s="11"/>
    </row>
    <row r="1528">
      <c r="C1528" s="15"/>
      <c r="D1528" s="12"/>
      <c r="E1528" s="12"/>
      <c r="G1528" s="11"/>
      <c r="H1528" s="11"/>
      <c r="I1528" s="11"/>
      <c r="J1528" s="11"/>
      <c r="K1528" s="11"/>
      <c r="L1528" s="11"/>
      <c r="M1528" s="11"/>
      <c r="N1528" s="11"/>
      <c r="O1528" s="11"/>
      <c r="P1528" s="11"/>
      <c r="Q1528" s="11"/>
    </row>
    <row r="1529">
      <c r="C1529" s="15"/>
      <c r="D1529" s="12"/>
      <c r="E1529" s="12"/>
      <c r="G1529" s="11"/>
      <c r="H1529" s="11"/>
      <c r="I1529" s="11"/>
      <c r="J1529" s="11"/>
      <c r="K1529" s="11"/>
      <c r="L1529" s="11"/>
      <c r="M1529" s="11"/>
      <c r="N1529" s="11"/>
      <c r="O1529" s="11"/>
      <c r="P1529" s="11"/>
      <c r="Q1529" s="11"/>
    </row>
    <row r="1530">
      <c r="C1530" s="15"/>
      <c r="D1530" s="12"/>
      <c r="E1530" s="12"/>
      <c r="G1530" s="11"/>
      <c r="H1530" s="11"/>
      <c r="I1530" s="11"/>
      <c r="J1530" s="11"/>
      <c r="K1530" s="11"/>
      <c r="L1530" s="11"/>
      <c r="M1530" s="11"/>
      <c r="N1530" s="11"/>
      <c r="O1530" s="11"/>
      <c r="P1530" s="11"/>
      <c r="Q1530" s="11"/>
    </row>
    <row r="1531">
      <c r="C1531" s="15"/>
      <c r="D1531" s="12"/>
      <c r="E1531" s="12"/>
      <c r="G1531" s="11"/>
      <c r="H1531" s="11"/>
      <c r="I1531" s="11"/>
      <c r="J1531" s="11"/>
      <c r="K1531" s="11"/>
      <c r="L1531" s="11"/>
      <c r="M1531" s="11"/>
      <c r="N1531" s="11"/>
      <c r="O1531" s="11"/>
      <c r="P1531" s="11"/>
      <c r="Q1531" s="11"/>
    </row>
    <row r="1532">
      <c r="C1532" s="15"/>
      <c r="D1532" s="12"/>
      <c r="E1532" s="12"/>
      <c r="G1532" s="11"/>
      <c r="H1532" s="11"/>
      <c r="I1532" s="11"/>
      <c r="J1532" s="11"/>
      <c r="K1532" s="11"/>
      <c r="L1532" s="11"/>
      <c r="M1532" s="11"/>
      <c r="N1532" s="11"/>
      <c r="O1532" s="11"/>
      <c r="P1532" s="11"/>
      <c r="Q1532" s="11"/>
    </row>
    <row r="1533">
      <c r="C1533" s="15"/>
      <c r="D1533" s="12"/>
      <c r="E1533" s="12"/>
      <c r="G1533" s="11"/>
      <c r="H1533" s="11"/>
      <c r="I1533" s="11"/>
      <c r="J1533" s="11"/>
      <c r="K1533" s="11"/>
      <c r="L1533" s="11"/>
      <c r="M1533" s="11"/>
      <c r="N1533" s="11"/>
      <c r="O1533" s="11"/>
      <c r="P1533" s="11"/>
      <c r="Q1533" s="11"/>
    </row>
    <row r="1534">
      <c r="C1534" s="15"/>
      <c r="D1534" s="12"/>
      <c r="E1534" s="12"/>
      <c r="G1534" s="11"/>
      <c r="H1534" s="11"/>
      <c r="I1534" s="11"/>
      <c r="J1534" s="11"/>
      <c r="K1534" s="11"/>
      <c r="L1534" s="11"/>
      <c r="M1534" s="11"/>
      <c r="N1534" s="11"/>
      <c r="O1534" s="11"/>
      <c r="P1534" s="11"/>
      <c r="Q1534" s="11"/>
    </row>
    <row r="1535">
      <c r="C1535" s="15"/>
      <c r="D1535" s="12"/>
      <c r="E1535" s="12"/>
      <c r="G1535" s="11"/>
      <c r="H1535" s="11"/>
      <c r="I1535" s="11"/>
      <c r="J1535" s="11"/>
      <c r="K1535" s="11"/>
      <c r="L1535" s="11"/>
      <c r="M1535" s="11"/>
      <c r="N1535" s="11"/>
      <c r="O1535" s="11"/>
      <c r="P1535" s="11"/>
      <c r="Q1535" s="11"/>
    </row>
    <row r="1536">
      <c r="C1536" s="15"/>
      <c r="D1536" s="12"/>
      <c r="E1536" s="12"/>
      <c r="G1536" s="11"/>
      <c r="H1536" s="11"/>
      <c r="I1536" s="11"/>
      <c r="J1536" s="11"/>
      <c r="K1536" s="11"/>
      <c r="L1536" s="11"/>
      <c r="M1536" s="11"/>
      <c r="N1536" s="11"/>
      <c r="O1536" s="11"/>
      <c r="P1536" s="11"/>
      <c r="Q1536" s="11"/>
    </row>
    <row r="1537">
      <c r="C1537" s="15"/>
      <c r="D1537" s="12"/>
      <c r="E1537" s="12"/>
      <c r="G1537" s="11"/>
      <c r="H1537" s="11"/>
      <c r="I1537" s="11"/>
      <c r="J1537" s="11"/>
      <c r="K1537" s="11"/>
      <c r="L1537" s="11"/>
      <c r="M1537" s="11"/>
      <c r="N1537" s="11"/>
      <c r="O1537" s="11"/>
      <c r="P1537" s="11"/>
      <c r="Q1537" s="11"/>
    </row>
    <row r="1538">
      <c r="C1538" s="15"/>
      <c r="D1538" s="12"/>
      <c r="E1538" s="12"/>
      <c r="G1538" s="11"/>
      <c r="H1538" s="11"/>
      <c r="I1538" s="11"/>
      <c r="J1538" s="11"/>
      <c r="K1538" s="11"/>
      <c r="L1538" s="11"/>
      <c r="M1538" s="11"/>
      <c r="N1538" s="11"/>
      <c r="O1538" s="11"/>
      <c r="P1538" s="11"/>
      <c r="Q1538" s="11"/>
    </row>
    <row r="1539">
      <c r="C1539" s="15"/>
      <c r="D1539" s="12"/>
      <c r="E1539" s="12"/>
      <c r="G1539" s="11"/>
      <c r="H1539" s="11"/>
      <c r="I1539" s="11"/>
      <c r="J1539" s="11"/>
      <c r="K1539" s="11"/>
      <c r="L1539" s="11"/>
      <c r="M1539" s="11"/>
      <c r="N1539" s="11"/>
      <c r="O1539" s="11"/>
      <c r="P1539" s="11"/>
      <c r="Q1539" s="11"/>
    </row>
    <row r="1540">
      <c r="C1540" s="15"/>
      <c r="D1540" s="12"/>
      <c r="E1540" s="12"/>
      <c r="G1540" s="11"/>
      <c r="H1540" s="11"/>
      <c r="I1540" s="11"/>
      <c r="J1540" s="11"/>
      <c r="K1540" s="11"/>
      <c r="L1540" s="11"/>
      <c r="M1540" s="11"/>
      <c r="N1540" s="11"/>
      <c r="O1540" s="11"/>
      <c r="P1540" s="11"/>
      <c r="Q1540" s="11"/>
    </row>
    <row r="1541">
      <c r="C1541" s="15"/>
      <c r="D1541" s="12"/>
      <c r="E1541" s="12"/>
      <c r="G1541" s="11"/>
      <c r="H1541" s="11"/>
      <c r="I1541" s="11"/>
      <c r="J1541" s="11"/>
      <c r="K1541" s="11"/>
      <c r="L1541" s="11"/>
      <c r="M1541" s="11"/>
      <c r="N1541" s="11"/>
      <c r="O1541" s="11"/>
      <c r="P1541" s="11"/>
      <c r="Q1541" s="11"/>
    </row>
    <row r="1542">
      <c r="C1542" s="15"/>
      <c r="D1542" s="12"/>
      <c r="E1542" s="12"/>
      <c r="G1542" s="11"/>
      <c r="H1542" s="11"/>
      <c r="I1542" s="11"/>
      <c r="J1542" s="11"/>
      <c r="K1542" s="11"/>
      <c r="L1542" s="11"/>
      <c r="M1542" s="11"/>
      <c r="N1542" s="11"/>
      <c r="O1542" s="11"/>
      <c r="P1542" s="11"/>
      <c r="Q1542" s="11"/>
    </row>
    <row r="1543">
      <c r="C1543" s="15"/>
      <c r="D1543" s="12"/>
      <c r="E1543" s="12"/>
      <c r="G1543" s="11"/>
      <c r="H1543" s="11"/>
      <c r="I1543" s="11"/>
      <c r="J1543" s="11"/>
      <c r="K1543" s="11"/>
      <c r="L1543" s="11"/>
      <c r="M1543" s="11"/>
      <c r="N1543" s="11"/>
      <c r="O1543" s="11"/>
      <c r="P1543" s="11"/>
      <c r="Q1543" s="11"/>
    </row>
    <row r="1544">
      <c r="C1544" s="15"/>
      <c r="D1544" s="12"/>
      <c r="E1544" s="12"/>
      <c r="G1544" s="11"/>
      <c r="H1544" s="11"/>
      <c r="I1544" s="11"/>
      <c r="J1544" s="11"/>
      <c r="K1544" s="11"/>
      <c r="L1544" s="11"/>
      <c r="M1544" s="11"/>
      <c r="N1544" s="11"/>
      <c r="O1544" s="11"/>
      <c r="P1544" s="11"/>
      <c r="Q1544" s="11"/>
    </row>
    <row r="1545">
      <c r="C1545" s="15"/>
      <c r="D1545" s="12"/>
      <c r="E1545" s="12"/>
      <c r="G1545" s="11"/>
      <c r="H1545" s="11"/>
      <c r="I1545" s="11"/>
      <c r="J1545" s="11"/>
      <c r="K1545" s="11"/>
      <c r="L1545" s="11"/>
      <c r="M1545" s="11"/>
      <c r="N1545" s="11"/>
      <c r="O1545" s="11"/>
      <c r="P1545" s="11"/>
      <c r="Q1545" s="11"/>
    </row>
    <row r="1546">
      <c r="C1546" s="15"/>
      <c r="D1546" s="12"/>
      <c r="E1546" s="12"/>
      <c r="G1546" s="11"/>
      <c r="H1546" s="11"/>
      <c r="I1546" s="11"/>
      <c r="J1546" s="11"/>
      <c r="K1546" s="11"/>
      <c r="L1546" s="11"/>
      <c r="M1546" s="11"/>
      <c r="N1546" s="11"/>
      <c r="O1546" s="11"/>
      <c r="P1546" s="11"/>
      <c r="Q1546" s="11"/>
    </row>
    <row r="1547">
      <c r="C1547" s="15"/>
      <c r="D1547" s="12"/>
      <c r="E1547" s="12"/>
      <c r="G1547" s="11"/>
      <c r="H1547" s="11"/>
      <c r="I1547" s="11"/>
      <c r="J1547" s="11"/>
      <c r="K1547" s="11"/>
      <c r="L1547" s="11"/>
      <c r="M1547" s="11"/>
      <c r="N1547" s="11"/>
      <c r="O1547" s="11"/>
      <c r="P1547" s="11"/>
      <c r="Q1547" s="11"/>
    </row>
    <row r="1548">
      <c r="C1548" s="15"/>
      <c r="D1548" s="12"/>
      <c r="E1548" s="12"/>
      <c r="G1548" s="11"/>
      <c r="H1548" s="11"/>
      <c r="I1548" s="11"/>
      <c r="J1548" s="11"/>
      <c r="K1548" s="11"/>
      <c r="L1548" s="11"/>
      <c r="M1548" s="11"/>
      <c r="N1548" s="11"/>
      <c r="O1548" s="11"/>
      <c r="P1548" s="11"/>
      <c r="Q1548" s="11"/>
    </row>
    <row r="1549">
      <c r="C1549" s="15"/>
      <c r="D1549" s="12"/>
      <c r="E1549" s="12"/>
      <c r="G1549" s="11"/>
      <c r="H1549" s="11"/>
      <c r="I1549" s="11"/>
      <c r="J1549" s="11"/>
      <c r="K1549" s="11"/>
      <c r="L1549" s="11"/>
      <c r="M1549" s="11"/>
      <c r="N1549" s="11"/>
      <c r="O1549" s="11"/>
      <c r="P1549" s="11"/>
      <c r="Q1549" s="11"/>
    </row>
    <row r="1550">
      <c r="C1550" s="15"/>
      <c r="D1550" s="12"/>
      <c r="E1550" s="12"/>
      <c r="G1550" s="11"/>
      <c r="H1550" s="11"/>
      <c r="I1550" s="11"/>
      <c r="J1550" s="11"/>
      <c r="K1550" s="11"/>
      <c r="L1550" s="11"/>
      <c r="M1550" s="11"/>
      <c r="N1550" s="11"/>
      <c r="O1550" s="11"/>
      <c r="P1550" s="11"/>
      <c r="Q1550" s="11"/>
    </row>
    <row r="1551">
      <c r="C1551" s="15"/>
      <c r="D1551" s="12"/>
      <c r="E1551" s="12"/>
      <c r="G1551" s="11"/>
      <c r="H1551" s="11"/>
      <c r="I1551" s="11"/>
      <c r="J1551" s="11"/>
      <c r="K1551" s="11"/>
      <c r="L1551" s="11"/>
      <c r="M1551" s="11"/>
      <c r="N1551" s="11"/>
      <c r="O1551" s="11"/>
      <c r="P1551" s="11"/>
      <c r="Q1551" s="11"/>
    </row>
    <row r="1552">
      <c r="C1552" s="15"/>
      <c r="D1552" s="12"/>
      <c r="E1552" s="12"/>
      <c r="G1552" s="11"/>
      <c r="H1552" s="11"/>
      <c r="I1552" s="11"/>
      <c r="J1552" s="11"/>
      <c r="K1552" s="11"/>
      <c r="L1552" s="11"/>
      <c r="M1552" s="11"/>
      <c r="N1552" s="11"/>
      <c r="O1552" s="11"/>
      <c r="P1552" s="11"/>
      <c r="Q1552" s="11"/>
    </row>
    <row r="1553">
      <c r="C1553" s="15"/>
      <c r="D1553" s="12"/>
      <c r="E1553" s="12"/>
      <c r="G1553" s="11"/>
      <c r="H1553" s="11"/>
      <c r="I1553" s="11"/>
      <c r="J1553" s="11"/>
      <c r="K1553" s="11"/>
      <c r="L1553" s="11"/>
      <c r="M1553" s="11"/>
      <c r="N1553" s="11"/>
      <c r="O1553" s="11"/>
      <c r="P1553" s="11"/>
      <c r="Q1553" s="11"/>
    </row>
    <row r="1554">
      <c r="C1554" s="15"/>
      <c r="D1554" s="12"/>
      <c r="E1554" s="12"/>
      <c r="G1554" s="11"/>
      <c r="H1554" s="11"/>
      <c r="I1554" s="11"/>
      <c r="J1554" s="11"/>
      <c r="K1554" s="11"/>
      <c r="L1554" s="11"/>
      <c r="M1554" s="11"/>
      <c r="N1554" s="11"/>
      <c r="O1554" s="11"/>
      <c r="P1554" s="11"/>
      <c r="Q1554" s="11"/>
    </row>
    <row r="1555">
      <c r="C1555" s="15"/>
      <c r="D1555" s="12"/>
      <c r="E1555" s="12"/>
      <c r="G1555" s="11"/>
      <c r="H1555" s="11"/>
      <c r="I1555" s="11"/>
      <c r="J1555" s="11"/>
      <c r="K1555" s="11"/>
      <c r="L1555" s="11"/>
      <c r="M1555" s="11"/>
      <c r="N1555" s="11"/>
      <c r="O1555" s="11"/>
      <c r="P1555" s="11"/>
      <c r="Q1555" s="11"/>
    </row>
    <row r="1556">
      <c r="C1556" s="15"/>
      <c r="D1556" s="12"/>
      <c r="E1556" s="12"/>
      <c r="G1556" s="11"/>
      <c r="H1556" s="11"/>
      <c r="I1556" s="11"/>
      <c r="J1556" s="11"/>
      <c r="K1556" s="11"/>
      <c r="L1556" s="11"/>
      <c r="M1556" s="11"/>
      <c r="N1556" s="11"/>
      <c r="O1556" s="11"/>
      <c r="P1556" s="11"/>
      <c r="Q1556" s="11"/>
    </row>
    <row r="1557">
      <c r="C1557" s="15"/>
      <c r="D1557" s="12"/>
      <c r="E1557" s="12"/>
      <c r="G1557" s="11"/>
      <c r="H1557" s="11"/>
      <c r="I1557" s="11"/>
      <c r="J1557" s="11"/>
      <c r="K1557" s="11"/>
      <c r="L1557" s="11"/>
      <c r="M1557" s="11"/>
      <c r="N1557" s="11"/>
      <c r="O1557" s="11"/>
      <c r="P1557" s="11"/>
      <c r="Q1557" s="11"/>
    </row>
    <row r="1558">
      <c r="C1558" s="15"/>
      <c r="D1558" s="12"/>
      <c r="E1558" s="12"/>
      <c r="G1558" s="11"/>
      <c r="H1558" s="11"/>
      <c r="I1558" s="11"/>
      <c r="J1558" s="11"/>
      <c r="K1558" s="11"/>
      <c r="L1558" s="11"/>
      <c r="M1558" s="11"/>
      <c r="N1558" s="11"/>
      <c r="O1558" s="11"/>
      <c r="P1558" s="11"/>
      <c r="Q1558" s="11"/>
    </row>
    <row r="1559">
      <c r="C1559" s="15"/>
      <c r="D1559" s="12"/>
      <c r="E1559" s="12"/>
      <c r="G1559" s="11"/>
      <c r="H1559" s="11"/>
      <c r="I1559" s="11"/>
      <c r="J1559" s="11"/>
      <c r="K1559" s="11"/>
      <c r="L1559" s="11"/>
      <c r="M1559" s="11"/>
      <c r="N1559" s="11"/>
      <c r="O1559" s="11"/>
      <c r="P1559" s="11"/>
      <c r="Q1559" s="11"/>
    </row>
    <row r="1560">
      <c r="C1560" s="15"/>
      <c r="D1560" s="12"/>
      <c r="E1560" s="12"/>
      <c r="G1560" s="11"/>
      <c r="H1560" s="11"/>
      <c r="I1560" s="11"/>
      <c r="J1560" s="11"/>
      <c r="K1560" s="11"/>
      <c r="L1560" s="11"/>
      <c r="M1560" s="11"/>
      <c r="N1560" s="11"/>
      <c r="O1560" s="11"/>
      <c r="P1560" s="11"/>
      <c r="Q1560" s="11"/>
    </row>
    <row r="1561">
      <c r="C1561" s="15"/>
      <c r="D1561" s="12"/>
      <c r="E1561" s="12"/>
      <c r="G1561" s="11"/>
      <c r="H1561" s="11"/>
      <c r="I1561" s="11"/>
      <c r="J1561" s="11"/>
      <c r="K1561" s="11"/>
      <c r="L1561" s="11"/>
      <c r="M1561" s="11"/>
      <c r="N1561" s="11"/>
      <c r="O1561" s="11"/>
      <c r="P1561" s="11"/>
      <c r="Q1561" s="11"/>
    </row>
    <row r="1562">
      <c r="C1562" s="15"/>
      <c r="D1562" s="12"/>
      <c r="E1562" s="12"/>
      <c r="G1562" s="11"/>
      <c r="H1562" s="11"/>
      <c r="I1562" s="11"/>
      <c r="J1562" s="11"/>
      <c r="K1562" s="11"/>
      <c r="L1562" s="11"/>
      <c r="M1562" s="11"/>
      <c r="N1562" s="11"/>
      <c r="O1562" s="11"/>
      <c r="P1562" s="11"/>
      <c r="Q1562" s="11"/>
    </row>
    <row r="1563">
      <c r="C1563" s="15"/>
      <c r="D1563" s="12"/>
      <c r="E1563" s="12"/>
      <c r="G1563" s="11"/>
      <c r="H1563" s="11"/>
      <c r="I1563" s="11"/>
      <c r="J1563" s="11"/>
      <c r="K1563" s="11"/>
      <c r="L1563" s="11"/>
      <c r="M1563" s="11"/>
      <c r="N1563" s="11"/>
      <c r="O1563" s="11"/>
      <c r="P1563" s="11"/>
      <c r="Q1563" s="11"/>
    </row>
    <row r="1564">
      <c r="C1564" s="15"/>
      <c r="D1564" s="12"/>
      <c r="E1564" s="12"/>
      <c r="G1564" s="11"/>
      <c r="H1564" s="11"/>
      <c r="I1564" s="11"/>
      <c r="J1564" s="11"/>
      <c r="K1564" s="11"/>
      <c r="L1564" s="11"/>
      <c r="M1564" s="11"/>
      <c r="N1564" s="11"/>
      <c r="O1564" s="11"/>
      <c r="P1564" s="11"/>
      <c r="Q1564" s="11"/>
    </row>
    <row r="1565">
      <c r="C1565" s="15"/>
      <c r="D1565" s="12"/>
      <c r="E1565" s="12"/>
      <c r="G1565" s="11"/>
      <c r="H1565" s="11"/>
      <c r="I1565" s="11"/>
      <c r="J1565" s="11"/>
      <c r="K1565" s="11"/>
      <c r="L1565" s="11"/>
      <c r="M1565" s="11"/>
      <c r="N1565" s="11"/>
      <c r="O1565" s="11"/>
      <c r="P1565" s="11"/>
      <c r="Q1565" s="11"/>
    </row>
    <row r="1566">
      <c r="C1566" s="15"/>
      <c r="D1566" s="12"/>
      <c r="E1566" s="12"/>
      <c r="G1566" s="11"/>
      <c r="H1566" s="11"/>
      <c r="I1566" s="11"/>
      <c r="J1566" s="11"/>
      <c r="K1566" s="11"/>
      <c r="L1566" s="11"/>
      <c r="M1566" s="11"/>
      <c r="N1566" s="11"/>
      <c r="O1566" s="11"/>
      <c r="P1566" s="11"/>
      <c r="Q1566" s="11"/>
    </row>
    <row r="1567">
      <c r="C1567" s="15"/>
      <c r="D1567" s="12"/>
      <c r="E1567" s="12"/>
      <c r="G1567" s="11"/>
      <c r="H1567" s="11"/>
      <c r="I1567" s="11"/>
      <c r="J1567" s="11"/>
      <c r="K1567" s="11"/>
      <c r="L1567" s="11"/>
      <c r="M1567" s="11"/>
      <c r="N1567" s="11"/>
      <c r="O1567" s="11"/>
      <c r="P1567" s="11"/>
      <c r="Q1567" s="11"/>
    </row>
    <row r="1568">
      <c r="C1568" s="15"/>
      <c r="D1568" s="12"/>
      <c r="E1568" s="12"/>
      <c r="G1568" s="11"/>
      <c r="H1568" s="11"/>
      <c r="I1568" s="11"/>
      <c r="J1568" s="11"/>
      <c r="K1568" s="11"/>
      <c r="L1568" s="11"/>
      <c r="M1568" s="11"/>
      <c r="N1568" s="11"/>
      <c r="O1568" s="11"/>
      <c r="P1568" s="11"/>
      <c r="Q1568" s="11"/>
    </row>
    <row r="1569">
      <c r="C1569" s="15"/>
      <c r="D1569" s="12"/>
      <c r="E1569" s="12"/>
      <c r="G1569" s="11"/>
      <c r="H1569" s="11"/>
      <c r="I1569" s="11"/>
      <c r="J1569" s="11"/>
      <c r="K1569" s="11"/>
      <c r="L1569" s="11"/>
      <c r="M1569" s="11"/>
      <c r="N1569" s="11"/>
      <c r="O1569" s="11"/>
      <c r="P1569" s="11"/>
      <c r="Q1569" s="11"/>
    </row>
    <row r="1570">
      <c r="C1570" s="15"/>
      <c r="D1570" s="12"/>
      <c r="E1570" s="12"/>
      <c r="G1570" s="11"/>
      <c r="H1570" s="11"/>
      <c r="I1570" s="11"/>
      <c r="J1570" s="11"/>
      <c r="K1570" s="11"/>
      <c r="L1570" s="11"/>
      <c r="M1570" s="11"/>
      <c r="N1570" s="11"/>
      <c r="O1570" s="11"/>
      <c r="P1570" s="11"/>
      <c r="Q1570" s="11"/>
    </row>
    <row r="1571">
      <c r="C1571" s="15"/>
      <c r="D1571" s="12"/>
      <c r="E1571" s="12"/>
      <c r="G1571" s="11"/>
      <c r="H1571" s="11"/>
      <c r="I1571" s="11"/>
      <c r="J1571" s="11"/>
      <c r="K1571" s="11"/>
      <c r="L1571" s="11"/>
      <c r="M1571" s="11"/>
      <c r="N1571" s="11"/>
      <c r="O1571" s="11"/>
      <c r="P1571" s="11"/>
      <c r="Q1571" s="11"/>
    </row>
    <row r="1572">
      <c r="C1572" s="15"/>
      <c r="D1572" s="12"/>
      <c r="E1572" s="12"/>
      <c r="G1572" s="11"/>
      <c r="H1572" s="11"/>
      <c r="I1572" s="11"/>
      <c r="J1572" s="11"/>
      <c r="K1572" s="11"/>
      <c r="L1572" s="11"/>
      <c r="M1572" s="11"/>
      <c r="N1572" s="11"/>
      <c r="O1572" s="11"/>
      <c r="P1572" s="11"/>
      <c r="Q1572" s="11"/>
    </row>
    <row r="1573">
      <c r="C1573" s="15"/>
      <c r="D1573" s="12"/>
      <c r="E1573" s="12"/>
      <c r="G1573" s="11"/>
      <c r="H1573" s="11"/>
      <c r="I1573" s="11"/>
      <c r="J1573" s="11"/>
      <c r="K1573" s="11"/>
      <c r="L1573" s="11"/>
      <c r="M1573" s="11"/>
      <c r="N1573" s="11"/>
      <c r="O1573" s="11"/>
      <c r="P1573" s="11"/>
      <c r="Q1573" s="11"/>
    </row>
    <row r="1574">
      <c r="C1574" s="15"/>
      <c r="D1574" s="12"/>
      <c r="E1574" s="12"/>
      <c r="G1574" s="11"/>
      <c r="H1574" s="11"/>
      <c r="I1574" s="11"/>
      <c r="J1574" s="11"/>
      <c r="K1574" s="11"/>
      <c r="L1574" s="11"/>
      <c r="M1574" s="11"/>
      <c r="N1574" s="11"/>
      <c r="O1574" s="11"/>
      <c r="P1574" s="11"/>
      <c r="Q1574" s="11"/>
    </row>
    <row r="1575">
      <c r="C1575" s="15"/>
      <c r="D1575" s="12"/>
      <c r="E1575" s="12"/>
      <c r="G1575" s="11"/>
      <c r="H1575" s="11"/>
      <c r="I1575" s="11"/>
      <c r="J1575" s="11"/>
      <c r="K1575" s="11"/>
      <c r="L1575" s="11"/>
      <c r="M1575" s="11"/>
      <c r="N1575" s="11"/>
      <c r="O1575" s="11"/>
      <c r="P1575" s="11"/>
      <c r="Q1575" s="11"/>
    </row>
    <row r="1576">
      <c r="C1576" s="15"/>
      <c r="D1576" s="12"/>
      <c r="E1576" s="12"/>
      <c r="G1576" s="11"/>
      <c r="H1576" s="11"/>
      <c r="I1576" s="11"/>
      <c r="J1576" s="11"/>
      <c r="K1576" s="11"/>
      <c r="L1576" s="11"/>
      <c r="M1576" s="11"/>
      <c r="N1576" s="11"/>
      <c r="O1576" s="11"/>
      <c r="P1576" s="11"/>
      <c r="Q1576" s="11"/>
    </row>
    <row r="1577">
      <c r="C1577" s="15"/>
      <c r="D1577" s="12"/>
      <c r="E1577" s="12"/>
      <c r="G1577" s="11"/>
      <c r="H1577" s="11"/>
      <c r="I1577" s="11"/>
      <c r="J1577" s="11"/>
      <c r="K1577" s="11"/>
      <c r="L1577" s="11"/>
      <c r="M1577" s="11"/>
      <c r="N1577" s="11"/>
      <c r="O1577" s="11"/>
      <c r="P1577" s="11"/>
      <c r="Q1577" s="11"/>
    </row>
    <row r="1578">
      <c r="C1578" s="15"/>
      <c r="D1578" s="12"/>
      <c r="E1578" s="12"/>
      <c r="G1578" s="11"/>
      <c r="H1578" s="11"/>
      <c r="I1578" s="11"/>
      <c r="J1578" s="11"/>
      <c r="K1578" s="11"/>
      <c r="L1578" s="11"/>
      <c r="M1578" s="11"/>
      <c r="N1578" s="11"/>
      <c r="O1578" s="11"/>
      <c r="P1578" s="11"/>
      <c r="Q1578" s="11"/>
    </row>
    <row r="1579">
      <c r="C1579" s="15"/>
      <c r="D1579" s="12"/>
      <c r="E1579" s="12"/>
      <c r="G1579" s="11"/>
      <c r="H1579" s="11"/>
      <c r="I1579" s="11"/>
      <c r="J1579" s="11"/>
      <c r="K1579" s="11"/>
      <c r="L1579" s="11"/>
      <c r="M1579" s="11"/>
      <c r="N1579" s="11"/>
      <c r="O1579" s="11"/>
      <c r="P1579" s="11"/>
      <c r="Q1579" s="11"/>
    </row>
    <row r="1580">
      <c r="C1580" s="15"/>
      <c r="D1580" s="12"/>
      <c r="E1580" s="12"/>
      <c r="G1580" s="11"/>
      <c r="H1580" s="11"/>
      <c r="I1580" s="11"/>
      <c r="J1580" s="11"/>
      <c r="K1580" s="11"/>
      <c r="L1580" s="11"/>
      <c r="M1580" s="11"/>
      <c r="N1580" s="11"/>
      <c r="O1580" s="11"/>
      <c r="P1580" s="11"/>
      <c r="Q1580" s="11"/>
    </row>
    <row r="1581">
      <c r="C1581" s="15"/>
      <c r="D1581" s="12"/>
      <c r="E1581" s="12"/>
      <c r="G1581" s="11"/>
      <c r="H1581" s="11"/>
      <c r="I1581" s="11"/>
      <c r="J1581" s="11"/>
      <c r="K1581" s="11"/>
      <c r="L1581" s="11"/>
      <c r="M1581" s="11"/>
      <c r="N1581" s="11"/>
      <c r="O1581" s="11"/>
      <c r="P1581" s="11"/>
      <c r="Q1581" s="11"/>
    </row>
    <row r="1582">
      <c r="C1582" s="15"/>
      <c r="D1582" s="12"/>
      <c r="E1582" s="12"/>
      <c r="G1582" s="11"/>
      <c r="H1582" s="11"/>
      <c r="I1582" s="11"/>
      <c r="J1582" s="11"/>
      <c r="K1582" s="11"/>
      <c r="L1582" s="11"/>
      <c r="M1582" s="11"/>
      <c r="N1582" s="11"/>
      <c r="O1582" s="11"/>
      <c r="P1582" s="11"/>
      <c r="Q1582" s="11"/>
    </row>
    <row r="1583">
      <c r="C1583" s="15"/>
      <c r="D1583" s="12"/>
      <c r="E1583" s="12"/>
      <c r="G1583" s="11"/>
      <c r="H1583" s="11"/>
      <c r="I1583" s="11"/>
      <c r="J1583" s="11"/>
      <c r="K1583" s="11"/>
      <c r="L1583" s="11"/>
      <c r="M1583" s="11"/>
      <c r="N1583" s="11"/>
      <c r="O1583" s="11"/>
      <c r="P1583" s="11"/>
      <c r="Q1583" s="11"/>
    </row>
    <row r="1584">
      <c r="C1584" s="15"/>
      <c r="D1584" s="12"/>
      <c r="E1584" s="12"/>
      <c r="G1584" s="11"/>
      <c r="H1584" s="11"/>
      <c r="I1584" s="11"/>
      <c r="J1584" s="11"/>
      <c r="K1584" s="11"/>
      <c r="L1584" s="11"/>
      <c r="M1584" s="11"/>
      <c r="N1584" s="11"/>
      <c r="O1584" s="11"/>
      <c r="P1584" s="11"/>
      <c r="Q1584" s="11"/>
    </row>
    <row r="1585">
      <c r="C1585" s="15"/>
      <c r="D1585" s="12"/>
      <c r="E1585" s="12"/>
      <c r="G1585" s="11"/>
      <c r="H1585" s="11"/>
      <c r="I1585" s="11"/>
      <c r="J1585" s="11"/>
      <c r="K1585" s="11"/>
      <c r="L1585" s="11"/>
      <c r="M1585" s="11"/>
      <c r="N1585" s="11"/>
      <c r="O1585" s="11"/>
      <c r="P1585" s="11"/>
      <c r="Q1585" s="11"/>
    </row>
    <row r="1586">
      <c r="C1586" s="15"/>
      <c r="D1586" s="12"/>
      <c r="E1586" s="12"/>
      <c r="G1586" s="11"/>
      <c r="H1586" s="11"/>
      <c r="I1586" s="11"/>
      <c r="J1586" s="11"/>
      <c r="K1586" s="11"/>
      <c r="L1586" s="11"/>
      <c r="M1586" s="11"/>
      <c r="N1586" s="11"/>
      <c r="O1586" s="11"/>
      <c r="P1586" s="11"/>
      <c r="Q1586" s="11"/>
    </row>
    <row r="1587">
      <c r="C1587" s="15"/>
      <c r="D1587" s="12"/>
      <c r="E1587" s="12"/>
      <c r="G1587" s="11"/>
      <c r="H1587" s="11"/>
      <c r="I1587" s="11"/>
      <c r="J1587" s="11"/>
      <c r="K1587" s="11"/>
      <c r="L1587" s="11"/>
      <c r="M1587" s="11"/>
      <c r="N1587" s="11"/>
      <c r="O1587" s="11"/>
      <c r="P1587" s="11"/>
      <c r="Q1587" s="11"/>
    </row>
    <row r="1588">
      <c r="C1588" s="15"/>
      <c r="D1588" s="12"/>
      <c r="E1588" s="12"/>
      <c r="G1588" s="11"/>
      <c r="H1588" s="11"/>
      <c r="I1588" s="11"/>
      <c r="J1588" s="11"/>
      <c r="K1588" s="11"/>
      <c r="L1588" s="11"/>
      <c r="M1588" s="11"/>
      <c r="N1588" s="11"/>
      <c r="O1588" s="11"/>
      <c r="P1588" s="11"/>
      <c r="Q1588" s="11"/>
    </row>
    <row r="1589">
      <c r="C1589" s="15"/>
      <c r="D1589" s="12"/>
      <c r="E1589" s="12"/>
      <c r="G1589" s="11"/>
      <c r="H1589" s="11"/>
      <c r="I1589" s="11"/>
      <c r="J1589" s="11"/>
      <c r="K1589" s="11"/>
      <c r="L1589" s="11"/>
      <c r="M1589" s="11"/>
      <c r="N1589" s="11"/>
      <c r="O1589" s="11"/>
      <c r="P1589" s="11"/>
      <c r="Q1589" s="11"/>
    </row>
    <row r="1590">
      <c r="C1590" s="15"/>
      <c r="D1590" s="12"/>
      <c r="E1590" s="12"/>
      <c r="G1590" s="11"/>
      <c r="H1590" s="11"/>
      <c r="I1590" s="11"/>
      <c r="J1590" s="11"/>
      <c r="K1590" s="11"/>
      <c r="L1590" s="11"/>
      <c r="M1590" s="11"/>
      <c r="N1590" s="11"/>
      <c r="O1590" s="11"/>
      <c r="P1590" s="11"/>
      <c r="Q1590" s="11"/>
    </row>
    <row r="1591">
      <c r="C1591" s="15"/>
      <c r="D1591" s="12"/>
      <c r="E1591" s="12"/>
      <c r="G1591" s="11"/>
      <c r="H1591" s="11"/>
      <c r="I1591" s="11"/>
      <c r="J1591" s="11"/>
      <c r="K1591" s="11"/>
      <c r="L1591" s="11"/>
      <c r="M1591" s="11"/>
      <c r="N1591" s="11"/>
      <c r="O1591" s="11"/>
      <c r="P1591" s="11"/>
      <c r="Q1591" s="11"/>
    </row>
    <row r="1592">
      <c r="C1592" s="15"/>
      <c r="D1592" s="12"/>
      <c r="E1592" s="12"/>
      <c r="G1592" s="11"/>
      <c r="H1592" s="11"/>
      <c r="I1592" s="11"/>
      <c r="J1592" s="11"/>
      <c r="K1592" s="11"/>
      <c r="L1592" s="11"/>
      <c r="M1592" s="11"/>
      <c r="N1592" s="11"/>
      <c r="O1592" s="11"/>
      <c r="P1592" s="11"/>
      <c r="Q1592" s="11"/>
    </row>
    <row r="1593">
      <c r="C1593" s="15"/>
      <c r="D1593" s="12"/>
      <c r="E1593" s="12"/>
      <c r="G1593" s="11"/>
      <c r="H1593" s="11"/>
      <c r="I1593" s="11"/>
      <c r="J1593" s="11"/>
      <c r="K1593" s="11"/>
      <c r="L1593" s="11"/>
      <c r="M1593" s="11"/>
      <c r="N1593" s="11"/>
      <c r="O1593" s="11"/>
      <c r="P1593" s="11"/>
      <c r="Q1593" s="11"/>
    </row>
    <row r="1594">
      <c r="C1594" s="15"/>
      <c r="D1594" s="12"/>
      <c r="E1594" s="12"/>
      <c r="G1594" s="11"/>
      <c r="H1594" s="11"/>
      <c r="I1594" s="11"/>
      <c r="J1594" s="11"/>
      <c r="K1594" s="11"/>
      <c r="L1594" s="11"/>
      <c r="M1594" s="11"/>
      <c r="N1594" s="11"/>
      <c r="O1594" s="11"/>
      <c r="P1594" s="11"/>
      <c r="Q1594" s="11"/>
    </row>
    <row r="1595">
      <c r="C1595" s="15"/>
      <c r="D1595" s="12"/>
      <c r="E1595" s="12"/>
      <c r="G1595" s="11"/>
      <c r="H1595" s="11"/>
      <c r="I1595" s="11"/>
      <c r="J1595" s="11"/>
      <c r="K1595" s="11"/>
      <c r="L1595" s="11"/>
      <c r="M1595" s="11"/>
      <c r="N1595" s="11"/>
      <c r="O1595" s="11"/>
      <c r="P1595" s="11"/>
      <c r="Q1595" s="11"/>
    </row>
    <row r="1596">
      <c r="C1596" s="15"/>
      <c r="D1596" s="12"/>
      <c r="E1596" s="12"/>
      <c r="G1596" s="11"/>
      <c r="H1596" s="11"/>
      <c r="I1596" s="11"/>
      <c r="J1596" s="11"/>
      <c r="K1596" s="11"/>
      <c r="L1596" s="11"/>
      <c r="M1596" s="11"/>
      <c r="N1596" s="11"/>
      <c r="O1596" s="11"/>
      <c r="P1596" s="11"/>
      <c r="Q1596" s="11"/>
    </row>
    <row r="1597">
      <c r="C1597" s="15"/>
      <c r="D1597" s="12"/>
      <c r="E1597" s="12"/>
      <c r="G1597" s="11"/>
      <c r="H1597" s="11"/>
      <c r="I1597" s="11"/>
      <c r="J1597" s="11"/>
      <c r="K1597" s="11"/>
      <c r="L1597" s="11"/>
      <c r="M1597" s="11"/>
      <c r="N1597" s="11"/>
      <c r="O1597" s="11"/>
      <c r="P1597" s="11"/>
      <c r="Q1597" s="11"/>
    </row>
    <row r="1598">
      <c r="C1598" s="15"/>
      <c r="D1598" s="12"/>
      <c r="E1598" s="12"/>
      <c r="G1598" s="11"/>
      <c r="H1598" s="11"/>
      <c r="I1598" s="11"/>
      <c r="J1598" s="11"/>
      <c r="K1598" s="11"/>
      <c r="L1598" s="11"/>
      <c r="M1598" s="11"/>
      <c r="N1598" s="11"/>
      <c r="O1598" s="11"/>
      <c r="P1598" s="11"/>
      <c r="Q1598" s="11"/>
    </row>
    <row r="1599">
      <c r="C1599" s="15"/>
      <c r="D1599" s="12"/>
      <c r="E1599" s="12"/>
      <c r="G1599" s="11"/>
      <c r="H1599" s="11"/>
      <c r="I1599" s="11"/>
      <c r="J1599" s="11"/>
      <c r="K1599" s="11"/>
      <c r="L1599" s="11"/>
      <c r="M1599" s="11"/>
      <c r="N1599" s="11"/>
      <c r="O1599" s="11"/>
      <c r="P1599" s="11"/>
      <c r="Q1599" s="11"/>
    </row>
    <row r="1600">
      <c r="C1600" s="15"/>
      <c r="D1600" s="12"/>
      <c r="E1600" s="12"/>
      <c r="G1600" s="11"/>
      <c r="H1600" s="11"/>
      <c r="I1600" s="11"/>
      <c r="J1600" s="11"/>
      <c r="K1600" s="11"/>
      <c r="L1600" s="11"/>
      <c r="M1600" s="11"/>
      <c r="N1600" s="11"/>
      <c r="O1600" s="11"/>
      <c r="P1600" s="11"/>
      <c r="Q1600" s="11"/>
    </row>
    <row r="1601">
      <c r="C1601" s="15"/>
      <c r="D1601" s="12"/>
      <c r="E1601" s="12"/>
      <c r="G1601" s="11"/>
      <c r="H1601" s="11"/>
      <c r="I1601" s="11"/>
      <c r="J1601" s="11"/>
      <c r="K1601" s="11"/>
      <c r="L1601" s="11"/>
      <c r="M1601" s="11"/>
      <c r="N1601" s="11"/>
      <c r="O1601" s="11"/>
      <c r="P1601" s="11"/>
      <c r="Q1601" s="11"/>
    </row>
    <row r="1602">
      <c r="C1602" s="15"/>
      <c r="D1602" s="12"/>
      <c r="E1602" s="12"/>
      <c r="G1602" s="11"/>
      <c r="H1602" s="11"/>
      <c r="I1602" s="11"/>
      <c r="J1602" s="11"/>
      <c r="K1602" s="11"/>
      <c r="L1602" s="11"/>
      <c r="M1602" s="11"/>
      <c r="N1602" s="11"/>
      <c r="O1602" s="11"/>
      <c r="P1602" s="11"/>
      <c r="Q1602" s="11"/>
    </row>
    <row r="1603">
      <c r="C1603" s="15"/>
      <c r="D1603" s="12"/>
      <c r="E1603" s="12"/>
      <c r="G1603" s="11"/>
      <c r="H1603" s="11"/>
      <c r="I1603" s="11"/>
      <c r="J1603" s="11"/>
      <c r="K1603" s="11"/>
      <c r="L1603" s="11"/>
      <c r="M1603" s="11"/>
      <c r="N1603" s="11"/>
      <c r="O1603" s="11"/>
      <c r="P1603" s="11"/>
      <c r="Q1603" s="11"/>
    </row>
    <row r="1604">
      <c r="C1604" s="15"/>
      <c r="D1604" s="12"/>
      <c r="E1604" s="12"/>
      <c r="G1604" s="11"/>
      <c r="H1604" s="11"/>
      <c r="I1604" s="11"/>
      <c r="J1604" s="11"/>
      <c r="K1604" s="11"/>
      <c r="L1604" s="11"/>
      <c r="M1604" s="11"/>
      <c r="N1604" s="11"/>
      <c r="O1604" s="11"/>
      <c r="P1604" s="11"/>
      <c r="Q1604" s="11"/>
    </row>
    <row r="1605">
      <c r="C1605" s="15"/>
      <c r="D1605" s="12"/>
      <c r="E1605" s="12"/>
      <c r="G1605" s="11"/>
      <c r="H1605" s="11"/>
      <c r="I1605" s="11"/>
      <c r="J1605" s="11"/>
      <c r="K1605" s="11"/>
      <c r="L1605" s="11"/>
      <c r="M1605" s="11"/>
      <c r="N1605" s="11"/>
      <c r="O1605" s="11"/>
      <c r="P1605" s="11"/>
      <c r="Q1605" s="11"/>
    </row>
    <row r="1606">
      <c r="C1606" s="15"/>
      <c r="D1606" s="12"/>
      <c r="E1606" s="12"/>
      <c r="G1606" s="11"/>
      <c r="H1606" s="11"/>
      <c r="I1606" s="11"/>
      <c r="J1606" s="11"/>
      <c r="K1606" s="11"/>
      <c r="L1606" s="11"/>
      <c r="M1606" s="11"/>
      <c r="N1606" s="11"/>
      <c r="O1606" s="11"/>
      <c r="P1606" s="11"/>
      <c r="Q1606" s="11"/>
    </row>
    <row r="1607">
      <c r="C1607" s="15"/>
      <c r="D1607" s="12"/>
      <c r="E1607" s="12"/>
      <c r="G1607" s="11"/>
      <c r="H1607" s="11"/>
      <c r="I1607" s="11"/>
      <c r="J1607" s="11"/>
      <c r="K1607" s="11"/>
      <c r="L1607" s="11"/>
      <c r="M1607" s="11"/>
      <c r="N1607" s="11"/>
      <c r="O1607" s="11"/>
      <c r="P1607" s="11"/>
      <c r="Q1607" s="11"/>
    </row>
    <row r="1608">
      <c r="C1608" s="15"/>
      <c r="D1608" s="12"/>
      <c r="E1608" s="12"/>
      <c r="G1608" s="11"/>
      <c r="H1608" s="11"/>
      <c r="I1608" s="11"/>
      <c r="J1608" s="11"/>
      <c r="K1608" s="11"/>
      <c r="L1608" s="11"/>
      <c r="M1608" s="11"/>
      <c r="N1608" s="11"/>
      <c r="O1608" s="11"/>
      <c r="P1608" s="11"/>
      <c r="Q1608" s="11"/>
    </row>
    <row r="1609">
      <c r="C1609" s="15"/>
      <c r="D1609" s="12"/>
      <c r="E1609" s="12"/>
      <c r="G1609" s="11"/>
      <c r="H1609" s="11"/>
      <c r="I1609" s="11"/>
      <c r="J1609" s="11"/>
      <c r="K1609" s="11"/>
      <c r="L1609" s="11"/>
      <c r="M1609" s="11"/>
      <c r="N1609" s="11"/>
      <c r="O1609" s="11"/>
      <c r="P1609" s="11"/>
      <c r="Q1609" s="11"/>
    </row>
  </sheetData>
  <conditionalFormatting sqref="C1:C1609">
    <cfRule type="containsText" dxfId="0" priority="1" operator="containsText" text="KAS">
      <formula>NOT(ISERROR(SEARCH(("KAS"),(C1))))</formula>
    </cfRule>
  </conditionalFormatting>
  <conditionalFormatting sqref="C1:C1609">
    <cfRule type="containsText" dxfId="1" priority="2" operator="containsText" text="BIAYA">
      <formula>NOT(ISERROR(SEARCH(("BIAYA"),(C1))))</formula>
    </cfRule>
  </conditionalFormatting>
  <conditionalFormatting sqref="C1:C1609">
    <cfRule type="beginsWith" dxfId="2" priority="3" operator="beginsWith" text="OMZET">
      <formula>LEFT((C1),LEN("OMZET"))=("OMZET")</formula>
    </cfRule>
  </conditionalFormatting>
  <conditionalFormatting sqref="C1:C1609">
    <cfRule type="containsText" dxfId="3" priority="4" operator="containsText" text="INVESTOR">
      <formula>NOT(ISERROR(SEARCH(("INVESTOR"),(C1))))</formula>
    </cfRule>
  </conditionalFormatting>
  <conditionalFormatting sqref="C1:C1609">
    <cfRule type="containsText" dxfId="4" priority="5" operator="containsText" text="LABA">
      <formula>NOT(ISERROR(SEARCH(("LABA"),(C1))))</formula>
    </cfRule>
  </conditionalFormatting>
  <conditionalFormatting sqref="C1:C1609">
    <cfRule type="containsText" dxfId="5" priority="6" operator="containsText" text="SUPPLY">
      <formula>NOT(ISERROR(SEARCH(("SUPPLY"),(C1))))</formula>
    </cfRule>
  </conditionalFormatting>
  <conditionalFormatting sqref="C1:C1609">
    <cfRule type="containsText" dxfId="4" priority="7" operator="containsText" text="KOMISI">
      <formula>NOT(ISERROR(SEARCH(("KOMISI"),(C1))))</formula>
    </cfRule>
  </conditionalFormatting>
  <conditionalFormatting sqref="C1:C1609">
    <cfRule type="containsText" dxfId="0" priority="8" operator="containsText" text="TABUNGAN">
      <formula>NOT(ISERROR(SEARCH(("TABUNGAN"),(C1))))</formula>
    </cfRule>
  </conditionalFormatting>
  <conditionalFormatting sqref="C1:C1609">
    <cfRule type="containsText" dxfId="6" priority="9" operator="containsText" text="HUTANG">
      <formula>NOT(ISERROR(SEARCH(("HUTANG"),(C1))))</formula>
    </cfRule>
  </conditionalFormatting>
  <dataValidations>
    <dataValidation type="list" allowBlank="1" sqref="C2:C1609">
      <formula1>"KAS,BIAYA,OMZET,OMZET-TOKO,OMZET-ANWAR,OMZET-RIZAL,INVESTOR,SUBSIDI,LUNAS,SUPPLY,LABA,KOMISI,TABUNGAN,HUTANG,PIUTANG,PRIBADI-A,PRIBADI-S"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hidden="1" min="1" max="1" width="12.63"/>
    <col customWidth="1" min="3" max="3" width="19.5"/>
    <col customWidth="1" min="6" max="6" width="48.25"/>
    <col customWidth="1" min="7" max="7" width="13.63"/>
    <col customWidth="1" min="8" max="8" width="18.75"/>
    <col customWidth="1" min="9" max="9" width="16.38"/>
    <col customWidth="1" min="10" max="11" width="13.0"/>
    <col customWidth="1" min="12" max="12" width="14.88"/>
    <col customWidth="1" min="13" max="13" width="12.38"/>
    <col customWidth="1" min="14" max="14" width="17.38"/>
    <col customWidth="1" min="15" max="15" width="14.75"/>
    <col customWidth="1" min="16" max="17" width="15.0"/>
    <col customWidth="1" min="18" max="18" width="3.7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1953</v>
      </c>
      <c r="M1" s="5" t="s">
        <v>11</v>
      </c>
      <c r="N1" s="6" t="s">
        <v>1954</v>
      </c>
      <c r="O1" s="6" t="s">
        <v>12</v>
      </c>
      <c r="P1" s="6" t="s">
        <v>13</v>
      </c>
      <c r="Q1" s="7" t="s">
        <v>14</v>
      </c>
    </row>
    <row r="2">
      <c r="A2" s="1" t="s">
        <v>15</v>
      </c>
      <c r="B2" s="8">
        <v>45839.0</v>
      </c>
      <c r="C2" s="1" t="s">
        <v>16</v>
      </c>
      <c r="D2" s="10">
        <v>1.7E7</v>
      </c>
      <c r="E2" s="10"/>
      <c r="F2" s="1" t="s">
        <v>4024</v>
      </c>
      <c r="G2" s="11">
        <f t="shared" ref="G2:G246" si="1">IF(OR(NOT(ISERROR(SEARCH("OMZET", C2))), NOT(ISERROR(SEARCH("PIUTANG", C2)))), IF(ROW()=2, D2, G1 + D2), IF(ROW()=2, 0, G1))</f>
        <v>0</v>
      </c>
      <c r="H2" s="9">
        <v>0.0</v>
      </c>
      <c r="I2" s="11">
        <f t="shared" ref="I2:I246" si="2">IF(ROW()=2, 0, IF(OR(C2="SUPPLY", C2="HUTANG"), I1+E2, I1))</f>
        <v>0</v>
      </c>
      <c r="J2" s="11">
        <f> IF(ROW()=2, D2 - E2, J1 + D2 - E2)</f>
        <v>17000000</v>
      </c>
      <c r="K2" s="11">
        <f t="shared" ref="K2:K246" si="3">G2 - (H2 + I2)</f>
        <v>0</v>
      </c>
      <c r="L2" s="11">
        <f t="shared" ref="L2:L246" si="4">IF(C2="PRIBADI-A", IF(ROW()=2, IF(D2, -D2, E2), IF(D2, L1-D2, L1+E2)), IF(ROW()=2, 0, L1))</f>
        <v>0</v>
      </c>
      <c r="M2" s="11">
        <f t="shared" ref="M2:M246" si="5">IF(C2="PRIBADI-S", IF(ROW()=2, IF(D2, -D2, E2), IF(D2, M1-D2, M1+E2)), IF(ROW()=2, 0, M1))</f>
        <v>0</v>
      </c>
      <c r="N2" s="11">
        <f t="shared" ref="N2:N7" si="6">(K2/3)-L2</f>
        <v>0</v>
      </c>
      <c r="O2" s="11">
        <f t="shared" ref="O2:O7" si="7">(K2/3)-M2</f>
        <v>0</v>
      </c>
      <c r="P2" s="11">
        <f t="shared" ref="P2:P7" si="8">K2/3</f>
        <v>0</v>
      </c>
      <c r="Q2" s="11">
        <f t="shared" ref="Q2:Q246" si="9">IF(AND(NOT(ISERROR(SEARCH("Cahaya", F2))), OR(C2="INVESTOR", C2="BIAYA")), IF(ROW()=2, IF(D2, -D2, E2), IF(D2, Q1-D2, Q1+E2)), IF(ROW()=2, 0, Q1))</f>
        <v>0</v>
      </c>
    </row>
    <row r="3">
      <c r="A3" s="1" t="s">
        <v>24</v>
      </c>
      <c r="B3" s="8">
        <v>45839.0</v>
      </c>
      <c r="C3" s="1" t="s">
        <v>25</v>
      </c>
      <c r="D3" s="12"/>
      <c r="E3" s="10">
        <v>1285000.0</v>
      </c>
      <c r="F3" s="1" t="s">
        <v>26</v>
      </c>
      <c r="G3" s="11">
        <f t="shared" si="1"/>
        <v>0</v>
      </c>
      <c r="H3" s="11">
        <f t="shared" ref="H3:H246" si="10">IF(ROW()=2, 0, IF(OR(C3="BIAYA", C3="TABUNGAN"), H2 + E3, H2))</f>
        <v>1285000</v>
      </c>
      <c r="I3" s="11">
        <f t="shared" si="2"/>
        <v>0</v>
      </c>
      <c r="J3" s="9">
        <v>1.7E7</v>
      </c>
      <c r="K3" s="11">
        <f t="shared" si="3"/>
        <v>-1285000</v>
      </c>
      <c r="L3" s="11">
        <f t="shared" si="4"/>
        <v>0</v>
      </c>
      <c r="M3" s="11">
        <f t="shared" si="5"/>
        <v>0</v>
      </c>
      <c r="N3" s="11">
        <f t="shared" si="6"/>
        <v>-428333.3333</v>
      </c>
      <c r="O3" s="11">
        <f t="shared" si="7"/>
        <v>-428333.3333</v>
      </c>
      <c r="P3" s="11">
        <f t="shared" si="8"/>
        <v>-428333.3333</v>
      </c>
      <c r="Q3" s="11">
        <f t="shared" si="9"/>
        <v>1285000</v>
      </c>
    </row>
    <row r="4">
      <c r="A4" s="1" t="s">
        <v>2367</v>
      </c>
      <c r="B4" s="8">
        <v>45839.0</v>
      </c>
      <c r="C4" s="1" t="s">
        <v>25</v>
      </c>
      <c r="D4" s="12"/>
      <c r="E4" s="10">
        <v>260000.0</v>
      </c>
      <c r="F4" s="1" t="s">
        <v>62</v>
      </c>
      <c r="G4" s="11">
        <f t="shared" si="1"/>
        <v>0</v>
      </c>
      <c r="H4" s="11">
        <f t="shared" si="10"/>
        <v>1545000</v>
      </c>
      <c r="I4" s="11">
        <f t="shared" si="2"/>
        <v>0</v>
      </c>
      <c r="J4" s="11">
        <f t="shared" ref="J4:J246" si="11"> IF(ROW()=2, D4 - E4, J3 + D4 - E4)</f>
        <v>16740000</v>
      </c>
      <c r="K4" s="11">
        <f t="shared" si="3"/>
        <v>-1545000</v>
      </c>
      <c r="L4" s="11">
        <f t="shared" si="4"/>
        <v>0</v>
      </c>
      <c r="M4" s="11">
        <f t="shared" si="5"/>
        <v>0</v>
      </c>
      <c r="N4" s="11">
        <f t="shared" si="6"/>
        <v>-515000</v>
      </c>
      <c r="O4" s="11">
        <f t="shared" si="7"/>
        <v>-515000</v>
      </c>
      <c r="P4" s="11">
        <f t="shared" si="8"/>
        <v>-515000</v>
      </c>
      <c r="Q4" s="11">
        <f t="shared" si="9"/>
        <v>1285000</v>
      </c>
    </row>
    <row r="5">
      <c r="A5" s="1" t="s">
        <v>3196</v>
      </c>
      <c r="B5" s="8">
        <v>45839.0</v>
      </c>
      <c r="C5" s="1" t="s">
        <v>25</v>
      </c>
      <c r="D5" s="12"/>
      <c r="E5" s="10">
        <v>203000.0</v>
      </c>
      <c r="F5" s="1" t="s">
        <v>1573</v>
      </c>
      <c r="G5" s="11">
        <f t="shared" si="1"/>
        <v>0</v>
      </c>
      <c r="H5" s="11">
        <f t="shared" si="10"/>
        <v>1748000</v>
      </c>
      <c r="I5" s="11">
        <f t="shared" si="2"/>
        <v>0</v>
      </c>
      <c r="J5" s="11">
        <f t="shared" si="11"/>
        <v>16537000</v>
      </c>
      <c r="K5" s="11">
        <f t="shared" si="3"/>
        <v>-1748000</v>
      </c>
      <c r="L5" s="11">
        <f t="shared" si="4"/>
        <v>0</v>
      </c>
      <c r="M5" s="11">
        <f t="shared" si="5"/>
        <v>0</v>
      </c>
      <c r="N5" s="11">
        <f t="shared" si="6"/>
        <v>-582666.6667</v>
      </c>
      <c r="O5" s="11">
        <f t="shared" si="7"/>
        <v>-582666.6667</v>
      </c>
      <c r="P5" s="11">
        <f t="shared" si="8"/>
        <v>-582666.6667</v>
      </c>
      <c r="Q5" s="11">
        <f t="shared" si="9"/>
        <v>1285000</v>
      </c>
    </row>
    <row r="6">
      <c r="A6" s="1" t="s">
        <v>4025</v>
      </c>
      <c r="B6" s="8">
        <v>45839.0</v>
      </c>
      <c r="C6" s="1" t="s">
        <v>25</v>
      </c>
      <c r="D6" s="12"/>
      <c r="E6" s="10">
        <v>200000.0</v>
      </c>
      <c r="F6" s="1" t="s">
        <v>53</v>
      </c>
      <c r="G6" s="11">
        <f t="shared" si="1"/>
        <v>0</v>
      </c>
      <c r="H6" s="11">
        <f t="shared" si="10"/>
        <v>1948000</v>
      </c>
      <c r="I6" s="11">
        <f t="shared" si="2"/>
        <v>0</v>
      </c>
      <c r="J6" s="11">
        <f t="shared" si="11"/>
        <v>16337000</v>
      </c>
      <c r="K6" s="11">
        <f t="shared" si="3"/>
        <v>-1948000</v>
      </c>
      <c r="L6" s="11">
        <f t="shared" si="4"/>
        <v>0</v>
      </c>
      <c r="M6" s="11">
        <f t="shared" si="5"/>
        <v>0</v>
      </c>
      <c r="N6" s="11">
        <f t="shared" si="6"/>
        <v>-649333.3333</v>
      </c>
      <c r="O6" s="11">
        <f t="shared" si="7"/>
        <v>-649333.3333</v>
      </c>
      <c r="P6" s="11">
        <f t="shared" si="8"/>
        <v>-649333.3333</v>
      </c>
      <c r="Q6" s="11">
        <f t="shared" si="9"/>
        <v>1485000</v>
      </c>
    </row>
    <row r="7">
      <c r="A7" s="1" t="s">
        <v>4026</v>
      </c>
      <c r="B7" s="8">
        <v>45839.0</v>
      </c>
      <c r="C7" s="1" t="s">
        <v>1969</v>
      </c>
      <c r="D7" s="10">
        <v>710000.0</v>
      </c>
      <c r="E7" s="12"/>
      <c r="F7" s="1" t="s">
        <v>4027</v>
      </c>
      <c r="G7" s="11">
        <f t="shared" si="1"/>
        <v>710000</v>
      </c>
      <c r="H7" s="11">
        <f t="shared" si="10"/>
        <v>1948000</v>
      </c>
      <c r="I7" s="11">
        <f t="shared" si="2"/>
        <v>0</v>
      </c>
      <c r="J7" s="11">
        <f t="shared" si="11"/>
        <v>17047000</v>
      </c>
      <c r="K7" s="11">
        <f t="shared" si="3"/>
        <v>-1238000</v>
      </c>
      <c r="L7" s="11">
        <f t="shared" si="4"/>
        <v>0</v>
      </c>
      <c r="M7" s="11">
        <f t="shared" si="5"/>
        <v>0</v>
      </c>
      <c r="N7" s="11">
        <f t="shared" si="6"/>
        <v>-412666.6667</v>
      </c>
      <c r="O7" s="11">
        <f t="shared" si="7"/>
        <v>-412666.6667</v>
      </c>
      <c r="P7" s="11">
        <f t="shared" si="8"/>
        <v>-412666.6667</v>
      </c>
      <c r="Q7" s="11">
        <f t="shared" si="9"/>
        <v>1485000</v>
      </c>
    </row>
    <row r="8">
      <c r="A8" s="1" t="s">
        <v>4028</v>
      </c>
      <c r="B8" s="8">
        <v>45839.0</v>
      </c>
      <c r="C8" s="1" t="s">
        <v>6</v>
      </c>
      <c r="D8" s="10">
        <v>480000.0</v>
      </c>
      <c r="E8" s="12"/>
      <c r="F8" s="1" t="s">
        <v>4029</v>
      </c>
      <c r="G8" s="11">
        <f t="shared" si="1"/>
        <v>1190000</v>
      </c>
      <c r="H8" s="11">
        <f t="shared" si="10"/>
        <v>1948000</v>
      </c>
      <c r="I8" s="11">
        <f t="shared" si="2"/>
        <v>0</v>
      </c>
      <c r="J8" s="11">
        <f t="shared" si="11"/>
        <v>17527000</v>
      </c>
      <c r="K8" s="11">
        <f t="shared" si="3"/>
        <v>-758000</v>
      </c>
      <c r="L8" s="11">
        <f t="shared" si="4"/>
        <v>0</v>
      </c>
      <c r="M8" s="11">
        <f t="shared" si="5"/>
        <v>0</v>
      </c>
      <c r="N8" s="11">
        <f t="shared" ref="N8:N246" si="12">(K8/3)-L8</f>
        <v>-252666.6667</v>
      </c>
      <c r="O8" s="11">
        <f t="shared" ref="O8:O246" si="13">(K8/3)-M8</f>
        <v>-252666.6667</v>
      </c>
      <c r="P8" s="11">
        <f t="shared" ref="P8:P246" si="14">K8/3</f>
        <v>-252666.6667</v>
      </c>
      <c r="Q8" s="11">
        <f t="shared" si="9"/>
        <v>1485000</v>
      </c>
    </row>
    <row r="9">
      <c r="A9" s="1" t="s">
        <v>4030</v>
      </c>
      <c r="B9" s="8">
        <v>45839.0</v>
      </c>
      <c r="C9" s="1" t="s">
        <v>6</v>
      </c>
      <c r="D9" s="10">
        <v>40000.0</v>
      </c>
      <c r="E9" s="12"/>
      <c r="F9" s="1" t="s">
        <v>4031</v>
      </c>
      <c r="G9" s="11">
        <f t="shared" si="1"/>
        <v>1230000</v>
      </c>
      <c r="H9" s="11">
        <f t="shared" si="10"/>
        <v>1948000</v>
      </c>
      <c r="I9" s="11">
        <f t="shared" si="2"/>
        <v>0</v>
      </c>
      <c r="J9" s="11">
        <f t="shared" si="11"/>
        <v>17567000</v>
      </c>
      <c r="K9" s="11">
        <f t="shared" si="3"/>
        <v>-718000</v>
      </c>
      <c r="L9" s="11">
        <f t="shared" si="4"/>
        <v>0</v>
      </c>
      <c r="M9" s="11">
        <f t="shared" si="5"/>
        <v>0</v>
      </c>
      <c r="N9" s="11">
        <f t="shared" si="12"/>
        <v>-239333.3333</v>
      </c>
      <c r="O9" s="11">
        <f t="shared" si="13"/>
        <v>-239333.3333</v>
      </c>
      <c r="P9" s="11">
        <f t="shared" si="14"/>
        <v>-239333.3333</v>
      </c>
      <c r="Q9" s="11">
        <f t="shared" si="9"/>
        <v>1485000</v>
      </c>
    </row>
    <row r="10">
      <c r="A10" s="1" t="s">
        <v>4032</v>
      </c>
      <c r="B10" s="8">
        <v>45839.0</v>
      </c>
      <c r="C10" s="1" t="s">
        <v>6</v>
      </c>
      <c r="D10" s="10">
        <v>200000.0</v>
      </c>
      <c r="E10" s="12"/>
      <c r="F10" s="1" t="s">
        <v>2439</v>
      </c>
      <c r="G10" s="11">
        <f t="shared" si="1"/>
        <v>1430000</v>
      </c>
      <c r="H10" s="11">
        <f t="shared" si="10"/>
        <v>1948000</v>
      </c>
      <c r="I10" s="11">
        <f t="shared" si="2"/>
        <v>0</v>
      </c>
      <c r="J10" s="11">
        <f t="shared" si="11"/>
        <v>17767000</v>
      </c>
      <c r="K10" s="11">
        <f t="shared" si="3"/>
        <v>-518000</v>
      </c>
      <c r="L10" s="11">
        <f t="shared" si="4"/>
        <v>0</v>
      </c>
      <c r="M10" s="11">
        <f t="shared" si="5"/>
        <v>0</v>
      </c>
      <c r="N10" s="11">
        <f t="shared" si="12"/>
        <v>-172666.6667</v>
      </c>
      <c r="O10" s="11">
        <f t="shared" si="13"/>
        <v>-172666.6667</v>
      </c>
      <c r="P10" s="11">
        <f t="shared" si="14"/>
        <v>-172666.6667</v>
      </c>
      <c r="Q10" s="11">
        <f t="shared" si="9"/>
        <v>1485000</v>
      </c>
    </row>
    <row r="11">
      <c r="A11" s="1" t="s">
        <v>4033</v>
      </c>
      <c r="B11" s="8">
        <v>45840.0</v>
      </c>
      <c r="C11" s="1" t="s">
        <v>6</v>
      </c>
      <c r="D11" s="10">
        <v>500000.0</v>
      </c>
      <c r="E11" s="12"/>
      <c r="F11" s="1" t="s">
        <v>4034</v>
      </c>
      <c r="G11" s="11">
        <f t="shared" si="1"/>
        <v>1930000</v>
      </c>
      <c r="H11" s="11">
        <f t="shared" si="10"/>
        <v>1948000</v>
      </c>
      <c r="I11" s="11">
        <f t="shared" si="2"/>
        <v>0</v>
      </c>
      <c r="J11" s="11">
        <f t="shared" si="11"/>
        <v>18267000</v>
      </c>
      <c r="K11" s="11">
        <f t="shared" si="3"/>
        <v>-18000</v>
      </c>
      <c r="L11" s="11">
        <f t="shared" si="4"/>
        <v>0</v>
      </c>
      <c r="M11" s="11">
        <f t="shared" si="5"/>
        <v>0</v>
      </c>
      <c r="N11" s="11">
        <f t="shared" si="12"/>
        <v>-6000</v>
      </c>
      <c r="O11" s="11">
        <f t="shared" si="13"/>
        <v>-6000</v>
      </c>
      <c r="P11" s="11">
        <f t="shared" si="14"/>
        <v>-6000</v>
      </c>
      <c r="Q11" s="11">
        <f t="shared" si="9"/>
        <v>1485000</v>
      </c>
    </row>
    <row r="12">
      <c r="A12" s="1" t="s">
        <v>4035</v>
      </c>
      <c r="B12" s="8">
        <v>45840.0</v>
      </c>
      <c r="C12" s="1" t="s">
        <v>6</v>
      </c>
      <c r="D12" s="10">
        <v>550000.0</v>
      </c>
      <c r="E12" s="12"/>
      <c r="F12" s="1" t="s">
        <v>4036</v>
      </c>
      <c r="G12" s="11">
        <f t="shared" si="1"/>
        <v>2480000</v>
      </c>
      <c r="H12" s="11">
        <f t="shared" si="10"/>
        <v>1948000</v>
      </c>
      <c r="I12" s="11">
        <f t="shared" si="2"/>
        <v>0</v>
      </c>
      <c r="J12" s="11">
        <f t="shared" si="11"/>
        <v>18817000</v>
      </c>
      <c r="K12" s="11">
        <f t="shared" si="3"/>
        <v>532000</v>
      </c>
      <c r="L12" s="11">
        <f t="shared" si="4"/>
        <v>0</v>
      </c>
      <c r="M12" s="11">
        <f t="shared" si="5"/>
        <v>0</v>
      </c>
      <c r="N12" s="11">
        <f t="shared" si="12"/>
        <v>177333.3333</v>
      </c>
      <c r="O12" s="11">
        <f t="shared" si="13"/>
        <v>177333.3333</v>
      </c>
      <c r="P12" s="11">
        <f t="shared" si="14"/>
        <v>177333.3333</v>
      </c>
      <c r="Q12" s="11">
        <f t="shared" si="9"/>
        <v>1485000</v>
      </c>
    </row>
    <row r="13">
      <c r="A13" s="1" t="s">
        <v>4037</v>
      </c>
      <c r="B13" s="8">
        <v>45840.0</v>
      </c>
      <c r="C13" s="1" t="s">
        <v>6</v>
      </c>
      <c r="D13" s="10">
        <v>30000.0</v>
      </c>
      <c r="E13" s="12"/>
      <c r="F13" s="1" t="s">
        <v>4038</v>
      </c>
      <c r="G13" s="11">
        <f t="shared" si="1"/>
        <v>2510000</v>
      </c>
      <c r="H13" s="11">
        <f t="shared" si="10"/>
        <v>1948000</v>
      </c>
      <c r="I13" s="11">
        <f t="shared" si="2"/>
        <v>0</v>
      </c>
      <c r="J13" s="11">
        <f t="shared" si="11"/>
        <v>18847000</v>
      </c>
      <c r="K13" s="11">
        <f t="shared" si="3"/>
        <v>562000</v>
      </c>
      <c r="L13" s="11">
        <f t="shared" si="4"/>
        <v>0</v>
      </c>
      <c r="M13" s="11">
        <f t="shared" si="5"/>
        <v>0</v>
      </c>
      <c r="N13" s="11">
        <f t="shared" si="12"/>
        <v>187333.3333</v>
      </c>
      <c r="O13" s="11">
        <f t="shared" si="13"/>
        <v>187333.3333</v>
      </c>
      <c r="P13" s="11">
        <f t="shared" si="14"/>
        <v>187333.3333</v>
      </c>
      <c r="Q13" s="11">
        <f t="shared" si="9"/>
        <v>1485000</v>
      </c>
    </row>
    <row r="14">
      <c r="A14" s="1" t="s">
        <v>4039</v>
      </c>
      <c r="B14" s="8">
        <v>45840.0</v>
      </c>
      <c r="C14" s="1" t="s">
        <v>6</v>
      </c>
      <c r="D14" s="10">
        <v>80000.0</v>
      </c>
      <c r="E14" s="12"/>
      <c r="F14" s="1" t="s">
        <v>2439</v>
      </c>
      <c r="G14" s="11">
        <f t="shared" si="1"/>
        <v>2590000</v>
      </c>
      <c r="H14" s="11">
        <f t="shared" si="10"/>
        <v>1948000</v>
      </c>
      <c r="I14" s="11">
        <f t="shared" si="2"/>
        <v>0</v>
      </c>
      <c r="J14" s="11">
        <f t="shared" si="11"/>
        <v>18927000</v>
      </c>
      <c r="K14" s="11">
        <f t="shared" si="3"/>
        <v>642000</v>
      </c>
      <c r="L14" s="11">
        <f t="shared" si="4"/>
        <v>0</v>
      </c>
      <c r="M14" s="11">
        <f t="shared" si="5"/>
        <v>0</v>
      </c>
      <c r="N14" s="11">
        <f t="shared" si="12"/>
        <v>214000</v>
      </c>
      <c r="O14" s="11">
        <f t="shared" si="13"/>
        <v>214000</v>
      </c>
      <c r="P14" s="11">
        <f t="shared" si="14"/>
        <v>214000</v>
      </c>
      <c r="Q14" s="11">
        <f t="shared" si="9"/>
        <v>1485000</v>
      </c>
    </row>
    <row r="15">
      <c r="A15" s="1" t="s">
        <v>4040</v>
      </c>
      <c r="B15" s="8">
        <v>45840.0</v>
      </c>
      <c r="C15" s="1" t="s">
        <v>1969</v>
      </c>
      <c r="D15" s="10">
        <v>225000.0</v>
      </c>
      <c r="E15" s="12"/>
      <c r="F15" s="1" t="s">
        <v>4041</v>
      </c>
      <c r="G15" s="11">
        <f t="shared" si="1"/>
        <v>2815000</v>
      </c>
      <c r="H15" s="11">
        <f t="shared" si="10"/>
        <v>1948000</v>
      </c>
      <c r="I15" s="11">
        <f t="shared" si="2"/>
        <v>0</v>
      </c>
      <c r="J15" s="11">
        <f t="shared" si="11"/>
        <v>19152000</v>
      </c>
      <c r="K15" s="11">
        <f t="shared" si="3"/>
        <v>867000</v>
      </c>
      <c r="L15" s="11">
        <f t="shared" si="4"/>
        <v>0</v>
      </c>
      <c r="M15" s="11">
        <f t="shared" si="5"/>
        <v>0</v>
      </c>
      <c r="N15" s="11">
        <f t="shared" si="12"/>
        <v>289000</v>
      </c>
      <c r="O15" s="11">
        <f t="shared" si="13"/>
        <v>289000</v>
      </c>
      <c r="P15" s="11">
        <f t="shared" si="14"/>
        <v>289000</v>
      </c>
      <c r="Q15" s="11">
        <f t="shared" si="9"/>
        <v>1485000</v>
      </c>
    </row>
    <row r="16">
      <c r="A16" s="1" t="s">
        <v>4042</v>
      </c>
      <c r="B16" s="8">
        <v>45841.0</v>
      </c>
      <c r="C16" s="1" t="s">
        <v>1969</v>
      </c>
      <c r="D16" s="10">
        <v>415000.0</v>
      </c>
      <c r="E16" s="12"/>
      <c r="F16" s="1" t="s">
        <v>4043</v>
      </c>
      <c r="G16" s="11">
        <f t="shared" si="1"/>
        <v>3230000</v>
      </c>
      <c r="H16" s="11">
        <f t="shared" si="10"/>
        <v>1948000</v>
      </c>
      <c r="I16" s="11">
        <f t="shared" si="2"/>
        <v>0</v>
      </c>
      <c r="J16" s="11">
        <f t="shared" si="11"/>
        <v>19567000</v>
      </c>
      <c r="K16" s="11">
        <f t="shared" si="3"/>
        <v>1282000</v>
      </c>
      <c r="L16" s="11">
        <f t="shared" si="4"/>
        <v>0</v>
      </c>
      <c r="M16" s="11">
        <f t="shared" si="5"/>
        <v>0</v>
      </c>
      <c r="N16" s="11">
        <f t="shared" si="12"/>
        <v>427333.3333</v>
      </c>
      <c r="O16" s="11">
        <f t="shared" si="13"/>
        <v>427333.3333</v>
      </c>
      <c r="P16" s="11">
        <f t="shared" si="14"/>
        <v>427333.3333</v>
      </c>
      <c r="Q16" s="11">
        <f t="shared" si="9"/>
        <v>1485000</v>
      </c>
    </row>
    <row r="17">
      <c r="A17" s="1" t="s">
        <v>4044</v>
      </c>
      <c r="B17" s="8">
        <v>45841.0</v>
      </c>
      <c r="C17" s="1" t="s">
        <v>25</v>
      </c>
      <c r="D17" s="12"/>
      <c r="E17" s="10">
        <v>35000.0</v>
      </c>
      <c r="F17" s="1" t="s">
        <v>4045</v>
      </c>
      <c r="G17" s="11">
        <f t="shared" si="1"/>
        <v>3230000</v>
      </c>
      <c r="H17" s="11">
        <f t="shared" si="10"/>
        <v>1983000</v>
      </c>
      <c r="I17" s="11">
        <f t="shared" si="2"/>
        <v>0</v>
      </c>
      <c r="J17" s="11">
        <f t="shared" si="11"/>
        <v>19532000</v>
      </c>
      <c r="K17" s="11">
        <f t="shared" si="3"/>
        <v>1247000</v>
      </c>
      <c r="L17" s="11">
        <f t="shared" si="4"/>
        <v>0</v>
      </c>
      <c r="M17" s="11">
        <f t="shared" si="5"/>
        <v>0</v>
      </c>
      <c r="N17" s="11">
        <f t="shared" si="12"/>
        <v>415666.6667</v>
      </c>
      <c r="O17" s="11">
        <f t="shared" si="13"/>
        <v>415666.6667</v>
      </c>
      <c r="P17" s="11">
        <f t="shared" si="14"/>
        <v>415666.6667</v>
      </c>
      <c r="Q17" s="11">
        <f t="shared" si="9"/>
        <v>1485000</v>
      </c>
    </row>
    <row r="18">
      <c r="A18" s="1" t="s">
        <v>4046</v>
      </c>
      <c r="B18" s="8">
        <v>45841.0</v>
      </c>
      <c r="C18" s="1" t="s">
        <v>25</v>
      </c>
      <c r="D18" s="12"/>
      <c r="E18" s="10">
        <v>40000.0</v>
      </c>
      <c r="F18" s="1" t="s">
        <v>3290</v>
      </c>
      <c r="G18" s="11">
        <f t="shared" si="1"/>
        <v>3230000</v>
      </c>
      <c r="H18" s="11">
        <f t="shared" si="10"/>
        <v>2023000</v>
      </c>
      <c r="I18" s="11">
        <f t="shared" si="2"/>
        <v>0</v>
      </c>
      <c r="J18" s="11">
        <f t="shared" si="11"/>
        <v>19492000</v>
      </c>
      <c r="K18" s="11">
        <f t="shared" si="3"/>
        <v>1207000</v>
      </c>
      <c r="L18" s="11">
        <f t="shared" si="4"/>
        <v>0</v>
      </c>
      <c r="M18" s="11">
        <f t="shared" si="5"/>
        <v>0</v>
      </c>
      <c r="N18" s="11">
        <f t="shared" si="12"/>
        <v>402333.3333</v>
      </c>
      <c r="O18" s="11">
        <f t="shared" si="13"/>
        <v>402333.3333</v>
      </c>
      <c r="P18" s="11">
        <f t="shared" si="14"/>
        <v>402333.3333</v>
      </c>
      <c r="Q18" s="11">
        <f t="shared" si="9"/>
        <v>1485000</v>
      </c>
    </row>
    <row r="19">
      <c r="A19" s="1" t="s">
        <v>4047</v>
      </c>
      <c r="B19" s="8">
        <v>45841.0</v>
      </c>
      <c r="C19" s="1" t="s">
        <v>6</v>
      </c>
      <c r="D19" s="10">
        <v>119000.0</v>
      </c>
      <c r="E19" s="12"/>
      <c r="F19" s="1" t="s">
        <v>2040</v>
      </c>
      <c r="G19" s="11">
        <f t="shared" si="1"/>
        <v>3349000</v>
      </c>
      <c r="H19" s="11">
        <f t="shared" si="10"/>
        <v>2023000</v>
      </c>
      <c r="I19" s="11">
        <f t="shared" si="2"/>
        <v>0</v>
      </c>
      <c r="J19" s="11">
        <f t="shared" si="11"/>
        <v>19611000</v>
      </c>
      <c r="K19" s="11">
        <f t="shared" si="3"/>
        <v>1326000</v>
      </c>
      <c r="L19" s="11">
        <f t="shared" si="4"/>
        <v>0</v>
      </c>
      <c r="M19" s="11">
        <f t="shared" si="5"/>
        <v>0</v>
      </c>
      <c r="N19" s="11">
        <f t="shared" si="12"/>
        <v>442000</v>
      </c>
      <c r="O19" s="11">
        <f t="shared" si="13"/>
        <v>442000</v>
      </c>
      <c r="P19" s="11">
        <f t="shared" si="14"/>
        <v>442000</v>
      </c>
      <c r="Q19" s="11">
        <f t="shared" si="9"/>
        <v>1485000</v>
      </c>
    </row>
    <row r="20">
      <c r="A20" s="1" t="s">
        <v>4048</v>
      </c>
      <c r="B20" s="8">
        <v>45841.0</v>
      </c>
      <c r="C20" s="1" t="s">
        <v>6</v>
      </c>
      <c r="D20" s="10">
        <v>102000.0</v>
      </c>
      <c r="E20" s="12"/>
      <c r="F20" s="1" t="s">
        <v>4049</v>
      </c>
      <c r="G20" s="11">
        <f t="shared" si="1"/>
        <v>3451000</v>
      </c>
      <c r="H20" s="11">
        <f t="shared" si="10"/>
        <v>2023000</v>
      </c>
      <c r="I20" s="11">
        <f t="shared" si="2"/>
        <v>0</v>
      </c>
      <c r="J20" s="11">
        <f t="shared" si="11"/>
        <v>19713000</v>
      </c>
      <c r="K20" s="11">
        <f t="shared" si="3"/>
        <v>1428000</v>
      </c>
      <c r="L20" s="11">
        <f t="shared" si="4"/>
        <v>0</v>
      </c>
      <c r="M20" s="11">
        <f t="shared" si="5"/>
        <v>0</v>
      </c>
      <c r="N20" s="11">
        <f t="shared" si="12"/>
        <v>476000</v>
      </c>
      <c r="O20" s="11">
        <f t="shared" si="13"/>
        <v>476000</v>
      </c>
      <c r="P20" s="11">
        <f t="shared" si="14"/>
        <v>476000</v>
      </c>
      <c r="Q20" s="11">
        <f t="shared" si="9"/>
        <v>1485000</v>
      </c>
    </row>
    <row r="21">
      <c r="A21" s="1" t="s">
        <v>4050</v>
      </c>
      <c r="B21" s="8">
        <v>45841.0</v>
      </c>
      <c r="C21" s="1" t="s">
        <v>6</v>
      </c>
      <c r="D21" s="10">
        <v>402500.0</v>
      </c>
      <c r="E21" s="12"/>
      <c r="F21" s="1" t="s">
        <v>2872</v>
      </c>
      <c r="G21" s="11">
        <f t="shared" si="1"/>
        <v>3853500</v>
      </c>
      <c r="H21" s="11">
        <f t="shared" si="10"/>
        <v>2023000</v>
      </c>
      <c r="I21" s="11">
        <f t="shared" si="2"/>
        <v>0</v>
      </c>
      <c r="J21" s="11">
        <f t="shared" si="11"/>
        <v>20115500</v>
      </c>
      <c r="K21" s="11">
        <f t="shared" si="3"/>
        <v>1830500</v>
      </c>
      <c r="L21" s="11">
        <f t="shared" si="4"/>
        <v>0</v>
      </c>
      <c r="M21" s="11">
        <f t="shared" si="5"/>
        <v>0</v>
      </c>
      <c r="N21" s="11">
        <f t="shared" si="12"/>
        <v>610166.6667</v>
      </c>
      <c r="O21" s="11">
        <f t="shared" si="13"/>
        <v>610166.6667</v>
      </c>
      <c r="P21" s="11">
        <f t="shared" si="14"/>
        <v>610166.6667</v>
      </c>
      <c r="Q21" s="11">
        <f t="shared" si="9"/>
        <v>1485000</v>
      </c>
    </row>
    <row r="22">
      <c r="A22" s="1" t="s">
        <v>4051</v>
      </c>
      <c r="B22" s="8">
        <v>45842.0</v>
      </c>
      <c r="C22" s="1" t="s">
        <v>25</v>
      </c>
      <c r="D22" s="12"/>
      <c r="E22" s="10">
        <v>115000.0</v>
      </c>
      <c r="F22" s="1" t="s">
        <v>270</v>
      </c>
      <c r="G22" s="11">
        <f t="shared" si="1"/>
        <v>3853500</v>
      </c>
      <c r="H22" s="11">
        <f t="shared" si="10"/>
        <v>2138000</v>
      </c>
      <c r="I22" s="11">
        <f t="shared" si="2"/>
        <v>0</v>
      </c>
      <c r="J22" s="11">
        <f t="shared" si="11"/>
        <v>20000500</v>
      </c>
      <c r="K22" s="11">
        <f t="shared" si="3"/>
        <v>1715500</v>
      </c>
      <c r="L22" s="11">
        <f t="shared" si="4"/>
        <v>0</v>
      </c>
      <c r="M22" s="11">
        <f t="shared" si="5"/>
        <v>0</v>
      </c>
      <c r="N22" s="11">
        <f t="shared" si="12"/>
        <v>571833.3333</v>
      </c>
      <c r="O22" s="11">
        <f t="shared" si="13"/>
        <v>571833.3333</v>
      </c>
      <c r="P22" s="11">
        <f t="shared" si="14"/>
        <v>571833.3333</v>
      </c>
      <c r="Q22" s="11">
        <f t="shared" si="9"/>
        <v>1485000</v>
      </c>
    </row>
    <row r="23">
      <c r="A23" s="1" t="s">
        <v>4052</v>
      </c>
      <c r="B23" s="8">
        <v>45843.0</v>
      </c>
      <c r="C23" s="1" t="s">
        <v>25</v>
      </c>
      <c r="D23" s="12"/>
      <c r="E23" s="10">
        <v>180000.0</v>
      </c>
      <c r="F23" s="1" t="s">
        <v>270</v>
      </c>
      <c r="G23" s="11">
        <f t="shared" si="1"/>
        <v>3853500</v>
      </c>
      <c r="H23" s="11">
        <f t="shared" si="10"/>
        <v>2318000</v>
      </c>
      <c r="I23" s="11">
        <f t="shared" si="2"/>
        <v>0</v>
      </c>
      <c r="J23" s="11">
        <f t="shared" si="11"/>
        <v>19820500</v>
      </c>
      <c r="K23" s="11">
        <f t="shared" si="3"/>
        <v>1535500</v>
      </c>
      <c r="L23" s="11">
        <f t="shared" si="4"/>
        <v>0</v>
      </c>
      <c r="M23" s="11">
        <f t="shared" si="5"/>
        <v>0</v>
      </c>
      <c r="N23" s="11">
        <f t="shared" si="12"/>
        <v>511833.3333</v>
      </c>
      <c r="O23" s="11">
        <f t="shared" si="13"/>
        <v>511833.3333</v>
      </c>
      <c r="P23" s="11">
        <f t="shared" si="14"/>
        <v>511833.3333</v>
      </c>
      <c r="Q23" s="11">
        <f t="shared" si="9"/>
        <v>1485000</v>
      </c>
    </row>
    <row r="24">
      <c r="A24" s="1" t="s">
        <v>4053</v>
      </c>
      <c r="B24" s="8">
        <v>45843.0</v>
      </c>
      <c r="C24" s="1" t="s">
        <v>25</v>
      </c>
      <c r="D24" s="12"/>
      <c r="E24" s="10">
        <v>1650000.0</v>
      </c>
      <c r="F24" s="1" t="s">
        <v>53</v>
      </c>
      <c r="G24" s="11">
        <f t="shared" si="1"/>
        <v>3853500</v>
      </c>
      <c r="H24" s="11">
        <f t="shared" si="10"/>
        <v>3968000</v>
      </c>
      <c r="I24" s="11">
        <f t="shared" si="2"/>
        <v>0</v>
      </c>
      <c r="J24" s="11">
        <f t="shared" si="11"/>
        <v>18170500</v>
      </c>
      <c r="K24" s="11">
        <f t="shared" si="3"/>
        <v>-114500</v>
      </c>
      <c r="L24" s="11">
        <f t="shared" si="4"/>
        <v>0</v>
      </c>
      <c r="M24" s="11">
        <f t="shared" si="5"/>
        <v>0</v>
      </c>
      <c r="N24" s="11">
        <f t="shared" si="12"/>
        <v>-38166.66667</v>
      </c>
      <c r="O24" s="11">
        <f t="shared" si="13"/>
        <v>-38166.66667</v>
      </c>
      <c r="P24" s="11">
        <f t="shared" si="14"/>
        <v>-38166.66667</v>
      </c>
      <c r="Q24" s="11">
        <f t="shared" si="9"/>
        <v>3135000</v>
      </c>
    </row>
    <row r="25">
      <c r="A25" s="1" t="s">
        <v>4054</v>
      </c>
      <c r="B25" s="8">
        <v>45842.0</v>
      </c>
      <c r="C25" s="1" t="s">
        <v>1969</v>
      </c>
      <c r="D25" s="10">
        <v>655000.0</v>
      </c>
      <c r="E25" s="12"/>
      <c r="F25" s="1" t="s">
        <v>4055</v>
      </c>
      <c r="G25" s="11">
        <f t="shared" si="1"/>
        <v>4508500</v>
      </c>
      <c r="H25" s="11">
        <f t="shared" si="10"/>
        <v>3968000</v>
      </c>
      <c r="I25" s="11">
        <f t="shared" si="2"/>
        <v>0</v>
      </c>
      <c r="J25" s="11">
        <f t="shared" si="11"/>
        <v>18825500</v>
      </c>
      <c r="K25" s="11">
        <f t="shared" si="3"/>
        <v>540500</v>
      </c>
      <c r="L25" s="11">
        <f t="shared" si="4"/>
        <v>0</v>
      </c>
      <c r="M25" s="11">
        <f t="shared" si="5"/>
        <v>0</v>
      </c>
      <c r="N25" s="11">
        <f t="shared" si="12"/>
        <v>180166.6667</v>
      </c>
      <c r="O25" s="11">
        <f t="shared" si="13"/>
        <v>180166.6667</v>
      </c>
      <c r="P25" s="11">
        <f t="shared" si="14"/>
        <v>180166.6667</v>
      </c>
      <c r="Q25" s="11">
        <f t="shared" si="9"/>
        <v>3135000</v>
      </c>
    </row>
    <row r="26">
      <c r="A26" s="1" t="s">
        <v>4056</v>
      </c>
      <c r="B26" s="8">
        <v>45843.0</v>
      </c>
      <c r="C26" s="1" t="s">
        <v>1969</v>
      </c>
      <c r="D26" s="10">
        <v>820000.0</v>
      </c>
      <c r="E26" s="12"/>
      <c r="F26" s="1" t="s">
        <v>4057</v>
      </c>
      <c r="G26" s="11">
        <f t="shared" si="1"/>
        <v>5328500</v>
      </c>
      <c r="H26" s="11">
        <f t="shared" si="10"/>
        <v>3968000</v>
      </c>
      <c r="I26" s="11">
        <f t="shared" si="2"/>
        <v>0</v>
      </c>
      <c r="J26" s="11">
        <f t="shared" si="11"/>
        <v>19645500</v>
      </c>
      <c r="K26" s="11">
        <f t="shared" si="3"/>
        <v>1360500</v>
      </c>
      <c r="L26" s="11">
        <f t="shared" si="4"/>
        <v>0</v>
      </c>
      <c r="M26" s="11">
        <f t="shared" si="5"/>
        <v>0</v>
      </c>
      <c r="N26" s="11">
        <f t="shared" si="12"/>
        <v>453500</v>
      </c>
      <c r="O26" s="11">
        <f t="shared" si="13"/>
        <v>453500</v>
      </c>
      <c r="P26" s="11">
        <f t="shared" si="14"/>
        <v>453500</v>
      </c>
      <c r="Q26" s="11">
        <f t="shared" si="9"/>
        <v>3135000</v>
      </c>
    </row>
    <row r="27">
      <c r="A27" s="1" t="s">
        <v>4058</v>
      </c>
      <c r="B27" s="8">
        <v>45843.0</v>
      </c>
      <c r="C27" s="1" t="s">
        <v>25</v>
      </c>
      <c r="D27" s="12"/>
      <c r="E27" s="10">
        <v>7000.0</v>
      </c>
      <c r="F27" s="1" t="s">
        <v>1944</v>
      </c>
      <c r="G27" s="11">
        <f t="shared" si="1"/>
        <v>5328500</v>
      </c>
      <c r="H27" s="11">
        <f t="shared" si="10"/>
        <v>3975000</v>
      </c>
      <c r="I27" s="11">
        <f t="shared" si="2"/>
        <v>0</v>
      </c>
      <c r="J27" s="11">
        <f t="shared" si="11"/>
        <v>19638500</v>
      </c>
      <c r="K27" s="11">
        <f t="shared" si="3"/>
        <v>1353500</v>
      </c>
      <c r="L27" s="11">
        <f t="shared" si="4"/>
        <v>0</v>
      </c>
      <c r="M27" s="11">
        <f t="shared" si="5"/>
        <v>0</v>
      </c>
      <c r="N27" s="11">
        <f t="shared" si="12"/>
        <v>451166.6667</v>
      </c>
      <c r="O27" s="11">
        <f t="shared" si="13"/>
        <v>451166.6667</v>
      </c>
      <c r="P27" s="11">
        <f t="shared" si="14"/>
        <v>451166.6667</v>
      </c>
      <c r="Q27" s="11">
        <f t="shared" si="9"/>
        <v>3135000</v>
      </c>
    </row>
    <row r="28">
      <c r="A28" s="1" t="s">
        <v>4059</v>
      </c>
      <c r="B28" s="8">
        <v>45843.0</v>
      </c>
      <c r="C28" s="1" t="s">
        <v>25</v>
      </c>
      <c r="D28" s="12"/>
      <c r="E28" s="10">
        <v>70000.0</v>
      </c>
      <c r="F28" s="1" t="s">
        <v>84</v>
      </c>
      <c r="G28" s="11">
        <f t="shared" si="1"/>
        <v>5328500</v>
      </c>
      <c r="H28" s="11">
        <f t="shared" si="10"/>
        <v>4045000</v>
      </c>
      <c r="I28" s="11">
        <f t="shared" si="2"/>
        <v>0</v>
      </c>
      <c r="J28" s="11">
        <f t="shared" si="11"/>
        <v>19568500</v>
      </c>
      <c r="K28" s="11">
        <f t="shared" si="3"/>
        <v>1283500</v>
      </c>
      <c r="L28" s="11">
        <f t="shared" si="4"/>
        <v>0</v>
      </c>
      <c r="M28" s="11">
        <f t="shared" si="5"/>
        <v>0</v>
      </c>
      <c r="N28" s="11">
        <f t="shared" si="12"/>
        <v>427833.3333</v>
      </c>
      <c r="O28" s="11">
        <f t="shared" si="13"/>
        <v>427833.3333</v>
      </c>
      <c r="P28" s="11">
        <f t="shared" si="14"/>
        <v>427833.3333</v>
      </c>
      <c r="Q28" s="11">
        <f t="shared" si="9"/>
        <v>3135000</v>
      </c>
    </row>
    <row r="29">
      <c r="A29" s="1" t="s">
        <v>4060</v>
      </c>
      <c r="B29" s="8">
        <v>45845.0</v>
      </c>
      <c r="C29" s="1" t="s">
        <v>25</v>
      </c>
      <c r="D29" s="12"/>
      <c r="E29" s="10">
        <v>128000.0</v>
      </c>
      <c r="F29" s="1" t="s">
        <v>37</v>
      </c>
      <c r="G29" s="11">
        <f t="shared" si="1"/>
        <v>5328500</v>
      </c>
      <c r="H29" s="11">
        <f t="shared" si="10"/>
        <v>4173000</v>
      </c>
      <c r="I29" s="11">
        <f t="shared" si="2"/>
        <v>0</v>
      </c>
      <c r="J29" s="11">
        <f t="shared" si="11"/>
        <v>19440500</v>
      </c>
      <c r="K29" s="11">
        <f t="shared" si="3"/>
        <v>1155500</v>
      </c>
      <c r="L29" s="11">
        <f t="shared" si="4"/>
        <v>0</v>
      </c>
      <c r="M29" s="11">
        <f t="shared" si="5"/>
        <v>0</v>
      </c>
      <c r="N29" s="11">
        <f t="shared" si="12"/>
        <v>385166.6667</v>
      </c>
      <c r="O29" s="11">
        <f t="shared" si="13"/>
        <v>385166.6667</v>
      </c>
      <c r="P29" s="11">
        <f t="shared" si="14"/>
        <v>385166.6667</v>
      </c>
      <c r="Q29" s="11">
        <f t="shared" si="9"/>
        <v>3135000</v>
      </c>
    </row>
    <row r="30">
      <c r="A30" s="1" t="s">
        <v>4061</v>
      </c>
      <c r="B30" s="8">
        <v>45845.0</v>
      </c>
      <c r="C30" s="1" t="s">
        <v>25</v>
      </c>
      <c r="D30" s="12"/>
      <c r="E30" s="10">
        <v>125000.0</v>
      </c>
      <c r="F30" s="1" t="s">
        <v>4062</v>
      </c>
      <c r="G30" s="11">
        <f t="shared" si="1"/>
        <v>5328500</v>
      </c>
      <c r="H30" s="11">
        <f t="shared" si="10"/>
        <v>4298000</v>
      </c>
      <c r="I30" s="11">
        <f t="shared" si="2"/>
        <v>0</v>
      </c>
      <c r="J30" s="11">
        <f t="shared" si="11"/>
        <v>19315500</v>
      </c>
      <c r="K30" s="11">
        <f t="shared" si="3"/>
        <v>1030500</v>
      </c>
      <c r="L30" s="11">
        <f t="shared" si="4"/>
        <v>0</v>
      </c>
      <c r="M30" s="11">
        <f t="shared" si="5"/>
        <v>0</v>
      </c>
      <c r="N30" s="11">
        <f t="shared" si="12"/>
        <v>343500</v>
      </c>
      <c r="O30" s="11">
        <f t="shared" si="13"/>
        <v>343500</v>
      </c>
      <c r="P30" s="11">
        <f t="shared" si="14"/>
        <v>343500</v>
      </c>
      <c r="Q30" s="11">
        <f t="shared" si="9"/>
        <v>3135000</v>
      </c>
    </row>
    <row r="31">
      <c r="A31" s="1" t="s">
        <v>4063</v>
      </c>
      <c r="B31" s="8">
        <v>45845.0</v>
      </c>
      <c r="C31" s="1" t="s">
        <v>25</v>
      </c>
      <c r="D31" s="12"/>
      <c r="E31" s="10">
        <v>203000.0</v>
      </c>
      <c r="F31" s="1" t="s">
        <v>1573</v>
      </c>
      <c r="G31" s="11">
        <f t="shared" si="1"/>
        <v>5328500</v>
      </c>
      <c r="H31" s="11">
        <f t="shared" si="10"/>
        <v>4501000</v>
      </c>
      <c r="I31" s="11">
        <f t="shared" si="2"/>
        <v>0</v>
      </c>
      <c r="J31" s="11">
        <f t="shared" si="11"/>
        <v>19112500</v>
      </c>
      <c r="K31" s="11">
        <f t="shared" si="3"/>
        <v>827500</v>
      </c>
      <c r="L31" s="11">
        <f t="shared" si="4"/>
        <v>0</v>
      </c>
      <c r="M31" s="11">
        <f t="shared" si="5"/>
        <v>0</v>
      </c>
      <c r="N31" s="11">
        <f t="shared" si="12"/>
        <v>275833.3333</v>
      </c>
      <c r="O31" s="11">
        <f t="shared" si="13"/>
        <v>275833.3333</v>
      </c>
      <c r="P31" s="11">
        <f t="shared" si="14"/>
        <v>275833.3333</v>
      </c>
      <c r="Q31" s="11">
        <f t="shared" si="9"/>
        <v>3135000</v>
      </c>
    </row>
    <row r="32">
      <c r="A32" s="1" t="s">
        <v>4064</v>
      </c>
      <c r="B32" s="8">
        <v>45845.0</v>
      </c>
      <c r="C32" s="1" t="s">
        <v>25</v>
      </c>
      <c r="D32" s="12"/>
      <c r="E32" s="10">
        <v>100000.0</v>
      </c>
      <c r="F32" s="1" t="s">
        <v>660</v>
      </c>
      <c r="G32" s="11">
        <f t="shared" si="1"/>
        <v>5328500</v>
      </c>
      <c r="H32" s="11">
        <f t="shared" si="10"/>
        <v>4601000</v>
      </c>
      <c r="I32" s="11">
        <f t="shared" si="2"/>
        <v>0</v>
      </c>
      <c r="J32" s="11">
        <f t="shared" si="11"/>
        <v>19012500</v>
      </c>
      <c r="K32" s="11">
        <f t="shared" si="3"/>
        <v>727500</v>
      </c>
      <c r="L32" s="11">
        <f t="shared" si="4"/>
        <v>0</v>
      </c>
      <c r="M32" s="11">
        <f t="shared" si="5"/>
        <v>0</v>
      </c>
      <c r="N32" s="11">
        <f t="shared" si="12"/>
        <v>242500</v>
      </c>
      <c r="O32" s="11">
        <f t="shared" si="13"/>
        <v>242500</v>
      </c>
      <c r="P32" s="11">
        <f t="shared" si="14"/>
        <v>242500</v>
      </c>
      <c r="Q32" s="11">
        <f t="shared" si="9"/>
        <v>3135000</v>
      </c>
    </row>
    <row r="33">
      <c r="A33" s="1" t="s">
        <v>4065</v>
      </c>
      <c r="B33" s="8">
        <v>45846.0</v>
      </c>
      <c r="C33" s="1" t="s">
        <v>25</v>
      </c>
      <c r="D33" s="12"/>
      <c r="E33" s="10">
        <v>117000.0</v>
      </c>
      <c r="F33" s="1" t="s">
        <v>4066</v>
      </c>
      <c r="G33" s="11">
        <f t="shared" si="1"/>
        <v>5328500</v>
      </c>
      <c r="H33" s="11">
        <f t="shared" si="10"/>
        <v>4718000</v>
      </c>
      <c r="I33" s="11">
        <f t="shared" si="2"/>
        <v>0</v>
      </c>
      <c r="J33" s="11">
        <f t="shared" si="11"/>
        <v>18895500</v>
      </c>
      <c r="K33" s="11">
        <f t="shared" si="3"/>
        <v>610500</v>
      </c>
      <c r="L33" s="11">
        <f t="shared" si="4"/>
        <v>0</v>
      </c>
      <c r="M33" s="11">
        <f t="shared" si="5"/>
        <v>0</v>
      </c>
      <c r="N33" s="11">
        <f t="shared" si="12"/>
        <v>203500</v>
      </c>
      <c r="O33" s="11">
        <f t="shared" si="13"/>
        <v>203500</v>
      </c>
      <c r="P33" s="11">
        <f t="shared" si="14"/>
        <v>203500</v>
      </c>
      <c r="Q33" s="11">
        <f t="shared" si="9"/>
        <v>3135000</v>
      </c>
    </row>
    <row r="34">
      <c r="A34" s="1" t="s">
        <v>4067</v>
      </c>
      <c r="B34" s="8">
        <v>45846.0</v>
      </c>
      <c r="C34" s="1" t="s">
        <v>25</v>
      </c>
      <c r="D34" s="12"/>
      <c r="E34" s="10">
        <v>72000.0</v>
      </c>
      <c r="F34" s="1" t="s">
        <v>4068</v>
      </c>
      <c r="G34" s="11">
        <f t="shared" si="1"/>
        <v>5328500</v>
      </c>
      <c r="H34" s="11">
        <f t="shared" si="10"/>
        <v>4790000</v>
      </c>
      <c r="I34" s="11">
        <f t="shared" si="2"/>
        <v>0</v>
      </c>
      <c r="J34" s="11">
        <f t="shared" si="11"/>
        <v>18823500</v>
      </c>
      <c r="K34" s="11">
        <f t="shared" si="3"/>
        <v>538500</v>
      </c>
      <c r="L34" s="11">
        <f t="shared" si="4"/>
        <v>0</v>
      </c>
      <c r="M34" s="11">
        <f t="shared" si="5"/>
        <v>0</v>
      </c>
      <c r="N34" s="11">
        <f t="shared" si="12"/>
        <v>179500</v>
      </c>
      <c r="O34" s="11">
        <f t="shared" si="13"/>
        <v>179500</v>
      </c>
      <c r="P34" s="11">
        <f t="shared" si="14"/>
        <v>179500</v>
      </c>
      <c r="Q34" s="11">
        <f t="shared" si="9"/>
        <v>3135000</v>
      </c>
    </row>
    <row r="35">
      <c r="A35" s="1" t="s">
        <v>4069</v>
      </c>
      <c r="B35" s="8">
        <v>45846.0</v>
      </c>
      <c r="C35" s="1" t="s">
        <v>25</v>
      </c>
      <c r="D35" s="12"/>
      <c r="E35" s="10">
        <v>172500.0</v>
      </c>
      <c r="F35" s="1" t="s">
        <v>445</v>
      </c>
      <c r="G35" s="11">
        <f t="shared" si="1"/>
        <v>5328500</v>
      </c>
      <c r="H35" s="11">
        <f t="shared" si="10"/>
        <v>4962500</v>
      </c>
      <c r="I35" s="11">
        <f t="shared" si="2"/>
        <v>0</v>
      </c>
      <c r="J35" s="11">
        <f t="shared" si="11"/>
        <v>18651000</v>
      </c>
      <c r="K35" s="11">
        <f t="shared" si="3"/>
        <v>366000</v>
      </c>
      <c r="L35" s="11">
        <f t="shared" si="4"/>
        <v>0</v>
      </c>
      <c r="M35" s="11">
        <f t="shared" si="5"/>
        <v>0</v>
      </c>
      <c r="N35" s="11">
        <f t="shared" si="12"/>
        <v>122000</v>
      </c>
      <c r="O35" s="11">
        <f t="shared" si="13"/>
        <v>122000</v>
      </c>
      <c r="P35" s="11">
        <f t="shared" si="14"/>
        <v>122000</v>
      </c>
      <c r="Q35" s="11">
        <f t="shared" si="9"/>
        <v>3135000</v>
      </c>
    </row>
    <row r="36">
      <c r="A36" s="1" t="s">
        <v>4070</v>
      </c>
      <c r="B36" s="8">
        <v>45841.0</v>
      </c>
      <c r="C36" s="1" t="s">
        <v>6</v>
      </c>
      <c r="D36" s="10">
        <v>15000.0</v>
      </c>
      <c r="E36" s="12"/>
      <c r="F36" s="1" t="s">
        <v>3001</v>
      </c>
      <c r="G36" s="11">
        <f t="shared" si="1"/>
        <v>5343500</v>
      </c>
      <c r="H36" s="11">
        <f t="shared" si="10"/>
        <v>4962500</v>
      </c>
      <c r="I36" s="11">
        <f t="shared" si="2"/>
        <v>0</v>
      </c>
      <c r="J36" s="11">
        <f t="shared" si="11"/>
        <v>18666000</v>
      </c>
      <c r="K36" s="11">
        <f t="shared" si="3"/>
        <v>381000</v>
      </c>
      <c r="L36" s="11">
        <f t="shared" si="4"/>
        <v>0</v>
      </c>
      <c r="M36" s="11">
        <f t="shared" si="5"/>
        <v>0</v>
      </c>
      <c r="N36" s="11">
        <f t="shared" si="12"/>
        <v>127000</v>
      </c>
      <c r="O36" s="11">
        <f t="shared" si="13"/>
        <v>127000</v>
      </c>
      <c r="P36" s="11">
        <f t="shared" si="14"/>
        <v>127000</v>
      </c>
      <c r="Q36" s="11">
        <f t="shared" si="9"/>
        <v>3135000</v>
      </c>
    </row>
    <row r="37">
      <c r="A37" s="1" t="s">
        <v>4071</v>
      </c>
      <c r="B37" s="8">
        <v>45845.0</v>
      </c>
      <c r="C37" s="1" t="s">
        <v>6</v>
      </c>
      <c r="D37" s="10">
        <v>195500.0</v>
      </c>
      <c r="E37" s="12"/>
      <c r="F37" s="1" t="s">
        <v>3239</v>
      </c>
      <c r="G37" s="11">
        <f t="shared" si="1"/>
        <v>5539000</v>
      </c>
      <c r="H37" s="11">
        <f t="shared" si="10"/>
        <v>4962500</v>
      </c>
      <c r="I37" s="11">
        <f t="shared" si="2"/>
        <v>0</v>
      </c>
      <c r="J37" s="11">
        <f t="shared" si="11"/>
        <v>18861500</v>
      </c>
      <c r="K37" s="11">
        <f t="shared" si="3"/>
        <v>576500</v>
      </c>
      <c r="L37" s="11">
        <f t="shared" si="4"/>
        <v>0</v>
      </c>
      <c r="M37" s="11">
        <f t="shared" si="5"/>
        <v>0</v>
      </c>
      <c r="N37" s="11">
        <f t="shared" si="12"/>
        <v>192166.6667</v>
      </c>
      <c r="O37" s="11">
        <f t="shared" si="13"/>
        <v>192166.6667</v>
      </c>
      <c r="P37" s="11">
        <f t="shared" si="14"/>
        <v>192166.6667</v>
      </c>
      <c r="Q37" s="11">
        <f t="shared" si="9"/>
        <v>3135000</v>
      </c>
    </row>
    <row r="38">
      <c r="A38" s="1" t="s">
        <v>4072</v>
      </c>
      <c r="B38" s="8">
        <v>45845.0</v>
      </c>
      <c r="C38" s="1" t="s">
        <v>6</v>
      </c>
      <c r="D38" s="10">
        <v>323000.0</v>
      </c>
      <c r="E38" s="12"/>
      <c r="F38" s="1" t="s">
        <v>2045</v>
      </c>
      <c r="G38" s="11">
        <f t="shared" si="1"/>
        <v>5862000</v>
      </c>
      <c r="H38" s="11">
        <f t="shared" si="10"/>
        <v>4962500</v>
      </c>
      <c r="I38" s="11">
        <f t="shared" si="2"/>
        <v>0</v>
      </c>
      <c r="J38" s="11">
        <f t="shared" si="11"/>
        <v>19184500</v>
      </c>
      <c r="K38" s="11">
        <f t="shared" si="3"/>
        <v>899500</v>
      </c>
      <c r="L38" s="11">
        <f t="shared" si="4"/>
        <v>0</v>
      </c>
      <c r="M38" s="11">
        <f t="shared" si="5"/>
        <v>0</v>
      </c>
      <c r="N38" s="11">
        <f t="shared" si="12"/>
        <v>299833.3333</v>
      </c>
      <c r="O38" s="11">
        <f t="shared" si="13"/>
        <v>299833.3333</v>
      </c>
      <c r="P38" s="11">
        <f t="shared" si="14"/>
        <v>299833.3333</v>
      </c>
      <c r="Q38" s="11">
        <f t="shared" si="9"/>
        <v>3135000</v>
      </c>
    </row>
    <row r="39">
      <c r="A39" s="1" t="s">
        <v>4073</v>
      </c>
      <c r="B39" s="8">
        <v>45842.0</v>
      </c>
      <c r="C39" s="1" t="s">
        <v>6</v>
      </c>
      <c r="D39" s="10">
        <v>459000.0</v>
      </c>
      <c r="E39" s="12"/>
      <c r="F39" s="1" t="s">
        <v>2528</v>
      </c>
      <c r="G39" s="11">
        <f t="shared" si="1"/>
        <v>6321000</v>
      </c>
      <c r="H39" s="11">
        <f t="shared" si="10"/>
        <v>4962500</v>
      </c>
      <c r="I39" s="11">
        <f t="shared" si="2"/>
        <v>0</v>
      </c>
      <c r="J39" s="11">
        <f t="shared" si="11"/>
        <v>19643500</v>
      </c>
      <c r="K39" s="11">
        <f t="shared" si="3"/>
        <v>1358500</v>
      </c>
      <c r="L39" s="11">
        <f t="shared" si="4"/>
        <v>0</v>
      </c>
      <c r="M39" s="11">
        <f t="shared" si="5"/>
        <v>0</v>
      </c>
      <c r="N39" s="11">
        <f t="shared" si="12"/>
        <v>452833.3333</v>
      </c>
      <c r="O39" s="11">
        <f t="shared" si="13"/>
        <v>452833.3333</v>
      </c>
      <c r="P39" s="11">
        <f t="shared" si="14"/>
        <v>452833.3333</v>
      </c>
      <c r="Q39" s="11">
        <f t="shared" si="9"/>
        <v>3135000</v>
      </c>
    </row>
    <row r="40">
      <c r="A40" s="1" t="s">
        <v>4074</v>
      </c>
      <c r="B40" s="8">
        <v>45842.0</v>
      </c>
      <c r="C40" s="1" t="s">
        <v>6</v>
      </c>
      <c r="D40" s="10">
        <v>200000.0</v>
      </c>
      <c r="E40" s="12"/>
      <c r="F40" s="1" t="s">
        <v>2141</v>
      </c>
      <c r="G40" s="11">
        <f t="shared" si="1"/>
        <v>6521000</v>
      </c>
      <c r="H40" s="11">
        <f t="shared" si="10"/>
        <v>4962500</v>
      </c>
      <c r="I40" s="11">
        <f t="shared" si="2"/>
        <v>0</v>
      </c>
      <c r="J40" s="11">
        <f t="shared" si="11"/>
        <v>19843500</v>
      </c>
      <c r="K40" s="11">
        <f t="shared" si="3"/>
        <v>1558500</v>
      </c>
      <c r="L40" s="11">
        <f t="shared" si="4"/>
        <v>0</v>
      </c>
      <c r="M40" s="11">
        <f t="shared" si="5"/>
        <v>0</v>
      </c>
      <c r="N40" s="11">
        <f t="shared" si="12"/>
        <v>519500</v>
      </c>
      <c r="O40" s="11">
        <f t="shared" si="13"/>
        <v>519500</v>
      </c>
      <c r="P40" s="11">
        <f t="shared" si="14"/>
        <v>519500</v>
      </c>
      <c r="Q40" s="11">
        <f t="shared" si="9"/>
        <v>3135000</v>
      </c>
    </row>
    <row r="41">
      <c r="A41" s="1" t="s">
        <v>4075</v>
      </c>
      <c r="B41" s="8">
        <v>45845.0</v>
      </c>
      <c r="C41" s="1" t="s">
        <v>6</v>
      </c>
      <c r="D41" s="10">
        <v>25000.0</v>
      </c>
      <c r="E41" s="12"/>
      <c r="F41" s="1" t="s">
        <v>4076</v>
      </c>
      <c r="G41" s="11">
        <f t="shared" si="1"/>
        <v>6546000</v>
      </c>
      <c r="H41" s="11">
        <f t="shared" si="10"/>
        <v>4962500</v>
      </c>
      <c r="I41" s="11">
        <f t="shared" si="2"/>
        <v>0</v>
      </c>
      <c r="J41" s="11">
        <f t="shared" si="11"/>
        <v>19868500</v>
      </c>
      <c r="K41" s="11">
        <f t="shared" si="3"/>
        <v>1583500</v>
      </c>
      <c r="L41" s="11">
        <f t="shared" si="4"/>
        <v>0</v>
      </c>
      <c r="M41" s="11">
        <f t="shared" si="5"/>
        <v>0</v>
      </c>
      <c r="N41" s="11">
        <f t="shared" si="12"/>
        <v>527833.3333</v>
      </c>
      <c r="O41" s="11">
        <f t="shared" si="13"/>
        <v>527833.3333</v>
      </c>
      <c r="P41" s="11">
        <f t="shared" si="14"/>
        <v>527833.3333</v>
      </c>
      <c r="Q41" s="11">
        <f t="shared" si="9"/>
        <v>3135000</v>
      </c>
    </row>
    <row r="42">
      <c r="A42" s="1" t="s">
        <v>4077</v>
      </c>
      <c r="B42" s="8">
        <v>45845.0</v>
      </c>
      <c r="C42" s="1" t="s">
        <v>6</v>
      </c>
      <c r="D42" s="10">
        <v>560000.0</v>
      </c>
      <c r="E42" s="12"/>
      <c r="F42" s="1" t="s">
        <v>4078</v>
      </c>
      <c r="G42" s="11">
        <f t="shared" si="1"/>
        <v>7106000</v>
      </c>
      <c r="H42" s="11">
        <f t="shared" si="10"/>
        <v>4962500</v>
      </c>
      <c r="I42" s="11">
        <f t="shared" si="2"/>
        <v>0</v>
      </c>
      <c r="J42" s="11">
        <f t="shared" si="11"/>
        <v>20428500</v>
      </c>
      <c r="K42" s="11">
        <f t="shared" si="3"/>
        <v>2143500</v>
      </c>
      <c r="L42" s="11">
        <f t="shared" si="4"/>
        <v>0</v>
      </c>
      <c r="M42" s="11">
        <f t="shared" si="5"/>
        <v>0</v>
      </c>
      <c r="N42" s="11">
        <f t="shared" si="12"/>
        <v>714500</v>
      </c>
      <c r="O42" s="11">
        <f t="shared" si="13"/>
        <v>714500</v>
      </c>
      <c r="P42" s="11">
        <f t="shared" si="14"/>
        <v>714500</v>
      </c>
      <c r="Q42" s="11">
        <f t="shared" si="9"/>
        <v>3135000</v>
      </c>
    </row>
    <row r="43">
      <c r="A43" s="1" t="s">
        <v>4079</v>
      </c>
      <c r="B43" s="8">
        <v>45845.0</v>
      </c>
      <c r="C43" s="1" t="s">
        <v>6</v>
      </c>
      <c r="D43" s="10">
        <v>200000.0</v>
      </c>
      <c r="E43" s="12"/>
      <c r="F43" s="1" t="s">
        <v>4080</v>
      </c>
      <c r="G43" s="11">
        <f t="shared" si="1"/>
        <v>7306000</v>
      </c>
      <c r="H43" s="11">
        <f t="shared" si="10"/>
        <v>4962500</v>
      </c>
      <c r="I43" s="11">
        <f t="shared" si="2"/>
        <v>0</v>
      </c>
      <c r="J43" s="11">
        <f t="shared" si="11"/>
        <v>20628500</v>
      </c>
      <c r="K43" s="11">
        <f t="shared" si="3"/>
        <v>2343500</v>
      </c>
      <c r="L43" s="11">
        <f t="shared" si="4"/>
        <v>0</v>
      </c>
      <c r="M43" s="11">
        <f t="shared" si="5"/>
        <v>0</v>
      </c>
      <c r="N43" s="11">
        <f t="shared" si="12"/>
        <v>781166.6667</v>
      </c>
      <c r="O43" s="11">
        <f t="shared" si="13"/>
        <v>781166.6667</v>
      </c>
      <c r="P43" s="11">
        <f t="shared" si="14"/>
        <v>781166.6667</v>
      </c>
      <c r="Q43" s="11">
        <f t="shared" si="9"/>
        <v>3135000</v>
      </c>
    </row>
    <row r="44">
      <c r="A44" s="1" t="s">
        <v>4081</v>
      </c>
      <c r="B44" s="8">
        <v>45845.0</v>
      </c>
      <c r="C44" s="1" t="s">
        <v>6</v>
      </c>
      <c r="D44" s="10">
        <v>160000.0</v>
      </c>
      <c r="E44" s="12"/>
      <c r="F44" s="1" t="s">
        <v>4082</v>
      </c>
      <c r="G44" s="11">
        <f t="shared" si="1"/>
        <v>7466000</v>
      </c>
      <c r="H44" s="11">
        <f t="shared" si="10"/>
        <v>4962500</v>
      </c>
      <c r="I44" s="11">
        <f t="shared" si="2"/>
        <v>0</v>
      </c>
      <c r="J44" s="11">
        <f t="shared" si="11"/>
        <v>20788500</v>
      </c>
      <c r="K44" s="11">
        <f t="shared" si="3"/>
        <v>2503500</v>
      </c>
      <c r="L44" s="11">
        <f t="shared" si="4"/>
        <v>0</v>
      </c>
      <c r="M44" s="11">
        <f t="shared" si="5"/>
        <v>0</v>
      </c>
      <c r="N44" s="11">
        <f t="shared" si="12"/>
        <v>834500</v>
      </c>
      <c r="O44" s="11">
        <f t="shared" si="13"/>
        <v>834500</v>
      </c>
      <c r="P44" s="11">
        <f t="shared" si="14"/>
        <v>834500</v>
      </c>
      <c r="Q44" s="11">
        <f t="shared" si="9"/>
        <v>3135000</v>
      </c>
    </row>
    <row r="45">
      <c r="A45" s="1" t="s">
        <v>4083</v>
      </c>
      <c r="B45" s="8">
        <v>45845.0</v>
      </c>
      <c r="C45" s="1" t="s">
        <v>6</v>
      </c>
      <c r="D45" s="10">
        <v>331000.0</v>
      </c>
      <c r="E45" s="12"/>
      <c r="F45" s="1" t="s">
        <v>2872</v>
      </c>
      <c r="G45" s="11">
        <f t="shared" si="1"/>
        <v>7797000</v>
      </c>
      <c r="H45" s="11">
        <f t="shared" si="10"/>
        <v>4962500</v>
      </c>
      <c r="I45" s="11">
        <f t="shared" si="2"/>
        <v>0</v>
      </c>
      <c r="J45" s="11">
        <f t="shared" si="11"/>
        <v>21119500</v>
      </c>
      <c r="K45" s="11">
        <f t="shared" si="3"/>
        <v>2834500</v>
      </c>
      <c r="L45" s="11">
        <f t="shared" si="4"/>
        <v>0</v>
      </c>
      <c r="M45" s="11">
        <f t="shared" si="5"/>
        <v>0</v>
      </c>
      <c r="N45" s="11">
        <f t="shared" si="12"/>
        <v>944833.3333</v>
      </c>
      <c r="O45" s="11">
        <f t="shared" si="13"/>
        <v>944833.3333</v>
      </c>
      <c r="P45" s="11">
        <f t="shared" si="14"/>
        <v>944833.3333</v>
      </c>
      <c r="Q45" s="11">
        <f t="shared" si="9"/>
        <v>3135000</v>
      </c>
    </row>
    <row r="46">
      <c r="A46" s="1" t="s">
        <v>4084</v>
      </c>
      <c r="B46" s="8">
        <v>45845.0</v>
      </c>
      <c r="C46" s="1" t="s">
        <v>6</v>
      </c>
      <c r="D46" s="10">
        <v>120000.0</v>
      </c>
      <c r="E46" s="12"/>
      <c r="F46" s="1" t="s">
        <v>4085</v>
      </c>
      <c r="G46" s="11">
        <f t="shared" si="1"/>
        <v>7917000</v>
      </c>
      <c r="H46" s="11">
        <f t="shared" si="10"/>
        <v>4962500</v>
      </c>
      <c r="I46" s="11">
        <f t="shared" si="2"/>
        <v>0</v>
      </c>
      <c r="J46" s="11">
        <f t="shared" si="11"/>
        <v>21239500</v>
      </c>
      <c r="K46" s="11">
        <f t="shared" si="3"/>
        <v>2954500</v>
      </c>
      <c r="L46" s="11">
        <f t="shared" si="4"/>
        <v>0</v>
      </c>
      <c r="M46" s="11">
        <f t="shared" si="5"/>
        <v>0</v>
      </c>
      <c r="N46" s="11">
        <f t="shared" si="12"/>
        <v>984833.3333</v>
      </c>
      <c r="O46" s="11">
        <f t="shared" si="13"/>
        <v>984833.3333</v>
      </c>
      <c r="P46" s="11">
        <f t="shared" si="14"/>
        <v>984833.3333</v>
      </c>
      <c r="Q46" s="11">
        <f t="shared" si="9"/>
        <v>3135000</v>
      </c>
    </row>
    <row r="47">
      <c r="A47" s="1" t="s">
        <v>4086</v>
      </c>
      <c r="B47" s="8">
        <v>45845.0</v>
      </c>
      <c r="C47" s="1" t="s">
        <v>6</v>
      </c>
      <c r="D47" s="10">
        <v>15000.0</v>
      </c>
      <c r="E47" s="12"/>
      <c r="F47" s="1" t="s">
        <v>4087</v>
      </c>
      <c r="G47" s="11">
        <f t="shared" si="1"/>
        <v>7932000</v>
      </c>
      <c r="H47" s="11">
        <f t="shared" si="10"/>
        <v>4962500</v>
      </c>
      <c r="I47" s="11">
        <f t="shared" si="2"/>
        <v>0</v>
      </c>
      <c r="J47" s="11">
        <f t="shared" si="11"/>
        <v>21254500</v>
      </c>
      <c r="K47" s="11">
        <f t="shared" si="3"/>
        <v>2969500</v>
      </c>
      <c r="L47" s="11">
        <f t="shared" si="4"/>
        <v>0</v>
      </c>
      <c r="M47" s="11">
        <f t="shared" si="5"/>
        <v>0</v>
      </c>
      <c r="N47" s="11">
        <f t="shared" si="12"/>
        <v>989833.3333</v>
      </c>
      <c r="O47" s="11">
        <f t="shared" si="13"/>
        <v>989833.3333</v>
      </c>
      <c r="P47" s="11">
        <f t="shared" si="14"/>
        <v>989833.3333</v>
      </c>
      <c r="Q47" s="11">
        <f t="shared" si="9"/>
        <v>3135000</v>
      </c>
    </row>
    <row r="48">
      <c r="A48" s="1" t="s">
        <v>4088</v>
      </c>
      <c r="B48" s="8">
        <v>45845.0</v>
      </c>
      <c r="C48" s="1" t="s">
        <v>6</v>
      </c>
      <c r="D48" s="10">
        <v>850000.0</v>
      </c>
      <c r="E48" s="12"/>
      <c r="F48" s="1" t="s">
        <v>2443</v>
      </c>
      <c r="G48" s="11">
        <f t="shared" si="1"/>
        <v>8782000</v>
      </c>
      <c r="H48" s="11">
        <f t="shared" si="10"/>
        <v>4962500</v>
      </c>
      <c r="I48" s="11">
        <f t="shared" si="2"/>
        <v>0</v>
      </c>
      <c r="J48" s="11">
        <f t="shared" si="11"/>
        <v>22104500</v>
      </c>
      <c r="K48" s="11">
        <f t="shared" si="3"/>
        <v>3819500</v>
      </c>
      <c r="L48" s="11">
        <f t="shared" si="4"/>
        <v>0</v>
      </c>
      <c r="M48" s="11">
        <f t="shared" si="5"/>
        <v>0</v>
      </c>
      <c r="N48" s="11">
        <f t="shared" si="12"/>
        <v>1273166.667</v>
      </c>
      <c r="O48" s="11">
        <f t="shared" si="13"/>
        <v>1273166.667</v>
      </c>
      <c r="P48" s="11">
        <f t="shared" si="14"/>
        <v>1273166.667</v>
      </c>
      <c r="Q48" s="11">
        <f t="shared" si="9"/>
        <v>3135000</v>
      </c>
    </row>
    <row r="49">
      <c r="A49" s="1" t="s">
        <v>4089</v>
      </c>
      <c r="B49" s="8">
        <v>45845.0</v>
      </c>
      <c r="C49" s="1" t="s">
        <v>6</v>
      </c>
      <c r="D49" s="10">
        <v>200000.0</v>
      </c>
      <c r="E49" s="12"/>
      <c r="F49" s="1" t="s">
        <v>4090</v>
      </c>
      <c r="G49" s="11">
        <f t="shared" si="1"/>
        <v>8982000</v>
      </c>
      <c r="H49" s="11">
        <f t="shared" si="10"/>
        <v>4962500</v>
      </c>
      <c r="I49" s="11">
        <f t="shared" si="2"/>
        <v>0</v>
      </c>
      <c r="J49" s="11">
        <f t="shared" si="11"/>
        <v>22304500</v>
      </c>
      <c r="K49" s="11">
        <f t="shared" si="3"/>
        <v>4019500</v>
      </c>
      <c r="L49" s="11">
        <f t="shared" si="4"/>
        <v>0</v>
      </c>
      <c r="M49" s="11">
        <f t="shared" si="5"/>
        <v>0</v>
      </c>
      <c r="N49" s="11">
        <f t="shared" si="12"/>
        <v>1339833.333</v>
      </c>
      <c r="O49" s="11">
        <f t="shared" si="13"/>
        <v>1339833.333</v>
      </c>
      <c r="P49" s="11">
        <f t="shared" si="14"/>
        <v>1339833.333</v>
      </c>
      <c r="Q49" s="11">
        <f t="shared" si="9"/>
        <v>3135000</v>
      </c>
    </row>
    <row r="50">
      <c r="A50" s="1" t="s">
        <v>4091</v>
      </c>
      <c r="B50" s="8">
        <v>45846.0</v>
      </c>
      <c r="C50" s="1" t="s">
        <v>6</v>
      </c>
      <c r="D50" s="10">
        <v>208800.0</v>
      </c>
      <c r="E50" s="12"/>
      <c r="F50" s="1" t="s">
        <v>4090</v>
      </c>
      <c r="G50" s="11">
        <f t="shared" si="1"/>
        <v>9190800</v>
      </c>
      <c r="H50" s="11">
        <f t="shared" si="10"/>
        <v>4962500</v>
      </c>
      <c r="I50" s="11">
        <f t="shared" si="2"/>
        <v>0</v>
      </c>
      <c r="J50" s="11">
        <f t="shared" si="11"/>
        <v>22513300</v>
      </c>
      <c r="K50" s="11">
        <f t="shared" si="3"/>
        <v>4228300</v>
      </c>
      <c r="L50" s="11">
        <f t="shared" si="4"/>
        <v>0</v>
      </c>
      <c r="M50" s="11">
        <f t="shared" si="5"/>
        <v>0</v>
      </c>
      <c r="N50" s="11">
        <f t="shared" si="12"/>
        <v>1409433.333</v>
      </c>
      <c r="O50" s="11">
        <f t="shared" si="13"/>
        <v>1409433.333</v>
      </c>
      <c r="P50" s="11">
        <f t="shared" si="14"/>
        <v>1409433.333</v>
      </c>
      <c r="Q50" s="11">
        <f t="shared" si="9"/>
        <v>3135000</v>
      </c>
    </row>
    <row r="51">
      <c r="A51" s="1" t="s">
        <v>4092</v>
      </c>
      <c r="B51" s="8">
        <v>45846.0</v>
      </c>
      <c r="C51" s="1" t="s">
        <v>6</v>
      </c>
      <c r="D51" s="10">
        <v>170000.0</v>
      </c>
      <c r="E51" s="12"/>
      <c r="F51" s="1" t="s">
        <v>4093</v>
      </c>
      <c r="G51" s="11">
        <f t="shared" si="1"/>
        <v>9360800</v>
      </c>
      <c r="H51" s="11">
        <f t="shared" si="10"/>
        <v>4962500</v>
      </c>
      <c r="I51" s="11">
        <f t="shared" si="2"/>
        <v>0</v>
      </c>
      <c r="J51" s="11">
        <f t="shared" si="11"/>
        <v>22683300</v>
      </c>
      <c r="K51" s="11">
        <f t="shared" si="3"/>
        <v>4398300</v>
      </c>
      <c r="L51" s="11">
        <f t="shared" si="4"/>
        <v>0</v>
      </c>
      <c r="M51" s="11">
        <f t="shared" si="5"/>
        <v>0</v>
      </c>
      <c r="N51" s="11">
        <f t="shared" si="12"/>
        <v>1466100</v>
      </c>
      <c r="O51" s="11">
        <f t="shared" si="13"/>
        <v>1466100</v>
      </c>
      <c r="P51" s="11">
        <f t="shared" si="14"/>
        <v>1466100</v>
      </c>
      <c r="Q51" s="11">
        <f t="shared" si="9"/>
        <v>3135000</v>
      </c>
    </row>
    <row r="52">
      <c r="A52" s="1" t="s">
        <v>4094</v>
      </c>
      <c r="B52" s="8">
        <v>45847.0</v>
      </c>
      <c r="C52" s="1" t="s">
        <v>25</v>
      </c>
      <c r="D52" s="12"/>
      <c r="E52" s="10">
        <v>145000.0</v>
      </c>
      <c r="F52" s="1" t="s">
        <v>4095</v>
      </c>
      <c r="G52" s="11">
        <f t="shared" si="1"/>
        <v>9360800</v>
      </c>
      <c r="H52" s="11">
        <f t="shared" si="10"/>
        <v>5107500</v>
      </c>
      <c r="I52" s="11">
        <f t="shared" si="2"/>
        <v>0</v>
      </c>
      <c r="J52" s="11">
        <f t="shared" si="11"/>
        <v>22538300</v>
      </c>
      <c r="K52" s="11">
        <f t="shared" si="3"/>
        <v>4253300</v>
      </c>
      <c r="L52" s="11">
        <f t="shared" si="4"/>
        <v>0</v>
      </c>
      <c r="M52" s="11">
        <f t="shared" si="5"/>
        <v>0</v>
      </c>
      <c r="N52" s="11">
        <f t="shared" si="12"/>
        <v>1417766.667</v>
      </c>
      <c r="O52" s="11">
        <f t="shared" si="13"/>
        <v>1417766.667</v>
      </c>
      <c r="P52" s="11">
        <f t="shared" si="14"/>
        <v>1417766.667</v>
      </c>
      <c r="Q52" s="11">
        <f t="shared" si="9"/>
        <v>3135000</v>
      </c>
    </row>
    <row r="53">
      <c r="A53" s="1" t="s">
        <v>4096</v>
      </c>
      <c r="B53" s="8">
        <v>45847.0</v>
      </c>
      <c r="C53" s="1" t="s">
        <v>25</v>
      </c>
      <c r="D53" s="12"/>
      <c r="E53" s="10">
        <v>21000.0</v>
      </c>
      <c r="F53" s="1" t="s">
        <v>2386</v>
      </c>
      <c r="G53" s="11">
        <f t="shared" si="1"/>
        <v>9360800</v>
      </c>
      <c r="H53" s="11">
        <f t="shared" si="10"/>
        <v>5128500</v>
      </c>
      <c r="I53" s="11">
        <f t="shared" si="2"/>
        <v>0</v>
      </c>
      <c r="J53" s="11">
        <f t="shared" si="11"/>
        <v>22517300</v>
      </c>
      <c r="K53" s="11">
        <f t="shared" si="3"/>
        <v>4232300</v>
      </c>
      <c r="L53" s="11">
        <f t="shared" si="4"/>
        <v>0</v>
      </c>
      <c r="M53" s="11">
        <f t="shared" si="5"/>
        <v>0</v>
      </c>
      <c r="N53" s="11">
        <f t="shared" si="12"/>
        <v>1410766.667</v>
      </c>
      <c r="O53" s="11">
        <f t="shared" si="13"/>
        <v>1410766.667</v>
      </c>
      <c r="P53" s="11">
        <f t="shared" si="14"/>
        <v>1410766.667</v>
      </c>
      <c r="Q53" s="11">
        <f t="shared" si="9"/>
        <v>3135000</v>
      </c>
    </row>
    <row r="54">
      <c r="A54" s="1" t="s">
        <v>4097</v>
      </c>
      <c r="B54" s="8">
        <v>45847.0</v>
      </c>
      <c r="C54" s="1" t="s">
        <v>25</v>
      </c>
      <c r="D54" s="12"/>
      <c r="E54" s="10">
        <v>384000.0</v>
      </c>
      <c r="F54" s="1" t="s">
        <v>62</v>
      </c>
      <c r="G54" s="11">
        <f t="shared" si="1"/>
        <v>9360800</v>
      </c>
      <c r="H54" s="11">
        <f t="shared" si="10"/>
        <v>5512500</v>
      </c>
      <c r="I54" s="11">
        <f t="shared" si="2"/>
        <v>0</v>
      </c>
      <c r="J54" s="11">
        <f t="shared" si="11"/>
        <v>22133300</v>
      </c>
      <c r="K54" s="11">
        <f t="shared" si="3"/>
        <v>3848300</v>
      </c>
      <c r="L54" s="11">
        <f t="shared" si="4"/>
        <v>0</v>
      </c>
      <c r="M54" s="11">
        <f t="shared" si="5"/>
        <v>0</v>
      </c>
      <c r="N54" s="11">
        <f t="shared" si="12"/>
        <v>1282766.667</v>
      </c>
      <c r="O54" s="11">
        <f t="shared" si="13"/>
        <v>1282766.667</v>
      </c>
      <c r="P54" s="11">
        <f t="shared" si="14"/>
        <v>1282766.667</v>
      </c>
      <c r="Q54" s="11">
        <f t="shared" si="9"/>
        <v>3135000</v>
      </c>
    </row>
    <row r="55">
      <c r="A55" s="1" t="s">
        <v>4098</v>
      </c>
      <c r="B55" s="8">
        <v>45847.0</v>
      </c>
      <c r="C55" s="1" t="s">
        <v>25</v>
      </c>
      <c r="D55" s="12"/>
      <c r="E55" s="10">
        <v>128000.0</v>
      </c>
      <c r="F55" s="1" t="s">
        <v>1591</v>
      </c>
      <c r="G55" s="11">
        <f t="shared" si="1"/>
        <v>9360800</v>
      </c>
      <c r="H55" s="11">
        <f t="shared" si="10"/>
        <v>5640500</v>
      </c>
      <c r="I55" s="11">
        <f t="shared" si="2"/>
        <v>0</v>
      </c>
      <c r="J55" s="11">
        <f t="shared" si="11"/>
        <v>22005300</v>
      </c>
      <c r="K55" s="11">
        <f t="shared" si="3"/>
        <v>3720300</v>
      </c>
      <c r="L55" s="11">
        <f t="shared" si="4"/>
        <v>0</v>
      </c>
      <c r="M55" s="11">
        <f t="shared" si="5"/>
        <v>0</v>
      </c>
      <c r="N55" s="11">
        <f t="shared" si="12"/>
        <v>1240100</v>
      </c>
      <c r="O55" s="11">
        <f t="shared" si="13"/>
        <v>1240100</v>
      </c>
      <c r="P55" s="11">
        <f t="shared" si="14"/>
        <v>1240100</v>
      </c>
      <c r="Q55" s="11">
        <f t="shared" si="9"/>
        <v>3135000</v>
      </c>
    </row>
    <row r="56">
      <c r="A56" s="14" t="s">
        <v>4099</v>
      </c>
      <c r="B56" s="8">
        <v>45847.0</v>
      </c>
      <c r="C56" s="1" t="s">
        <v>25</v>
      </c>
      <c r="D56" s="12"/>
      <c r="E56" s="10">
        <v>100000.0</v>
      </c>
      <c r="F56" s="1" t="s">
        <v>53</v>
      </c>
      <c r="G56" s="11">
        <f t="shared" si="1"/>
        <v>9360800</v>
      </c>
      <c r="H56" s="11">
        <f t="shared" si="10"/>
        <v>5740500</v>
      </c>
      <c r="I56" s="11">
        <f t="shared" si="2"/>
        <v>0</v>
      </c>
      <c r="J56" s="11">
        <f t="shared" si="11"/>
        <v>21905300</v>
      </c>
      <c r="K56" s="11">
        <f t="shared" si="3"/>
        <v>3620300</v>
      </c>
      <c r="L56" s="11">
        <f t="shared" si="4"/>
        <v>0</v>
      </c>
      <c r="M56" s="11">
        <f t="shared" si="5"/>
        <v>0</v>
      </c>
      <c r="N56" s="11">
        <f t="shared" si="12"/>
        <v>1206766.667</v>
      </c>
      <c r="O56" s="11">
        <f t="shared" si="13"/>
        <v>1206766.667</v>
      </c>
      <c r="P56" s="11">
        <f t="shared" si="14"/>
        <v>1206766.667</v>
      </c>
      <c r="Q56" s="11">
        <f t="shared" si="9"/>
        <v>3235000</v>
      </c>
    </row>
    <row r="57">
      <c r="A57" s="1" t="s">
        <v>4100</v>
      </c>
      <c r="B57" s="8">
        <v>45847.0</v>
      </c>
      <c r="C57" s="1" t="s">
        <v>25</v>
      </c>
      <c r="D57" s="12"/>
      <c r="E57" s="10">
        <v>31000.0</v>
      </c>
      <c r="F57" s="1" t="s">
        <v>4101</v>
      </c>
      <c r="G57" s="11">
        <f t="shared" si="1"/>
        <v>9360800</v>
      </c>
      <c r="H57" s="11">
        <f t="shared" si="10"/>
        <v>5771500</v>
      </c>
      <c r="I57" s="11">
        <f t="shared" si="2"/>
        <v>0</v>
      </c>
      <c r="J57" s="11">
        <f t="shared" si="11"/>
        <v>21874300</v>
      </c>
      <c r="K57" s="11">
        <f t="shared" si="3"/>
        <v>3589300</v>
      </c>
      <c r="L57" s="11">
        <f t="shared" si="4"/>
        <v>0</v>
      </c>
      <c r="M57" s="11">
        <f t="shared" si="5"/>
        <v>0</v>
      </c>
      <c r="N57" s="11">
        <f t="shared" si="12"/>
        <v>1196433.333</v>
      </c>
      <c r="O57" s="11">
        <f t="shared" si="13"/>
        <v>1196433.333</v>
      </c>
      <c r="P57" s="11">
        <f t="shared" si="14"/>
        <v>1196433.333</v>
      </c>
      <c r="Q57" s="11">
        <f t="shared" si="9"/>
        <v>3235000</v>
      </c>
    </row>
    <row r="58">
      <c r="A58" s="1" t="s">
        <v>4102</v>
      </c>
      <c r="B58" s="8">
        <v>45847.0</v>
      </c>
      <c r="C58" s="1" t="s">
        <v>25</v>
      </c>
      <c r="D58" s="12"/>
      <c r="E58" s="10">
        <v>20000.0</v>
      </c>
      <c r="F58" s="1" t="s">
        <v>438</v>
      </c>
      <c r="G58" s="11">
        <f t="shared" si="1"/>
        <v>9360800</v>
      </c>
      <c r="H58" s="11">
        <f t="shared" si="10"/>
        <v>5791500</v>
      </c>
      <c r="I58" s="11">
        <f t="shared" si="2"/>
        <v>0</v>
      </c>
      <c r="J58" s="11">
        <f t="shared" si="11"/>
        <v>21854300</v>
      </c>
      <c r="K58" s="11">
        <f t="shared" si="3"/>
        <v>3569300</v>
      </c>
      <c r="L58" s="11">
        <f t="shared" si="4"/>
        <v>0</v>
      </c>
      <c r="M58" s="11">
        <f t="shared" si="5"/>
        <v>0</v>
      </c>
      <c r="N58" s="11">
        <f t="shared" si="12"/>
        <v>1189766.667</v>
      </c>
      <c r="O58" s="11">
        <f t="shared" si="13"/>
        <v>1189766.667</v>
      </c>
      <c r="P58" s="11">
        <f t="shared" si="14"/>
        <v>1189766.667</v>
      </c>
      <c r="Q58" s="11">
        <f t="shared" si="9"/>
        <v>3235000</v>
      </c>
    </row>
    <row r="59">
      <c r="A59" s="1" t="s">
        <v>4103</v>
      </c>
      <c r="B59" s="8">
        <v>45847.0</v>
      </c>
      <c r="C59" s="1" t="s">
        <v>25</v>
      </c>
      <c r="D59" s="12"/>
      <c r="E59" s="10">
        <v>2000.0</v>
      </c>
      <c r="F59" s="1" t="s">
        <v>4104</v>
      </c>
      <c r="G59" s="11">
        <f t="shared" si="1"/>
        <v>9360800</v>
      </c>
      <c r="H59" s="11">
        <f t="shared" si="10"/>
        <v>5793500</v>
      </c>
      <c r="I59" s="11">
        <f t="shared" si="2"/>
        <v>0</v>
      </c>
      <c r="J59" s="11">
        <f t="shared" si="11"/>
        <v>21852300</v>
      </c>
      <c r="K59" s="11">
        <f t="shared" si="3"/>
        <v>3567300</v>
      </c>
      <c r="L59" s="11">
        <f t="shared" si="4"/>
        <v>0</v>
      </c>
      <c r="M59" s="11">
        <f t="shared" si="5"/>
        <v>0</v>
      </c>
      <c r="N59" s="11">
        <f t="shared" si="12"/>
        <v>1189100</v>
      </c>
      <c r="O59" s="11">
        <f t="shared" si="13"/>
        <v>1189100</v>
      </c>
      <c r="P59" s="11">
        <f t="shared" si="14"/>
        <v>1189100</v>
      </c>
      <c r="Q59" s="11">
        <f t="shared" si="9"/>
        <v>3235000</v>
      </c>
    </row>
    <row r="60">
      <c r="A60" s="1" t="s">
        <v>4105</v>
      </c>
      <c r="B60" s="8">
        <v>45845.0</v>
      </c>
      <c r="C60" s="1" t="s">
        <v>1969</v>
      </c>
      <c r="D60" s="10">
        <v>740000.0</v>
      </c>
      <c r="E60" s="12"/>
      <c r="F60" s="1" t="s">
        <v>4106</v>
      </c>
      <c r="G60" s="11">
        <f t="shared" si="1"/>
        <v>10100800</v>
      </c>
      <c r="H60" s="11">
        <f t="shared" si="10"/>
        <v>5793500</v>
      </c>
      <c r="I60" s="11">
        <f t="shared" si="2"/>
        <v>0</v>
      </c>
      <c r="J60" s="11">
        <f t="shared" si="11"/>
        <v>22592300</v>
      </c>
      <c r="K60" s="11">
        <f t="shared" si="3"/>
        <v>4307300</v>
      </c>
      <c r="L60" s="11">
        <f t="shared" si="4"/>
        <v>0</v>
      </c>
      <c r="M60" s="11">
        <f t="shared" si="5"/>
        <v>0</v>
      </c>
      <c r="N60" s="11">
        <f t="shared" si="12"/>
        <v>1435766.667</v>
      </c>
      <c r="O60" s="11">
        <f t="shared" si="13"/>
        <v>1435766.667</v>
      </c>
      <c r="P60" s="11">
        <f t="shared" si="14"/>
        <v>1435766.667</v>
      </c>
      <c r="Q60" s="11">
        <f t="shared" si="9"/>
        <v>3235000</v>
      </c>
    </row>
    <row r="61">
      <c r="A61" s="1" t="s">
        <v>4107</v>
      </c>
      <c r="B61" s="8">
        <v>45846.0</v>
      </c>
      <c r="C61" s="1" t="s">
        <v>1969</v>
      </c>
      <c r="D61" s="10">
        <v>475000.0</v>
      </c>
      <c r="E61" s="12"/>
      <c r="F61" s="1" t="s">
        <v>4108</v>
      </c>
      <c r="G61" s="11">
        <f t="shared" si="1"/>
        <v>10575800</v>
      </c>
      <c r="H61" s="11">
        <f t="shared" si="10"/>
        <v>5793500</v>
      </c>
      <c r="I61" s="11">
        <f t="shared" si="2"/>
        <v>0</v>
      </c>
      <c r="J61" s="11">
        <f t="shared" si="11"/>
        <v>23067300</v>
      </c>
      <c r="K61" s="11">
        <f t="shared" si="3"/>
        <v>4782300</v>
      </c>
      <c r="L61" s="11">
        <f t="shared" si="4"/>
        <v>0</v>
      </c>
      <c r="M61" s="11">
        <f t="shared" si="5"/>
        <v>0</v>
      </c>
      <c r="N61" s="11">
        <f t="shared" si="12"/>
        <v>1594100</v>
      </c>
      <c r="O61" s="11">
        <f t="shared" si="13"/>
        <v>1594100</v>
      </c>
      <c r="P61" s="11">
        <f t="shared" si="14"/>
        <v>1594100</v>
      </c>
      <c r="Q61" s="11">
        <f t="shared" si="9"/>
        <v>3235000</v>
      </c>
    </row>
    <row r="62">
      <c r="A62" s="1" t="s">
        <v>4109</v>
      </c>
      <c r="B62" s="8">
        <v>45847.0</v>
      </c>
      <c r="C62" s="1" t="s">
        <v>1969</v>
      </c>
      <c r="D62" s="10">
        <v>735000.0</v>
      </c>
      <c r="E62" s="12"/>
      <c r="F62" s="1" t="s">
        <v>4110</v>
      </c>
      <c r="G62" s="11">
        <f t="shared" si="1"/>
        <v>11310800</v>
      </c>
      <c r="H62" s="11">
        <f t="shared" si="10"/>
        <v>5793500</v>
      </c>
      <c r="I62" s="11">
        <f t="shared" si="2"/>
        <v>0</v>
      </c>
      <c r="J62" s="11">
        <f t="shared" si="11"/>
        <v>23802300</v>
      </c>
      <c r="K62" s="11">
        <f t="shared" si="3"/>
        <v>5517300</v>
      </c>
      <c r="L62" s="11">
        <f t="shared" si="4"/>
        <v>0</v>
      </c>
      <c r="M62" s="11">
        <f t="shared" si="5"/>
        <v>0</v>
      </c>
      <c r="N62" s="11">
        <f t="shared" si="12"/>
        <v>1839100</v>
      </c>
      <c r="O62" s="11">
        <f t="shared" si="13"/>
        <v>1839100</v>
      </c>
      <c r="P62" s="11">
        <f t="shared" si="14"/>
        <v>1839100</v>
      </c>
      <c r="Q62" s="11">
        <f t="shared" si="9"/>
        <v>3235000</v>
      </c>
    </row>
    <row r="63">
      <c r="A63" s="1" t="s">
        <v>4111</v>
      </c>
      <c r="B63" s="8">
        <v>45847.0</v>
      </c>
      <c r="C63" s="1" t="s">
        <v>25</v>
      </c>
      <c r="D63" s="12"/>
      <c r="E63" s="10">
        <v>449000.0</v>
      </c>
      <c r="F63" s="1" t="s">
        <v>4112</v>
      </c>
      <c r="G63" s="11">
        <f t="shared" si="1"/>
        <v>11310800</v>
      </c>
      <c r="H63" s="11">
        <f t="shared" si="10"/>
        <v>6242500</v>
      </c>
      <c r="I63" s="11">
        <f t="shared" si="2"/>
        <v>0</v>
      </c>
      <c r="J63" s="11">
        <f t="shared" si="11"/>
        <v>23353300</v>
      </c>
      <c r="K63" s="11">
        <f t="shared" si="3"/>
        <v>5068300</v>
      </c>
      <c r="L63" s="11">
        <f t="shared" si="4"/>
        <v>0</v>
      </c>
      <c r="M63" s="11">
        <f t="shared" si="5"/>
        <v>0</v>
      </c>
      <c r="N63" s="11">
        <f t="shared" si="12"/>
        <v>1689433.333</v>
      </c>
      <c r="O63" s="11">
        <f t="shared" si="13"/>
        <v>1689433.333</v>
      </c>
      <c r="P63" s="11">
        <f t="shared" si="14"/>
        <v>1689433.333</v>
      </c>
      <c r="Q63" s="11">
        <f t="shared" si="9"/>
        <v>3235000</v>
      </c>
    </row>
    <row r="64">
      <c r="A64" s="1" t="s">
        <v>4113</v>
      </c>
      <c r="B64" s="8">
        <v>45847.0</v>
      </c>
      <c r="C64" s="1" t="s">
        <v>25</v>
      </c>
      <c r="D64" s="12"/>
      <c r="E64" s="10">
        <v>4937000.0</v>
      </c>
      <c r="F64" s="1" t="s">
        <v>4114</v>
      </c>
      <c r="G64" s="11">
        <f t="shared" si="1"/>
        <v>11310800</v>
      </c>
      <c r="H64" s="11">
        <f t="shared" si="10"/>
        <v>11179500</v>
      </c>
      <c r="I64" s="11">
        <f t="shared" si="2"/>
        <v>0</v>
      </c>
      <c r="J64" s="11">
        <f t="shared" si="11"/>
        <v>18416300</v>
      </c>
      <c r="K64" s="11">
        <f t="shared" si="3"/>
        <v>131300</v>
      </c>
      <c r="L64" s="11">
        <f t="shared" si="4"/>
        <v>0</v>
      </c>
      <c r="M64" s="11">
        <f t="shared" si="5"/>
        <v>0</v>
      </c>
      <c r="N64" s="11">
        <f t="shared" si="12"/>
        <v>43766.66667</v>
      </c>
      <c r="O64" s="11">
        <f t="shared" si="13"/>
        <v>43766.66667</v>
      </c>
      <c r="P64" s="11">
        <f t="shared" si="14"/>
        <v>43766.66667</v>
      </c>
      <c r="Q64" s="11">
        <f t="shared" si="9"/>
        <v>3235000</v>
      </c>
    </row>
    <row r="65">
      <c r="A65" s="1" t="s">
        <v>4115</v>
      </c>
      <c r="B65" s="8">
        <v>45847.0</v>
      </c>
      <c r="C65" s="1" t="s">
        <v>6</v>
      </c>
      <c r="D65" s="10">
        <v>90000.0</v>
      </c>
      <c r="E65" s="12"/>
      <c r="F65" s="1" t="s">
        <v>3665</v>
      </c>
      <c r="G65" s="11">
        <f t="shared" si="1"/>
        <v>11400800</v>
      </c>
      <c r="H65" s="11">
        <f t="shared" si="10"/>
        <v>11179500</v>
      </c>
      <c r="I65" s="11">
        <f t="shared" si="2"/>
        <v>0</v>
      </c>
      <c r="J65" s="11">
        <f t="shared" si="11"/>
        <v>18506300</v>
      </c>
      <c r="K65" s="11">
        <f t="shared" si="3"/>
        <v>221300</v>
      </c>
      <c r="L65" s="11">
        <f t="shared" si="4"/>
        <v>0</v>
      </c>
      <c r="M65" s="11">
        <f t="shared" si="5"/>
        <v>0</v>
      </c>
      <c r="N65" s="11">
        <f t="shared" si="12"/>
        <v>73766.66667</v>
      </c>
      <c r="O65" s="11">
        <f t="shared" si="13"/>
        <v>73766.66667</v>
      </c>
      <c r="P65" s="11">
        <f t="shared" si="14"/>
        <v>73766.66667</v>
      </c>
      <c r="Q65" s="11">
        <f t="shared" si="9"/>
        <v>3235000</v>
      </c>
    </row>
    <row r="66">
      <c r="A66" s="1" t="s">
        <v>4116</v>
      </c>
      <c r="B66" s="8">
        <v>45847.0</v>
      </c>
      <c r="C66" s="1" t="s">
        <v>6</v>
      </c>
      <c r="D66" s="10">
        <v>35000.0</v>
      </c>
      <c r="E66" s="12"/>
      <c r="F66" s="1" t="s">
        <v>4117</v>
      </c>
      <c r="G66" s="11">
        <f t="shared" si="1"/>
        <v>11435800</v>
      </c>
      <c r="H66" s="11">
        <f t="shared" si="10"/>
        <v>11179500</v>
      </c>
      <c r="I66" s="11">
        <f t="shared" si="2"/>
        <v>0</v>
      </c>
      <c r="J66" s="11">
        <f t="shared" si="11"/>
        <v>18541300</v>
      </c>
      <c r="K66" s="11">
        <f t="shared" si="3"/>
        <v>256300</v>
      </c>
      <c r="L66" s="11">
        <f t="shared" si="4"/>
        <v>0</v>
      </c>
      <c r="M66" s="11">
        <f t="shared" si="5"/>
        <v>0</v>
      </c>
      <c r="N66" s="11">
        <f t="shared" si="12"/>
        <v>85433.33333</v>
      </c>
      <c r="O66" s="11">
        <f t="shared" si="13"/>
        <v>85433.33333</v>
      </c>
      <c r="P66" s="11">
        <f t="shared" si="14"/>
        <v>85433.33333</v>
      </c>
      <c r="Q66" s="11">
        <f t="shared" si="9"/>
        <v>3235000</v>
      </c>
    </row>
    <row r="67">
      <c r="A67" s="1" t="s">
        <v>4118</v>
      </c>
      <c r="B67" s="8">
        <v>45847.0</v>
      </c>
      <c r="C67" s="1" t="s">
        <v>6</v>
      </c>
      <c r="D67" s="10">
        <v>334000.0</v>
      </c>
      <c r="E67" s="12"/>
      <c r="F67" s="1" t="s">
        <v>2045</v>
      </c>
      <c r="G67" s="11">
        <f t="shared" si="1"/>
        <v>11769800</v>
      </c>
      <c r="H67" s="11">
        <f t="shared" si="10"/>
        <v>11179500</v>
      </c>
      <c r="I67" s="11">
        <f t="shared" si="2"/>
        <v>0</v>
      </c>
      <c r="J67" s="11">
        <f t="shared" si="11"/>
        <v>18875300</v>
      </c>
      <c r="K67" s="11">
        <f t="shared" si="3"/>
        <v>590300</v>
      </c>
      <c r="L67" s="11">
        <f t="shared" si="4"/>
        <v>0</v>
      </c>
      <c r="M67" s="11">
        <f t="shared" si="5"/>
        <v>0</v>
      </c>
      <c r="N67" s="11">
        <f t="shared" si="12"/>
        <v>196766.6667</v>
      </c>
      <c r="O67" s="11">
        <f t="shared" si="13"/>
        <v>196766.6667</v>
      </c>
      <c r="P67" s="11">
        <f t="shared" si="14"/>
        <v>196766.6667</v>
      </c>
      <c r="Q67" s="11">
        <f t="shared" si="9"/>
        <v>3235000</v>
      </c>
    </row>
    <row r="68">
      <c r="A68" s="1" t="s">
        <v>4119</v>
      </c>
      <c r="B68" s="8">
        <v>45847.0</v>
      </c>
      <c r="C68" s="1" t="s">
        <v>6</v>
      </c>
      <c r="D68" s="10">
        <v>51000.0</v>
      </c>
      <c r="E68" s="12"/>
      <c r="F68" s="1" t="s">
        <v>3442</v>
      </c>
      <c r="G68" s="11">
        <f t="shared" si="1"/>
        <v>11820800</v>
      </c>
      <c r="H68" s="11">
        <f t="shared" si="10"/>
        <v>11179500</v>
      </c>
      <c r="I68" s="11">
        <f t="shared" si="2"/>
        <v>0</v>
      </c>
      <c r="J68" s="11">
        <f t="shared" si="11"/>
        <v>18926300</v>
      </c>
      <c r="K68" s="11">
        <f t="shared" si="3"/>
        <v>641300</v>
      </c>
      <c r="L68" s="11">
        <f t="shared" si="4"/>
        <v>0</v>
      </c>
      <c r="M68" s="11">
        <f t="shared" si="5"/>
        <v>0</v>
      </c>
      <c r="N68" s="11">
        <f t="shared" si="12"/>
        <v>213766.6667</v>
      </c>
      <c r="O68" s="11">
        <f t="shared" si="13"/>
        <v>213766.6667</v>
      </c>
      <c r="P68" s="11">
        <f t="shared" si="14"/>
        <v>213766.6667</v>
      </c>
      <c r="Q68" s="11">
        <f t="shared" si="9"/>
        <v>3235000</v>
      </c>
    </row>
    <row r="69">
      <c r="A69" s="1" t="s">
        <v>4120</v>
      </c>
      <c r="B69" s="8">
        <v>45847.0</v>
      </c>
      <c r="C69" s="1" t="s">
        <v>6</v>
      </c>
      <c r="D69" s="10">
        <v>540000.0</v>
      </c>
      <c r="E69" s="12"/>
      <c r="F69" s="1" t="s">
        <v>4121</v>
      </c>
      <c r="G69" s="11">
        <f t="shared" si="1"/>
        <v>12360800</v>
      </c>
      <c r="H69" s="11">
        <f t="shared" si="10"/>
        <v>11179500</v>
      </c>
      <c r="I69" s="11">
        <f t="shared" si="2"/>
        <v>0</v>
      </c>
      <c r="J69" s="11">
        <f t="shared" si="11"/>
        <v>19466300</v>
      </c>
      <c r="K69" s="11">
        <f t="shared" si="3"/>
        <v>1181300</v>
      </c>
      <c r="L69" s="11">
        <f t="shared" si="4"/>
        <v>0</v>
      </c>
      <c r="M69" s="11">
        <f t="shared" si="5"/>
        <v>0</v>
      </c>
      <c r="N69" s="11">
        <f t="shared" si="12"/>
        <v>393766.6667</v>
      </c>
      <c r="O69" s="11">
        <f t="shared" si="13"/>
        <v>393766.6667</v>
      </c>
      <c r="P69" s="11">
        <f t="shared" si="14"/>
        <v>393766.6667</v>
      </c>
      <c r="Q69" s="11">
        <f t="shared" si="9"/>
        <v>3235000</v>
      </c>
    </row>
    <row r="70">
      <c r="A70" s="1" t="s">
        <v>4122</v>
      </c>
      <c r="B70" s="8">
        <v>45847.0</v>
      </c>
      <c r="C70" s="1" t="s">
        <v>16</v>
      </c>
      <c r="D70" s="12"/>
      <c r="E70" s="10">
        <v>91000.0</v>
      </c>
      <c r="F70" s="1" t="s">
        <v>4123</v>
      </c>
      <c r="G70" s="11">
        <f t="shared" si="1"/>
        <v>12360800</v>
      </c>
      <c r="H70" s="11">
        <f t="shared" si="10"/>
        <v>11179500</v>
      </c>
      <c r="I70" s="11">
        <f t="shared" si="2"/>
        <v>0</v>
      </c>
      <c r="J70" s="11">
        <f t="shared" si="11"/>
        <v>19375300</v>
      </c>
      <c r="K70" s="11">
        <f t="shared" si="3"/>
        <v>1181300</v>
      </c>
      <c r="L70" s="11">
        <f t="shared" si="4"/>
        <v>0</v>
      </c>
      <c r="M70" s="11">
        <f t="shared" si="5"/>
        <v>0</v>
      </c>
      <c r="N70" s="11">
        <f t="shared" si="12"/>
        <v>393766.6667</v>
      </c>
      <c r="O70" s="11">
        <f t="shared" si="13"/>
        <v>393766.6667</v>
      </c>
      <c r="P70" s="11">
        <f t="shared" si="14"/>
        <v>393766.6667</v>
      </c>
      <c r="Q70" s="11">
        <f t="shared" si="9"/>
        <v>3235000</v>
      </c>
    </row>
    <row r="71">
      <c r="A71" s="1" t="s">
        <v>4124</v>
      </c>
      <c r="B71" s="8">
        <v>45847.0</v>
      </c>
      <c r="C71" s="1" t="s">
        <v>22</v>
      </c>
      <c r="D71" s="12"/>
      <c r="E71" s="10">
        <v>555300.0</v>
      </c>
      <c r="F71" s="1" t="s">
        <v>30</v>
      </c>
      <c r="G71" s="11">
        <f t="shared" si="1"/>
        <v>12360800</v>
      </c>
      <c r="H71" s="11">
        <f t="shared" si="10"/>
        <v>11179500</v>
      </c>
      <c r="I71" s="11">
        <f t="shared" si="2"/>
        <v>0</v>
      </c>
      <c r="J71" s="11">
        <f t="shared" si="11"/>
        <v>18820000</v>
      </c>
      <c r="K71" s="11">
        <f t="shared" si="3"/>
        <v>1181300</v>
      </c>
      <c r="L71" s="11">
        <f t="shared" si="4"/>
        <v>0</v>
      </c>
      <c r="M71" s="11">
        <f t="shared" si="5"/>
        <v>555300</v>
      </c>
      <c r="N71" s="11">
        <f t="shared" si="12"/>
        <v>393766.6667</v>
      </c>
      <c r="O71" s="11">
        <f t="shared" si="13"/>
        <v>-161533.3333</v>
      </c>
      <c r="P71" s="11">
        <f t="shared" si="14"/>
        <v>393766.6667</v>
      </c>
      <c r="Q71" s="11">
        <f t="shared" si="9"/>
        <v>3235000</v>
      </c>
    </row>
    <row r="72">
      <c r="A72" s="1" t="s">
        <v>4125</v>
      </c>
      <c r="B72" s="8">
        <v>45848.0</v>
      </c>
      <c r="C72" s="1" t="s">
        <v>25</v>
      </c>
      <c r="D72" s="12"/>
      <c r="E72" s="10">
        <v>220000.0</v>
      </c>
      <c r="F72" s="1" t="s">
        <v>4126</v>
      </c>
      <c r="G72" s="11">
        <f t="shared" si="1"/>
        <v>12360800</v>
      </c>
      <c r="H72" s="11">
        <f t="shared" si="10"/>
        <v>11399500</v>
      </c>
      <c r="I72" s="11">
        <f t="shared" si="2"/>
        <v>0</v>
      </c>
      <c r="J72" s="11">
        <f t="shared" si="11"/>
        <v>18600000</v>
      </c>
      <c r="K72" s="11">
        <f t="shared" si="3"/>
        <v>961300</v>
      </c>
      <c r="L72" s="11">
        <f t="shared" si="4"/>
        <v>0</v>
      </c>
      <c r="M72" s="11">
        <f t="shared" si="5"/>
        <v>555300</v>
      </c>
      <c r="N72" s="11">
        <f t="shared" si="12"/>
        <v>320433.3333</v>
      </c>
      <c r="O72" s="11">
        <f t="shared" si="13"/>
        <v>-234866.6667</v>
      </c>
      <c r="P72" s="11">
        <f t="shared" si="14"/>
        <v>320433.3333</v>
      </c>
      <c r="Q72" s="11">
        <f t="shared" si="9"/>
        <v>3235000</v>
      </c>
    </row>
    <row r="73">
      <c r="A73" s="1" t="s">
        <v>4127</v>
      </c>
      <c r="B73" s="8">
        <v>45848.0</v>
      </c>
      <c r="C73" s="1" t="s">
        <v>25</v>
      </c>
      <c r="D73" s="12"/>
      <c r="E73" s="10">
        <v>40000.0</v>
      </c>
      <c r="F73" s="1" t="s">
        <v>4128</v>
      </c>
      <c r="G73" s="11">
        <f t="shared" si="1"/>
        <v>12360800</v>
      </c>
      <c r="H73" s="11">
        <f t="shared" si="10"/>
        <v>11439500</v>
      </c>
      <c r="I73" s="11">
        <f t="shared" si="2"/>
        <v>0</v>
      </c>
      <c r="J73" s="11">
        <f t="shared" si="11"/>
        <v>18560000</v>
      </c>
      <c r="K73" s="11">
        <f t="shared" si="3"/>
        <v>921300</v>
      </c>
      <c r="L73" s="11">
        <f t="shared" si="4"/>
        <v>0</v>
      </c>
      <c r="M73" s="11">
        <f t="shared" si="5"/>
        <v>555300</v>
      </c>
      <c r="N73" s="11">
        <f t="shared" si="12"/>
        <v>307100</v>
      </c>
      <c r="O73" s="11">
        <f t="shared" si="13"/>
        <v>-248200</v>
      </c>
      <c r="P73" s="11">
        <f t="shared" si="14"/>
        <v>307100</v>
      </c>
      <c r="Q73" s="11">
        <f t="shared" si="9"/>
        <v>3235000</v>
      </c>
    </row>
    <row r="74">
      <c r="A74" s="1" t="s">
        <v>4129</v>
      </c>
      <c r="B74" s="8">
        <v>45849.0</v>
      </c>
      <c r="C74" s="1" t="s">
        <v>25</v>
      </c>
      <c r="D74" s="12"/>
      <c r="E74" s="10">
        <v>21000.0</v>
      </c>
      <c r="F74" s="1" t="s">
        <v>2386</v>
      </c>
      <c r="G74" s="11">
        <f t="shared" si="1"/>
        <v>12360800</v>
      </c>
      <c r="H74" s="11">
        <f t="shared" si="10"/>
        <v>11460500</v>
      </c>
      <c r="I74" s="11">
        <f t="shared" si="2"/>
        <v>0</v>
      </c>
      <c r="J74" s="11">
        <f t="shared" si="11"/>
        <v>18539000</v>
      </c>
      <c r="K74" s="11">
        <f t="shared" si="3"/>
        <v>900300</v>
      </c>
      <c r="L74" s="11">
        <f t="shared" si="4"/>
        <v>0</v>
      </c>
      <c r="M74" s="11">
        <f t="shared" si="5"/>
        <v>555300</v>
      </c>
      <c r="N74" s="11">
        <f t="shared" si="12"/>
        <v>300100</v>
      </c>
      <c r="O74" s="11">
        <f t="shared" si="13"/>
        <v>-255200</v>
      </c>
      <c r="P74" s="11">
        <f t="shared" si="14"/>
        <v>300100</v>
      </c>
      <c r="Q74" s="11">
        <f t="shared" si="9"/>
        <v>3235000</v>
      </c>
    </row>
    <row r="75">
      <c r="A75" s="1" t="s">
        <v>4130</v>
      </c>
      <c r="B75" s="8">
        <v>45849.0</v>
      </c>
      <c r="C75" s="1" t="s">
        <v>1982</v>
      </c>
      <c r="D75" s="12"/>
      <c r="E75" s="10">
        <v>100000.0</v>
      </c>
      <c r="F75" s="1" t="s">
        <v>3275</v>
      </c>
      <c r="G75" s="11">
        <f t="shared" si="1"/>
        <v>12360800</v>
      </c>
      <c r="H75" s="11">
        <f t="shared" si="10"/>
        <v>11460500</v>
      </c>
      <c r="I75" s="11">
        <f t="shared" si="2"/>
        <v>0</v>
      </c>
      <c r="J75" s="11">
        <f t="shared" si="11"/>
        <v>18439000</v>
      </c>
      <c r="K75" s="11">
        <f t="shared" si="3"/>
        <v>900300</v>
      </c>
      <c r="L75" s="11">
        <f t="shared" si="4"/>
        <v>100000</v>
      </c>
      <c r="M75" s="11">
        <f t="shared" si="5"/>
        <v>555300</v>
      </c>
      <c r="N75" s="11">
        <f t="shared" si="12"/>
        <v>200100</v>
      </c>
      <c r="O75" s="11">
        <f t="shared" si="13"/>
        <v>-255200</v>
      </c>
      <c r="P75" s="11">
        <f t="shared" si="14"/>
        <v>300100</v>
      </c>
      <c r="Q75" s="11">
        <f t="shared" si="9"/>
        <v>3235000</v>
      </c>
    </row>
    <row r="76">
      <c r="A76" s="1" t="s">
        <v>4131</v>
      </c>
      <c r="B76" s="8">
        <v>45849.0</v>
      </c>
      <c r="C76" s="1" t="s">
        <v>25</v>
      </c>
      <c r="D76" s="12"/>
      <c r="E76" s="10">
        <v>165100.0</v>
      </c>
      <c r="F76" s="1" t="s">
        <v>4132</v>
      </c>
      <c r="G76" s="11">
        <f t="shared" si="1"/>
        <v>12360800</v>
      </c>
      <c r="H76" s="11">
        <f t="shared" si="10"/>
        <v>11625600</v>
      </c>
      <c r="I76" s="11">
        <f t="shared" si="2"/>
        <v>0</v>
      </c>
      <c r="J76" s="11">
        <f t="shared" si="11"/>
        <v>18273900</v>
      </c>
      <c r="K76" s="11">
        <f t="shared" si="3"/>
        <v>735200</v>
      </c>
      <c r="L76" s="11">
        <f t="shared" si="4"/>
        <v>100000</v>
      </c>
      <c r="M76" s="11">
        <f t="shared" si="5"/>
        <v>555300</v>
      </c>
      <c r="N76" s="11">
        <f t="shared" si="12"/>
        <v>145066.6667</v>
      </c>
      <c r="O76" s="11">
        <f t="shared" si="13"/>
        <v>-310233.3333</v>
      </c>
      <c r="P76" s="11">
        <f t="shared" si="14"/>
        <v>245066.6667</v>
      </c>
      <c r="Q76" s="11">
        <f t="shared" si="9"/>
        <v>3235000</v>
      </c>
    </row>
    <row r="77">
      <c r="A77" s="1" t="s">
        <v>4133</v>
      </c>
      <c r="B77" s="8">
        <v>45849.0</v>
      </c>
      <c r="C77" s="1" t="s">
        <v>25</v>
      </c>
      <c r="D77" s="12"/>
      <c r="E77" s="10">
        <v>303000.0</v>
      </c>
      <c r="F77" s="1" t="s">
        <v>4134</v>
      </c>
      <c r="G77" s="11">
        <f t="shared" si="1"/>
        <v>12360800</v>
      </c>
      <c r="H77" s="11">
        <f t="shared" si="10"/>
        <v>11928600</v>
      </c>
      <c r="I77" s="11">
        <f t="shared" si="2"/>
        <v>0</v>
      </c>
      <c r="J77" s="11">
        <f t="shared" si="11"/>
        <v>17970900</v>
      </c>
      <c r="K77" s="11">
        <f t="shared" si="3"/>
        <v>432200</v>
      </c>
      <c r="L77" s="11">
        <f t="shared" si="4"/>
        <v>100000</v>
      </c>
      <c r="M77" s="11">
        <f t="shared" si="5"/>
        <v>555300</v>
      </c>
      <c r="N77" s="11">
        <f t="shared" si="12"/>
        <v>44066.66667</v>
      </c>
      <c r="O77" s="11">
        <f t="shared" si="13"/>
        <v>-411233.3333</v>
      </c>
      <c r="P77" s="11">
        <f t="shared" si="14"/>
        <v>144066.6667</v>
      </c>
      <c r="Q77" s="11">
        <f t="shared" si="9"/>
        <v>3235000</v>
      </c>
    </row>
    <row r="78">
      <c r="A78" s="1" t="s">
        <v>4135</v>
      </c>
      <c r="B78" s="8">
        <v>45850.0</v>
      </c>
      <c r="C78" s="1" t="s">
        <v>34</v>
      </c>
      <c r="D78" s="12"/>
      <c r="E78" s="10">
        <v>6267400.0</v>
      </c>
      <c r="F78" s="1" t="s">
        <v>3758</v>
      </c>
      <c r="G78" s="11">
        <f t="shared" si="1"/>
        <v>12360800</v>
      </c>
      <c r="H78" s="11">
        <f t="shared" si="10"/>
        <v>11928600</v>
      </c>
      <c r="I78" s="11">
        <f t="shared" si="2"/>
        <v>6267400</v>
      </c>
      <c r="J78" s="11">
        <f t="shared" si="11"/>
        <v>11703500</v>
      </c>
      <c r="K78" s="11">
        <f t="shared" si="3"/>
        <v>-5835200</v>
      </c>
      <c r="L78" s="11">
        <f t="shared" si="4"/>
        <v>100000</v>
      </c>
      <c r="M78" s="11">
        <f t="shared" si="5"/>
        <v>555300</v>
      </c>
      <c r="N78" s="11">
        <f t="shared" si="12"/>
        <v>-2045066.667</v>
      </c>
      <c r="O78" s="11">
        <f t="shared" si="13"/>
        <v>-2500366.667</v>
      </c>
      <c r="P78" s="11">
        <f t="shared" si="14"/>
        <v>-1945066.667</v>
      </c>
      <c r="Q78" s="11">
        <f t="shared" si="9"/>
        <v>3235000</v>
      </c>
    </row>
    <row r="79">
      <c r="A79" s="1" t="s">
        <v>4136</v>
      </c>
      <c r="B79" s="8">
        <v>45849.0</v>
      </c>
      <c r="C79" s="1" t="s">
        <v>6</v>
      </c>
      <c r="D79" s="10">
        <v>135000.0</v>
      </c>
      <c r="E79" s="12"/>
      <c r="F79" s="1" t="s">
        <v>4137</v>
      </c>
      <c r="G79" s="11">
        <f t="shared" si="1"/>
        <v>12495800</v>
      </c>
      <c r="H79" s="11">
        <f t="shared" si="10"/>
        <v>11928600</v>
      </c>
      <c r="I79" s="11">
        <f t="shared" si="2"/>
        <v>6267400</v>
      </c>
      <c r="J79" s="11">
        <f t="shared" si="11"/>
        <v>11838500</v>
      </c>
      <c r="K79" s="11">
        <f t="shared" si="3"/>
        <v>-5700200</v>
      </c>
      <c r="L79" s="11">
        <f t="shared" si="4"/>
        <v>100000</v>
      </c>
      <c r="M79" s="11">
        <f t="shared" si="5"/>
        <v>555300</v>
      </c>
      <c r="N79" s="11">
        <f t="shared" si="12"/>
        <v>-2000066.667</v>
      </c>
      <c r="O79" s="11">
        <f t="shared" si="13"/>
        <v>-2455366.667</v>
      </c>
      <c r="P79" s="11">
        <f t="shared" si="14"/>
        <v>-1900066.667</v>
      </c>
      <c r="Q79" s="11">
        <f t="shared" si="9"/>
        <v>3235000</v>
      </c>
    </row>
    <row r="80">
      <c r="A80" s="1" t="s">
        <v>4138</v>
      </c>
      <c r="B80" s="8">
        <v>45849.0</v>
      </c>
      <c r="C80" s="1" t="s">
        <v>6</v>
      </c>
      <c r="D80" s="10">
        <v>300000.0</v>
      </c>
      <c r="E80" s="12"/>
      <c r="F80" s="1" t="s">
        <v>2056</v>
      </c>
      <c r="G80" s="11">
        <f t="shared" si="1"/>
        <v>12795800</v>
      </c>
      <c r="H80" s="11">
        <f t="shared" si="10"/>
        <v>11928600</v>
      </c>
      <c r="I80" s="11">
        <f t="shared" si="2"/>
        <v>6267400</v>
      </c>
      <c r="J80" s="11">
        <f t="shared" si="11"/>
        <v>12138500</v>
      </c>
      <c r="K80" s="11">
        <f t="shared" si="3"/>
        <v>-5400200</v>
      </c>
      <c r="L80" s="11">
        <f t="shared" si="4"/>
        <v>100000</v>
      </c>
      <c r="M80" s="11">
        <f t="shared" si="5"/>
        <v>555300</v>
      </c>
      <c r="N80" s="11">
        <f t="shared" si="12"/>
        <v>-1900066.667</v>
      </c>
      <c r="O80" s="11">
        <f t="shared" si="13"/>
        <v>-2355366.667</v>
      </c>
      <c r="P80" s="11">
        <f t="shared" si="14"/>
        <v>-1800066.667</v>
      </c>
      <c r="Q80" s="11">
        <f t="shared" si="9"/>
        <v>3235000</v>
      </c>
    </row>
    <row r="81">
      <c r="A81" s="1" t="s">
        <v>4139</v>
      </c>
      <c r="B81" s="8">
        <v>45849.0</v>
      </c>
      <c r="C81" s="1" t="s">
        <v>6</v>
      </c>
      <c r="D81" s="10">
        <v>150000.0</v>
      </c>
      <c r="E81" s="12"/>
      <c r="F81" s="1" t="s">
        <v>2045</v>
      </c>
      <c r="G81" s="11">
        <f t="shared" si="1"/>
        <v>12945800</v>
      </c>
      <c r="H81" s="11">
        <f t="shared" si="10"/>
        <v>11928600</v>
      </c>
      <c r="I81" s="11">
        <f t="shared" si="2"/>
        <v>6267400</v>
      </c>
      <c r="J81" s="11">
        <f t="shared" si="11"/>
        <v>12288500</v>
      </c>
      <c r="K81" s="11">
        <f t="shared" si="3"/>
        <v>-5250200</v>
      </c>
      <c r="L81" s="11">
        <f t="shared" si="4"/>
        <v>100000</v>
      </c>
      <c r="M81" s="11">
        <f t="shared" si="5"/>
        <v>555300</v>
      </c>
      <c r="N81" s="11">
        <f t="shared" si="12"/>
        <v>-1850066.667</v>
      </c>
      <c r="O81" s="11">
        <f t="shared" si="13"/>
        <v>-2305366.667</v>
      </c>
      <c r="P81" s="11">
        <f t="shared" si="14"/>
        <v>-1750066.667</v>
      </c>
      <c r="Q81" s="11">
        <f t="shared" si="9"/>
        <v>3235000</v>
      </c>
    </row>
    <row r="82">
      <c r="A82" s="1" t="s">
        <v>4140</v>
      </c>
      <c r="B82" s="8">
        <v>45849.0</v>
      </c>
      <c r="C82" s="1" t="s">
        <v>6</v>
      </c>
      <c r="D82" s="10">
        <v>150000.0</v>
      </c>
      <c r="E82" s="12"/>
      <c r="F82" s="1" t="s">
        <v>4141</v>
      </c>
      <c r="G82" s="11">
        <f t="shared" si="1"/>
        <v>13095800</v>
      </c>
      <c r="H82" s="11">
        <f t="shared" si="10"/>
        <v>11928600</v>
      </c>
      <c r="I82" s="11">
        <f t="shared" si="2"/>
        <v>6267400</v>
      </c>
      <c r="J82" s="11">
        <f t="shared" si="11"/>
        <v>12438500</v>
      </c>
      <c r="K82" s="11">
        <f t="shared" si="3"/>
        <v>-5100200</v>
      </c>
      <c r="L82" s="11">
        <f t="shared" si="4"/>
        <v>100000</v>
      </c>
      <c r="M82" s="11">
        <f t="shared" si="5"/>
        <v>555300</v>
      </c>
      <c r="N82" s="11">
        <f t="shared" si="12"/>
        <v>-1800066.667</v>
      </c>
      <c r="O82" s="11">
        <f t="shared" si="13"/>
        <v>-2255366.667</v>
      </c>
      <c r="P82" s="11">
        <f t="shared" si="14"/>
        <v>-1700066.667</v>
      </c>
      <c r="Q82" s="11">
        <f t="shared" si="9"/>
        <v>3235000</v>
      </c>
    </row>
    <row r="83">
      <c r="A83" s="1" t="s">
        <v>4142</v>
      </c>
      <c r="B83" s="8">
        <v>45850.0</v>
      </c>
      <c r="C83" s="1" t="s">
        <v>6</v>
      </c>
      <c r="D83" s="10">
        <v>40000.0</v>
      </c>
      <c r="E83" s="12"/>
      <c r="F83" s="1" t="s">
        <v>4143</v>
      </c>
      <c r="G83" s="11">
        <f t="shared" si="1"/>
        <v>13135800</v>
      </c>
      <c r="H83" s="11">
        <f t="shared" si="10"/>
        <v>11928600</v>
      </c>
      <c r="I83" s="11">
        <f t="shared" si="2"/>
        <v>6267400</v>
      </c>
      <c r="J83" s="11">
        <f t="shared" si="11"/>
        <v>12478500</v>
      </c>
      <c r="K83" s="11">
        <f t="shared" si="3"/>
        <v>-5060200</v>
      </c>
      <c r="L83" s="11">
        <f t="shared" si="4"/>
        <v>100000</v>
      </c>
      <c r="M83" s="11">
        <f t="shared" si="5"/>
        <v>555300</v>
      </c>
      <c r="N83" s="11">
        <f t="shared" si="12"/>
        <v>-1786733.333</v>
      </c>
      <c r="O83" s="11">
        <f t="shared" si="13"/>
        <v>-2242033.333</v>
      </c>
      <c r="P83" s="11">
        <f t="shared" si="14"/>
        <v>-1686733.333</v>
      </c>
      <c r="Q83" s="11">
        <f t="shared" si="9"/>
        <v>3235000</v>
      </c>
    </row>
    <row r="84">
      <c r="A84" s="14" t="s">
        <v>4144</v>
      </c>
      <c r="B84" s="8">
        <v>45850.0</v>
      </c>
      <c r="C84" s="1" t="s">
        <v>25</v>
      </c>
      <c r="D84" s="12"/>
      <c r="E84" s="10">
        <v>40000.0</v>
      </c>
      <c r="F84" s="1" t="s">
        <v>1965</v>
      </c>
      <c r="G84" s="11">
        <f t="shared" si="1"/>
        <v>13135800</v>
      </c>
      <c r="H84" s="11">
        <f t="shared" si="10"/>
        <v>11968600</v>
      </c>
      <c r="I84" s="11">
        <f t="shared" si="2"/>
        <v>6267400</v>
      </c>
      <c r="J84" s="11">
        <f t="shared" si="11"/>
        <v>12438500</v>
      </c>
      <c r="K84" s="11">
        <f t="shared" si="3"/>
        <v>-5100200</v>
      </c>
      <c r="L84" s="11">
        <f t="shared" si="4"/>
        <v>100000</v>
      </c>
      <c r="M84" s="11">
        <f t="shared" si="5"/>
        <v>555300</v>
      </c>
      <c r="N84" s="11">
        <f t="shared" si="12"/>
        <v>-1800066.667</v>
      </c>
      <c r="O84" s="11">
        <f t="shared" si="13"/>
        <v>-2255366.667</v>
      </c>
      <c r="P84" s="11">
        <f t="shared" si="14"/>
        <v>-1700066.667</v>
      </c>
      <c r="Q84" s="11">
        <f t="shared" si="9"/>
        <v>3235000</v>
      </c>
    </row>
    <row r="85">
      <c r="A85" s="1" t="s">
        <v>4145</v>
      </c>
      <c r="B85" s="8">
        <v>45848.0</v>
      </c>
      <c r="C85" s="1" t="s">
        <v>1969</v>
      </c>
      <c r="D85" s="10">
        <v>835000.0</v>
      </c>
      <c r="E85" s="12"/>
      <c r="F85" s="1" t="s">
        <v>4146</v>
      </c>
      <c r="G85" s="11">
        <f t="shared" si="1"/>
        <v>13970800</v>
      </c>
      <c r="H85" s="11">
        <f t="shared" si="10"/>
        <v>11968600</v>
      </c>
      <c r="I85" s="11">
        <f t="shared" si="2"/>
        <v>6267400</v>
      </c>
      <c r="J85" s="11">
        <f t="shared" si="11"/>
        <v>13273500</v>
      </c>
      <c r="K85" s="11">
        <f t="shared" si="3"/>
        <v>-4265200</v>
      </c>
      <c r="L85" s="11">
        <f t="shared" si="4"/>
        <v>100000</v>
      </c>
      <c r="M85" s="11">
        <f t="shared" si="5"/>
        <v>555300</v>
      </c>
      <c r="N85" s="11">
        <f t="shared" si="12"/>
        <v>-1521733.333</v>
      </c>
      <c r="O85" s="11">
        <f t="shared" si="13"/>
        <v>-1977033.333</v>
      </c>
      <c r="P85" s="11">
        <f t="shared" si="14"/>
        <v>-1421733.333</v>
      </c>
      <c r="Q85" s="11">
        <f t="shared" si="9"/>
        <v>3235000</v>
      </c>
    </row>
    <row r="86">
      <c r="A86" s="1" t="s">
        <v>4147</v>
      </c>
      <c r="B86" s="8">
        <v>45849.0</v>
      </c>
      <c r="C86" s="1" t="s">
        <v>1969</v>
      </c>
      <c r="D86" s="10">
        <v>405000.0</v>
      </c>
      <c r="E86" s="12"/>
      <c r="F86" s="1" t="s">
        <v>4148</v>
      </c>
      <c r="G86" s="11">
        <f t="shared" si="1"/>
        <v>14375800</v>
      </c>
      <c r="H86" s="11">
        <f t="shared" si="10"/>
        <v>11968600</v>
      </c>
      <c r="I86" s="11">
        <f t="shared" si="2"/>
        <v>6267400</v>
      </c>
      <c r="J86" s="11">
        <f t="shared" si="11"/>
        <v>13678500</v>
      </c>
      <c r="K86" s="11">
        <f t="shared" si="3"/>
        <v>-3860200</v>
      </c>
      <c r="L86" s="11">
        <f t="shared" si="4"/>
        <v>100000</v>
      </c>
      <c r="M86" s="11">
        <f t="shared" si="5"/>
        <v>555300</v>
      </c>
      <c r="N86" s="11">
        <f t="shared" si="12"/>
        <v>-1386733.333</v>
      </c>
      <c r="O86" s="11">
        <f t="shared" si="13"/>
        <v>-1842033.333</v>
      </c>
      <c r="P86" s="11">
        <f t="shared" si="14"/>
        <v>-1286733.333</v>
      </c>
      <c r="Q86" s="11">
        <f t="shared" si="9"/>
        <v>3235000</v>
      </c>
    </row>
    <row r="87">
      <c r="A87" s="1" t="s">
        <v>4149</v>
      </c>
      <c r="B87" s="8">
        <v>45850.0</v>
      </c>
      <c r="C87" s="1" t="s">
        <v>6</v>
      </c>
      <c r="D87" s="10">
        <v>302000.0</v>
      </c>
      <c r="E87" s="12"/>
      <c r="F87" s="1" t="s">
        <v>2872</v>
      </c>
      <c r="G87" s="11">
        <f t="shared" si="1"/>
        <v>14677800</v>
      </c>
      <c r="H87" s="11">
        <f t="shared" si="10"/>
        <v>11968600</v>
      </c>
      <c r="I87" s="11">
        <f t="shared" si="2"/>
        <v>6267400</v>
      </c>
      <c r="J87" s="11">
        <f t="shared" si="11"/>
        <v>13980500</v>
      </c>
      <c r="K87" s="11">
        <f t="shared" si="3"/>
        <v>-3558200</v>
      </c>
      <c r="L87" s="11">
        <f t="shared" si="4"/>
        <v>100000</v>
      </c>
      <c r="M87" s="11">
        <f t="shared" si="5"/>
        <v>555300</v>
      </c>
      <c r="N87" s="11">
        <f t="shared" si="12"/>
        <v>-1286066.667</v>
      </c>
      <c r="O87" s="11">
        <f t="shared" si="13"/>
        <v>-1741366.667</v>
      </c>
      <c r="P87" s="11">
        <f t="shared" si="14"/>
        <v>-1186066.667</v>
      </c>
      <c r="Q87" s="11">
        <f t="shared" si="9"/>
        <v>3235000</v>
      </c>
    </row>
    <row r="88">
      <c r="A88" s="1" t="s">
        <v>4150</v>
      </c>
      <c r="B88" s="8">
        <v>45850.0</v>
      </c>
      <c r="C88" s="1" t="s">
        <v>6</v>
      </c>
      <c r="D88" s="10">
        <v>290000.0</v>
      </c>
      <c r="E88" s="12"/>
      <c r="F88" s="1" t="s">
        <v>4151</v>
      </c>
      <c r="G88" s="11">
        <f t="shared" si="1"/>
        <v>14967800</v>
      </c>
      <c r="H88" s="11">
        <f t="shared" si="10"/>
        <v>11968600</v>
      </c>
      <c r="I88" s="11">
        <f t="shared" si="2"/>
        <v>6267400</v>
      </c>
      <c r="J88" s="11">
        <f t="shared" si="11"/>
        <v>14270500</v>
      </c>
      <c r="K88" s="11">
        <f t="shared" si="3"/>
        <v>-3268200</v>
      </c>
      <c r="L88" s="11">
        <f t="shared" si="4"/>
        <v>100000</v>
      </c>
      <c r="M88" s="11">
        <f t="shared" si="5"/>
        <v>555300</v>
      </c>
      <c r="N88" s="11">
        <f t="shared" si="12"/>
        <v>-1189400</v>
      </c>
      <c r="O88" s="11">
        <f t="shared" si="13"/>
        <v>-1644700</v>
      </c>
      <c r="P88" s="11">
        <f t="shared" si="14"/>
        <v>-1089400</v>
      </c>
      <c r="Q88" s="11">
        <f t="shared" si="9"/>
        <v>3235000</v>
      </c>
    </row>
    <row r="89">
      <c r="A89" s="1" t="s">
        <v>4152</v>
      </c>
      <c r="B89" s="8">
        <v>45851.0</v>
      </c>
      <c r="C89" s="1" t="s">
        <v>6</v>
      </c>
      <c r="D89" s="10">
        <v>50000.0</v>
      </c>
      <c r="E89" s="12"/>
      <c r="F89" s="1" t="s">
        <v>3248</v>
      </c>
      <c r="G89" s="11">
        <f t="shared" si="1"/>
        <v>15017800</v>
      </c>
      <c r="H89" s="11">
        <f t="shared" si="10"/>
        <v>11968600</v>
      </c>
      <c r="I89" s="11">
        <f t="shared" si="2"/>
        <v>6267400</v>
      </c>
      <c r="J89" s="11">
        <f t="shared" si="11"/>
        <v>14320500</v>
      </c>
      <c r="K89" s="11">
        <f t="shared" si="3"/>
        <v>-3218200</v>
      </c>
      <c r="L89" s="11">
        <f t="shared" si="4"/>
        <v>100000</v>
      </c>
      <c r="M89" s="11">
        <f t="shared" si="5"/>
        <v>555300</v>
      </c>
      <c r="N89" s="11">
        <f t="shared" si="12"/>
        <v>-1172733.333</v>
      </c>
      <c r="O89" s="11">
        <f t="shared" si="13"/>
        <v>-1628033.333</v>
      </c>
      <c r="P89" s="11">
        <f t="shared" si="14"/>
        <v>-1072733.333</v>
      </c>
      <c r="Q89" s="11">
        <f t="shared" si="9"/>
        <v>3235000</v>
      </c>
    </row>
    <row r="90">
      <c r="A90" s="1" t="s">
        <v>4153</v>
      </c>
      <c r="B90" s="8">
        <v>45852.0</v>
      </c>
      <c r="C90" s="1" t="s">
        <v>25</v>
      </c>
      <c r="D90" s="12"/>
      <c r="E90" s="10">
        <v>66000.0</v>
      </c>
      <c r="F90" s="1" t="s">
        <v>62</v>
      </c>
      <c r="G90" s="11">
        <f t="shared" si="1"/>
        <v>15017800</v>
      </c>
      <c r="H90" s="11">
        <f t="shared" si="10"/>
        <v>12034600</v>
      </c>
      <c r="I90" s="11">
        <f t="shared" si="2"/>
        <v>6267400</v>
      </c>
      <c r="J90" s="11">
        <f t="shared" si="11"/>
        <v>14254500</v>
      </c>
      <c r="K90" s="11">
        <f t="shared" si="3"/>
        <v>-3284200</v>
      </c>
      <c r="L90" s="11">
        <f t="shared" si="4"/>
        <v>100000</v>
      </c>
      <c r="M90" s="11">
        <f t="shared" si="5"/>
        <v>555300</v>
      </c>
      <c r="N90" s="11">
        <f t="shared" si="12"/>
        <v>-1194733.333</v>
      </c>
      <c r="O90" s="11">
        <f t="shared" si="13"/>
        <v>-1650033.333</v>
      </c>
      <c r="P90" s="11">
        <f t="shared" si="14"/>
        <v>-1094733.333</v>
      </c>
      <c r="Q90" s="11">
        <f t="shared" si="9"/>
        <v>3235000</v>
      </c>
    </row>
    <row r="91">
      <c r="A91" s="1" t="s">
        <v>4154</v>
      </c>
      <c r="B91" s="8">
        <v>45852.0</v>
      </c>
      <c r="C91" s="1" t="s">
        <v>25</v>
      </c>
      <c r="D91" s="12"/>
      <c r="E91" s="10">
        <v>220000.0</v>
      </c>
      <c r="F91" s="1" t="s">
        <v>3290</v>
      </c>
      <c r="G91" s="11">
        <f t="shared" si="1"/>
        <v>15017800</v>
      </c>
      <c r="H91" s="11">
        <f t="shared" si="10"/>
        <v>12254600</v>
      </c>
      <c r="I91" s="11">
        <f t="shared" si="2"/>
        <v>6267400</v>
      </c>
      <c r="J91" s="11">
        <f t="shared" si="11"/>
        <v>14034500</v>
      </c>
      <c r="K91" s="11">
        <f t="shared" si="3"/>
        <v>-3504200</v>
      </c>
      <c r="L91" s="11">
        <f t="shared" si="4"/>
        <v>100000</v>
      </c>
      <c r="M91" s="11">
        <f t="shared" si="5"/>
        <v>555300</v>
      </c>
      <c r="N91" s="11">
        <f t="shared" si="12"/>
        <v>-1268066.667</v>
      </c>
      <c r="O91" s="11">
        <f t="shared" si="13"/>
        <v>-1723366.667</v>
      </c>
      <c r="P91" s="11">
        <f t="shared" si="14"/>
        <v>-1168066.667</v>
      </c>
      <c r="Q91" s="11">
        <f t="shared" si="9"/>
        <v>3235000</v>
      </c>
    </row>
    <row r="92">
      <c r="A92" s="1" t="s">
        <v>4155</v>
      </c>
      <c r="B92" s="8">
        <v>45853.0</v>
      </c>
      <c r="C92" s="1" t="s">
        <v>1969</v>
      </c>
      <c r="D92" s="10">
        <v>925000.0</v>
      </c>
      <c r="E92" s="12"/>
      <c r="F92" s="1" t="s">
        <v>4156</v>
      </c>
      <c r="G92" s="11">
        <f t="shared" si="1"/>
        <v>15942800</v>
      </c>
      <c r="H92" s="11">
        <f t="shared" si="10"/>
        <v>12254600</v>
      </c>
      <c r="I92" s="11">
        <f t="shared" si="2"/>
        <v>6267400</v>
      </c>
      <c r="J92" s="11">
        <f t="shared" si="11"/>
        <v>14959500</v>
      </c>
      <c r="K92" s="11">
        <f t="shared" si="3"/>
        <v>-2579200</v>
      </c>
      <c r="L92" s="11">
        <f t="shared" si="4"/>
        <v>100000</v>
      </c>
      <c r="M92" s="11">
        <f t="shared" si="5"/>
        <v>555300</v>
      </c>
      <c r="N92" s="11">
        <f t="shared" si="12"/>
        <v>-959733.3333</v>
      </c>
      <c r="O92" s="11">
        <f t="shared" si="13"/>
        <v>-1415033.333</v>
      </c>
      <c r="P92" s="11">
        <f t="shared" si="14"/>
        <v>-859733.3333</v>
      </c>
      <c r="Q92" s="11">
        <f t="shared" si="9"/>
        <v>3235000</v>
      </c>
    </row>
    <row r="93">
      <c r="A93" s="1" t="s">
        <v>4157</v>
      </c>
      <c r="B93" s="8">
        <v>45853.0</v>
      </c>
      <c r="C93" s="1" t="s">
        <v>25</v>
      </c>
      <c r="D93" s="12"/>
      <c r="E93" s="10">
        <v>100000.0</v>
      </c>
      <c r="F93" s="1" t="s">
        <v>3275</v>
      </c>
      <c r="G93" s="11">
        <f t="shared" si="1"/>
        <v>15942800</v>
      </c>
      <c r="H93" s="11">
        <f t="shared" si="10"/>
        <v>12354600</v>
      </c>
      <c r="I93" s="11">
        <f t="shared" si="2"/>
        <v>6267400</v>
      </c>
      <c r="J93" s="11">
        <f t="shared" si="11"/>
        <v>14859500</v>
      </c>
      <c r="K93" s="11">
        <f t="shared" si="3"/>
        <v>-2679200</v>
      </c>
      <c r="L93" s="11">
        <f t="shared" si="4"/>
        <v>100000</v>
      </c>
      <c r="M93" s="11">
        <f t="shared" si="5"/>
        <v>555300</v>
      </c>
      <c r="N93" s="11">
        <f t="shared" si="12"/>
        <v>-993066.6667</v>
      </c>
      <c r="O93" s="11">
        <f t="shared" si="13"/>
        <v>-1448366.667</v>
      </c>
      <c r="P93" s="11">
        <f t="shared" si="14"/>
        <v>-893066.6667</v>
      </c>
      <c r="Q93" s="11">
        <f t="shared" si="9"/>
        <v>3235000</v>
      </c>
    </row>
    <row r="94">
      <c r="A94" s="1" t="s">
        <v>4158</v>
      </c>
      <c r="B94" s="8">
        <v>45853.0</v>
      </c>
      <c r="C94" s="1" t="s">
        <v>25</v>
      </c>
      <c r="D94" s="12"/>
      <c r="E94" s="10">
        <v>40000.0</v>
      </c>
      <c r="F94" s="1" t="s">
        <v>3290</v>
      </c>
      <c r="G94" s="11">
        <f t="shared" si="1"/>
        <v>15942800</v>
      </c>
      <c r="H94" s="11">
        <f t="shared" si="10"/>
        <v>12394600</v>
      </c>
      <c r="I94" s="11">
        <f t="shared" si="2"/>
        <v>6267400</v>
      </c>
      <c r="J94" s="11">
        <f t="shared" si="11"/>
        <v>14819500</v>
      </c>
      <c r="K94" s="11">
        <f t="shared" si="3"/>
        <v>-2719200</v>
      </c>
      <c r="L94" s="11">
        <f t="shared" si="4"/>
        <v>100000</v>
      </c>
      <c r="M94" s="11">
        <f t="shared" si="5"/>
        <v>555300</v>
      </c>
      <c r="N94" s="11">
        <f t="shared" si="12"/>
        <v>-1006400</v>
      </c>
      <c r="O94" s="11">
        <f t="shared" si="13"/>
        <v>-1461700</v>
      </c>
      <c r="P94" s="11">
        <f t="shared" si="14"/>
        <v>-906400</v>
      </c>
      <c r="Q94" s="11">
        <f t="shared" si="9"/>
        <v>3235000</v>
      </c>
    </row>
    <row r="95">
      <c r="A95" s="1" t="s">
        <v>4159</v>
      </c>
      <c r="B95" s="8">
        <v>45853.0</v>
      </c>
      <c r="C95" s="1" t="s">
        <v>25</v>
      </c>
      <c r="D95" s="12"/>
      <c r="E95" s="10">
        <v>30000.0</v>
      </c>
      <c r="F95" s="1" t="s">
        <v>244</v>
      </c>
      <c r="G95" s="11">
        <f t="shared" si="1"/>
        <v>15942800</v>
      </c>
      <c r="H95" s="11">
        <f t="shared" si="10"/>
        <v>12424600</v>
      </c>
      <c r="I95" s="11">
        <f t="shared" si="2"/>
        <v>6267400</v>
      </c>
      <c r="J95" s="11">
        <f t="shared" si="11"/>
        <v>14789500</v>
      </c>
      <c r="K95" s="11">
        <f t="shared" si="3"/>
        <v>-2749200</v>
      </c>
      <c r="L95" s="11">
        <f t="shared" si="4"/>
        <v>100000</v>
      </c>
      <c r="M95" s="11">
        <f t="shared" si="5"/>
        <v>555300</v>
      </c>
      <c r="N95" s="11">
        <f t="shared" si="12"/>
        <v>-1016400</v>
      </c>
      <c r="O95" s="11">
        <f t="shared" si="13"/>
        <v>-1471700</v>
      </c>
      <c r="P95" s="11">
        <f t="shared" si="14"/>
        <v>-916400</v>
      </c>
      <c r="Q95" s="11">
        <f t="shared" si="9"/>
        <v>3235000</v>
      </c>
    </row>
    <row r="96">
      <c r="A96" s="1" t="s">
        <v>4160</v>
      </c>
      <c r="B96" s="8">
        <v>45853.0</v>
      </c>
      <c r="C96" s="1" t="s">
        <v>1969</v>
      </c>
      <c r="D96" s="10">
        <v>50000.0</v>
      </c>
      <c r="E96" s="12"/>
      <c r="F96" s="1" t="s">
        <v>4161</v>
      </c>
      <c r="G96" s="11">
        <f t="shared" si="1"/>
        <v>15992800</v>
      </c>
      <c r="H96" s="11">
        <f t="shared" si="10"/>
        <v>12424600</v>
      </c>
      <c r="I96" s="11">
        <f t="shared" si="2"/>
        <v>6267400</v>
      </c>
      <c r="J96" s="11">
        <f t="shared" si="11"/>
        <v>14839500</v>
      </c>
      <c r="K96" s="11">
        <f t="shared" si="3"/>
        <v>-2699200</v>
      </c>
      <c r="L96" s="11">
        <f t="shared" si="4"/>
        <v>100000</v>
      </c>
      <c r="M96" s="11">
        <f t="shared" si="5"/>
        <v>555300</v>
      </c>
      <c r="N96" s="11">
        <f t="shared" si="12"/>
        <v>-999733.3333</v>
      </c>
      <c r="O96" s="11">
        <f t="shared" si="13"/>
        <v>-1455033.333</v>
      </c>
      <c r="P96" s="11">
        <f t="shared" si="14"/>
        <v>-899733.3333</v>
      </c>
      <c r="Q96" s="11">
        <f t="shared" si="9"/>
        <v>3235000</v>
      </c>
    </row>
    <row r="97">
      <c r="A97" s="1" t="s">
        <v>4162</v>
      </c>
      <c r="B97" s="8">
        <v>45853.0</v>
      </c>
      <c r="C97" s="1" t="s">
        <v>25</v>
      </c>
      <c r="D97" s="12"/>
      <c r="E97" s="10">
        <v>7000.0</v>
      </c>
      <c r="F97" s="1" t="s">
        <v>1944</v>
      </c>
      <c r="G97" s="11">
        <f t="shared" si="1"/>
        <v>15992800</v>
      </c>
      <c r="H97" s="11">
        <f t="shared" si="10"/>
        <v>12431600</v>
      </c>
      <c r="I97" s="11">
        <f t="shared" si="2"/>
        <v>6267400</v>
      </c>
      <c r="J97" s="11">
        <f t="shared" si="11"/>
        <v>14832500</v>
      </c>
      <c r="K97" s="11">
        <f t="shared" si="3"/>
        <v>-2706200</v>
      </c>
      <c r="L97" s="11">
        <f t="shared" si="4"/>
        <v>100000</v>
      </c>
      <c r="M97" s="11">
        <f t="shared" si="5"/>
        <v>555300</v>
      </c>
      <c r="N97" s="11">
        <f t="shared" si="12"/>
        <v>-1002066.667</v>
      </c>
      <c r="O97" s="11">
        <f t="shared" si="13"/>
        <v>-1457366.667</v>
      </c>
      <c r="P97" s="11">
        <f t="shared" si="14"/>
        <v>-902066.6667</v>
      </c>
      <c r="Q97" s="11">
        <f t="shared" si="9"/>
        <v>3235000</v>
      </c>
    </row>
    <row r="98">
      <c r="A98" s="1" t="s">
        <v>4163</v>
      </c>
      <c r="B98" s="8">
        <v>45853.0</v>
      </c>
      <c r="C98" s="1" t="s">
        <v>25</v>
      </c>
      <c r="D98" s="12"/>
      <c r="E98" s="10">
        <v>40000.0</v>
      </c>
      <c r="F98" s="1" t="s">
        <v>4128</v>
      </c>
      <c r="G98" s="11">
        <f t="shared" si="1"/>
        <v>15992800</v>
      </c>
      <c r="H98" s="11">
        <f t="shared" si="10"/>
        <v>12471600</v>
      </c>
      <c r="I98" s="11">
        <f t="shared" si="2"/>
        <v>6267400</v>
      </c>
      <c r="J98" s="11">
        <f t="shared" si="11"/>
        <v>14792500</v>
      </c>
      <c r="K98" s="11">
        <f t="shared" si="3"/>
        <v>-2746200</v>
      </c>
      <c r="L98" s="11">
        <f t="shared" si="4"/>
        <v>100000</v>
      </c>
      <c r="M98" s="11">
        <f t="shared" si="5"/>
        <v>555300</v>
      </c>
      <c r="N98" s="11">
        <f t="shared" si="12"/>
        <v>-1015400</v>
      </c>
      <c r="O98" s="11">
        <f t="shared" si="13"/>
        <v>-1470700</v>
      </c>
      <c r="P98" s="11">
        <f t="shared" si="14"/>
        <v>-915400</v>
      </c>
      <c r="Q98" s="11">
        <f t="shared" si="9"/>
        <v>3235000</v>
      </c>
    </row>
    <row r="99">
      <c r="A99" s="1" t="s">
        <v>4164</v>
      </c>
      <c r="B99" s="8">
        <v>45854.0</v>
      </c>
      <c r="C99" s="1" t="s">
        <v>16</v>
      </c>
      <c r="D99" s="12"/>
      <c r="E99" s="10">
        <v>500000.0</v>
      </c>
      <c r="F99" s="1" t="s">
        <v>2230</v>
      </c>
      <c r="G99" s="11">
        <f t="shared" si="1"/>
        <v>15992800</v>
      </c>
      <c r="H99" s="11">
        <f t="shared" si="10"/>
        <v>12471600</v>
      </c>
      <c r="I99" s="11">
        <f t="shared" si="2"/>
        <v>6267400</v>
      </c>
      <c r="J99" s="11">
        <f t="shared" si="11"/>
        <v>14292500</v>
      </c>
      <c r="K99" s="11">
        <f t="shared" si="3"/>
        <v>-2746200</v>
      </c>
      <c r="L99" s="11">
        <f t="shared" si="4"/>
        <v>100000</v>
      </c>
      <c r="M99" s="11">
        <f t="shared" si="5"/>
        <v>555300</v>
      </c>
      <c r="N99" s="11">
        <f t="shared" si="12"/>
        <v>-1015400</v>
      </c>
      <c r="O99" s="11">
        <f t="shared" si="13"/>
        <v>-1470700</v>
      </c>
      <c r="P99" s="11">
        <f t="shared" si="14"/>
        <v>-915400</v>
      </c>
      <c r="Q99" s="11">
        <f t="shared" si="9"/>
        <v>3235000</v>
      </c>
    </row>
    <row r="100">
      <c r="A100" s="1" t="s">
        <v>4165</v>
      </c>
      <c r="B100" s="8">
        <v>45854.0</v>
      </c>
      <c r="C100" s="1" t="s">
        <v>1969</v>
      </c>
      <c r="D100" s="10">
        <v>312000.0</v>
      </c>
      <c r="E100" s="12"/>
      <c r="F100" s="1" t="s">
        <v>4166</v>
      </c>
      <c r="G100" s="11">
        <f t="shared" si="1"/>
        <v>16304800</v>
      </c>
      <c r="H100" s="11">
        <f t="shared" si="10"/>
        <v>12471600</v>
      </c>
      <c r="I100" s="11">
        <f t="shared" si="2"/>
        <v>6267400</v>
      </c>
      <c r="J100" s="11">
        <f t="shared" si="11"/>
        <v>14604500</v>
      </c>
      <c r="K100" s="11">
        <f t="shared" si="3"/>
        <v>-2434200</v>
      </c>
      <c r="L100" s="11">
        <f t="shared" si="4"/>
        <v>100000</v>
      </c>
      <c r="M100" s="11">
        <f t="shared" si="5"/>
        <v>555300</v>
      </c>
      <c r="N100" s="11">
        <f t="shared" si="12"/>
        <v>-911400</v>
      </c>
      <c r="O100" s="11">
        <f t="shared" si="13"/>
        <v>-1366700</v>
      </c>
      <c r="P100" s="11">
        <f t="shared" si="14"/>
        <v>-811400</v>
      </c>
      <c r="Q100" s="11">
        <f t="shared" si="9"/>
        <v>3235000</v>
      </c>
    </row>
    <row r="101">
      <c r="A101" s="1" t="s">
        <v>4167</v>
      </c>
      <c r="B101" s="8">
        <v>45852.0</v>
      </c>
      <c r="C101" s="1" t="s">
        <v>6</v>
      </c>
      <c r="D101" s="10">
        <v>300000.0</v>
      </c>
      <c r="E101" s="12"/>
      <c r="F101" s="1" t="s">
        <v>4168</v>
      </c>
      <c r="G101" s="11">
        <f t="shared" si="1"/>
        <v>16604800</v>
      </c>
      <c r="H101" s="11">
        <f t="shared" si="10"/>
        <v>12471600</v>
      </c>
      <c r="I101" s="11">
        <f t="shared" si="2"/>
        <v>6267400</v>
      </c>
      <c r="J101" s="11">
        <f t="shared" si="11"/>
        <v>14904500</v>
      </c>
      <c r="K101" s="11">
        <f t="shared" si="3"/>
        <v>-2134200</v>
      </c>
      <c r="L101" s="11">
        <f t="shared" si="4"/>
        <v>100000</v>
      </c>
      <c r="M101" s="11">
        <f t="shared" si="5"/>
        <v>555300</v>
      </c>
      <c r="N101" s="11">
        <f t="shared" si="12"/>
        <v>-811400</v>
      </c>
      <c r="O101" s="11">
        <f t="shared" si="13"/>
        <v>-1266700</v>
      </c>
      <c r="P101" s="11">
        <f t="shared" si="14"/>
        <v>-711400</v>
      </c>
      <c r="Q101" s="11">
        <f t="shared" si="9"/>
        <v>3235000</v>
      </c>
    </row>
    <row r="102">
      <c r="A102" s="14" t="s">
        <v>4169</v>
      </c>
      <c r="B102" s="8">
        <v>45852.0</v>
      </c>
      <c r="C102" s="1" t="s">
        <v>6</v>
      </c>
      <c r="D102" s="10">
        <v>176000.0</v>
      </c>
      <c r="E102" s="12"/>
      <c r="F102" s="1" t="s">
        <v>4170</v>
      </c>
      <c r="G102" s="11">
        <f t="shared" si="1"/>
        <v>16780800</v>
      </c>
      <c r="H102" s="11">
        <f t="shared" si="10"/>
        <v>12471600</v>
      </c>
      <c r="I102" s="11">
        <f t="shared" si="2"/>
        <v>6267400</v>
      </c>
      <c r="J102" s="11">
        <f t="shared" si="11"/>
        <v>15080500</v>
      </c>
      <c r="K102" s="11">
        <f t="shared" si="3"/>
        <v>-1958200</v>
      </c>
      <c r="L102" s="11">
        <f t="shared" si="4"/>
        <v>100000</v>
      </c>
      <c r="M102" s="11">
        <f t="shared" si="5"/>
        <v>555300</v>
      </c>
      <c r="N102" s="11">
        <f t="shared" si="12"/>
        <v>-752733.3333</v>
      </c>
      <c r="O102" s="11">
        <f t="shared" si="13"/>
        <v>-1208033.333</v>
      </c>
      <c r="P102" s="11">
        <f t="shared" si="14"/>
        <v>-652733.3333</v>
      </c>
      <c r="Q102" s="11">
        <f t="shared" si="9"/>
        <v>3235000</v>
      </c>
    </row>
    <row r="103">
      <c r="A103" s="1" t="s">
        <v>4171</v>
      </c>
      <c r="B103" s="8">
        <v>45852.0</v>
      </c>
      <c r="C103" s="1" t="s">
        <v>6</v>
      </c>
      <c r="D103" s="10">
        <v>17500.0</v>
      </c>
      <c r="E103" s="12"/>
      <c r="F103" s="1" t="s">
        <v>4172</v>
      </c>
      <c r="G103" s="11">
        <f t="shared" si="1"/>
        <v>16798300</v>
      </c>
      <c r="H103" s="11">
        <f t="shared" si="10"/>
        <v>12471600</v>
      </c>
      <c r="I103" s="11">
        <f t="shared" si="2"/>
        <v>6267400</v>
      </c>
      <c r="J103" s="11">
        <f t="shared" si="11"/>
        <v>15098000</v>
      </c>
      <c r="K103" s="11">
        <f t="shared" si="3"/>
        <v>-1940700</v>
      </c>
      <c r="L103" s="11">
        <f t="shared" si="4"/>
        <v>100000</v>
      </c>
      <c r="M103" s="11">
        <f t="shared" si="5"/>
        <v>555300</v>
      </c>
      <c r="N103" s="11">
        <f t="shared" si="12"/>
        <v>-746900</v>
      </c>
      <c r="O103" s="11">
        <f t="shared" si="13"/>
        <v>-1202200</v>
      </c>
      <c r="P103" s="11">
        <f t="shared" si="14"/>
        <v>-646900</v>
      </c>
      <c r="Q103" s="11">
        <f t="shared" si="9"/>
        <v>3235000</v>
      </c>
    </row>
    <row r="104">
      <c r="A104" s="1" t="s">
        <v>4173</v>
      </c>
      <c r="B104" s="8">
        <v>45853.0</v>
      </c>
      <c r="C104" s="1" t="s">
        <v>6</v>
      </c>
      <c r="D104" s="10">
        <v>50000.0</v>
      </c>
      <c r="E104" s="12"/>
      <c r="F104" s="1" t="s">
        <v>4174</v>
      </c>
      <c r="G104" s="11">
        <f t="shared" si="1"/>
        <v>16848300</v>
      </c>
      <c r="H104" s="11">
        <f t="shared" si="10"/>
        <v>12471600</v>
      </c>
      <c r="I104" s="11">
        <f t="shared" si="2"/>
        <v>6267400</v>
      </c>
      <c r="J104" s="11">
        <f t="shared" si="11"/>
        <v>15148000</v>
      </c>
      <c r="K104" s="11">
        <f t="shared" si="3"/>
        <v>-1890700</v>
      </c>
      <c r="L104" s="11">
        <f t="shared" si="4"/>
        <v>100000</v>
      </c>
      <c r="M104" s="11">
        <f t="shared" si="5"/>
        <v>555300</v>
      </c>
      <c r="N104" s="11">
        <f t="shared" si="12"/>
        <v>-730233.3333</v>
      </c>
      <c r="O104" s="11">
        <f t="shared" si="13"/>
        <v>-1185533.333</v>
      </c>
      <c r="P104" s="11">
        <f t="shared" si="14"/>
        <v>-630233.3333</v>
      </c>
      <c r="Q104" s="11">
        <f t="shared" si="9"/>
        <v>3235000</v>
      </c>
    </row>
    <row r="105">
      <c r="A105" s="1" t="s">
        <v>4175</v>
      </c>
      <c r="B105" s="8">
        <v>45853.0</v>
      </c>
      <c r="C105" s="1" t="s">
        <v>6</v>
      </c>
      <c r="D105" s="10">
        <v>75000.0</v>
      </c>
      <c r="E105" s="12"/>
      <c r="F105" s="1" t="s">
        <v>2439</v>
      </c>
      <c r="G105" s="11">
        <f t="shared" si="1"/>
        <v>16923300</v>
      </c>
      <c r="H105" s="11">
        <f t="shared" si="10"/>
        <v>12471600</v>
      </c>
      <c r="I105" s="11">
        <f t="shared" si="2"/>
        <v>6267400</v>
      </c>
      <c r="J105" s="11">
        <f t="shared" si="11"/>
        <v>15223000</v>
      </c>
      <c r="K105" s="11">
        <f t="shared" si="3"/>
        <v>-1815700</v>
      </c>
      <c r="L105" s="11">
        <f t="shared" si="4"/>
        <v>100000</v>
      </c>
      <c r="M105" s="11">
        <f t="shared" si="5"/>
        <v>555300</v>
      </c>
      <c r="N105" s="11">
        <f t="shared" si="12"/>
        <v>-705233.3333</v>
      </c>
      <c r="O105" s="11">
        <f t="shared" si="13"/>
        <v>-1160533.333</v>
      </c>
      <c r="P105" s="11">
        <f t="shared" si="14"/>
        <v>-605233.3333</v>
      </c>
      <c r="Q105" s="11">
        <f t="shared" si="9"/>
        <v>3235000</v>
      </c>
    </row>
    <row r="106">
      <c r="A106" s="1" t="s">
        <v>4176</v>
      </c>
      <c r="B106" s="8">
        <v>45853.0</v>
      </c>
      <c r="C106" s="1" t="s">
        <v>6</v>
      </c>
      <c r="D106" s="10">
        <v>94000.0</v>
      </c>
      <c r="E106" s="12"/>
      <c r="F106" s="1" t="s">
        <v>4177</v>
      </c>
      <c r="G106" s="11">
        <f t="shared" si="1"/>
        <v>17017300</v>
      </c>
      <c r="H106" s="11">
        <f t="shared" si="10"/>
        <v>12471600</v>
      </c>
      <c r="I106" s="11">
        <f t="shared" si="2"/>
        <v>6267400</v>
      </c>
      <c r="J106" s="11">
        <f t="shared" si="11"/>
        <v>15317000</v>
      </c>
      <c r="K106" s="11">
        <f t="shared" si="3"/>
        <v>-1721700</v>
      </c>
      <c r="L106" s="11">
        <f t="shared" si="4"/>
        <v>100000</v>
      </c>
      <c r="M106" s="11">
        <f t="shared" si="5"/>
        <v>555300</v>
      </c>
      <c r="N106" s="11">
        <f t="shared" si="12"/>
        <v>-673900</v>
      </c>
      <c r="O106" s="11">
        <f t="shared" si="13"/>
        <v>-1129200</v>
      </c>
      <c r="P106" s="11">
        <f t="shared" si="14"/>
        <v>-573900</v>
      </c>
      <c r="Q106" s="11">
        <f t="shared" si="9"/>
        <v>3235000</v>
      </c>
    </row>
    <row r="107">
      <c r="A107" s="1" t="s">
        <v>4178</v>
      </c>
      <c r="B107" s="8">
        <v>45853.0</v>
      </c>
      <c r="C107" s="1" t="s">
        <v>6</v>
      </c>
      <c r="D107" s="10">
        <v>261000.0</v>
      </c>
      <c r="E107" s="12"/>
      <c r="F107" s="1" t="s">
        <v>4179</v>
      </c>
      <c r="G107" s="11">
        <f t="shared" si="1"/>
        <v>17278300</v>
      </c>
      <c r="H107" s="11">
        <f t="shared" si="10"/>
        <v>12471600</v>
      </c>
      <c r="I107" s="11">
        <f t="shared" si="2"/>
        <v>6267400</v>
      </c>
      <c r="J107" s="11">
        <f t="shared" si="11"/>
        <v>15578000</v>
      </c>
      <c r="K107" s="11">
        <f t="shared" si="3"/>
        <v>-1460700</v>
      </c>
      <c r="L107" s="11">
        <f t="shared" si="4"/>
        <v>100000</v>
      </c>
      <c r="M107" s="11">
        <f t="shared" si="5"/>
        <v>555300</v>
      </c>
      <c r="N107" s="11">
        <f t="shared" si="12"/>
        <v>-586900</v>
      </c>
      <c r="O107" s="11">
        <f t="shared" si="13"/>
        <v>-1042200</v>
      </c>
      <c r="P107" s="11">
        <f t="shared" si="14"/>
        <v>-486900</v>
      </c>
      <c r="Q107" s="11">
        <f t="shared" si="9"/>
        <v>3235000</v>
      </c>
    </row>
    <row r="108">
      <c r="A108" s="1" t="s">
        <v>4180</v>
      </c>
      <c r="B108" s="8">
        <v>45853.0</v>
      </c>
      <c r="C108" s="1" t="s">
        <v>6</v>
      </c>
      <c r="D108" s="10">
        <v>833000.0</v>
      </c>
      <c r="E108" s="12"/>
      <c r="F108" s="1" t="s">
        <v>2872</v>
      </c>
      <c r="G108" s="11">
        <f t="shared" si="1"/>
        <v>18111300</v>
      </c>
      <c r="H108" s="11">
        <f t="shared" si="10"/>
        <v>12471600</v>
      </c>
      <c r="I108" s="11">
        <f t="shared" si="2"/>
        <v>6267400</v>
      </c>
      <c r="J108" s="11">
        <f t="shared" si="11"/>
        <v>16411000</v>
      </c>
      <c r="K108" s="11">
        <f t="shared" si="3"/>
        <v>-627700</v>
      </c>
      <c r="L108" s="11">
        <f t="shared" si="4"/>
        <v>100000</v>
      </c>
      <c r="M108" s="11">
        <f t="shared" si="5"/>
        <v>555300</v>
      </c>
      <c r="N108" s="11">
        <f t="shared" si="12"/>
        <v>-309233.3333</v>
      </c>
      <c r="O108" s="11">
        <f t="shared" si="13"/>
        <v>-764533.3333</v>
      </c>
      <c r="P108" s="11">
        <f t="shared" si="14"/>
        <v>-209233.3333</v>
      </c>
      <c r="Q108" s="11">
        <f t="shared" si="9"/>
        <v>3235000</v>
      </c>
    </row>
    <row r="109">
      <c r="A109" s="14" t="s">
        <v>4181</v>
      </c>
      <c r="B109" s="8">
        <v>45854.0</v>
      </c>
      <c r="C109" s="1" t="s">
        <v>6</v>
      </c>
      <c r="D109" s="10">
        <v>34000.0</v>
      </c>
      <c r="E109" s="12"/>
      <c r="F109" s="1" t="s">
        <v>2528</v>
      </c>
      <c r="G109" s="11">
        <f t="shared" si="1"/>
        <v>18145300</v>
      </c>
      <c r="H109" s="11">
        <f t="shared" si="10"/>
        <v>12471600</v>
      </c>
      <c r="I109" s="11">
        <f t="shared" si="2"/>
        <v>6267400</v>
      </c>
      <c r="J109" s="11">
        <f t="shared" si="11"/>
        <v>16445000</v>
      </c>
      <c r="K109" s="11">
        <f t="shared" si="3"/>
        <v>-593700</v>
      </c>
      <c r="L109" s="11">
        <f t="shared" si="4"/>
        <v>100000</v>
      </c>
      <c r="M109" s="11">
        <f t="shared" si="5"/>
        <v>555300</v>
      </c>
      <c r="N109" s="11">
        <f t="shared" si="12"/>
        <v>-297900</v>
      </c>
      <c r="O109" s="11">
        <f t="shared" si="13"/>
        <v>-753200</v>
      </c>
      <c r="P109" s="11">
        <f t="shared" si="14"/>
        <v>-197900</v>
      </c>
      <c r="Q109" s="11">
        <f t="shared" si="9"/>
        <v>3235000</v>
      </c>
    </row>
    <row r="110">
      <c r="A110" s="1" t="s">
        <v>4182</v>
      </c>
      <c r="B110" s="8">
        <v>45855.0</v>
      </c>
      <c r="C110" s="1" t="s">
        <v>6</v>
      </c>
      <c r="D110" s="10">
        <v>128000.0</v>
      </c>
      <c r="E110" s="12"/>
      <c r="F110" s="1" t="s">
        <v>2056</v>
      </c>
      <c r="G110" s="11">
        <f t="shared" si="1"/>
        <v>18273300</v>
      </c>
      <c r="H110" s="11">
        <f t="shared" si="10"/>
        <v>12471600</v>
      </c>
      <c r="I110" s="11">
        <f t="shared" si="2"/>
        <v>6267400</v>
      </c>
      <c r="J110" s="11">
        <f t="shared" si="11"/>
        <v>16573000</v>
      </c>
      <c r="K110" s="11">
        <f t="shared" si="3"/>
        <v>-465700</v>
      </c>
      <c r="L110" s="11">
        <f t="shared" si="4"/>
        <v>100000</v>
      </c>
      <c r="M110" s="11">
        <f t="shared" si="5"/>
        <v>555300</v>
      </c>
      <c r="N110" s="11">
        <f t="shared" si="12"/>
        <v>-255233.3333</v>
      </c>
      <c r="O110" s="11">
        <f t="shared" si="13"/>
        <v>-710533.3333</v>
      </c>
      <c r="P110" s="11">
        <f t="shared" si="14"/>
        <v>-155233.3333</v>
      </c>
      <c r="Q110" s="11">
        <f t="shared" si="9"/>
        <v>3235000</v>
      </c>
    </row>
    <row r="111">
      <c r="A111" s="1" t="s">
        <v>4183</v>
      </c>
      <c r="B111" s="8">
        <v>45855.0</v>
      </c>
      <c r="C111" s="1" t="s">
        <v>6</v>
      </c>
      <c r="D111" s="10">
        <v>200000.0</v>
      </c>
      <c r="E111" s="12"/>
      <c r="F111" s="1" t="s">
        <v>2056</v>
      </c>
      <c r="G111" s="11">
        <f t="shared" si="1"/>
        <v>18473300</v>
      </c>
      <c r="H111" s="11">
        <f t="shared" si="10"/>
        <v>12471600</v>
      </c>
      <c r="I111" s="11">
        <f t="shared" si="2"/>
        <v>6267400</v>
      </c>
      <c r="J111" s="11">
        <f t="shared" si="11"/>
        <v>16773000</v>
      </c>
      <c r="K111" s="11">
        <f t="shared" si="3"/>
        <v>-265700</v>
      </c>
      <c r="L111" s="11">
        <f t="shared" si="4"/>
        <v>100000</v>
      </c>
      <c r="M111" s="11">
        <f t="shared" si="5"/>
        <v>555300</v>
      </c>
      <c r="N111" s="11">
        <f t="shared" si="12"/>
        <v>-188566.6667</v>
      </c>
      <c r="O111" s="11">
        <f t="shared" si="13"/>
        <v>-643866.6667</v>
      </c>
      <c r="P111" s="11">
        <f t="shared" si="14"/>
        <v>-88566.66667</v>
      </c>
      <c r="Q111" s="11">
        <f t="shared" si="9"/>
        <v>3235000</v>
      </c>
    </row>
    <row r="112">
      <c r="A112" s="1" t="s">
        <v>4184</v>
      </c>
      <c r="B112" s="8">
        <v>45855.0</v>
      </c>
      <c r="C112" s="1" t="s">
        <v>6</v>
      </c>
      <c r="D112" s="10">
        <v>68000.0</v>
      </c>
      <c r="E112" s="12"/>
      <c r="F112" s="1" t="s">
        <v>3100</v>
      </c>
      <c r="G112" s="11">
        <f t="shared" si="1"/>
        <v>18541300</v>
      </c>
      <c r="H112" s="11">
        <f t="shared" si="10"/>
        <v>12471600</v>
      </c>
      <c r="I112" s="11">
        <f t="shared" si="2"/>
        <v>6267400</v>
      </c>
      <c r="J112" s="11">
        <f t="shared" si="11"/>
        <v>16841000</v>
      </c>
      <c r="K112" s="11">
        <f t="shared" si="3"/>
        <v>-197700</v>
      </c>
      <c r="L112" s="11">
        <f t="shared" si="4"/>
        <v>100000</v>
      </c>
      <c r="M112" s="11">
        <f t="shared" si="5"/>
        <v>555300</v>
      </c>
      <c r="N112" s="11">
        <f t="shared" si="12"/>
        <v>-165900</v>
      </c>
      <c r="O112" s="11">
        <f t="shared" si="13"/>
        <v>-621200</v>
      </c>
      <c r="P112" s="11">
        <f t="shared" si="14"/>
        <v>-65900</v>
      </c>
      <c r="Q112" s="11">
        <f t="shared" si="9"/>
        <v>3235000</v>
      </c>
    </row>
    <row r="113">
      <c r="A113" s="1" t="s">
        <v>4185</v>
      </c>
      <c r="B113" s="8">
        <v>45855.0</v>
      </c>
      <c r="C113" s="1" t="s">
        <v>6</v>
      </c>
      <c r="D113" s="10">
        <v>47600.0</v>
      </c>
      <c r="E113" s="12"/>
      <c r="F113" s="1" t="s">
        <v>4186</v>
      </c>
      <c r="G113" s="11">
        <f t="shared" si="1"/>
        <v>18588900</v>
      </c>
      <c r="H113" s="11">
        <f t="shared" si="10"/>
        <v>12471600</v>
      </c>
      <c r="I113" s="11">
        <f t="shared" si="2"/>
        <v>6267400</v>
      </c>
      <c r="J113" s="11">
        <f t="shared" si="11"/>
        <v>16888600</v>
      </c>
      <c r="K113" s="11">
        <f t="shared" si="3"/>
        <v>-150100</v>
      </c>
      <c r="L113" s="11">
        <f t="shared" si="4"/>
        <v>100000</v>
      </c>
      <c r="M113" s="11">
        <f t="shared" si="5"/>
        <v>555300</v>
      </c>
      <c r="N113" s="11">
        <f t="shared" si="12"/>
        <v>-150033.3333</v>
      </c>
      <c r="O113" s="11">
        <f t="shared" si="13"/>
        <v>-605333.3333</v>
      </c>
      <c r="P113" s="11">
        <f t="shared" si="14"/>
        <v>-50033.33333</v>
      </c>
      <c r="Q113" s="11">
        <f t="shared" si="9"/>
        <v>3235000</v>
      </c>
    </row>
    <row r="114">
      <c r="A114" s="1" t="s">
        <v>4187</v>
      </c>
      <c r="B114" s="8">
        <v>45855.0</v>
      </c>
      <c r="C114" s="1" t="s">
        <v>25</v>
      </c>
      <c r="D114" s="12"/>
      <c r="E114" s="10">
        <v>7000.0</v>
      </c>
      <c r="F114" s="1" t="s">
        <v>4188</v>
      </c>
      <c r="G114" s="11">
        <f t="shared" si="1"/>
        <v>18588900</v>
      </c>
      <c r="H114" s="11">
        <f t="shared" si="10"/>
        <v>12478600</v>
      </c>
      <c r="I114" s="11">
        <f t="shared" si="2"/>
        <v>6267400</v>
      </c>
      <c r="J114" s="11">
        <f t="shared" si="11"/>
        <v>16881600</v>
      </c>
      <c r="K114" s="11">
        <f t="shared" si="3"/>
        <v>-157100</v>
      </c>
      <c r="L114" s="11">
        <f t="shared" si="4"/>
        <v>100000</v>
      </c>
      <c r="M114" s="11">
        <f t="shared" si="5"/>
        <v>555300</v>
      </c>
      <c r="N114" s="11">
        <f t="shared" si="12"/>
        <v>-152366.6667</v>
      </c>
      <c r="O114" s="11">
        <f t="shared" si="13"/>
        <v>-607666.6667</v>
      </c>
      <c r="P114" s="11">
        <f t="shared" si="14"/>
        <v>-52366.66667</v>
      </c>
      <c r="Q114" s="11">
        <f t="shared" si="9"/>
        <v>3235000</v>
      </c>
    </row>
    <row r="115">
      <c r="A115" s="1" t="s">
        <v>4189</v>
      </c>
      <c r="B115" s="8">
        <v>45855.0</v>
      </c>
      <c r="C115" s="1" t="s">
        <v>25</v>
      </c>
      <c r="D115" s="12"/>
      <c r="E115" s="10">
        <v>50000.0</v>
      </c>
      <c r="F115" s="1" t="s">
        <v>4190</v>
      </c>
      <c r="G115" s="11">
        <f t="shared" si="1"/>
        <v>18588900</v>
      </c>
      <c r="H115" s="11">
        <f t="shared" si="10"/>
        <v>12528600</v>
      </c>
      <c r="I115" s="11">
        <f t="shared" si="2"/>
        <v>6267400</v>
      </c>
      <c r="J115" s="11">
        <f t="shared" si="11"/>
        <v>16831600</v>
      </c>
      <c r="K115" s="11">
        <f t="shared" si="3"/>
        <v>-207100</v>
      </c>
      <c r="L115" s="11">
        <f t="shared" si="4"/>
        <v>100000</v>
      </c>
      <c r="M115" s="11">
        <f t="shared" si="5"/>
        <v>555300</v>
      </c>
      <c r="N115" s="11">
        <f t="shared" si="12"/>
        <v>-169033.3333</v>
      </c>
      <c r="O115" s="11">
        <f t="shared" si="13"/>
        <v>-624333.3333</v>
      </c>
      <c r="P115" s="11">
        <f t="shared" si="14"/>
        <v>-69033.33333</v>
      </c>
      <c r="Q115" s="11">
        <f t="shared" si="9"/>
        <v>3235000</v>
      </c>
    </row>
    <row r="116">
      <c r="A116" s="1" t="s">
        <v>4191</v>
      </c>
      <c r="B116" s="8">
        <v>45855.0</v>
      </c>
      <c r="C116" s="1" t="s">
        <v>25</v>
      </c>
      <c r="D116" s="12"/>
      <c r="E116" s="10">
        <v>25000.0</v>
      </c>
      <c r="F116" s="1" t="s">
        <v>4192</v>
      </c>
      <c r="G116" s="11">
        <f t="shared" si="1"/>
        <v>18588900</v>
      </c>
      <c r="H116" s="11">
        <f t="shared" si="10"/>
        <v>12553600</v>
      </c>
      <c r="I116" s="11">
        <f t="shared" si="2"/>
        <v>6267400</v>
      </c>
      <c r="J116" s="11">
        <f t="shared" si="11"/>
        <v>16806600</v>
      </c>
      <c r="K116" s="11">
        <f t="shared" si="3"/>
        <v>-232100</v>
      </c>
      <c r="L116" s="11">
        <f t="shared" si="4"/>
        <v>100000</v>
      </c>
      <c r="M116" s="11">
        <f t="shared" si="5"/>
        <v>555300</v>
      </c>
      <c r="N116" s="11">
        <f t="shared" si="12"/>
        <v>-177366.6667</v>
      </c>
      <c r="O116" s="11">
        <f t="shared" si="13"/>
        <v>-632666.6667</v>
      </c>
      <c r="P116" s="11">
        <f t="shared" si="14"/>
        <v>-77366.66667</v>
      </c>
      <c r="Q116" s="11">
        <f t="shared" si="9"/>
        <v>3235000</v>
      </c>
    </row>
    <row r="117">
      <c r="A117" s="1" t="s">
        <v>4193</v>
      </c>
      <c r="B117" s="8">
        <v>45855.0</v>
      </c>
      <c r="C117" s="1" t="s">
        <v>25</v>
      </c>
      <c r="D117" s="12"/>
      <c r="E117" s="10">
        <v>960000.0</v>
      </c>
      <c r="F117" s="1" t="s">
        <v>4194</v>
      </c>
      <c r="G117" s="11">
        <f t="shared" si="1"/>
        <v>18588900</v>
      </c>
      <c r="H117" s="11">
        <f t="shared" si="10"/>
        <v>13513600</v>
      </c>
      <c r="I117" s="11">
        <f t="shared" si="2"/>
        <v>6267400</v>
      </c>
      <c r="J117" s="11">
        <f t="shared" si="11"/>
        <v>15846600</v>
      </c>
      <c r="K117" s="11">
        <f t="shared" si="3"/>
        <v>-1192100</v>
      </c>
      <c r="L117" s="11">
        <f t="shared" si="4"/>
        <v>100000</v>
      </c>
      <c r="M117" s="11">
        <f t="shared" si="5"/>
        <v>555300</v>
      </c>
      <c r="N117" s="11">
        <f t="shared" si="12"/>
        <v>-497366.6667</v>
      </c>
      <c r="O117" s="11">
        <f t="shared" si="13"/>
        <v>-952666.6667</v>
      </c>
      <c r="P117" s="11">
        <f t="shared" si="14"/>
        <v>-397366.6667</v>
      </c>
      <c r="Q117" s="11">
        <f t="shared" si="9"/>
        <v>3235000</v>
      </c>
    </row>
    <row r="118">
      <c r="A118" s="1" t="s">
        <v>4195</v>
      </c>
      <c r="B118" s="8">
        <v>45855.0</v>
      </c>
      <c r="C118" s="1" t="s">
        <v>25</v>
      </c>
      <c r="D118" s="12"/>
      <c r="E118" s="10">
        <v>8080000.0</v>
      </c>
      <c r="F118" s="1" t="s">
        <v>4196</v>
      </c>
      <c r="G118" s="11">
        <f t="shared" si="1"/>
        <v>18588900</v>
      </c>
      <c r="H118" s="11">
        <f t="shared" si="10"/>
        <v>21593600</v>
      </c>
      <c r="I118" s="11">
        <f t="shared" si="2"/>
        <v>6267400</v>
      </c>
      <c r="J118" s="11">
        <f t="shared" si="11"/>
        <v>7766600</v>
      </c>
      <c r="K118" s="11">
        <f t="shared" si="3"/>
        <v>-9272100</v>
      </c>
      <c r="L118" s="11">
        <f t="shared" si="4"/>
        <v>100000</v>
      </c>
      <c r="M118" s="11">
        <f t="shared" si="5"/>
        <v>555300</v>
      </c>
      <c r="N118" s="11">
        <f t="shared" si="12"/>
        <v>-3190700</v>
      </c>
      <c r="O118" s="11">
        <f t="shared" si="13"/>
        <v>-3646000</v>
      </c>
      <c r="P118" s="11">
        <f t="shared" si="14"/>
        <v>-3090700</v>
      </c>
      <c r="Q118" s="11">
        <f t="shared" si="9"/>
        <v>3235000</v>
      </c>
    </row>
    <row r="119">
      <c r="A119" s="1" t="s">
        <v>4197</v>
      </c>
      <c r="B119" s="8">
        <v>45855.0</v>
      </c>
      <c r="C119" s="1" t="s">
        <v>1969</v>
      </c>
      <c r="D119" s="10">
        <v>531000.0</v>
      </c>
      <c r="E119" s="12"/>
      <c r="F119" s="1" t="s">
        <v>4198</v>
      </c>
      <c r="G119" s="11">
        <f t="shared" si="1"/>
        <v>19119900</v>
      </c>
      <c r="H119" s="11">
        <f t="shared" si="10"/>
        <v>21593600</v>
      </c>
      <c r="I119" s="11">
        <f t="shared" si="2"/>
        <v>6267400</v>
      </c>
      <c r="J119" s="11">
        <f t="shared" si="11"/>
        <v>8297600</v>
      </c>
      <c r="K119" s="11">
        <f t="shared" si="3"/>
        <v>-8741100</v>
      </c>
      <c r="L119" s="11">
        <f t="shared" si="4"/>
        <v>100000</v>
      </c>
      <c r="M119" s="11">
        <f t="shared" si="5"/>
        <v>555300</v>
      </c>
      <c r="N119" s="11">
        <f t="shared" si="12"/>
        <v>-3013700</v>
      </c>
      <c r="O119" s="11">
        <f t="shared" si="13"/>
        <v>-3469000</v>
      </c>
      <c r="P119" s="11">
        <f t="shared" si="14"/>
        <v>-2913700</v>
      </c>
      <c r="Q119" s="11">
        <f t="shared" si="9"/>
        <v>3235000</v>
      </c>
    </row>
    <row r="120">
      <c r="A120" s="1" t="s">
        <v>4199</v>
      </c>
      <c r="B120" s="8">
        <v>45856.0</v>
      </c>
      <c r="C120" s="1" t="s">
        <v>25</v>
      </c>
      <c r="D120" s="12"/>
      <c r="E120" s="10">
        <v>380000.0</v>
      </c>
      <c r="F120" s="1" t="s">
        <v>68</v>
      </c>
      <c r="G120" s="11">
        <f t="shared" si="1"/>
        <v>19119900</v>
      </c>
      <c r="H120" s="11">
        <f t="shared" si="10"/>
        <v>21973600</v>
      </c>
      <c r="I120" s="11">
        <f t="shared" si="2"/>
        <v>6267400</v>
      </c>
      <c r="J120" s="11">
        <f t="shared" si="11"/>
        <v>7917600</v>
      </c>
      <c r="K120" s="11">
        <f t="shared" si="3"/>
        <v>-9121100</v>
      </c>
      <c r="L120" s="11">
        <f t="shared" si="4"/>
        <v>100000</v>
      </c>
      <c r="M120" s="11">
        <f t="shared" si="5"/>
        <v>555300</v>
      </c>
      <c r="N120" s="11">
        <f t="shared" si="12"/>
        <v>-3140366.667</v>
      </c>
      <c r="O120" s="11">
        <f t="shared" si="13"/>
        <v>-3595666.667</v>
      </c>
      <c r="P120" s="11">
        <f t="shared" si="14"/>
        <v>-3040366.667</v>
      </c>
      <c r="Q120" s="11">
        <f t="shared" si="9"/>
        <v>3235000</v>
      </c>
    </row>
    <row r="121">
      <c r="A121" s="1" t="s">
        <v>4200</v>
      </c>
      <c r="B121" s="8">
        <v>45857.0</v>
      </c>
      <c r="C121" s="1" t="s">
        <v>25</v>
      </c>
      <c r="D121" s="12"/>
      <c r="E121" s="10">
        <v>228000.0</v>
      </c>
      <c r="F121" s="1" t="s">
        <v>62</v>
      </c>
      <c r="G121" s="11">
        <f t="shared" si="1"/>
        <v>19119900</v>
      </c>
      <c r="H121" s="11">
        <f t="shared" si="10"/>
        <v>22201600</v>
      </c>
      <c r="I121" s="11">
        <f t="shared" si="2"/>
        <v>6267400</v>
      </c>
      <c r="J121" s="11">
        <f t="shared" si="11"/>
        <v>7689600</v>
      </c>
      <c r="K121" s="11">
        <f t="shared" si="3"/>
        <v>-9349100</v>
      </c>
      <c r="L121" s="11">
        <f t="shared" si="4"/>
        <v>100000</v>
      </c>
      <c r="M121" s="11">
        <f t="shared" si="5"/>
        <v>555300</v>
      </c>
      <c r="N121" s="11">
        <f t="shared" si="12"/>
        <v>-3216366.667</v>
      </c>
      <c r="O121" s="11">
        <f t="shared" si="13"/>
        <v>-3671666.667</v>
      </c>
      <c r="P121" s="11">
        <f t="shared" si="14"/>
        <v>-3116366.667</v>
      </c>
      <c r="Q121" s="11">
        <f t="shared" si="9"/>
        <v>3235000</v>
      </c>
    </row>
    <row r="122">
      <c r="A122" s="1" t="s">
        <v>4201</v>
      </c>
      <c r="B122" s="8">
        <v>45857.0</v>
      </c>
      <c r="C122" s="1" t="s">
        <v>25</v>
      </c>
      <c r="D122" s="12"/>
      <c r="E122" s="10">
        <v>100000.0</v>
      </c>
      <c r="F122" s="1" t="s">
        <v>4202</v>
      </c>
      <c r="G122" s="11">
        <f t="shared" si="1"/>
        <v>19119900</v>
      </c>
      <c r="H122" s="11">
        <f t="shared" si="10"/>
        <v>22301600</v>
      </c>
      <c r="I122" s="11">
        <f t="shared" si="2"/>
        <v>6267400</v>
      </c>
      <c r="J122" s="11">
        <f t="shared" si="11"/>
        <v>7589600</v>
      </c>
      <c r="K122" s="11">
        <f t="shared" si="3"/>
        <v>-9449100</v>
      </c>
      <c r="L122" s="11">
        <f t="shared" si="4"/>
        <v>100000</v>
      </c>
      <c r="M122" s="11">
        <f t="shared" si="5"/>
        <v>555300</v>
      </c>
      <c r="N122" s="11">
        <f t="shared" si="12"/>
        <v>-3249700</v>
      </c>
      <c r="O122" s="11">
        <f t="shared" si="13"/>
        <v>-3705000</v>
      </c>
      <c r="P122" s="11">
        <f t="shared" si="14"/>
        <v>-3149700</v>
      </c>
      <c r="Q122" s="11">
        <f t="shared" si="9"/>
        <v>3235000</v>
      </c>
    </row>
    <row r="123">
      <c r="A123" s="1" t="s">
        <v>4203</v>
      </c>
      <c r="B123" s="8">
        <v>45857.0</v>
      </c>
      <c r="C123" s="1" t="s">
        <v>25</v>
      </c>
      <c r="D123" s="12"/>
      <c r="E123" s="10">
        <v>740000.0</v>
      </c>
      <c r="F123" s="1" t="s">
        <v>53</v>
      </c>
      <c r="G123" s="11">
        <f t="shared" si="1"/>
        <v>19119900</v>
      </c>
      <c r="H123" s="11">
        <f t="shared" si="10"/>
        <v>23041600</v>
      </c>
      <c r="I123" s="11">
        <f t="shared" si="2"/>
        <v>6267400</v>
      </c>
      <c r="J123" s="11">
        <f t="shared" si="11"/>
        <v>6849600</v>
      </c>
      <c r="K123" s="11">
        <f t="shared" si="3"/>
        <v>-10189100</v>
      </c>
      <c r="L123" s="11">
        <f t="shared" si="4"/>
        <v>100000</v>
      </c>
      <c r="M123" s="11">
        <f t="shared" si="5"/>
        <v>555300</v>
      </c>
      <c r="N123" s="11">
        <f t="shared" si="12"/>
        <v>-3496366.667</v>
      </c>
      <c r="O123" s="11">
        <f t="shared" si="13"/>
        <v>-3951666.667</v>
      </c>
      <c r="P123" s="11">
        <f t="shared" si="14"/>
        <v>-3396366.667</v>
      </c>
      <c r="Q123" s="11">
        <f t="shared" si="9"/>
        <v>3975000</v>
      </c>
    </row>
    <row r="124">
      <c r="A124" s="1" t="s">
        <v>4204</v>
      </c>
      <c r="B124" s="8">
        <v>45857.0</v>
      </c>
      <c r="C124" s="1" t="s">
        <v>25</v>
      </c>
      <c r="D124" s="12"/>
      <c r="E124" s="10">
        <v>100000.0</v>
      </c>
      <c r="F124" s="1" t="s">
        <v>2423</v>
      </c>
      <c r="G124" s="11">
        <f t="shared" si="1"/>
        <v>19119900</v>
      </c>
      <c r="H124" s="11">
        <f t="shared" si="10"/>
        <v>23141600</v>
      </c>
      <c r="I124" s="11">
        <f t="shared" si="2"/>
        <v>6267400</v>
      </c>
      <c r="J124" s="11">
        <f t="shared" si="11"/>
        <v>6749600</v>
      </c>
      <c r="K124" s="11">
        <f t="shared" si="3"/>
        <v>-10289100</v>
      </c>
      <c r="L124" s="11">
        <f t="shared" si="4"/>
        <v>100000</v>
      </c>
      <c r="M124" s="11">
        <f t="shared" si="5"/>
        <v>555300</v>
      </c>
      <c r="N124" s="11">
        <f t="shared" si="12"/>
        <v>-3529700</v>
      </c>
      <c r="O124" s="11">
        <f t="shared" si="13"/>
        <v>-3985000</v>
      </c>
      <c r="P124" s="11">
        <f t="shared" si="14"/>
        <v>-3429700</v>
      </c>
      <c r="Q124" s="11">
        <f t="shared" si="9"/>
        <v>3975000</v>
      </c>
    </row>
    <row r="125">
      <c r="A125" s="1" t="s">
        <v>4205</v>
      </c>
      <c r="B125" s="8">
        <v>45856.0</v>
      </c>
      <c r="C125" s="1" t="s">
        <v>1969</v>
      </c>
      <c r="D125" s="10">
        <v>340000.0</v>
      </c>
      <c r="E125" s="12"/>
      <c r="F125" s="1" t="s">
        <v>4206</v>
      </c>
      <c r="G125" s="11">
        <f t="shared" si="1"/>
        <v>19459900</v>
      </c>
      <c r="H125" s="11">
        <f t="shared" si="10"/>
        <v>23141600</v>
      </c>
      <c r="I125" s="11">
        <f t="shared" si="2"/>
        <v>6267400</v>
      </c>
      <c r="J125" s="11">
        <f t="shared" si="11"/>
        <v>7089600</v>
      </c>
      <c r="K125" s="11">
        <f t="shared" si="3"/>
        <v>-9949100</v>
      </c>
      <c r="L125" s="11">
        <f t="shared" si="4"/>
        <v>100000</v>
      </c>
      <c r="M125" s="11">
        <f t="shared" si="5"/>
        <v>555300</v>
      </c>
      <c r="N125" s="11">
        <f t="shared" si="12"/>
        <v>-3416366.667</v>
      </c>
      <c r="O125" s="11">
        <f t="shared" si="13"/>
        <v>-3871666.667</v>
      </c>
      <c r="P125" s="11">
        <f t="shared" si="14"/>
        <v>-3316366.667</v>
      </c>
      <c r="Q125" s="11">
        <f t="shared" si="9"/>
        <v>3975000</v>
      </c>
    </row>
    <row r="126">
      <c r="A126" s="1" t="s">
        <v>4207</v>
      </c>
      <c r="B126" s="8">
        <v>45857.0</v>
      </c>
      <c r="C126" s="1" t="s">
        <v>1969</v>
      </c>
      <c r="D126" s="10">
        <v>96000.0</v>
      </c>
      <c r="E126" s="12"/>
      <c r="F126" s="1" t="s">
        <v>4208</v>
      </c>
      <c r="G126" s="11">
        <f t="shared" si="1"/>
        <v>19555900</v>
      </c>
      <c r="H126" s="11">
        <f t="shared" si="10"/>
        <v>23141600</v>
      </c>
      <c r="I126" s="11">
        <f t="shared" si="2"/>
        <v>6267400</v>
      </c>
      <c r="J126" s="11">
        <f t="shared" si="11"/>
        <v>7185600</v>
      </c>
      <c r="K126" s="11">
        <f t="shared" si="3"/>
        <v>-9853100</v>
      </c>
      <c r="L126" s="11">
        <f t="shared" si="4"/>
        <v>100000</v>
      </c>
      <c r="M126" s="11">
        <f t="shared" si="5"/>
        <v>555300</v>
      </c>
      <c r="N126" s="11">
        <f t="shared" si="12"/>
        <v>-3384366.667</v>
      </c>
      <c r="O126" s="11">
        <f t="shared" si="13"/>
        <v>-3839666.667</v>
      </c>
      <c r="P126" s="11">
        <f t="shared" si="14"/>
        <v>-3284366.667</v>
      </c>
      <c r="Q126" s="11">
        <f t="shared" si="9"/>
        <v>3975000</v>
      </c>
    </row>
    <row r="127">
      <c r="A127" s="1" t="s">
        <v>4209</v>
      </c>
      <c r="B127" s="8">
        <v>45857.0</v>
      </c>
      <c r="C127" s="1" t="s">
        <v>22</v>
      </c>
      <c r="D127" s="12"/>
      <c r="E127" s="10">
        <v>400000.0</v>
      </c>
      <c r="F127" s="1" t="s">
        <v>30</v>
      </c>
      <c r="G127" s="11">
        <f t="shared" si="1"/>
        <v>19555900</v>
      </c>
      <c r="H127" s="11">
        <f t="shared" si="10"/>
        <v>23141600</v>
      </c>
      <c r="I127" s="11">
        <f t="shared" si="2"/>
        <v>6267400</v>
      </c>
      <c r="J127" s="11">
        <f t="shared" si="11"/>
        <v>6785600</v>
      </c>
      <c r="K127" s="11">
        <f t="shared" si="3"/>
        <v>-9853100</v>
      </c>
      <c r="L127" s="11">
        <f t="shared" si="4"/>
        <v>100000</v>
      </c>
      <c r="M127" s="11">
        <f t="shared" si="5"/>
        <v>955300</v>
      </c>
      <c r="N127" s="11">
        <f t="shared" si="12"/>
        <v>-3384366.667</v>
      </c>
      <c r="O127" s="11">
        <f t="shared" si="13"/>
        <v>-4239666.667</v>
      </c>
      <c r="P127" s="11">
        <f t="shared" si="14"/>
        <v>-3284366.667</v>
      </c>
      <c r="Q127" s="11">
        <f t="shared" si="9"/>
        <v>3975000</v>
      </c>
    </row>
    <row r="128">
      <c r="A128" s="1" t="s">
        <v>4210</v>
      </c>
      <c r="B128" s="8">
        <v>45857.0</v>
      </c>
      <c r="C128" s="1" t="s">
        <v>1982</v>
      </c>
      <c r="D128" s="12"/>
      <c r="E128" s="10">
        <v>300000.0</v>
      </c>
      <c r="F128" s="1" t="s">
        <v>3275</v>
      </c>
      <c r="G128" s="11">
        <f t="shared" si="1"/>
        <v>19555900</v>
      </c>
      <c r="H128" s="11">
        <f t="shared" si="10"/>
        <v>23141600</v>
      </c>
      <c r="I128" s="11">
        <f t="shared" si="2"/>
        <v>6267400</v>
      </c>
      <c r="J128" s="11">
        <f t="shared" si="11"/>
        <v>6485600</v>
      </c>
      <c r="K128" s="11">
        <f t="shared" si="3"/>
        <v>-9853100</v>
      </c>
      <c r="L128" s="11">
        <f t="shared" si="4"/>
        <v>400000</v>
      </c>
      <c r="M128" s="11">
        <f t="shared" si="5"/>
        <v>955300</v>
      </c>
      <c r="N128" s="11">
        <f t="shared" si="12"/>
        <v>-3684366.667</v>
      </c>
      <c r="O128" s="11">
        <f t="shared" si="13"/>
        <v>-4239666.667</v>
      </c>
      <c r="P128" s="11">
        <f t="shared" si="14"/>
        <v>-3284366.667</v>
      </c>
      <c r="Q128" s="11">
        <f t="shared" si="9"/>
        <v>3975000</v>
      </c>
    </row>
    <row r="129">
      <c r="A129" s="1" t="s">
        <v>4211</v>
      </c>
      <c r="B129" s="8">
        <v>45859.0</v>
      </c>
      <c r="C129" s="1" t="s">
        <v>25</v>
      </c>
      <c r="D129" s="12"/>
      <c r="E129" s="10">
        <v>735000.0</v>
      </c>
      <c r="F129" s="1" t="s">
        <v>4212</v>
      </c>
      <c r="G129" s="11">
        <f t="shared" si="1"/>
        <v>19555900</v>
      </c>
      <c r="H129" s="11">
        <f t="shared" si="10"/>
        <v>23876600</v>
      </c>
      <c r="I129" s="11">
        <f t="shared" si="2"/>
        <v>6267400</v>
      </c>
      <c r="J129" s="11">
        <f t="shared" si="11"/>
        <v>5750600</v>
      </c>
      <c r="K129" s="11">
        <f t="shared" si="3"/>
        <v>-10588100</v>
      </c>
      <c r="L129" s="11">
        <f t="shared" si="4"/>
        <v>400000</v>
      </c>
      <c r="M129" s="11">
        <f t="shared" si="5"/>
        <v>955300</v>
      </c>
      <c r="N129" s="11">
        <f t="shared" si="12"/>
        <v>-3929366.667</v>
      </c>
      <c r="O129" s="11">
        <f t="shared" si="13"/>
        <v>-4484666.667</v>
      </c>
      <c r="P129" s="11">
        <f t="shared" si="14"/>
        <v>-3529366.667</v>
      </c>
      <c r="Q129" s="11">
        <f t="shared" si="9"/>
        <v>3975000</v>
      </c>
    </row>
    <row r="130">
      <c r="A130" s="1" t="s">
        <v>4213</v>
      </c>
      <c r="B130" s="8">
        <v>45859.0</v>
      </c>
      <c r="C130" s="1" t="s">
        <v>25</v>
      </c>
      <c r="D130" s="12"/>
      <c r="E130" s="10">
        <v>240000.0</v>
      </c>
      <c r="F130" s="1" t="s">
        <v>527</v>
      </c>
      <c r="G130" s="11">
        <f t="shared" si="1"/>
        <v>19555900</v>
      </c>
      <c r="H130" s="11">
        <f t="shared" si="10"/>
        <v>24116600</v>
      </c>
      <c r="I130" s="11">
        <f t="shared" si="2"/>
        <v>6267400</v>
      </c>
      <c r="J130" s="11">
        <f t="shared" si="11"/>
        <v>5510600</v>
      </c>
      <c r="K130" s="11">
        <f t="shared" si="3"/>
        <v>-10828100</v>
      </c>
      <c r="L130" s="11">
        <f t="shared" si="4"/>
        <v>400000</v>
      </c>
      <c r="M130" s="11">
        <f t="shared" si="5"/>
        <v>955300</v>
      </c>
      <c r="N130" s="11">
        <f t="shared" si="12"/>
        <v>-4009366.667</v>
      </c>
      <c r="O130" s="11">
        <f t="shared" si="13"/>
        <v>-4564666.667</v>
      </c>
      <c r="P130" s="11">
        <f t="shared" si="14"/>
        <v>-3609366.667</v>
      </c>
      <c r="Q130" s="11">
        <f t="shared" si="9"/>
        <v>3975000</v>
      </c>
    </row>
    <row r="131">
      <c r="A131" s="1" t="s">
        <v>4214</v>
      </c>
      <c r="B131" s="8">
        <v>45859.0</v>
      </c>
      <c r="C131" s="1" t="s">
        <v>25</v>
      </c>
      <c r="D131" s="12"/>
      <c r="E131" s="10">
        <v>44500.0</v>
      </c>
      <c r="F131" s="1" t="s">
        <v>4215</v>
      </c>
      <c r="G131" s="11">
        <f t="shared" si="1"/>
        <v>19555900</v>
      </c>
      <c r="H131" s="11">
        <f t="shared" si="10"/>
        <v>24161100</v>
      </c>
      <c r="I131" s="11">
        <f t="shared" si="2"/>
        <v>6267400</v>
      </c>
      <c r="J131" s="11">
        <f t="shared" si="11"/>
        <v>5466100</v>
      </c>
      <c r="K131" s="11">
        <f t="shared" si="3"/>
        <v>-10872600</v>
      </c>
      <c r="L131" s="11">
        <f t="shared" si="4"/>
        <v>400000</v>
      </c>
      <c r="M131" s="11">
        <f t="shared" si="5"/>
        <v>955300</v>
      </c>
      <c r="N131" s="11">
        <f t="shared" si="12"/>
        <v>-4024200</v>
      </c>
      <c r="O131" s="11">
        <f t="shared" si="13"/>
        <v>-4579500</v>
      </c>
      <c r="P131" s="11">
        <f t="shared" si="14"/>
        <v>-3624200</v>
      </c>
      <c r="Q131" s="11">
        <f t="shared" si="9"/>
        <v>3975000</v>
      </c>
    </row>
    <row r="132">
      <c r="A132" s="1" t="s">
        <v>4216</v>
      </c>
      <c r="B132" s="8">
        <v>45859.0</v>
      </c>
      <c r="C132" s="1" t="s">
        <v>25</v>
      </c>
      <c r="D132" s="12"/>
      <c r="E132" s="10">
        <v>270000.0</v>
      </c>
      <c r="F132" s="1" t="s">
        <v>2377</v>
      </c>
      <c r="G132" s="11">
        <f t="shared" si="1"/>
        <v>19555900</v>
      </c>
      <c r="H132" s="11">
        <f t="shared" si="10"/>
        <v>24431100</v>
      </c>
      <c r="I132" s="11">
        <f t="shared" si="2"/>
        <v>6267400</v>
      </c>
      <c r="J132" s="11">
        <f t="shared" si="11"/>
        <v>5196100</v>
      </c>
      <c r="K132" s="11">
        <f t="shared" si="3"/>
        <v>-11142600</v>
      </c>
      <c r="L132" s="11">
        <f t="shared" si="4"/>
        <v>400000</v>
      </c>
      <c r="M132" s="11">
        <f t="shared" si="5"/>
        <v>955300</v>
      </c>
      <c r="N132" s="11">
        <f t="shared" si="12"/>
        <v>-4114200</v>
      </c>
      <c r="O132" s="11">
        <f t="shared" si="13"/>
        <v>-4669500</v>
      </c>
      <c r="P132" s="11">
        <f t="shared" si="14"/>
        <v>-3714200</v>
      </c>
      <c r="Q132" s="11">
        <f t="shared" si="9"/>
        <v>3975000</v>
      </c>
    </row>
    <row r="133">
      <c r="A133" s="1" t="s">
        <v>4217</v>
      </c>
      <c r="B133" s="8">
        <v>45860.0</v>
      </c>
      <c r="C133" s="1" t="s">
        <v>25</v>
      </c>
      <c r="D133" s="12"/>
      <c r="E133" s="10">
        <v>128000.0</v>
      </c>
      <c r="F133" s="1" t="s">
        <v>37</v>
      </c>
      <c r="G133" s="11">
        <f t="shared" si="1"/>
        <v>19555900</v>
      </c>
      <c r="H133" s="11">
        <f t="shared" si="10"/>
        <v>24559100</v>
      </c>
      <c r="I133" s="11">
        <f t="shared" si="2"/>
        <v>6267400</v>
      </c>
      <c r="J133" s="11">
        <f t="shared" si="11"/>
        <v>5068100</v>
      </c>
      <c r="K133" s="11">
        <f t="shared" si="3"/>
        <v>-11270600</v>
      </c>
      <c r="L133" s="11">
        <f t="shared" si="4"/>
        <v>400000</v>
      </c>
      <c r="M133" s="11">
        <f t="shared" si="5"/>
        <v>955300</v>
      </c>
      <c r="N133" s="11">
        <f t="shared" si="12"/>
        <v>-4156866.667</v>
      </c>
      <c r="O133" s="11">
        <f t="shared" si="13"/>
        <v>-4712166.667</v>
      </c>
      <c r="P133" s="11">
        <f t="shared" si="14"/>
        <v>-3756866.667</v>
      </c>
      <c r="Q133" s="11">
        <f t="shared" si="9"/>
        <v>3975000</v>
      </c>
    </row>
    <row r="134">
      <c r="A134" s="1" t="s">
        <v>4218</v>
      </c>
      <c r="B134" s="8">
        <v>45860.0</v>
      </c>
      <c r="C134" s="1" t="s">
        <v>25</v>
      </c>
      <c r="D134" s="12"/>
      <c r="E134" s="10">
        <v>35000.0</v>
      </c>
      <c r="F134" s="1" t="s">
        <v>62</v>
      </c>
      <c r="G134" s="11">
        <f t="shared" si="1"/>
        <v>19555900</v>
      </c>
      <c r="H134" s="11">
        <f t="shared" si="10"/>
        <v>24594100</v>
      </c>
      <c r="I134" s="11">
        <f t="shared" si="2"/>
        <v>6267400</v>
      </c>
      <c r="J134" s="11">
        <f t="shared" si="11"/>
        <v>5033100</v>
      </c>
      <c r="K134" s="11">
        <f t="shared" si="3"/>
        <v>-11305600</v>
      </c>
      <c r="L134" s="11">
        <f t="shared" si="4"/>
        <v>400000</v>
      </c>
      <c r="M134" s="11">
        <f t="shared" si="5"/>
        <v>955300</v>
      </c>
      <c r="N134" s="11">
        <f t="shared" si="12"/>
        <v>-4168533.333</v>
      </c>
      <c r="O134" s="11">
        <f t="shared" si="13"/>
        <v>-4723833.333</v>
      </c>
      <c r="P134" s="11">
        <f t="shared" si="14"/>
        <v>-3768533.333</v>
      </c>
      <c r="Q134" s="11">
        <f t="shared" si="9"/>
        <v>3975000</v>
      </c>
    </row>
    <row r="135">
      <c r="A135" s="1" t="s">
        <v>4219</v>
      </c>
      <c r="B135" s="8">
        <v>45860.0</v>
      </c>
      <c r="C135" s="1" t="s">
        <v>25</v>
      </c>
      <c r="D135" s="12"/>
      <c r="E135" s="10">
        <v>180000.0</v>
      </c>
      <c r="F135" s="1" t="s">
        <v>58</v>
      </c>
      <c r="G135" s="11">
        <f t="shared" si="1"/>
        <v>19555900</v>
      </c>
      <c r="H135" s="11">
        <f t="shared" si="10"/>
        <v>24774100</v>
      </c>
      <c r="I135" s="11">
        <f t="shared" si="2"/>
        <v>6267400</v>
      </c>
      <c r="J135" s="11">
        <f t="shared" si="11"/>
        <v>4853100</v>
      </c>
      <c r="K135" s="11">
        <f t="shared" si="3"/>
        <v>-11485600</v>
      </c>
      <c r="L135" s="11">
        <f t="shared" si="4"/>
        <v>400000</v>
      </c>
      <c r="M135" s="11">
        <f t="shared" si="5"/>
        <v>955300</v>
      </c>
      <c r="N135" s="11">
        <f t="shared" si="12"/>
        <v>-4228533.333</v>
      </c>
      <c r="O135" s="11">
        <f t="shared" si="13"/>
        <v>-4783833.333</v>
      </c>
      <c r="P135" s="11">
        <f t="shared" si="14"/>
        <v>-3828533.333</v>
      </c>
      <c r="Q135" s="11">
        <f t="shared" si="9"/>
        <v>3975000</v>
      </c>
    </row>
    <row r="136">
      <c r="A136" s="1" t="s">
        <v>4220</v>
      </c>
      <c r="B136" s="8">
        <v>45856.0</v>
      </c>
      <c r="C136" s="1" t="s">
        <v>6</v>
      </c>
      <c r="D136" s="10">
        <v>62500.0</v>
      </c>
      <c r="E136" s="12"/>
      <c r="F136" s="1" t="s">
        <v>2828</v>
      </c>
      <c r="G136" s="11">
        <f t="shared" si="1"/>
        <v>19618400</v>
      </c>
      <c r="H136" s="11">
        <f t="shared" si="10"/>
        <v>24774100</v>
      </c>
      <c r="I136" s="11">
        <f t="shared" si="2"/>
        <v>6267400</v>
      </c>
      <c r="J136" s="11">
        <f t="shared" si="11"/>
        <v>4915600</v>
      </c>
      <c r="K136" s="11">
        <f t="shared" si="3"/>
        <v>-11423100</v>
      </c>
      <c r="L136" s="11">
        <f t="shared" si="4"/>
        <v>400000</v>
      </c>
      <c r="M136" s="11">
        <f t="shared" si="5"/>
        <v>955300</v>
      </c>
      <c r="N136" s="11">
        <f t="shared" si="12"/>
        <v>-4207700</v>
      </c>
      <c r="O136" s="11">
        <f t="shared" si="13"/>
        <v>-4763000</v>
      </c>
      <c r="P136" s="11">
        <f t="shared" si="14"/>
        <v>-3807700</v>
      </c>
      <c r="Q136" s="11">
        <f t="shared" si="9"/>
        <v>3975000</v>
      </c>
    </row>
    <row r="137">
      <c r="A137" s="1" t="s">
        <v>4221</v>
      </c>
      <c r="B137" s="8">
        <v>45856.0</v>
      </c>
      <c r="C137" s="1" t="s">
        <v>6</v>
      </c>
      <c r="D137" s="10">
        <v>150000.0</v>
      </c>
      <c r="E137" s="12"/>
      <c r="F137" s="1" t="s">
        <v>4222</v>
      </c>
      <c r="G137" s="11">
        <f t="shared" si="1"/>
        <v>19768400</v>
      </c>
      <c r="H137" s="11">
        <f t="shared" si="10"/>
        <v>24774100</v>
      </c>
      <c r="I137" s="11">
        <f t="shared" si="2"/>
        <v>6267400</v>
      </c>
      <c r="J137" s="11">
        <f t="shared" si="11"/>
        <v>5065600</v>
      </c>
      <c r="K137" s="11">
        <f t="shared" si="3"/>
        <v>-11273100</v>
      </c>
      <c r="L137" s="11">
        <f t="shared" si="4"/>
        <v>400000</v>
      </c>
      <c r="M137" s="11">
        <f t="shared" si="5"/>
        <v>955300</v>
      </c>
      <c r="N137" s="11">
        <f t="shared" si="12"/>
        <v>-4157700</v>
      </c>
      <c r="O137" s="11">
        <f t="shared" si="13"/>
        <v>-4713000</v>
      </c>
      <c r="P137" s="11">
        <f t="shared" si="14"/>
        <v>-3757700</v>
      </c>
      <c r="Q137" s="11">
        <f t="shared" si="9"/>
        <v>3975000</v>
      </c>
    </row>
    <row r="138">
      <c r="A138" s="1" t="s">
        <v>4223</v>
      </c>
      <c r="B138" s="8">
        <v>45857.0</v>
      </c>
      <c r="C138" s="1" t="s">
        <v>6</v>
      </c>
      <c r="D138" s="10">
        <v>782000.0</v>
      </c>
      <c r="E138" s="12"/>
      <c r="F138" s="1" t="s">
        <v>2872</v>
      </c>
      <c r="G138" s="11">
        <f t="shared" si="1"/>
        <v>20550400</v>
      </c>
      <c r="H138" s="11">
        <f t="shared" si="10"/>
        <v>24774100</v>
      </c>
      <c r="I138" s="11">
        <f t="shared" si="2"/>
        <v>6267400</v>
      </c>
      <c r="J138" s="11">
        <f t="shared" si="11"/>
        <v>5847600</v>
      </c>
      <c r="K138" s="11">
        <f t="shared" si="3"/>
        <v>-10491100</v>
      </c>
      <c r="L138" s="11">
        <f t="shared" si="4"/>
        <v>400000</v>
      </c>
      <c r="M138" s="11">
        <f t="shared" si="5"/>
        <v>955300</v>
      </c>
      <c r="N138" s="11">
        <f t="shared" si="12"/>
        <v>-3897033.333</v>
      </c>
      <c r="O138" s="11">
        <f t="shared" si="13"/>
        <v>-4452333.333</v>
      </c>
      <c r="P138" s="11">
        <f t="shared" si="14"/>
        <v>-3497033.333</v>
      </c>
      <c r="Q138" s="11">
        <f t="shared" si="9"/>
        <v>3975000</v>
      </c>
    </row>
    <row r="139">
      <c r="A139" s="1" t="s">
        <v>4224</v>
      </c>
      <c r="B139" s="8">
        <v>45857.0</v>
      </c>
      <c r="C139" s="1" t="s">
        <v>6</v>
      </c>
      <c r="D139" s="10">
        <v>8000.0</v>
      </c>
      <c r="E139" s="12"/>
      <c r="F139" s="1" t="s">
        <v>4225</v>
      </c>
      <c r="G139" s="11">
        <f t="shared" si="1"/>
        <v>20558400</v>
      </c>
      <c r="H139" s="11">
        <f t="shared" si="10"/>
        <v>24774100</v>
      </c>
      <c r="I139" s="11">
        <f t="shared" si="2"/>
        <v>6267400</v>
      </c>
      <c r="J139" s="11">
        <f t="shared" si="11"/>
        <v>5855600</v>
      </c>
      <c r="K139" s="11">
        <f t="shared" si="3"/>
        <v>-10483100</v>
      </c>
      <c r="L139" s="11">
        <f t="shared" si="4"/>
        <v>400000</v>
      </c>
      <c r="M139" s="11">
        <f t="shared" si="5"/>
        <v>955300</v>
      </c>
      <c r="N139" s="11">
        <f t="shared" si="12"/>
        <v>-3894366.667</v>
      </c>
      <c r="O139" s="11">
        <f t="shared" si="13"/>
        <v>-4449666.667</v>
      </c>
      <c r="P139" s="11">
        <f t="shared" si="14"/>
        <v>-3494366.667</v>
      </c>
      <c r="Q139" s="11">
        <f t="shared" si="9"/>
        <v>3975000</v>
      </c>
    </row>
    <row r="140">
      <c r="A140" s="1" t="s">
        <v>4226</v>
      </c>
      <c r="B140" s="8">
        <v>45857.0</v>
      </c>
      <c r="C140" s="1" t="s">
        <v>6</v>
      </c>
      <c r="D140" s="10">
        <v>50000.0</v>
      </c>
      <c r="E140" s="12"/>
      <c r="F140" s="1" t="s">
        <v>4227</v>
      </c>
      <c r="G140" s="11">
        <f t="shared" si="1"/>
        <v>20608400</v>
      </c>
      <c r="H140" s="11">
        <f t="shared" si="10"/>
        <v>24774100</v>
      </c>
      <c r="I140" s="11">
        <f t="shared" si="2"/>
        <v>6267400</v>
      </c>
      <c r="J140" s="11">
        <f t="shared" si="11"/>
        <v>5905600</v>
      </c>
      <c r="K140" s="11">
        <f t="shared" si="3"/>
        <v>-10433100</v>
      </c>
      <c r="L140" s="11">
        <f t="shared" si="4"/>
        <v>400000</v>
      </c>
      <c r="M140" s="11">
        <f t="shared" si="5"/>
        <v>955300</v>
      </c>
      <c r="N140" s="11">
        <f t="shared" si="12"/>
        <v>-3877700</v>
      </c>
      <c r="O140" s="11">
        <f t="shared" si="13"/>
        <v>-4433000</v>
      </c>
      <c r="P140" s="11">
        <f t="shared" si="14"/>
        <v>-3477700</v>
      </c>
      <c r="Q140" s="11">
        <f t="shared" si="9"/>
        <v>3975000</v>
      </c>
    </row>
    <row r="141">
      <c r="A141" s="1" t="s">
        <v>4228</v>
      </c>
      <c r="B141" s="8">
        <v>45857.0</v>
      </c>
      <c r="C141" s="1" t="s">
        <v>6</v>
      </c>
      <c r="D141" s="10">
        <v>51000.0</v>
      </c>
      <c r="E141" s="12"/>
      <c r="F141" s="1" t="s">
        <v>3100</v>
      </c>
      <c r="G141" s="11">
        <f t="shared" si="1"/>
        <v>20659400</v>
      </c>
      <c r="H141" s="11">
        <f t="shared" si="10"/>
        <v>24774100</v>
      </c>
      <c r="I141" s="11">
        <f t="shared" si="2"/>
        <v>6267400</v>
      </c>
      <c r="J141" s="11">
        <f t="shared" si="11"/>
        <v>5956600</v>
      </c>
      <c r="K141" s="11">
        <f t="shared" si="3"/>
        <v>-10382100</v>
      </c>
      <c r="L141" s="11">
        <f t="shared" si="4"/>
        <v>400000</v>
      </c>
      <c r="M141" s="11">
        <f t="shared" si="5"/>
        <v>955300</v>
      </c>
      <c r="N141" s="11">
        <f t="shared" si="12"/>
        <v>-3860700</v>
      </c>
      <c r="O141" s="11">
        <f t="shared" si="13"/>
        <v>-4416000</v>
      </c>
      <c r="P141" s="11">
        <f t="shared" si="14"/>
        <v>-3460700</v>
      </c>
      <c r="Q141" s="11">
        <f t="shared" si="9"/>
        <v>3975000</v>
      </c>
    </row>
    <row r="142">
      <c r="A142" s="1" t="s">
        <v>4229</v>
      </c>
      <c r="B142" s="8">
        <v>45857.0</v>
      </c>
      <c r="C142" s="1" t="s">
        <v>6</v>
      </c>
      <c r="D142" s="10">
        <v>255000.0</v>
      </c>
      <c r="E142" s="12"/>
      <c r="F142" s="1" t="s">
        <v>4230</v>
      </c>
      <c r="G142" s="11">
        <f t="shared" si="1"/>
        <v>20914400</v>
      </c>
      <c r="H142" s="11">
        <f t="shared" si="10"/>
        <v>24774100</v>
      </c>
      <c r="I142" s="11">
        <f t="shared" si="2"/>
        <v>6267400</v>
      </c>
      <c r="J142" s="11">
        <f t="shared" si="11"/>
        <v>6211600</v>
      </c>
      <c r="K142" s="11">
        <f t="shared" si="3"/>
        <v>-10127100</v>
      </c>
      <c r="L142" s="11">
        <f t="shared" si="4"/>
        <v>400000</v>
      </c>
      <c r="M142" s="11">
        <f t="shared" si="5"/>
        <v>955300</v>
      </c>
      <c r="N142" s="11">
        <f t="shared" si="12"/>
        <v>-3775700</v>
      </c>
      <c r="O142" s="11">
        <f t="shared" si="13"/>
        <v>-4331000</v>
      </c>
      <c r="P142" s="11">
        <f t="shared" si="14"/>
        <v>-3375700</v>
      </c>
      <c r="Q142" s="11">
        <f t="shared" si="9"/>
        <v>3975000</v>
      </c>
    </row>
    <row r="143">
      <c r="A143" s="1" t="s">
        <v>4231</v>
      </c>
      <c r="B143" s="8">
        <v>45857.0</v>
      </c>
      <c r="C143" s="1" t="s">
        <v>6</v>
      </c>
      <c r="D143" s="10">
        <v>50000.0</v>
      </c>
      <c r="E143" s="12"/>
      <c r="F143" s="1" t="s">
        <v>4232</v>
      </c>
      <c r="G143" s="11">
        <f t="shared" si="1"/>
        <v>20964400</v>
      </c>
      <c r="H143" s="11">
        <f t="shared" si="10"/>
        <v>24774100</v>
      </c>
      <c r="I143" s="11">
        <f t="shared" si="2"/>
        <v>6267400</v>
      </c>
      <c r="J143" s="11">
        <f t="shared" si="11"/>
        <v>6261600</v>
      </c>
      <c r="K143" s="11">
        <f t="shared" si="3"/>
        <v>-10077100</v>
      </c>
      <c r="L143" s="11">
        <f t="shared" si="4"/>
        <v>400000</v>
      </c>
      <c r="M143" s="11">
        <f t="shared" si="5"/>
        <v>955300</v>
      </c>
      <c r="N143" s="11">
        <f t="shared" si="12"/>
        <v>-3759033.333</v>
      </c>
      <c r="O143" s="11">
        <f t="shared" si="13"/>
        <v>-4314333.333</v>
      </c>
      <c r="P143" s="11">
        <f t="shared" si="14"/>
        <v>-3359033.333</v>
      </c>
      <c r="Q143" s="11">
        <f t="shared" si="9"/>
        <v>3975000</v>
      </c>
    </row>
    <row r="144">
      <c r="A144" s="1" t="s">
        <v>4233</v>
      </c>
      <c r="B144" s="8">
        <v>45858.0</v>
      </c>
      <c r="C144" s="1" t="s">
        <v>6</v>
      </c>
      <c r="D144" s="10">
        <v>295000.0</v>
      </c>
      <c r="E144" s="12"/>
      <c r="F144" s="1" t="s">
        <v>4234</v>
      </c>
      <c r="G144" s="11">
        <f t="shared" si="1"/>
        <v>21259400</v>
      </c>
      <c r="H144" s="11">
        <f t="shared" si="10"/>
        <v>24774100</v>
      </c>
      <c r="I144" s="11">
        <f t="shared" si="2"/>
        <v>6267400</v>
      </c>
      <c r="J144" s="11">
        <f t="shared" si="11"/>
        <v>6556600</v>
      </c>
      <c r="K144" s="11">
        <f t="shared" si="3"/>
        <v>-9782100</v>
      </c>
      <c r="L144" s="11">
        <f t="shared" si="4"/>
        <v>400000</v>
      </c>
      <c r="M144" s="11">
        <f t="shared" si="5"/>
        <v>955300</v>
      </c>
      <c r="N144" s="11">
        <f t="shared" si="12"/>
        <v>-3660700</v>
      </c>
      <c r="O144" s="11">
        <f t="shared" si="13"/>
        <v>-4216000</v>
      </c>
      <c r="P144" s="11">
        <f t="shared" si="14"/>
        <v>-3260700</v>
      </c>
      <c r="Q144" s="11">
        <f t="shared" si="9"/>
        <v>3975000</v>
      </c>
    </row>
    <row r="145">
      <c r="A145" s="1" t="s">
        <v>4235</v>
      </c>
      <c r="B145" s="8">
        <v>45859.0</v>
      </c>
      <c r="C145" s="1" t="s">
        <v>6</v>
      </c>
      <c r="D145" s="10">
        <v>100000.0</v>
      </c>
      <c r="E145" s="12"/>
      <c r="F145" s="1" t="s">
        <v>4236</v>
      </c>
      <c r="G145" s="11">
        <f t="shared" si="1"/>
        <v>21359400</v>
      </c>
      <c r="H145" s="11">
        <f t="shared" si="10"/>
        <v>24774100</v>
      </c>
      <c r="I145" s="11">
        <f t="shared" si="2"/>
        <v>6267400</v>
      </c>
      <c r="J145" s="11">
        <f t="shared" si="11"/>
        <v>6656600</v>
      </c>
      <c r="K145" s="11">
        <f t="shared" si="3"/>
        <v>-9682100</v>
      </c>
      <c r="L145" s="11">
        <f t="shared" si="4"/>
        <v>400000</v>
      </c>
      <c r="M145" s="11">
        <f t="shared" si="5"/>
        <v>955300</v>
      </c>
      <c r="N145" s="11">
        <f t="shared" si="12"/>
        <v>-3627366.667</v>
      </c>
      <c r="O145" s="11">
        <f t="shared" si="13"/>
        <v>-4182666.667</v>
      </c>
      <c r="P145" s="11">
        <f t="shared" si="14"/>
        <v>-3227366.667</v>
      </c>
      <c r="Q145" s="11">
        <f t="shared" si="9"/>
        <v>3975000</v>
      </c>
    </row>
    <row r="146">
      <c r="A146" s="1" t="s">
        <v>4237</v>
      </c>
      <c r="B146" s="8">
        <v>45859.0</v>
      </c>
      <c r="C146" s="1" t="s">
        <v>6</v>
      </c>
      <c r="D146" s="10">
        <v>61500.0</v>
      </c>
      <c r="E146" s="12"/>
      <c r="F146" s="1" t="s">
        <v>3782</v>
      </c>
      <c r="G146" s="11">
        <f t="shared" si="1"/>
        <v>21420900</v>
      </c>
      <c r="H146" s="11">
        <f t="shared" si="10"/>
        <v>24774100</v>
      </c>
      <c r="I146" s="11">
        <f t="shared" si="2"/>
        <v>6267400</v>
      </c>
      <c r="J146" s="11">
        <f t="shared" si="11"/>
        <v>6718100</v>
      </c>
      <c r="K146" s="11">
        <f t="shared" si="3"/>
        <v>-9620600</v>
      </c>
      <c r="L146" s="11">
        <f t="shared" si="4"/>
        <v>400000</v>
      </c>
      <c r="M146" s="11">
        <f t="shared" si="5"/>
        <v>955300</v>
      </c>
      <c r="N146" s="11">
        <f t="shared" si="12"/>
        <v>-3606866.667</v>
      </c>
      <c r="O146" s="11">
        <f t="shared" si="13"/>
        <v>-4162166.667</v>
      </c>
      <c r="P146" s="11">
        <f t="shared" si="14"/>
        <v>-3206866.667</v>
      </c>
      <c r="Q146" s="11">
        <f t="shared" si="9"/>
        <v>3975000</v>
      </c>
    </row>
    <row r="147">
      <c r="A147" s="1" t="s">
        <v>4238</v>
      </c>
      <c r="B147" s="8">
        <v>45859.0</v>
      </c>
      <c r="C147" s="1" t="s">
        <v>6</v>
      </c>
      <c r="D147" s="10">
        <v>102000.0</v>
      </c>
      <c r="E147" s="12"/>
      <c r="F147" s="1" t="s">
        <v>4239</v>
      </c>
      <c r="G147" s="11">
        <f t="shared" si="1"/>
        <v>21522900</v>
      </c>
      <c r="H147" s="11">
        <f t="shared" si="10"/>
        <v>24774100</v>
      </c>
      <c r="I147" s="11">
        <f t="shared" si="2"/>
        <v>6267400</v>
      </c>
      <c r="J147" s="11">
        <f t="shared" si="11"/>
        <v>6820100</v>
      </c>
      <c r="K147" s="11">
        <f t="shared" si="3"/>
        <v>-9518600</v>
      </c>
      <c r="L147" s="11">
        <f t="shared" si="4"/>
        <v>400000</v>
      </c>
      <c r="M147" s="11">
        <f t="shared" si="5"/>
        <v>955300</v>
      </c>
      <c r="N147" s="11">
        <f t="shared" si="12"/>
        <v>-3572866.667</v>
      </c>
      <c r="O147" s="11">
        <f t="shared" si="13"/>
        <v>-4128166.667</v>
      </c>
      <c r="P147" s="11">
        <f t="shared" si="14"/>
        <v>-3172866.667</v>
      </c>
      <c r="Q147" s="11">
        <f t="shared" si="9"/>
        <v>3975000</v>
      </c>
    </row>
    <row r="148">
      <c r="A148" s="1" t="s">
        <v>4240</v>
      </c>
      <c r="B148" s="8">
        <v>45859.0</v>
      </c>
      <c r="C148" s="1" t="s">
        <v>6</v>
      </c>
      <c r="D148" s="10">
        <v>210000.0</v>
      </c>
      <c r="E148" s="12"/>
      <c r="F148" s="1" t="s">
        <v>2872</v>
      </c>
      <c r="G148" s="11">
        <f t="shared" si="1"/>
        <v>21732900</v>
      </c>
      <c r="H148" s="11">
        <f t="shared" si="10"/>
        <v>24774100</v>
      </c>
      <c r="I148" s="11">
        <f t="shared" si="2"/>
        <v>6267400</v>
      </c>
      <c r="J148" s="11">
        <f t="shared" si="11"/>
        <v>7030100</v>
      </c>
      <c r="K148" s="11">
        <f t="shared" si="3"/>
        <v>-9308600</v>
      </c>
      <c r="L148" s="11">
        <f t="shared" si="4"/>
        <v>400000</v>
      </c>
      <c r="M148" s="11">
        <f t="shared" si="5"/>
        <v>955300</v>
      </c>
      <c r="N148" s="11">
        <f t="shared" si="12"/>
        <v>-3502866.667</v>
      </c>
      <c r="O148" s="11">
        <f t="shared" si="13"/>
        <v>-4058166.667</v>
      </c>
      <c r="P148" s="11">
        <f t="shared" si="14"/>
        <v>-3102866.667</v>
      </c>
      <c r="Q148" s="11">
        <f t="shared" si="9"/>
        <v>3975000</v>
      </c>
    </row>
    <row r="149">
      <c r="A149" s="1" t="s">
        <v>4241</v>
      </c>
      <c r="B149" s="8">
        <v>45860.0</v>
      </c>
      <c r="C149" s="1" t="s">
        <v>6</v>
      </c>
      <c r="D149" s="10">
        <v>2150000.0</v>
      </c>
      <c r="E149" s="12"/>
      <c r="F149" s="1" t="s">
        <v>2139</v>
      </c>
      <c r="G149" s="11">
        <f t="shared" si="1"/>
        <v>23882900</v>
      </c>
      <c r="H149" s="11">
        <f t="shared" si="10"/>
        <v>24774100</v>
      </c>
      <c r="I149" s="11">
        <f t="shared" si="2"/>
        <v>6267400</v>
      </c>
      <c r="J149" s="11">
        <f t="shared" si="11"/>
        <v>9180100</v>
      </c>
      <c r="K149" s="11">
        <f t="shared" si="3"/>
        <v>-7158600</v>
      </c>
      <c r="L149" s="11">
        <f t="shared" si="4"/>
        <v>400000</v>
      </c>
      <c r="M149" s="11">
        <f t="shared" si="5"/>
        <v>955300</v>
      </c>
      <c r="N149" s="11">
        <f t="shared" si="12"/>
        <v>-2786200</v>
      </c>
      <c r="O149" s="11">
        <f t="shared" si="13"/>
        <v>-3341500</v>
      </c>
      <c r="P149" s="11">
        <f t="shared" si="14"/>
        <v>-2386200</v>
      </c>
      <c r="Q149" s="11">
        <f t="shared" si="9"/>
        <v>3975000</v>
      </c>
    </row>
    <row r="150">
      <c r="A150" s="1" t="s">
        <v>4242</v>
      </c>
      <c r="B150" s="8">
        <v>45860.0</v>
      </c>
      <c r="C150" s="1" t="s">
        <v>6</v>
      </c>
      <c r="D150" s="10">
        <v>50000.0</v>
      </c>
      <c r="E150" s="12"/>
      <c r="F150" s="1" t="s">
        <v>4177</v>
      </c>
      <c r="G150" s="11">
        <f t="shared" si="1"/>
        <v>23932900</v>
      </c>
      <c r="H150" s="11">
        <f t="shared" si="10"/>
        <v>24774100</v>
      </c>
      <c r="I150" s="11">
        <f t="shared" si="2"/>
        <v>6267400</v>
      </c>
      <c r="J150" s="11">
        <f t="shared" si="11"/>
        <v>9230100</v>
      </c>
      <c r="K150" s="11">
        <f t="shared" si="3"/>
        <v>-7108600</v>
      </c>
      <c r="L150" s="11">
        <f t="shared" si="4"/>
        <v>400000</v>
      </c>
      <c r="M150" s="11">
        <f t="shared" si="5"/>
        <v>955300</v>
      </c>
      <c r="N150" s="11">
        <f t="shared" si="12"/>
        <v>-2769533.333</v>
      </c>
      <c r="O150" s="11">
        <f t="shared" si="13"/>
        <v>-3324833.333</v>
      </c>
      <c r="P150" s="11">
        <f t="shared" si="14"/>
        <v>-2369533.333</v>
      </c>
      <c r="Q150" s="11">
        <f t="shared" si="9"/>
        <v>3975000</v>
      </c>
    </row>
    <row r="151">
      <c r="A151" s="1" t="s">
        <v>4243</v>
      </c>
      <c r="B151" s="8">
        <v>45860.0</v>
      </c>
      <c r="C151" s="1" t="s">
        <v>6</v>
      </c>
      <c r="D151" s="10">
        <v>37500.0</v>
      </c>
      <c r="E151" s="12"/>
      <c r="F151" s="1" t="s">
        <v>4244</v>
      </c>
      <c r="G151" s="11">
        <f t="shared" si="1"/>
        <v>23970400</v>
      </c>
      <c r="H151" s="11">
        <f t="shared" si="10"/>
        <v>24774100</v>
      </c>
      <c r="I151" s="11">
        <f t="shared" si="2"/>
        <v>6267400</v>
      </c>
      <c r="J151" s="11">
        <f t="shared" si="11"/>
        <v>9267600</v>
      </c>
      <c r="K151" s="11">
        <f t="shared" si="3"/>
        <v>-7071100</v>
      </c>
      <c r="L151" s="11">
        <f t="shared" si="4"/>
        <v>400000</v>
      </c>
      <c r="M151" s="11">
        <f t="shared" si="5"/>
        <v>955300</v>
      </c>
      <c r="N151" s="11">
        <f t="shared" si="12"/>
        <v>-2757033.333</v>
      </c>
      <c r="O151" s="11">
        <f t="shared" si="13"/>
        <v>-3312333.333</v>
      </c>
      <c r="P151" s="11">
        <f t="shared" si="14"/>
        <v>-2357033.333</v>
      </c>
      <c r="Q151" s="11">
        <f t="shared" si="9"/>
        <v>3975000</v>
      </c>
    </row>
    <row r="152">
      <c r="A152" s="1" t="s">
        <v>4245</v>
      </c>
      <c r="B152" s="8">
        <v>45860.0</v>
      </c>
      <c r="C152" s="1" t="s">
        <v>6</v>
      </c>
      <c r="D152" s="10">
        <v>100000.0</v>
      </c>
      <c r="E152" s="12"/>
      <c r="F152" s="1" t="s">
        <v>4246</v>
      </c>
      <c r="G152" s="11">
        <f t="shared" si="1"/>
        <v>24070400</v>
      </c>
      <c r="H152" s="11">
        <f t="shared" si="10"/>
        <v>24774100</v>
      </c>
      <c r="I152" s="11">
        <f t="shared" si="2"/>
        <v>6267400</v>
      </c>
      <c r="J152" s="11">
        <f t="shared" si="11"/>
        <v>9367600</v>
      </c>
      <c r="K152" s="11">
        <f t="shared" si="3"/>
        <v>-6971100</v>
      </c>
      <c r="L152" s="11">
        <f t="shared" si="4"/>
        <v>400000</v>
      </c>
      <c r="M152" s="11">
        <f t="shared" si="5"/>
        <v>955300</v>
      </c>
      <c r="N152" s="11">
        <f t="shared" si="12"/>
        <v>-2723700</v>
      </c>
      <c r="O152" s="11">
        <f t="shared" si="13"/>
        <v>-3279000</v>
      </c>
      <c r="P152" s="11">
        <f t="shared" si="14"/>
        <v>-2323700</v>
      </c>
      <c r="Q152" s="11">
        <f t="shared" si="9"/>
        <v>3975000</v>
      </c>
    </row>
    <row r="153">
      <c r="A153" s="1" t="s">
        <v>4247</v>
      </c>
      <c r="B153" s="8">
        <v>45860.0</v>
      </c>
      <c r="C153" s="1" t="s">
        <v>6</v>
      </c>
      <c r="D153" s="10">
        <v>75000.0</v>
      </c>
      <c r="E153" s="12"/>
      <c r="F153" s="1" t="s">
        <v>4248</v>
      </c>
      <c r="G153" s="11">
        <f t="shared" si="1"/>
        <v>24145400</v>
      </c>
      <c r="H153" s="11">
        <f t="shared" si="10"/>
        <v>24774100</v>
      </c>
      <c r="I153" s="11">
        <f t="shared" si="2"/>
        <v>6267400</v>
      </c>
      <c r="J153" s="11">
        <f t="shared" si="11"/>
        <v>9442600</v>
      </c>
      <c r="K153" s="11">
        <f t="shared" si="3"/>
        <v>-6896100</v>
      </c>
      <c r="L153" s="11">
        <f t="shared" si="4"/>
        <v>400000</v>
      </c>
      <c r="M153" s="11">
        <f t="shared" si="5"/>
        <v>955300</v>
      </c>
      <c r="N153" s="11">
        <f t="shared" si="12"/>
        <v>-2698700</v>
      </c>
      <c r="O153" s="11">
        <f t="shared" si="13"/>
        <v>-3254000</v>
      </c>
      <c r="P153" s="11">
        <f t="shared" si="14"/>
        <v>-2298700</v>
      </c>
      <c r="Q153" s="11">
        <f t="shared" si="9"/>
        <v>3975000</v>
      </c>
    </row>
    <row r="154">
      <c r="A154" s="1" t="s">
        <v>4249</v>
      </c>
      <c r="B154" s="8">
        <v>45861.0</v>
      </c>
      <c r="C154" s="1" t="s">
        <v>6</v>
      </c>
      <c r="D154" s="10">
        <v>300000.0</v>
      </c>
      <c r="E154" s="12"/>
      <c r="F154" s="1" t="s">
        <v>2056</v>
      </c>
      <c r="G154" s="11">
        <f t="shared" si="1"/>
        <v>24445400</v>
      </c>
      <c r="H154" s="11">
        <f t="shared" si="10"/>
        <v>24774100</v>
      </c>
      <c r="I154" s="11">
        <f t="shared" si="2"/>
        <v>6267400</v>
      </c>
      <c r="J154" s="11">
        <f t="shared" si="11"/>
        <v>9742600</v>
      </c>
      <c r="K154" s="11">
        <f t="shared" si="3"/>
        <v>-6596100</v>
      </c>
      <c r="L154" s="11">
        <f t="shared" si="4"/>
        <v>400000</v>
      </c>
      <c r="M154" s="11">
        <f t="shared" si="5"/>
        <v>955300</v>
      </c>
      <c r="N154" s="11">
        <f t="shared" si="12"/>
        <v>-2598700</v>
      </c>
      <c r="O154" s="11">
        <f t="shared" si="13"/>
        <v>-3154000</v>
      </c>
      <c r="P154" s="11">
        <f t="shared" si="14"/>
        <v>-2198700</v>
      </c>
      <c r="Q154" s="11">
        <f t="shared" si="9"/>
        <v>3975000</v>
      </c>
    </row>
    <row r="155">
      <c r="A155" s="1" t="s">
        <v>4250</v>
      </c>
      <c r="B155" s="8">
        <v>45861.0</v>
      </c>
      <c r="C155" s="1" t="s">
        <v>6</v>
      </c>
      <c r="D155" s="10">
        <v>100000.0</v>
      </c>
      <c r="E155" s="12"/>
      <c r="F155" s="1" t="s">
        <v>3239</v>
      </c>
      <c r="G155" s="11">
        <f t="shared" si="1"/>
        <v>24545400</v>
      </c>
      <c r="H155" s="11">
        <f t="shared" si="10"/>
        <v>24774100</v>
      </c>
      <c r="I155" s="11">
        <f t="shared" si="2"/>
        <v>6267400</v>
      </c>
      <c r="J155" s="11">
        <f t="shared" si="11"/>
        <v>9842600</v>
      </c>
      <c r="K155" s="11">
        <f t="shared" si="3"/>
        <v>-6496100</v>
      </c>
      <c r="L155" s="11">
        <f t="shared" si="4"/>
        <v>400000</v>
      </c>
      <c r="M155" s="11">
        <f t="shared" si="5"/>
        <v>955300</v>
      </c>
      <c r="N155" s="11">
        <f t="shared" si="12"/>
        <v>-2565366.667</v>
      </c>
      <c r="O155" s="11">
        <f t="shared" si="13"/>
        <v>-3120666.667</v>
      </c>
      <c r="P155" s="11">
        <f t="shared" si="14"/>
        <v>-2165366.667</v>
      </c>
      <c r="Q155" s="11">
        <f t="shared" si="9"/>
        <v>3975000</v>
      </c>
    </row>
    <row r="156">
      <c r="A156" s="1" t="s">
        <v>4251</v>
      </c>
      <c r="B156" s="8">
        <v>45862.0</v>
      </c>
      <c r="C156" s="1" t="s">
        <v>25</v>
      </c>
      <c r="D156" s="12"/>
      <c r="E156" s="10">
        <v>160000.0</v>
      </c>
      <c r="F156" s="1" t="s">
        <v>62</v>
      </c>
      <c r="G156" s="11">
        <f t="shared" si="1"/>
        <v>24545400</v>
      </c>
      <c r="H156" s="11">
        <f t="shared" si="10"/>
        <v>24934100</v>
      </c>
      <c r="I156" s="11">
        <f t="shared" si="2"/>
        <v>6267400</v>
      </c>
      <c r="J156" s="11">
        <f t="shared" si="11"/>
        <v>9682600</v>
      </c>
      <c r="K156" s="11">
        <f t="shared" si="3"/>
        <v>-6656100</v>
      </c>
      <c r="L156" s="11">
        <f t="shared" si="4"/>
        <v>400000</v>
      </c>
      <c r="M156" s="11">
        <f t="shared" si="5"/>
        <v>955300</v>
      </c>
      <c r="N156" s="11">
        <f t="shared" si="12"/>
        <v>-2618700</v>
      </c>
      <c r="O156" s="11">
        <f t="shared" si="13"/>
        <v>-3174000</v>
      </c>
      <c r="P156" s="11">
        <f t="shared" si="14"/>
        <v>-2218700</v>
      </c>
      <c r="Q156" s="11">
        <f t="shared" si="9"/>
        <v>3975000</v>
      </c>
    </row>
    <row r="157">
      <c r="A157" s="1" t="s">
        <v>4252</v>
      </c>
      <c r="B157" s="8">
        <v>45862.0</v>
      </c>
      <c r="C157" s="1" t="s">
        <v>25</v>
      </c>
      <c r="D157" s="12"/>
      <c r="E157" s="10">
        <v>192000.0</v>
      </c>
      <c r="F157" s="1" t="s">
        <v>1762</v>
      </c>
      <c r="G157" s="11">
        <f t="shared" si="1"/>
        <v>24545400</v>
      </c>
      <c r="H157" s="11">
        <f t="shared" si="10"/>
        <v>25126100</v>
      </c>
      <c r="I157" s="11">
        <f t="shared" si="2"/>
        <v>6267400</v>
      </c>
      <c r="J157" s="11">
        <f t="shared" si="11"/>
        <v>9490600</v>
      </c>
      <c r="K157" s="11">
        <f t="shared" si="3"/>
        <v>-6848100</v>
      </c>
      <c r="L157" s="11">
        <f t="shared" si="4"/>
        <v>400000</v>
      </c>
      <c r="M157" s="11">
        <f t="shared" si="5"/>
        <v>955300</v>
      </c>
      <c r="N157" s="11">
        <f t="shared" si="12"/>
        <v>-2682700</v>
      </c>
      <c r="O157" s="11">
        <f t="shared" si="13"/>
        <v>-3238000</v>
      </c>
      <c r="P157" s="11">
        <f t="shared" si="14"/>
        <v>-2282700</v>
      </c>
      <c r="Q157" s="11">
        <f t="shared" si="9"/>
        <v>3975000</v>
      </c>
    </row>
    <row r="158">
      <c r="A158" s="1" t="s">
        <v>4253</v>
      </c>
      <c r="B158" s="8">
        <v>45862.0</v>
      </c>
      <c r="C158" s="1" t="s">
        <v>25</v>
      </c>
      <c r="D158" s="12"/>
      <c r="E158" s="10">
        <v>121000.0</v>
      </c>
      <c r="F158" s="1" t="s">
        <v>58</v>
      </c>
      <c r="G158" s="11">
        <f t="shared" si="1"/>
        <v>24545400</v>
      </c>
      <c r="H158" s="11">
        <f t="shared" si="10"/>
        <v>25247100</v>
      </c>
      <c r="I158" s="11">
        <f t="shared" si="2"/>
        <v>6267400</v>
      </c>
      <c r="J158" s="11">
        <f t="shared" si="11"/>
        <v>9369600</v>
      </c>
      <c r="K158" s="11">
        <f t="shared" si="3"/>
        <v>-6969100</v>
      </c>
      <c r="L158" s="11">
        <f t="shared" si="4"/>
        <v>400000</v>
      </c>
      <c r="M158" s="11">
        <f t="shared" si="5"/>
        <v>955300</v>
      </c>
      <c r="N158" s="11">
        <f t="shared" si="12"/>
        <v>-2723033.333</v>
      </c>
      <c r="O158" s="11">
        <f t="shared" si="13"/>
        <v>-3278333.333</v>
      </c>
      <c r="P158" s="11">
        <f t="shared" si="14"/>
        <v>-2323033.333</v>
      </c>
      <c r="Q158" s="11">
        <f t="shared" si="9"/>
        <v>3975000</v>
      </c>
    </row>
    <row r="159">
      <c r="A159" s="1" t="s">
        <v>4254</v>
      </c>
      <c r="B159" s="8">
        <v>45862.0</v>
      </c>
      <c r="C159" s="1" t="s">
        <v>25</v>
      </c>
      <c r="D159" s="12"/>
      <c r="E159" s="10">
        <v>20000.0</v>
      </c>
      <c r="F159" s="1" t="s">
        <v>4255</v>
      </c>
      <c r="G159" s="11">
        <f t="shared" si="1"/>
        <v>24545400</v>
      </c>
      <c r="H159" s="11">
        <f t="shared" si="10"/>
        <v>25267100</v>
      </c>
      <c r="I159" s="11">
        <f t="shared" si="2"/>
        <v>6267400</v>
      </c>
      <c r="J159" s="11">
        <f t="shared" si="11"/>
        <v>9349600</v>
      </c>
      <c r="K159" s="11">
        <f t="shared" si="3"/>
        <v>-6989100</v>
      </c>
      <c r="L159" s="11">
        <f t="shared" si="4"/>
        <v>400000</v>
      </c>
      <c r="M159" s="11">
        <f t="shared" si="5"/>
        <v>955300</v>
      </c>
      <c r="N159" s="11">
        <f t="shared" si="12"/>
        <v>-2729700</v>
      </c>
      <c r="O159" s="11">
        <f t="shared" si="13"/>
        <v>-3285000</v>
      </c>
      <c r="P159" s="11">
        <f t="shared" si="14"/>
        <v>-2329700</v>
      </c>
      <c r="Q159" s="11">
        <f t="shared" si="9"/>
        <v>3975000</v>
      </c>
    </row>
    <row r="160">
      <c r="A160" s="1" t="s">
        <v>4256</v>
      </c>
      <c r="B160" s="8">
        <v>45862.0</v>
      </c>
      <c r="C160" s="1" t="s">
        <v>25</v>
      </c>
      <c r="D160" s="12"/>
      <c r="E160" s="10">
        <v>15000.0</v>
      </c>
      <c r="F160" s="1" t="s">
        <v>307</v>
      </c>
      <c r="G160" s="11">
        <f t="shared" si="1"/>
        <v>24545400</v>
      </c>
      <c r="H160" s="11">
        <f t="shared" si="10"/>
        <v>25282100</v>
      </c>
      <c r="I160" s="11">
        <f t="shared" si="2"/>
        <v>6267400</v>
      </c>
      <c r="J160" s="11">
        <f t="shared" si="11"/>
        <v>9334600</v>
      </c>
      <c r="K160" s="11">
        <f t="shared" si="3"/>
        <v>-7004100</v>
      </c>
      <c r="L160" s="11">
        <f t="shared" si="4"/>
        <v>400000</v>
      </c>
      <c r="M160" s="11">
        <f t="shared" si="5"/>
        <v>955300</v>
      </c>
      <c r="N160" s="11">
        <f t="shared" si="12"/>
        <v>-2734700</v>
      </c>
      <c r="O160" s="11">
        <f t="shared" si="13"/>
        <v>-3290000</v>
      </c>
      <c r="P160" s="11">
        <f t="shared" si="14"/>
        <v>-2334700</v>
      </c>
      <c r="Q160" s="11">
        <f t="shared" si="9"/>
        <v>3975000</v>
      </c>
    </row>
    <row r="161">
      <c r="A161" s="1" t="s">
        <v>4257</v>
      </c>
      <c r="B161" s="8">
        <v>45862.0</v>
      </c>
      <c r="C161" s="1" t="s">
        <v>25</v>
      </c>
      <c r="D161" s="12"/>
      <c r="E161" s="10">
        <v>15000.0</v>
      </c>
      <c r="F161" s="1" t="s">
        <v>4258</v>
      </c>
      <c r="G161" s="11">
        <f t="shared" si="1"/>
        <v>24545400</v>
      </c>
      <c r="H161" s="11">
        <f t="shared" si="10"/>
        <v>25297100</v>
      </c>
      <c r="I161" s="11">
        <f t="shared" si="2"/>
        <v>6267400</v>
      </c>
      <c r="J161" s="11">
        <f t="shared" si="11"/>
        <v>9319600</v>
      </c>
      <c r="K161" s="11">
        <f t="shared" si="3"/>
        <v>-7019100</v>
      </c>
      <c r="L161" s="11">
        <f t="shared" si="4"/>
        <v>400000</v>
      </c>
      <c r="M161" s="11">
        <f t="shared" si="5"/>
        <v>955300</v>
      </c>
      <c r="N161" s="11">
        <f t="shared" si="12"/>
        <v>-2739700</v>
      </c>
      <c r="O161" s="11">
        <f t="shared" si="13"/>
        <v>-3295000</v>
      </c>
      <c r="P161" s="11">
        <f t="shared" si="14"/>
        <v>-2339700</v>
      </c>
      <c r="Q161" s="11">
        <f t="shared" si="9"/>
        <v>3975000</v>
      </c>
    </row>
    <row r="162">
      <c r="A162" s="1" t="s">
        <v>4259</v>
      </c>
      <c r="B162" s="8">
        <v>45862.0</v>
      </c>
      <c r="C162" s="1" t="s">
        <v>25</v>
      </c>
      <c r="D162" s="12"/>
      <c r="E162" s="10">
        <v>30000.0</v>
      </c>
      <c r="F162" s="1" t="s">
        <v>4260</v>
      </c>
      <c r="G162" s="11">
        <f t="shared" si="1"/>
        <v>24545400</v>
      </c>
      <c r="H162" s="11">
        <f t="shared" si="10"/>
        <v>25327100</v>
      </c>
      <c r="I162" s="11">
        <f t="shared" si="2"/>
        <v>6267400</v>
      </c>
      <c r="J162" s="11">
        <f t="shared" si="11"/>
        <v>9289600</v>
      </c>
      <c r="K162" s="11">
        <f t="shared" si="3"/>
        <v>-7049100</v>
      </c>
      <c r="L162" s="11">
        <f t="shared" si="4"/>
        <v>400000</v>
      </c>
      <c r="M162" s="11">
        <f t="shared" si="5"/>
        <v>955300</v>
      </c>
      <c r="N162" s="11">
        <f t="shared" si="12"/>
        <v>-2749700</v>
      </c>
      <c r="O162" s="11">
        <f t="shared" si="13"/>
        <v>-3305000</v>
      </c>
      <c r="P162" s="11">
        <f t="shared" si="14"/>
        <v>-2349700</v>
      </c>
      <c r="Q162" s="11">
        <f t="shared" si="9"/>
        <v>3975000</v>
      </c>
    </row>
    <row r="163">
      <c r="A163" s="1" t="s">
        <v>4261</v>
      </c>
      <c r="B163" s="8">
        <v>45861.0</v>
      </c>
      <c r="C163" s="1" t="s">
        <v>6</v>
      </c>
      <c r="D163" s="10">
        <v>238000.0</v>
      </c>
      <c r="E163" s="12"/>
      <c r="F163" s="1" t="s">
        <v>2139</v>
      </c>
      <c r="G163" s="11">
        <f t="shared" si="1"/>
        <v>24783400</v>
      </c>
      <c r="H163" s="11">
        <f t="shared" si="10"/>
        <v>25327100</v>
      </c>
      <c r="I163" s="11">
        <f t="shared" si="2"/>
        <v>6267400</v>
      </c>
      <c r="J163" s="11">
        <f t="shared" si="11"/>
        <v>9527600</v>
      </c>
      <c r="K163" s="11">
        <f t="shared" si="3"/>
        <v>-6811100</v>
      </c>
      <c r="L163" s="11">
        <f t="shared" si="4"/>
        <v>400000</v>
      </c>
      <c r="M163" s="11">
        <f t="shared" si="5"/>
        <v>955300</v>
      </c>
      <c r="N163" s="11">
        <f t="shared" si="12"/>
        <v>-2670366.667</v>
      </c>
      <c r="O163" s="11">
        <f t="shared" si="13"/>
        <v>-3225666.667</v>
      </c>
      <c r="P163" s="11">
        <f t="shared" si="14"/>
        <v>-2270366.667</v>
      </c>
      <c r="Q163" s="11">
        <f t="shared" si="9"/>
        <v>3975000</v>
      </c>
    </row>
    <row r="164">
      <c r="A164" s="1" t="s">
        <v>4262</v>
      </c>
      <c r="B164" s="8">
        <v>45861.0</v>
      </c>
      <c r="C164" s="1" t="s">
        <v>6</v>
      </c>
      <c r="D164" s="10">
        <v>395000.0</v>
      </c>
      <c r="E164" s="12"/>
      <c r="F164" s="1" t="s">
        <v>3153</v>
      </c>
      <c r="G164" s="11">
        <f t="shared" si="1"/>
        <v>25178400</v>
      </c>
      <c r="H164" s="11">
        <f t="shared" si="10"/>
        <v>25327100</v>
      </c>
      <c r="I164" s="11">
        <f t="shared" si="2"/>
        <v>6267400</v>
      </c>
      <c r="J164" s="11">
        <f t="shared" si="11"/>
        <v>9922600</v>
      </c>
      <c r="K164" s="11">
        <f t="shared" si="3"/>
        <v>-6416100</v>
      </c>
      <c r="L164" s="11">
        <f t="shared" si="4"/>
        <v>400000</v>
      </c>
      <c r="M164" s="11">
        <f t="shared" si="5"/>
        <v>955300</v>
      </c>
      <c r="N164" s="11">
        <f t="shared" si="12"/>
        <v>-2538700</v>
      </c>
      <c r="O164" s="11">
        <f t="shared" si="13"/>
        <v>-3094000</v>
      </c>
      <c r="P164" s="11">
        <f t="shared" si="14"/>
        <v>-2138700</v>
      </c>
      <c r="Q164" s="11">
        <f t="shared" si="9"/>
        <v>3975000</v>
      </c>
    </row>
    <row r="165">
      <c r="A165" s="1" t="s">
        <v>4263</v>
      </c>
      <c r="B165" s="8">
        <v>45861.0</v>
      </c>
      <c r="C165" s="1" t="s">
        <v>6</v>
      </c>
      <c r="D165" s="10">
        <v>225000.0</v>
      </c>
      <c r="E165" s="12"/>
      <c r="F165" s="1" t="s">
        <v>4264</v>
      </c>
      <c r="G165" s="11">
        <f t="shared" si="1"/>
        <v>25403400</v>
      </c>
      <c r="H165" s="11">
        <f t="shared" si="10"/>
        <v>25327100</v>
      </c>
      <c r="I165" s="11">
        <f t="shared" si="2"/>
        <v>6267400</v>
      </c>
      <c r="J165" s="11">
        <f t="shared" si="11"/>
        <v>10147600</v>
      </c>
      <c r="K165" s="11">
        <f t="shared" si="3"/>
        <v>-6191100</v>
      </c>
      <c r="L165" s="11">
        <f t="shared" si="4"/>
        <v>400000</v>
      </c>
      <c r="M165" s="11">
        <f t="shared" si="5"/>
        <v>955300</v>
      </c>
      <c r="N165" s="11">
        <f t="shared" si="12"/>
        <v>-2463700</v>
      </c>
      <c r="O165" s="11">
        <f t="shared" si="13"/>
        <v>-3019000</v>
      </c>
      <c r="P165" s="11">
        <f t="shared" si="14"/>
        <v>-2063700</v>
      </c>
      <c r="Q165" s="11">
        <f t="shared" si="9"/>
        <v>3975000</v>
      </c>
    </row>
    <row r="166">
      <c r="A166" s="1" t="s">
        <v>4265</v>
      </c>
      <c r="B166" s="8">
        <v>45861.0</v>
      </c>
      <c r="C166" s="1" t="s">
        <v>6</v>
      </c>
      <c r="D166" s="10">
        <v>1850000.0</v>
      </c>
      <c r="E166" s="12"/>
      <c r="F166" s="1" t="s">
        <v>2824</v>
      </c>
      <c r="G166" s="11">
        <f t="shared" si="1"/>
        <v>27253400</v>
      </c>
      <c r="H166" s="11">
        <f t="shared" si="10"/>
        <v>25327100</v>
      </c>
      <c r="I166" s="11">
        <f t="shared" si="2"/>
        <v>6267400</v>
      </c>
      <c r="J166" s="11">
        <f t="shared" si="11"/>
        <v>11997600</v>
      </c>
      <c r="K166" s="11">
        <f t="shared" si="3"/>
        <v>-4341100</v>
      </c>
      <c r="L166" s="11">
        <f t="shared" si="4"/>
        <v>400000</v>
      </c>
      <c r="M166" s="11">
        <f t="shared" si="5"/>
        <v>955300</v>
      </c>
      <c r="N166" s="11">
        <f t="shared" si="12"/>
        <v>-1847033.333</v>
      </c>
      <c r="O166" s="11">
        <f t="shared" si="13"/>
        <v>-2402333.333</v>
      </c>
      <c r="P166" s="11">
        <f t="shared" si="14"/>
        <v>-1447033.333</v>
      </c>
      <c r="Q166" s="11">
        <f t="shared" si="9"/>
        <v>3975000</v>
      </c>
    </row>
    <row r="167">
      <c r="A167" s="1" t="s">
        <v>4266</v>
      </c>
      <c r="B167" s="8">
        <v>45861.0</v>
      </c>
      <c r="C167" s="1" t="s">
        <v>6</v>
      </c>
      <c r="D167" s="10">
        <v>35000.0</v>
      </c>
      <c r="E167" s="12"/>
      <c r="F167" s="1" t="s">
        <v>4267</v>
      </c>
      <c r="G167" s="11">
        <f t="shared" si="1"/>
        <v>27288400</v>
      </c>
      <c r="H167" s="11">
        <f t="shared" si="10"/>
        <v>25327100</v>
      </c>
      <c r="I167" s="11">
        <f t="shared" si="2"/>
        <v>6267400</v>
      </c>
      <c r="J167" s="11">
        <f t="shared" si="11"/>
        <v>12032600</v>
      </c>
      <c r="K167" s="11">
        <f t="shared" si="3"/>
        <v>-4306100</v>
      </c>
      <c r="L167" s="11">
        <f t="shared" si="4"/>
        <v>400000</v>
      </c>
      <c r="M167" s="11">
        <f t="shared" si="5"/>
        <v>955300</v>
      </c>
      <c r="N167" s="11">
        <f t="shared" si="12"/>
        <v>-1835366.667</v>
      </c>
      <c r="O167" s="11">
        <f t="shared" si="13"/>
        <v>-2390666.667</v>
      </c>
      <c r="P167" s="11">
        <f t="shared" si="14"/>
        <v>-1435366.667</v>
      </c>
      <c r="Q167" s="11">
        <f t="shared" si="9"/>
        <v>3975000</v>
      </c>
    </row>
    <row r="168">
      <c r="A168" s="1" t="s">
        <v>4268</v>
      </c>
      <c r="B168" s="8">
        <v>45862.0</v>
      </c>
      <c r="C168" s="1" t="s">
        <v>6</v>
      </c>
      <c r="D168" s="10">
        <v>200000.0</v>
      </c>
      <c r="E168" s="12"/>
      <c r="F168" s="1" t="s">
        <v>2056</v>
      </c>
      <c r="G168" s="11">
        <f t="shared" si="1"/>
        <v>27488400</v>
      </c>
      <c r="H168" s="11">
        <f t="shared" si="10"/>
        <v>25327100</v>
      </c>
      <c r="I168" s="11">
        <f t="shared" si="2"/>
        <v>6267400</v>
      </c>
      <c r="J168" s="11">
        <f t="shared" si="11"/>
        <v>12232600</v>
      </c>
      <c r="K168" s="11">
        <f t="shared" si="3"/>
        <v>-4106100</v>
      </c>
      <c r="L168" s="11">
        <f t="shared" si="4"/>
        <v>400000</v>
      </c>
      <c r="M168" s="11">
        <f t="shared" si="5"/>
        <v>955300</v>
      </c>
      <c r="N168" s="11">
        <f t="shared" si="12"/>
        <v>-1768700</v>
      </c>
      <c r="O168" s="11">
        <f t="shared" si="13"/>
        <v>-2324000</v>
      </c>
      <c r="P168" s="11">
        <f t="shared" si="14"/>
        <v>-1368700</v>
      </c>
      <c r="Q168" s="11">
        <f t="shared" si="9"/>
        <v>3975000</v>
      </c>
    </row>
    <row r="169">
      <c r="A169" s="1" t="s">
        <v>4269</v>
      </c>
      <c r="B169" s="8">
        <v>45862.0</v>
      </c>
      <c r="C169" s="1" t="s">
        <v>6</v>
      </c>
      <c r="D169" s="10">
        <v>92000.0</v>
      </c>
      <c r="E169" s="12"/>
      <c r="F169" s="1" t="s">
        <v>4270</v>
      </c>
      <c r="G169" s="11">
        <f t="shared" si="1"/>
        <v>27580400</v>
      </c>
      <c r="H169" s="11">
        <f t="shared" si="10"/>
        <v>25327100</v>
      </c>
      <c r="I169" s="11">
        <f t="shared" si="2"/>
        <v>6267400</v>
      </c>
      <c r="J169" s="11">
        <f t="shared" si="11"/>
        <v>12324600</v>
      </c>
      <c r="K169" s="11">
        <f t="shared" si="3"/>
        <v>-4014100</v>
      </c>
      <c r="L169" s="11">
        <f t="shared" si="4"/>
        <v>400000</v>
      </c>
      <c r="M169" s="11">
        <f t="shared" si="5"/>
        <v>955300</v>
      </c>
      <c r="N169" s="11">
        <f t="shared" si="12"/>
        <v>-1738033.333</v>
      </c>
      <c r="O169" s="11">
        <f t="shared" si="13"/>
        <v>-2293333.333</v>
      </c>
      <c r="P169" s="11">
        <f t="shared" si="14"/>
        <v>-1338033.333</v>
      </c>
      <c r="Q169" s="11">
        <f t="shared" si="9"/>
        <v>3975000</v>
      </c>
    </row>
    <row r="170">
      <c r="A170" s="1" t="s">
        <v>4271</v>
      </c>
      <c r="B170" s="8">
        <v>45862.0</v>
      </c>
      <c r="C170" s="1" t="s">
        <v>6</v>
      </c>
      <c r="D170" s="10">
        <v>305000.0</v>
      </c>
      <c r="E170" s="12"/>
      <c r="F170" s="1" t="s">
        <v>2139</v>
      </c>
      <c r="G170" s="11">
        <f t="shared" si="1"/>
        <v>27885400</v>
      </c>
      <c r="H170" s="11">
        <f t="shared" si="10"/>
        <v>25327100</v>
      </c>
      <c r="I170" s="11">
        <f t="shared" si="2"/>
        <v>6267400</v>
      </c>
      <c r="J170" s="11">
        <f t="shared" si="11"/>
        <v>12629600</v>
      </c>
      <c r="K170" s="11">
        <f t="shared" si="3"/>
        <v>-3709100</v>
      </c>
      <c r="L170" s="11">
        <f t="shared" si="4"/>
        <v>400000</v>
      </c>
      <c r="M170" s="11">
        <f t="shared" si="5"/>
        <v>955300</v>
      </c>
      <c r="N170" s="11">
        <f t="shared" si="12"/>
        <v>-1636366.667</v>
      </c>
      <c r="O170" s="11">
        <f t="shared" si="13"/>
        <v>-2191666.667</v>
      </c>
      <c r="P170" s="11">
        <f t="shared" si="14"/>
        <v>-1236366.667</v>
      </c>
      <c r="Q170" s="11">
        <f t="shared" si="9"/>
        <v>3975000</v>
      </c>
    </row>
    <row r="171">
      <c r="A171" s="1" t="s">
        <v>4272</v>
      </c>
      <c r="B171" s="8">
        <v>45861.0</v>
      </c>
      <c r="C171" s="1" t="s">
        <v>1969</v>
      </c>
      <c r="D171" s="10">
        <v>1080000.0</v>
      </c>
      <c r="E171" s="12"/>
      <c r="F171" s="1" t="s">
        <v>4273</v>
      </c>
      <c r="G171" s="11">
        <f t="shared" si="1"/>
        <v>28965400</v>
      </c>
      <c r="H171" s="11">
        <f t="shared" si="10"/>
        <v>25327100</v>
      </c>
      <c r="I171" s="11">
        <f t="shared" si="2"/>
        <v>6267400</v>
      </c>
      <c r="J171" s="11">
        <f t="shared" si="11"/>
        <v>13709600</v>
      </c>
      <c r="K171" s="11">
        <f t="shared" si="3"/>
        <v>-2629100</v>
      </c>
      <c r="L171" s="11">
        <f t="shared" si="4"/>
        <v>400000</v>
      </c>
      <c r="M171" s="11">
        <f t="shared" si="5"/>
        <v>955300</v>
      </c>
      <c r="N171" s="11">
        <f t="shared" si="12"/>
        <v>-1276366.667</v>
      </c>
      <c r="O171" s="11">
        <f t="shared" si="13"/>
        <v>-1831666.667</v>
      </c>
      <c r="P171" s="11">
        <f t="shared" si="14"/>
        <v>-876366.6667</v>
      </c>
      <c r="Q171" s="11">
        <f t="shared" si="9"/>
        <v>3975000</v>
      </c>
    </row>
    <row r="172">
      <c r="A172" s="1" t="s">
        <v>4274</v>
      </c>
      <c r="B172" s="8">
        <v>45862.0</v>
      </c>
      <c r="C172" s="1" t="s">
        <v>1969</v>
      </c>
      <c r="D172" s="10">
        <v>806000.0</v>
      </c>
      <c r="E172" s="12"/>
      <c r="F172" s="1" t="s">
        <v>4275</v>
      </c>
      <c r="G172" s="11">
        <f t="shared" si="1"/>
        <v>29771400</v>
      </c>
      <c r="H172" s="11">
        <f t="shared" si="10"/>
        <v>25327100</v>
      </c>
      <c r="I172" s="11">
        <f t="shared" si="2"/>
        <v>6267400</v>
      </c>
      <c r="J172" s="11">
        <f t="shared" si="11"/>
        <v>14515600</v>
      </c>
      <c r="K172" s="11">
        <f t="shared" si="3"/>
        <v>-1823100</v>
      </c>
      <c r="L172" s="11">
        <f t="shared" si="4"/>
        <v>400000</v>
      </c>
      <c r="M172" s="11">
        <f t="shared" si="5"/>
        <v>955300</v>
      </c>
      <c r="N172" s="11">
        <f t="shared" si="12"/>
        <v>-1007700</v>
      </c>
      <c r="O172" s="11">
        <f t="shared" si="13"/>
        <v>-1563000</v>
      </c>
      <c r="P172" s="11">
        <f t="shared" si="14"/>
        <v>-607700</v>
      </c>
      <c r="Q172" s="11">
        <f t="shared" si="9"/>
        <v>3975000</v>
      </c>
    </row>
    <row r="173">
      <c r="A173" s="1" t="s">
        <v>4276</v>
      </c>
      <c r="B173" s="8">
        <v>45863.0</v>
      </c>
      <c r="C173" s="1" t="s">
        <v>25</v>
      </c>
      <c r="D173" s="12"/>
      <c r="E173" s="10">
        <v>26000.0</v>
      </c>
      <c r="F173" s="1" t="s">
        <v>307</v>
      </c>
      <c r="G173" s="11">
        <f t="shared" si="1"/>
        <v>29771400</v>
      </c>
      <c r="H173" s="11">
        <f t="shared" si="10"/>
        <v>25353100</v>
      </c>
      <c r="I173" s="11">
        <f t="shared" si="2"/>
        <v>6267400</v>
      </c>
      <c r="J173" s="11">
        <f t="shared" si="11"/>
        <v>14489600</v>
      </c>
      <c r="K173" s="11">
        <f t="shared" si="3"/>
        <v>-1849100</v>
      </c>
      <c r="L173" s="11">
        <f t="shared" si="4"/>
        <v>400000</v>
      </c>
      <c r="M173" s="11">
        <f t="shared" si="5"/>
        <v>955300</v>
      </c>
      <c r="N173" s="11">
        <f t="shared" si="12"/>
        <v>-1016366.667</v>
      </c>
      <c r="O173" s="11">
        <f t="shared" si="13"/>
        <v>-1571666.667</v>
      </c>
      <c r="P173" s="11">
        <f t="shared" si="14"/>
        <v>-616366.6667</v>
      </c>
      <c r="Q173" s="11">
        <f t="shared" si="9"/>
        <v>3975000</v>
      </c>
    </row>
    <row r="174">
      <c r="A174" s="1" t="s">
        <v>4277</v>
      </c>
      <c r="B174" s="8">
        <v>45863.0</v>
      </c>
      <c r="C174" s="1" t="s">
        <v>25</v>
      </c>
      <c r="D174" s="12"/>
      <c r="E174" s="10">
        <v>38000.0</v>
      </c>
      <c r="F174" s="1" t="s">
        <v>276</v>
      </c>
      <c r="G174" s="11">
        <f t="shared" si="1"/>
        <v>29771400</v>
      </c>
      <c r="H174" s="11">
        <f t="shared" si="10"/>
        <v>25391100</v>
      </c>
      <c r="I174" s="11">
        <f t="shared" si="2"/>
        <v>6267400</v>
      </c>
      <c r="J174" s="11">
        <f t="shared" si="11"/>
        <v>14451600</v>
      </c>
      <c r="K174" s="11">
        <f t="shared" si="3"/>
        <v>-1887100</v>
      </c>
      <c r="L174" s="11">
        <f t="shared" si="4"/>
        <v>400000</v>
      </c>
      <c r="M174" s="11">
        <f t="shared" si="5"/>
        <v>955300</v>
      </c>
      <c r="N174" s="11">
        <f t="shared" si="12"/>
        <v>-1029033.333</v>
      </c>
      <c r="O174" s="11">
        <f t="shared" si="13"/>
        <v>-1584333.333</v>
      </c>
      <c r="P174" s="11">
        <f t="shared" si="14"/>
        <v>-629033.3333</v>
      </c>
      <c r="Q174" s="11">
        <f t="shared" si="9"/>
        <v>3975000</v>
      </c>
    </row>
    <row r="175">
      <c r="A175" s="1" t="s">
        <v>4278</v>
      </c>
      <c r="B175" s="8">
        <v>45863.0</v>
      </c>
      <c r="C175" s="1" t="s">
        <v>25</v>
      </c>
      <c r="D175" s="12"/>
      <c r="E175" s="10">
        <v>50000.0</v>
      </c>
      <c r="F175" s="1" t="s">
        <v>2423</v>
      </c>
      <c r="G175" s="11">
        <f t="shared" si="1"/>
        <v>29771400</v>
      </c>
      <c r="H175" s="11">
        <f t="shared" si="10"/>
        <v>25441100</v>
      </c>
      <c r="I175" s="11">
        <f t="shared" si="2"/>
        <v>6267400</v>
      </c>
      <c r="J175" s="11">
        <f t="shared" si="11"/>
        <v>14401600</v>
      </c>
      <c r="K175" s="11">
        <f t="shared" si="3"/>
        <v>-1937100</v>
      </c>
      <c r="L175" s="11">
        <f t="shared" si="4"/>
        <v>400000</v>
      </c>
      <c r="M175" s="11">
        <f t="shared" si="5"/>
        <v>955300</v>
      </c>
      <c r="N175" s="11">
        <f t="shared" si="12"/>
        <v>-1045700</v>
      </c>
      <c r="O175" s="11">
        <f t="shared" si="13"/>
        <v>-1601000</v>
      </c>
      <c r="P175" s="11">
        <f t="shared" si="14"/>
        <v>-645700</v>
      </c>
      <c r="Q175" s="11">
        <f t="shared" si="9"/>
        <v>3975000</v>
      </c>
    </row>
    <row r="176">
      <c r="A176" s="1" t="s">
        <v>4279</v>
      </c>
      <c r="B176" s="8">
        <v>45863.0</v>
      </c>
      <c r="C176" s="1" t="s">
        <v>25</v>
      </c>
      <c r="D176" s="12"/>
      <c r="E176" s="10">
        <v>185000.0</v>
      </c>
      <c r="F176" s="1" t="s">
        <v>4190</v>
      </c>
      <c r="G176" s="11">
        <f t="shared" si="1"/>
        <v>29771400</v>
      </c>
      <c r="H176" s="11">
        <f t="shared" si="10"/>
        <v>25626100</v>
      </c>
      <c r="I176" s="11">
        <f t="shared" si="2"/>
        <v>6267400</v>
      </c>
      <c r="J176" s="11">
        <f t="shared" si="11"/>
        <v>14216600</v>
      </c>
      <c r="K176" s="11">
        <f t="shared" si="3"/>
        <v>-2122100</v>
      </c>
      <c r="L176" s="11">
        <f t="shared" si="4"/>
        <v>400000</v>
      </c>
      <c r="M176" s="11">
        <f t="shared" si="5"/>
        <v>955300</v>
      </c>
      <c r="N176" s="11">
        <f t="shared" si="12"/>
        <v>-1107366.667</v>
      </c>
      <c r="O176" s="11">
        <f t="shared" si="13"/>
        <v>-1662666.667</v>
      </c>
      <c r="P176" s="11">
        <f t="shared" si="14"/>
        <v>-707366.6667</v>
      </c>
      <c r="Q176" s="11">
        <f t="shared" si="9"/>
        <v>3975000</v>
      </c>
    </row>
    <row r="177">
      <c r="A177" s="1" t="s">
        <v>4280</v>
      </c>
      <c r="B177" s="8">
        <v>45863.0</v>
      </c>
      <c r="C177" s="1" t="s">
        <v>25</v>
      </c>
      <c r="D177" s="12"/>
      <c r="E177" s="10">
        <v>100000.0</v>
      </c>
      <c r="F177" s="1" t="s">
        <v>4281</v>
      </c>
      <c r="G177" s="11">
        <f t="shared" si="1"/>
        <v>29771400</v>
      </c>
      <c r="H177" s="11">
        <f t="shared" si="10"/>
        <v>25726100</v>
      </c>
      <c r="I177" s="11">
        <f t="shared" si="2"/>
        <v>6267400</v>
      </c>
      <c r="J177" s="11">
        <f t="shared" si="11"/>
        <v>14116600</v>
      </c>
      <c r="K177" s="11">
        <f t="shared" si="3"/>
        <v>-2222100</v>
      </c>
      <c r="L177" s="11">
        <f t="shared" si="4"/>
        <v>400000</v>
      </c>
      <c r="M177" s="11">
        <f t="shared" si="5"/>
        <v>955300</v>
      </c>
      <c r="N177" s="11">
        <f t="shared" si="12"/>
        <v>-1140700</v>
      </c>
      <c r="O177" s="11">
        <f t="shared" si="13"/>
        <v>-1696000</v>
      </c>
      <c r="P177" s="11">
        <f t="shared" si="14"/>
        <v>-740700</v>
      </c>
      <c r="Q177" s="11">
        <f t="shared" si="9"/>
        <v>3975000</v>
      </c>
    </row>
    <row r="178">
      <c r="A178" s="1" t="s">
        <v>4282</v>
      </c>
      <c r="B178" s="8">
        <v>45863.0</v>
      </c>
      <c r="C178" s="1" t="s">
        <v>25</v>
      </c>
      <c r="D178" s="12"/>
      <c r="E178" s="10">
        <v>203000.0</v>
      </c>
      <c r="F178" s="1" t="s">
        <v>4283</v>
      </c>
      <c r="G178" s="11">
        <f t="shared" si="1"/>
        <v>29771400</v>
      </c>
      <c r="H178" s="11">
        <f t="shared" si="10"/>
        <v>25929100</v>
      </c>
      <c r="I178" s="11">
        <f t="shared" si="2"/>
        <v>6267400</v>
      </c>
      <c r="J178" s="11">
        <f t="shared" si="11"/>
        <v>13913600</v>
      </c>
      <c r="K178" s="11">
        <f t="shared" si="3"/>
        <v>-2425100</v>
      </c>
      <c r="L178" s="11">
        <f t="shared" si="4"/>
        <v>400000</v>
      </c>
      <c r="M178" s="11">
        <f t="shared" si="5"/>
        <v>955300</v>
      </c>
      <c r="N178" s="11">
        <f t="shared" si="12"/>
        <v>-1208366.667</v>
      </c>
      <c r="O178" s="11">
        <f t="shared" si="13"/>
        <v>-1763666.667</v>
      </c>
      <c r="P178" s="11">
        <f t="shared" si="14"/>
        <v>-808366.6667</v>
      </c>
      <c r="Q178" s="11">
        <f t="shared" si="9"/>
        <v>3975000</v>
      </c>
    </row>
    <row r="179">
      <c r="A179" s="1" t="s">
        <v>4284</v>
      </c>
      <c r="B179" s="8">
        <v>45863.0</v>
      </c>
      <c r="C179" s="1" t="s">
        <v>25</v>
      </c>
      <c r="D179" s="12"/>
      <c r="E179" s="10">
        <v>292000.0</v>
      </c>
      <c r="F179" s="1" t="s">
        <v>62</v>
      </c>
      <c r="G179" s="11">
        <f t="shared" si="1"/>
        <v>29771400</v>
      </c>
      <c r="H179" s="11">
        <f t="shared" si="10"/>
        <v>26221100</v>
      </c>
      <c r="I179" s="11">
        <f t="shared" si="2"/>
        <v>6267400</v>
      </c>
      <c r="J179" s="11">
        <f t="shared" si="11"/>
        <v>13621600</v>
      </c>
      <c r="K179" s="11">
        <f t="shared" si="3"/>
        <v>-2717100</v>
      </c>
      <c r="L179" s="11">
        <f t="shared" si="4"/>
        <v>400000</v>
      </c>
      <c r="M179" s="11">
        <f t="shared" si="5"/>
        <v>955300</v>
      </c>
      <c r="N179" s="11">
        <f t="shared" si="12"/>
        <v>-1305700</v>
      </c>
      <c r="O179" s="11">
        <f t="shared" si="13"/>
        <v>-1861000</v>
      </c>
      <c r="P179" s="11">
        <f t="shared" si="14"/>
        <v>-905700</v>
      </c>
      <c r="Q179" s="11">
        <f t="shared" si="9"/>
        <v>3975000</v>
      </c>
    </row>
    <row r="180">
      <c r="A180" s="1" t="s">
        <v>4285</v>
      </c>
      <c r="B180" s="8">
        <v>45864.0</v>
      </c>
      <c r="C180" s="1" t="s">
        <v>22</v>
      </c>
      <c r="D180" s="12"/>
      <c r="E180" s="10">
        <v>100000.0</v>
      </c>
      <c r="F180" s="1" t="s">
        <v>30</v>
      </c>
      <c r="G180" s="11">
        <f t="shared" si="1"/>
        <v>29771400</v>
      </c>
      <c r="H180" s="11">
        <f t="shared" si="10"/>
        <v>26221100</v>
      </c>
      <c r="I180" s="11">
        <f t="shared" si="2"/>
        <v>6267400</v>
      </c>
      <c r="J180" s="11">
        <f t="shared" si="11"/>
        <v>13521600</v>
      </c>
      <c r="K180" s="11">
        <f t="shared" si="3"/>
        <v>-2717100</v>
      </c>
      <c r="L180" s="11">
        <f t="shared" si="4"/>
        <v>400000</v>
      </c>
      <c r="M180" s="11">
        <f t="shared" si="5"/>
        <v>1055300</v>
      </c>
      <c r="N180" s="11">
        <f t="shared" si="12"/>
        <v>-1305700</v>
      </c>
      <c r="O180" s="11">
        <f t="shared" si="13"/>
        <v>-1961000</v>
      </c>
      <c r="P180" s="11">
        <f t="shared" si="14"/>
        <v>-905700</v>
      </c>
      <c r="Q180" s="11">
        <f t="shared" si="9"/>
        <v>3975000</v>
      </c>
    </row>
    <row r="181">
      <c r="A181" s="1" t="s">
        <v>4286</v>
      </c>
      <c r="B181" s="8">
        <v>45863.0</v>
      </c>
      <c r="C181" s="1" t="s">
        <v>1969</v>
      </c>
      <c r="D181" s="10">
        <v>435000.0</v>
      </c>
      <c r="E181" s="12"/>
      <c r="F181" s="1" t="s">
        <v>4287</v>
      </c>
      <c r="G181" s="11">
        <f t="shared" si="1"/>
        <v>30206400</v>
      </c>
      <c r="H181" s="11">
        <f t="shared" si="10"/>
        <v>26221100</v>
      </c>
      <c r="I181" s="11">
        <f t="shared" si="2"/>
        <v>6267400</v>
      </c>
      <c r="J181" s="11">
        <f t="shared" si="11"/>
        <v>13956600</v>
      </c>
      <c r="K181" s="11">
        <f t="shared" si="3"/>
        <v>-2282100</v>
      </c>
      <c r="L181" s="11">
        <f t="shared" si="4"/>
        <v>400000</v>
      </c>
      <c r="M181" s="11">
        <f t="shared" si="5"/>
        <v>1055300</v>
      </c>
      <c r="N181" s="11">
        <f t="shared" si="12"/>
        <v>-1160700</v>
      </c>
      <c r="O181" s="11">
        <f t="shared" si="13"/>
        <v>-1816000</v>
      </c>
      <c r="P181" s="11">
        <f t="shared" si="14"/>
        <v>-760700</v>
      </c>
      <c r="Q181" s="11">
        <f t="shared" si="9"/>
        <v>3975000</v>
      </c>
    </row>
    <row r="182">
      <c r="A182" s="1" t="s">
        <v>4288</v>
      </c>
      <c r="B182" s="8">
        <v>45864.0</v>
      </c>
      <c r="C182" s="1" t="s">
        <v>25</v>
      </c>
      <c r="D182" s="12"/>
      <c r="E182" s="10">
        <v>18000.0</v>
      </c>
      <c r="F182" s="1" t="s">
        <v>4289</v>
      </c>
      <c r="G182" s="11">
        <f t="shared" si="1"/>
        <v>30206400</v>
      </c>
      <c r="H182" s="11">
        <f t="shared" si="10"/>
        <v>26239100</v>
      </c>
      <c r="I182" s="11">
        <f t="shared" si="2"/>
        <v>6267400</v>
      </c>
      <c r="J182" s="11">
        <f t="shared" si="11"/>
        <v>13938600</v>
      </c>
      <c r="K182" s="11">
        <f t="shared" si="3"/>
        <v>-2300100</v>
      </c>
      <c r="L182" s="11">
        <f t="shared" si="4"/>
        <v>400000</v>
      </c>
      <c r="M182" s="11">
        <f t="shared" si="5"/>
        <v>1055300</v>
      </c>
      <c r="N182" s="11">
        <f t="shared" si="12"/>
        <v>-1166700</v>
      </c>
      <c r="O182" s="11">
        <f t="shared" si="13"/>
        <v>-1822000</v>
      </c>
      <c r="P182" s="11">
        <f t="shared" si="14"/>
        <v>-766700</v>
      </c>
      <c r="Q182" s="11">
        <f t="shared" si="9"/>
        <v>3975000</v>
      </c>
    </row>
    <row r="183">
      <c r="A183" s="1" t="s">
        <v>4290</v>
      </c>
      <c r="B183" s="8">
        <v>45864.0</v>
      </c>
      <c r="C183" s="1" t="s">
        <v>25</v>
      </c>
      <c r="D183" s="12"/>
      <c r="E183" s="10">
        <v>200000.0</v>
      </c>
      <c r="F183" s="1" t="s">
        <v>53</v>
      </c>
      <c r="G183" s="11">
        <f t="shared" si="1"/>
        <v>30206400</v>
      </c>
      <c r="H183" s="11">
        <f t="shared" si="10"/>
        <v>26439100</v>
      </c>
      <c r="I183" s="11">
        <f t="shared" si="2"/>
        <v>6267400</v>
      </c>
      <c r="J183" s="11">
        <f t="shared" si="11"/>
        <v>13738600</v>
      </c>
      <c r="K183" s="11">
        <f t="shared" si="3"/>
        <v>-2500100</v>
      </c>
      <c r="L183" s="11">
        <f t="shared" si="4"/>
        <v>400000</v>
      </c>
      <c r="M183" s="11">
        <f t="shared" si="5"/>
        <v>1055300</v>
      </c>
      <c r="N183" s="11">
        <f t="shared" si="12"/>
        <v>-1233366.667</v>
      </c>
      <c r="O183" s="11">
        <f t="shared" si="13"/>
        <v>-1888666.667</v>
      </c>
      <c r="P183" s="11">
        <f t="shared" si="14"/>
        <v>-833366.6667</v>
      </c>
      <c r="Q183" s="11">
        <f t="shared" si="9"/>
        <v>4175000</v>
      </c>
    </row>
    <row r="184">
      <c r="A184" s="1" t="s">
        <v>4291</v>
      </c>
      <c r="B184" s="8">
        <v>45864.0</v>
      </c>
      <c r="C184" s="1" t="s">
        <v>1969</v>
      </c>
      <c r="D184" s="10">
        <v>956000.0</v>
      </c>
      <c r="E184" s="12"/>
      <c r="F184" s="1" t="s">
        <v>4292</v>
      </c>
      <c r="G184" s="11">
        <f t="shared" si="1"/>
        <v>31162400</v>
      </c>
      <c r="H184" s="11">
        <f t="shared" si="10"/>
        <v>26439100</v>
      </c>
      <c r="I184" s="11">
        <f t="shared" si="2"/>
        <v>6267400</v>
      </c>
      <c r="J184" s="11">
        <f t="shared" si="11"/>
        <v>14694600</v>
      </c>
      <c r="K184" s="11">
        <f t="shared" si="3"/>
        <v>-1544100</v>
      </c>
      <c r="L184" s="11">
        <f t="shared" si="4"/>
        <v>400000</v>
      </c>
      <c r="M184" s="11">
        <f t="shared" si="5"/>
        <v>1055300</v>
      </c>
      <c r="N184" s="11">
        <f t="shared" si="12"/>
        <v>-914700</v>
      </c>
      <c r="O184" s="11">
        <f t="shared" si="13"/>
        <v>-1570000</v>
      </c>
      <c r="P184" s="11">
        <f t="shared" si="14"/>
        <v>-514700</v>
      </c>
      <c r="Q184" s="11">
        <f t="shared" si="9"/>
        <v>4175000</v>
      </c>
    </row>
    <row r="185">
      <c r="A185" s="1" t="s">
        <v>4293</v>
      </c>
      <c r="B185" s="8">
        <v>45865.0</v>
      </c>
      <c r="C185" s="1" t="s">
        <v>25</v>
      </c>
      <c r="D185" s="12"/>
      <c r="E185" s="10">
        <v>3752000.0</v>
      </c>
      <c r="F185" s="1" t="s">
        <v>4294</v>
      </c>
      <c r="G185" s="11">
        <f t="shared" si="1"/>
        <v>31162400</v>
      </c>
      <c r="H185" s="11">
        <f t="shared" si="10"/>
        <v>30191100</v>
      </c>
      <c r="I185" s="11">
        <f t="shared" si="2"/>
        <v>6267400</v>
      </c>
      <c r="J185" s="11">
        <f t="shared" si="11"/>
        <v>10942600</v>
      </c>
      <c r="K185" s="11">
        <f t="shared" si="3"/>
        <v>-5296100</v>
      </c>
      <c r="L185" s="11">
        <f t="shared" si="4"/>
        <v>400000</v>
      </c>
      <c r="M185" s="11">
        <f t="shared" si="5"/>
        <v>1055300</v>
      </c>
      <c r="N185" s="11">
        <f t="shared" si="12"/>
        <v>-2165366.667</v>
      </c>
      <c r="O185" s="11">
        <f t="shared" si="13"/>
        <v>-2820666.667</v>
      </c>
      <c r="P185" s="11">
        <f t="shared" si="14"/>
        <v>-1765366.667</v>
      </c>
      <c r="Q185" s="11">
        <f t="shared" si="9"/>
        <v>4175000</v>
      </c>
    </row>
    <row r="186">
      <c r="A186" s="1" t="s">
        <v>4295</v>
      </c>
      <c r="B186" s="8">
        <v>45866.0</v>
      </c>
      <c r="C186" s="1" t="s">
        <v>16</v>
      </c>
      <c r="D186" s="12"/>
      <c r="E186" s="10">
        <v>5000000.0</v>
      </c>
      <c r="F186" s="1" t="s">
        <v>4296</v>
      </c>
      <c r="G186" s="11">
        <f t="shared" si="1"/>
        <v>31162400</v>
      </c>
      <c r="H186" s="11">
        <f t="shared" si="10"/>
        <v>30191100</v>
      </c>
      <c r="I186" s="11">
        <f t="shared" si="2"/>
        <v>6267400</v>
      </c>
      <c r="J186" s="11">
        <f t="shared" si="11"/>
        <v>5942600</v>
      </c>
      <c r="K186" s="11">
        <f t="shared" si="3"/>
        <v>-5296100</v>
      </c>
      <c r="L186" s="11">
        <f t="shared" si="4"/>
        <v>400000</v>
      </c>
      <c r="M186" s="11">
        <f t="shared" si="5"/>
        <v>1055300</v>
      </c>
      <c r="N186" s="11">
        <f t="shared" si="12"/>
        <v>-2165366.667</v>
      </c>
      <c r="O186" s="11">
        <f t="shared" si="13"/>
        <v>-2820666.667</v>
      </c>
      <c r="P186" s="11">
        <f t="shared" si="14"/>
        <v>-1765366.667</v>
      </c>
      <c r="Q186" s="11">
        <f t="shared" si="9"/>
        <v>4175000</v>
      </c>
    </row>
    <row r="187">
      <c r="A187" s="1" t="s">
        <v>4297</v>
      </c>
      <c r="B187" s="8">
        <v>45866.0</v>
      </c>
      <c r="C187" s="1" t="s">
        <v>25</v>
      </c>
      <c r="D187" s="12"/>
      <c r="E187" s="10">
        <v>100000.0</v>
      </c>
      <c r="F187" s="1" t="s">
        <v>53</v>
      </c>
      <c r="G187" s="11">
        <f t="shared" si="1"/>
        <v>31162400</v>
      </c>
      <c r="H187" s="11">
        <f t="shared" si="10"/>
        <v>30291100</v>
      </c>
      <c r="I187" s="11">
        <f t="shared" si="2"/>
        <v>6267400</v>
      </c>
      <c r="J187" s="11">
        <f t="shared" si="11"/>
        <v>5842600</v>
      </c>
      <c r="K187" s="11">
        <f t="shared" si="3"/>
        <v>-5396100</v>
      </c>
      <c r="L187" s="11">
        <f t="shared" si="4"/>
        <v>400000</v>
      </c>
      <c r="M187" s="11">
        <f t="shared" si="5"/>
        <v>1055300</v>
      </c>
      <c r="N187" s="11">
        <f t="shared" si="12"/>
        <v>-2198700</v>
      </c>
      <c r="O187" s="11">
        <f t="shared" si="13"/>
        <v>-2854000</v>
      </c>
      <c r="P187" s="11">
        <f t="shared" si="14"/>
        <v>-1798700</v>
      </c>
      <c r="Q187" s="11">
        <f t="shared" si="9"/>
        <v>4275000</v>
      </c>
    </row>
    <row r="188">
      <c r="A188" s="1" t="s">
        <v>4298</v>
      </c>
      <c r="B188" s="8">
        <v>45863.0</v>
      </c>
      <c r="C188" s="1" t="s">
        <v>6</v>
      </c>
      <c r="D188" s="10">
        <v>100000.0</v>
      </c>
      <c r="E188" s="12"/>
      <c r="F188" s="1" t="s">
        <v>2669</v>
      </c>
      <c r="G188" s="11">
        <f t="shared" si="1"/>
        <v>31262400</v>
      </c>
      <c r="H188" s="11">
        <f t="shared" si="10"/>
        <v>30291100</v>
      </c>
      <c r="I188" s="11">
        <f t="shared" si="2"/>
        <v>6267400</v>
      </c>
      <c r="J188" s="11">
        <f t="shared" si="11"/>
        <v>5942600</v>
      </c>
      <c r="K188" s="11">
        <f t="shared" si="3"/>
        <v>-5296100</v>
      </c>
      <c r="L188" s="11">
        <f t="shared" si="4"/>
        <v>400000</v>
      </c>
      <c r="M188" s="11">
        <f t="shared" si="5"/>
        <v>1055300</v>
      </c>
      <c r="N188" s="11">
        <f t="shared" si="12"/>
        <v>-2165366.667</v>
      </c>
      <c r="O188" s="11">
        <f t="shared" si="13"/>
        <v>-2820666.667</v>
      </c>
      <c r="P188" s="11">
        <f t="shared" si="14"/>
        <v>-1765366.667</v>
      </c>
      <c r="Q188" s="11">
        <f t="shared" si="9"/>
        <v>4275000</v>
      </c>
    </row>
    <row r="189">
      <c r="A189" s="1" t="s">
        <v>4299</v>
      </c>
      <c r="B189" s="8">
        <v>45863.0</v>
      </c>
      <c r="C189" s="1" t="s">
        <v>6</v>
      </c>
      <c r="D189" s="10">
        <v>110500.0</v>
      </c>
      <c r="E189" s="12"/>
      <c r="F189" s="1" t="s">
        <v>2449</v>
      </c>
      <c r="G189" s="11">
        <f t="shared" si="1"/>
        <v>31372900</v>
      </c>
      <c r="H189" s="11">
        <f t="shared" si="10"/>
        <v>30291100</v>
      </c>
      <c r="I189" s="11">
        <f t="shared" si="2"/>
        <v>6267400</v>
      </c>
      <c r="J189" s="11">
        <f t="shared" si="11"/>
        <v>6053100</v>
      </c>
      <c r="K189" s="11">
        <f t="shared" si="3"/>
        <v>-5185600</v>
      </c>
      <c r="L189" s="11">
        <f t="shared" si="4"/>
        <v>400000</v>
      </c>
      <c r="M189" s="11">
        <f t="shared" si="5"/>
        <v>1055300</v>
      </c>
      <c r="N189" s="11">
        <f t="shared" si="12"/>
        <v>-2128533.333</v>
      </c>
      <c r="O189" s="11">
        <f t="shared" si="13"/>
        <v>-2783833.333</v>
      </c>
      <c r="P189" s="11">
        <f t="shared" si="14"/>
        <v>-1728533.333</v>
      </c>
      <c r="Q189" s="11">
        <f t="shared" si="9"/>
        <v>4275000</v>
      </c>
    </row>
    <row r="190">
      <c r="A190" s="1" t="s">
        <v>4300</v>
      </c>
      <c r="B190" s="8">
        <v>45863.0</v>
      </c>
      <c r="C190" s="1" t="s">
        <v>6</v>
      </c>
      <c r="D190" s="10">
        <v>300000.0</v>
      </c>
      <c r="E190" s="12"/>
      <c r="F190" s="1" t="s">
        <v>2056</v>
      </c>
      <c r="G190" s="11">
        <f t="shared" si="1"/>
        <v>31672900</v>
      </c>
      <c r="H190" s="11">
        <f t="shared" si="10"/>
        <v>30291100</v>
      </c>
      <c r="I190" s="11">
        <f t="shared" si="2"/>
        <v>6267400</v>
      </c>
      <c r="J190" s="11">
        <f t="shared" si="11"/>
        <v>6353100</v>
      </c>
      <c r="K190" s="11">
        <f t="shared" si="3"/>
        <v>-4885600</v>
      </c>
      <c r="L190" s="11">
        <f t="shared" si="4"/>
        <v>400000</v>
      </c>
      <c r="M190" s="11">
        <f t="shared" si="5"/>
        <v>1055300</v>
      </c>
      <c r="N190" s="11">
        <f t="shared" si="12"/>
        <v>-2028533.333</v>
      </c>
      <c r="O190" s="11">
        <f t="shared" si="13"/>
        <v>-2683833.333</v>
      </c>
      <c r="P190" s="11">
        <f t="shared" si="14"/>
        <v>-1628533.333</v>
      </c>
      <c r="Q190" s="11">
        <f t="shared" si="9"/>
        <v>4275000</v>
      </c>
    </row>
    <row r="191">
      <c r="A191" s="1" t="s">
        <v>4301</v>
      </c>
      <c r="B191" s="8">
        <v>45864.0</v>
      </c>
      <c r="C191" s="1" t="s">
        <v>6</v>
      </c>
      <c r="D191" s="10">
        <v>75000.0</v>
      </c>
      <c r="E191" s="12"/>
      <c r="F191" s="1" t="s">
        <v>4302</v>
      </c>
      <c r="G191" s="11">
        <f t="shared" si="1"/>
        <v>31747900</v>
      </c>
      <c r="H191" s="11">
        <f t="shared" si="10"/>
        <v>30291100</v>
      </c>
      <c r="I191" s="11">
        <f t="shared" si="2"/>
        <v>6267400</v>
      </c>
      <c r="J191" s="11">
        <f t="shared" si="11"/>
        <v>6428100</v>
      </c>
      <c r="K191" s="11">
        <f t="shared" si="3"/>
        <v>-4810600</v>
      </c>
      <c r="L191" s="11">
        <f t="shared" si="4"/>
        <v>400000</v>
      </c>
      <c r="M191" s="11">
        <f t="shared" si="5"/>
        <v>1055300</v>
      </c>
      <c r="N191" s="11">
        <f t="shared" si="12"/>
        <v>-2003533.333</v>
      </c>
      <c r="O191" s="11">
        <f t="shared" si="13"/>
        <v>-2658833.333</v>
      </c>
      <c r="P191" s="11">
        <f t="shared" si="14"/>
        <v>-1603533.333</v>
      </c>
      <c r="Q191" s="11">
        <f t="shared" si="9"/>
        <v>4275000</v>
      </c>
    </row>
    <row r="192">
      <c r="A192" s="1" t="s">
        <v>4303</v>
      </c>
      <c r="B192" s="8">
        <v>45864.0</v>
      </c>
      <c r="C192" s="1" t="s">
        <v>6</v>
      </c>
      <c r="D192" s="10">
        <v>34000.0</v>
      </c>
      <c r="E192" s="12"/>
      <c r="F192" s="1" t="s">
        <v>4179</v>
      </c>
      <c r="G192" s="11">
        <f t="shared" si="1"/>
        <v>31781900</v>
      </c>
      <c r="H192" s="11">
        <f t="shared" si="10"/>
        <v>30291100</v>
      </c>
      <c r="I192" s="11">
        <f t="shared" si="2"/>
        <v>6267400</v>
      </c>
      <c r="J192" s="11">
        <f t="shared" si="11"/>
        <v>6462100</v>
      </c>
      <c r="K192" s="11">
        <f t="shared" si="3"/>
        <v>-4776600</v>
      </c>
      <c r="L192" s="11">
        <f t="shared" si="4"/>
        <v>400000</v>
      </c>
      <c r="M192" s="11">
        <f t="shared" si="5"/>
        <v>1055300</v>
      </c>
      <c r="N192" s="11">
        <f t="shared" si="12"/>
        <v>-1992200</v>
      </c>
      <c r="O192" s="11">
        <f t="shared" si="13"/>
        <v>-2647500</v>
      </c>
      <c r="P192" s="11">
        <f t="shared" si="14"/>
        <v>-1592200</v>
      </c>
      <c r="Q192" s="11">
        <f t="shared" si="9"/>
        <v>4275000</v>
      </c>
    </row>
    <row r="193">
      <c r="A193" s="1" t="s">
        <v>4304</v>
      </c>
      <c r="B193" s="8">
        <v>45865.0</v>
      </c>
      <c r="C193" s="1" t="s">
        <v>6</v>
      </c>
      <c r="D193" s="10">
        <v>102000.0</v>
      </c>
      <c r="E193" s="12"/>
      <c r="F193" s="1" t="s">
        <v>2669</v>
      </c>
      <c r="G193" s="11">
        <f t="shared" si="1"/>
        <v>31883900</v>
      </c>
      <c r="H193" s="11">
        <f t="shared" si="10"/>
        <v>30291100</v>
      </c>
      <c r="I193" s="11">
        <f t="shared" si="2"/>
        <v>6267400</v>
      </c>
      <c r="J193" s="11">
        <f t="shared" si="11"/>
        <v>6564100</v>
      </c>
      <c r="K193" s="11">
        <f t="shared" si="3"/>
        <v>-4674600</v>
      </c>
      <c r="L193" s="11">
        <f t="shared" si="4"/>
        <v>400000</v>
      </c>
      <c r="M193" s="11">
        <f t="shared" si="5"/>
        <v>1055300</v>
      </c>
      <c r="N193" s="11">
        <f t="shared" si="12"/>
        <v>-1958200</v>
      </c>
      <c r="O193" s="11">
        <f t="shared" si="13"/>
        <v>-2613500</v>
      </c>
      <c r="P193" s="11">
        <f t="shared" si="14"/>
        <v>-1558200</v>
      </c>
      <c r="Q193" s="11">
        <f t="shared" si="9"/>
        <v>4275000</v>
      </c>
    </row>
    <row r="194">
      <c r="A194" s="1" t="s">
        <v>4305</v>
      </c>
      <c r="B194" s="8">
        <v>45866.0</v>
      </c>
      <c r="C194" s="1" t="s">
        <v>6</v>
      </c>
      <c r="D194" s="10">
        <v>216000.0</v>
      </c>
      <c r="E194" s="12"/>
      <c r="F194" s="1" t="s">
        <v>1990</v>
      </c>
      <c r="G194" s="11">
        <f t="shared" si="1"/>
        <v>32099900</v>
      </c>
      <c r="H194" s="11">
        <f t="shared" si="10"/>
        <v>30291100</v>
      </c>
      <c r="I194" s="11">
        <f t="shared" si="2"/>
        <v>6267400</v>
      </c>
      <c r="J194" s="11">
        <f t="shared" si="11"/>
        <v>6780100</v>
      </c>
      <c r="K194" s="11">
        <f t="shared" si="3"/>
        <v>-4458600</v>
      </c>
      <c r="L194" s="11">
        <f t="shared" si="4"/>
        <v>400000</v>
      </c>
      <c r="M194" s="11">
        <f t="shared" si="5"/>
        <v>1055300</v>
      </c>
      <c r="N194" s="11">
        <f t="shared" si="12"/>
        <v>-1886200</v>
      </c>
      <c r="O194" s="11">
        <f t="shared" si="13"/>
        <v>-2541500</v>
      </c>
      <c r="P194" s="11">
        <f t="shared" si="14"/>
        <v>-1486200</v>
      </c>
      <c r="Q194" s="11">
        <f t="shared" si="9"/>
        <v>4275000</v>
      </c>
    </row>
    <row r="195">
      <c r="A195" s="1" t="s">
        <v>4306</v>
      </c>
      <c r="B195" s="8">
        <v>45866.0</v>
      </c>
      <c r="C195" s="1" t="s">
        <v>6</v>
      </c>
      <c r="D195" s="10">
        <v>108000.0</v>
      </c>
      <c r="E195" s="12"/>
      <c r="F195" s="1" t="s">
        <v>3826</v>
      </c>
      <c r="G195" s="11">
        <f t="shared" si="1"/>
        <v>32207900</v>
      </c>
      <c r="H195" s="11">
        <f t="shared" si="10"/>
        <v>30291100</v>
      </c>
      <c r="I195" s="11">
        <f t="shared" si="2"/>
        <v>6267400</v>
      </c>
      <c r="J195" s="11">
        <f t="shared" si="11"/>
        <v>6888100</v>
      </c>
      <c r="K195" s="11">
        <f t="shared" si="3"/>
        <v>-4350600</v>
      </c>
      <c r="L195" s="11">
        <f t="shared" si="4"/>
        <v>400000</v>
      </c>
      <c r="M195" s="11">
        <f t="shared" si="5"/>
        <v>1055300</v>
      </c>
      <c r="N195" s="11">
        <f t="shared" si="12"/>
        <v>-1850200</v>
      </c>
      <c r="O195" s="11">
        <f t="shared" si="13"/>
        <v>-2505500</v>
      </c>
      <c r="P195" s="11">
        <f t="shared" si="14"/>
        <v>-1450200</v>
      </c>
      <c r="Q195" s="11">
        <f t="shared" si="9"/>
        <v>4275000</v>
      </c>
    </row>
    <row r="196">
      <c r="A196" s="1" t="s">
        <v>4307</v>
      </c>
      <c r="B196" s="8">
        <v>45866.0</v>
      </c>
      <c r="C196" s="1" t="s">
        <v>6</v>
      </c>
      <c r="D196" s="10">
        <v>510000.0</v>
      </c>
      <c r="E196" s="12"/>
      <c r="F196" s="1" t="s">
        <v>2449</v>
      </c>
      <c r="G196" s="11">
        <f t="shared" si="1"/>
        <v>32717900</v>
      </c>
      <c r="H196" s="11">
        <f t="shared" si="10"/>
        <v>30291100</v>
      </c>
      <c r="I196" s="11">
        <f t="shared" si="2"/>
        <v>6267400</v>
      </c>
      <c r="J196" s="11">
        <f t="shared" si="11"/>
        <v>7398100</v>
      </c>
      <c r="K196" s="11">
        <f t="shared" si="3"/>
        <v>-3840600</v>
      </c>
      <c r="L196" s="11">
        <f t="shared" si="4"/>
        <v>400000</v>
      </c>
      <c r="M196" s="11">
        <f t="shared" si="5"/>
        <v>1055300</v>
      </c>
      <c r="N196" s="11">
        <f t="shared" si="12"/>
        <v>-1680200</v>
      </c>
      <c r="O196" s="11">
        <f t="shared" si="13"/>
        <v>-2335500</v>
      </c>
      <c r="P196" s="11">
        <f t="shared" si="14"/>
        <v>-1280200</v>
      </c>
      <c r="Q196" s="11">
        <f t="shared" si="9"/>
        <v>4275000</v>
      </c>
    </row>
    <row r="197">
      <c r="A197" s="1" t="s">
        <v>4308</v>
      </c>
      <c r="B197" s="8">
        <v>45866.0</v>
      </c>
      <c r="C197" s="1" t="s">
        <v>6</v>
      </c>
      <c r="D197" s="10">
        <v>400000.0</v>
      </c>
      <c r="E197" s="12"/>
      <c r="F197" s="1" t="s">
        <v>4309</v>
      </c>
      <c r="G197" s="11">
        <f t="shared" si="1"/>
        <v>33117900</v>
      </c>
      <c r="H197" s="11">
        <f t="shared" si="10"/>
        <v>30291100</v>
      </c>
      <c r="I197" s="11">
        <f t="shared" si="2"/>
        <v>6267400</v>
      </c>
      <c r="J197" s="11">
        <f t="shared" si="11"/>
        <v>7798100</v>
      </c>
      <c r="K197" s="11">
        <f t="shared" si="3"/>
        <v>-3440600</v>
      </c>
      <c r="L197" s="11">
        <f t="shared" si="4"/>
        <v>400000</v>
      </c>
      <c r="M197" s="11">
        <f t="shared" si="5"/>
        <v>1055300</v>
      </c>
      <c r="N197" s="11">
        <f t="shared" si="12"/>
        <v>-1546866.667</v>
      </c>
      <c r="O197" s="11">
        <f t="shared" si="13"/>
        <v>-2202166.667</v>
      </c>
      <c r="P197" s="11">
        <f t="shared" si="14"/>
        <v>-1146866.667</v>
      </c>
      <c r="Q197" s="11">
        <f t="shared" si="9"/>
        <v>4275000</v>
      </c>
    </row>
    <row r="198">
      <c r="A198" s="1" t="s">
        <v>4310</v>
      </c>
      <c r="B198" s="8">
        <v>45866.0</v>
      </c>
      <c r="C198" s="1" t="s">
        <v>1969</v>
      </c>
      <c r="D198" s="10">
        <v>550000.0</v>
      </c>
      <c r="E198" s="12"/>
      <c r="F198" s="1" t="s">
        <v>4311</v>
      </c>
      <c r="G198" s="11">
        <f t="shared" si="1"/>
        <v>33667900</v>
      </c>
      <c r="H198" s="11">
        <f t="shared" si="10"/>
        <v>30291100</v>
      </c>
      <c r="I198" s="11">
        <f t="shared" si="2"/>
        <v>6267400</v>
      </c>
      <c r="J198" s="11">
        <f t="shared" si="11"/>
        <v>8348100</v>
      </c>
      <c r="K198" s="11">
        <f t="shared" si="3"/>
        <v>-2890600</v>
      </c>
      <c r="L198" s="11">
        <f t="shared" si="4"/>
        <v>400000</v>
      </c>
      <c r="M198" s="11">
        <f t="shared" si="5"/>
        <v>1055300</v>
      </c>
      <c r="N198" s="11">
        <f t="shared" si="12"/>
        <v>-1363533.333</v>
      </c>
      <c r="O198" s="11">
        <f t="shared" si="13"/>
        <v>-2018833.333</v>
      </c>
      <c r="P198" s="11">
        <f t="shared" si="14"/>
        <v>-963533.3333</v>
      </c>
      <c r="Q198" s="11">
        <f t="shared" si="9"/>
        <v>4275000</v>
      </c>
    </row>
    <row r="199">
      <c r="A199" s="1" t="s">
        <v>4312</v>
      </c>
      <c r="B199" s="8">
        <v>45867.0</v>
      </c>
      <c r="C199" s="1" t="s">
        <v>1982</v>
      </c>
      <c r="D199" s="12"/>
      <c r="E199" s="10">
        <v>200000.0</v>
      </c>
      <c r="F199" s="1" t="s">
        <v>3275</v>
      </c>
      <c r="G199" s="11">
        <f t="shared" si="1"/>
        <v>33667900</v>
      </c>
      <c r="H199" s="11">
        <f t="shared" si="10"/>
        <v>30291100</v>
      </c>
      <c r="I199" s="11">
        <f t="shared" si="2"/>
        <v>6267400</v>
      </c>
      <c r="J199" s="11">
        <f t="shared" si="11"/>
        <v>8148100</v>
      </c>
      <c r="K199" s="11">
        <f t="shared" si="3"/>
        <v>-2890600</v>
      </c>
      <c r="L199" s="11">
        <f t="shared" si="4"/>
        <v>600000</v>
      </c>
      <c r="M199" s="11">
        <f t="shared" si="5"/>
        <v>1055300</v>
      </c>
      <c r="N199" s="11">
        <f t="shared" si="12"/>
        <v>-1563533.333</v>
      </c>
      <c r="O199" s="11">
        <f t="shared" si="13"/>
        <v>-2018833.333</v>
      </c>
      <c r="P199" s="11">
        <f t="shared" si="14"/>
        <v>-963533.3333</v>
      </c>
      <c r="Q199" s="11">
        <f t="shared" si="9"/>
        <v>4275000</v>
      </c>
    </row>
    <row r="200">
      <c r="A200" s="1" t="s">
        <v>4313</v>
      </c>
      <c r="B200" s="8">
        <v>45867.0</v>
      </c>
      <c r="C200" s="1" t="s">
        <v>22</v>
      </c>
      <c r="D200" s="12"/>
      <c r="E200" s="10">
        <v>100000.0</v>
      </c>
      <c r="F200" s="1" t="s">
        <v>30</v>
      </c>
      <c r="G200" s="11">
        <f t="shared" si="1"/>
        <v>33667900</v>
      </c>
      <c r="H200" s="11">
        <f t="shared" si="10"/>
        <v>30291100</v>
      </c>
      <c r="I200" s="11">
        <f t="shared" si="2"/>
        <v>6267400</v>
      </c>
      <c r="J200" s="11">
        <f t="shared" si="11"/>
        <v>8048100</v>
      </c>
      <c r="K200" s="11">
        <f t="shared" si="3"/>
        <v>-2890600</v>
      </c>
      <c r="L200" s="11">
        <f t="shared" si="4"/>
        <v>600000</v>
      </c>
      <c r="M200" s="11">
        <f t="shared" si="5"/>
        <v>1155300</v>
      </c>
      <c r="N200" s="11">
        <f t="shared" si="12"/>
        <v>-1563533.333</v>
      </c>
      <c r="O200" s="11">
        <f t="shared" si="13"/>
        <v>-2118833.333</v>
      </c>
      <c r="P200" s="11">
        <f t="shared" si="14"/>
        <v>-963533.3333</v>
      </c>
      <c r="Q200" s="11">
        <f t="shared" si="9"/>
        <v>4275000</v>
      </c>
    </row>
    <row r="201">
      <c r="A201" s="1" t="s">
        <v>4314</v>
      </c>
      <c r="B201" s="8">
        <v>45867.0</v>
      </c>
      <c r="C201" s="1" t="s">
        <v>25</v>
      </c>
      <c r="D201" s="12"/>
      <c r="E201" s="10">
        <v>200000.0</v>
      </c>
      <c r="F201" s="1" t="s">
        <v>53</v>
      </c>
      <c r="G201" s="11">
        <f t="shared" si="1"/>
        <v>33667900</v>
      </c>
      <c r="H201" s="11">
        <f t="shared" si="10"/>
        <v>30491100</v>
      </c>
      <c r="I201" s="11">
        <f t="shared" si="2"/>
        <v>6267400</v>
      </c>
      <c r="J201" s="11">
        <f t="shared" si="11"/>
        <v>7848100</v>
      </c>
      <c r="K201" s="11">
        <f t="shared" si="3"/>
        <v>-3090600</v>
      </c>
      <c r="L201" s="11">
        <f t="shared" si="4"/>
        <v>600000</v>
      </c>
      <c r="M201" s="11">
        <f t="shared" si="5"/>
        <v>1155300</v>
      </c>
      <c r="N201" s="11">
        <f t="shared" si="12"/>
        <v>-1630200</v>
      </c>
      <c r="O201" s="11">
        <f t="shared" si="13"/>
        <v>-2185500</v>
      </c>
      <c r="P201" s="11">
        <f t="shared" si="14"/>
        <v>-1030200</v>
      </c>
      <c r="Q201" s="11">
        <f t="shared" si="9"/>
        <v>4475000</v>
      </c>
    </row>
    <row r="202">
      <c r="A202" s="1" t="s">
        <v>4315</v>
      </c>
      <c r="B202" s="8">
        <v>45868.0</v>
      </c>
      <c r="C202" s="1" t="s">
        <v>25</v>
      </c>
      <c r="D202" s="12"/>
      <c r="E202" s="10">
        <v>510000.0</v>
      </c>
      <c r="F202" s="1" t="s">
        <v>4316</v>
      </c>
      <c r="G202" s="11">
        <f t="shared" si="1"/>
        <v>33667900</v>
      </c>
      <c r="H202" s="11">
        <f t="shared" si="10"/>
        <v>31001100</v>
      </c>
      <c r="I202" s="11">
        <f t="shared" si="2"/>
        <v>6267400</v>
      </c>
      <c r="J202" s="11">
        <f t="shared" si="11"/>
        <v>7338100</v>
      </c>
      <c r="K202" s="11">
        <f t="shared" si="3"/>
        <v>-3600600</v>
      </c>
      <c r="L202" s="11">
        <f t="shared" si="4"/>
        <v>600000</v>
      </c>
      <c r="M202" s="11">
        <f t="shared" si="5"/>
        <v>1155300</v>
      </c>
      <c r="N202" s="11">
        <f t="shared" si="12"/>
        <v>-1800200</v>
      </c>
      <c r="O202" s="11">
        <f t="shared" si="13"/>
        <v>-2355500</v>
      </c>
      <c r="P202" s="11">
        <f t="shared" si="14"/>
        <v>-1200200</v>
      </c>
      <c r="Q202" s="11">
        <f t="shared" si="9"/>
        <v>4475000</v>
      </c>
    </row>
    <row r="203">
      <c r="A203" s="1" t="s">
        <v>4317</v>
      </c>
      <c r="B203" s="8">
        <v>45868.0</v>
      </c>
      <c r="C203" s="1" t="s">
        <v>25</v>
      </c>
      <c r="D203" s="12"/>
      <c r="E203" s="10">
        <v>20000.0</v>
      </c>
      <c r="F203" s="1" t="s">
        <v>276</v>
      </c>
      <c r="G203" s="11">
        <f t="shared" si="1"/>
        <v>33667900</v>
      </c>
      <c r="H203" s="11">
        <f t="shared" si="10"/>
        <v>31021100</v>
      </c>
      <c r="I203" s="11">
        <f t="shared" si="2"/>
        <v>6267400</v>
      </c>
      <c r="J203" s="11">
        <f t="shared" si="11"/>
        <v>7318100</v>
      </c>
      <c r="K203" s="11">
        <f t="shared" si="3"/>
        <v>-3620600</v>
      </c>
      <c r="L203" s="11">
        <f t="shared" si="4"/>
        <v>600000</v>
      </c>
      <c r="M203" s="11">
        <f t="shared" si="5"/>
        <v>1155300</v>
      </c>
      <c r="N203" s="11">
        <f t="shared" si="12"/>
        <v>-1806866.667</v>
      </c>
      <c r="O203" s="11">
        <f t="shared" si="13"/>
        <v>-2362166.667</v>
      </c>
      <c r="P203" s="11">
        <f t="shared" si="14"/>
        <v>-1206866.667</v>
      </c>
      <c r="Q203" s="11">
        <f t="shared" si="9"/>
        <v>4475000</v>
      </c>
    </row>
    <row r="204">
      <c r="A204" s="1" t="s">
        <v>4318</v>
      </c>
      <c r="B204" s="8">
        <v>45868.0</v>
      </c>
      <c r="C204" s="1" t="s">
        <v>25</v>
      </c>
      <c r="D204" s="12"/>
      <c r="E204" s="10">
        <v>15000.0</v>
      </c>
      <c r="F204" s="1" t="s">
        <v>307</v>
      </c>
      <c r="G204" s="11">
        <f t="shared" si="1"/>
        <v>33667900</v>
      </c>
      <c r="H204" s="11">
        <f t="shared" si="10"/>
        <v>31036100</v>
      </c>
      <c r="I204" s="11">
        <f t="shared" si="2"/>
        <v>6267400</v>
      </c>
      <c r="J204" s="11">
        <f t="shared" si="11"/>
        <v>7303100</v>
      </c>
      <c r="K204" s="11">
        <f t="shared" si="3"/>
        <v>-3635600</v>
      </c>
      <c r="L204" s="11">
        <f t="shared" si="4"/>
        <v>600000</v>
      </c>
      <c r="M204" s="11">
        <f t="shared" si="5"/>
        <v>1155300</v>
      </c>
      <c r="N204" s="11">
        <f t="shared" si="12"/>
        <v>-1811866.667</v>
      </c>
      <c r="O204" s="11">
        <f t="shared" si="13"/>
        <v>-2367166.667</v>
      </c>
      <c r="P204" s="11">
        <f t="shared" si="14"/>
        <v>-1211866.667</v>
      </c>
      <c r="Q204" s="11">
        <f t="shared" si="9"/>
        <v>4475000</v>
      </c>
    </row>
    <row r="205">
      <c r="A205" s="1" t="s">
        <v>4319</v>
      </c>
      <c r="B205" s="8">
        <v>45868.0</v>
      </c>
      <c r="C205" s="1" t="s">
        <v>25</v>
      </c>
      <c r="D205" s="12"/>
      <c r="E205" s="10">
        <v>5000.0</v>
      </c>
      <c r="F205" s="1" t="s">
        <v>4320</v>
      </c>
      <c r="G205" s="11">
        <f t="shared" si="1"/>
        <v>33667900</v>
      </c>
      <c r="H205" s="11">
        <f t="shared" si="10"/>
        <v>31041100</v>
      </c>
      <c r="I205" s="11">
        <f t="shared" si="2"/>
        <v>6267400</v>
      </c>
      <c r="J205" s="11">
        <f t="shared" si="11"/>
        <v>7298100</v>
      </c>
      <c r="K205" s="11">
        <f t="shared" si="3"/>
        <v>-3640600</v>
      </c>
      <c r="L205" s="11">
        <f t="shared" si="4"/>
        <v>600000</v>
      </c>
      <c r="M205" s="11">
        <f t="shared" si="5"/>
        <v>1155300</v>
      </c>
      <c r="N205" s="11">
        <f t="shared" si="12"/>
        <v>-1813533.333</v>
      </c>
      <c r="O205" s="11">
        <f t="shared" si="13"/>
        <v>-2368833.333</v>
      </c>
      <c r="P205" s="11">
        <f t="shared" si="14"/>
        <v>-1213533.333</v>
      </c>
      <c r="Q205" s="11">
        <f t="shared" si="9"/>
        <v>4475000</v>
      </c>
    </row>
    <row r="206">
      <c r="A206" s="1" t="s">
        <v>4321</v>
      </c>
      <c r="B206" s="8">
        <v>45867.0</v>
      </c>
      <c r="C206" s="1" t="s">
        <v>1969</v>
      </c>
      <c r="D206" s="10">
        <v>240000.0</v>
      </c>
      <c r="E206" s="12"/>
      <c r="F206" s="1" t="s">
        <v>4322</v>
      </c>
      <c r="G206" s="11">
        <f t="shared" si="1"/>
        <v>33907900</v>
      </c>
      <c r="H206" s="11">
        <f t="shared" si="10"/>
        <v>31041100</v>
      </c>
      <c r="I206" s="11">
        <f t="shared" si="2"/>
        <v>6267400</v>
      </c>
      <c r="J206" s="11">
        <f t="shared" si="11"/>
        <v>7538100</v>
      </c>
      <c r="K206" s="11">
        <f t="shared" si="3"/>
        <v>-3400600</v>
      </c>
      <c r="L206" s="11">
        <f t="shared" si="4"/>
        <v>600000</v>
      </c>
      <c r="M206" s="11">
        <f t="shared" si="5"/>
        <v>1155300</v>
      </c>
      <c r="N206" s="11">
        <f t="shared" si="12"/>
        <v>-1733533.333</v>
      </c>
      <c r="O206" s="11">
        <f t="shared" si="13"/>
        <v>-2288833.333</v>
      </c>
      <c r="P206" s="11">
        <f t="shared" si="14"/>
        <v>-1133533.333</v>
      </c>
      <c r="Q206" s="11">
        <f t="shared" si="9"/>
        <v>4475000</v>
      </c>
    </row>
    <row r="207">
      <c r="A207" s="1" t="s">
        <v>4323</v>
      </c>
      <c r="B207" s="8">
        <v>45868.0</v>
      </c>
      <c r="C207" s="1" t="s">
        <v>25</v>
      </c>
      <c r="D207" s="12"/>
      <c r="E207" s="10">
        <v>256000.0</v>
      </c>
      <c r="F207" s="1" t="s">
        <v>37</v>
      </c>
      <c r="G207" s="11">
        <f t="shared" si="1"/>
        <v>33907900</v>
      </c>
      <c r="H207" s="11">
        <f t="shared" si="10"/>
        <v>31297100</v>
      </c>
      <c r="I207" s="11">
        <f t="shared" si="2"/>
        <v>6267400</v>
      </c>
      <c r="J207" s="11">
        <f t="shared" si="11"/>
        <v>7282100</v>
      </c>
      <c r="K207" s="11">
        <f t="shared" si="3"/>
        <v>-3656600</v>
      </c>
      <c r="L207" s="11">
        <f t="shared" si="4"/>
        <v>600000</v>
      </c>
      <c r="M207" s="11">
        <f t="shared" si="5"/>
        <v>1155300</v>
      </c>
      <c r="N207" s="11">
        <f t="shared" si="12"/>
        <v>-1818866.667</v>
      </c>
      <c r="O207" s="11">
        <f t="shared" si="13"/>
        <v>-2374166.667</v>
      </c>
      <c r="P207" s="11">
        <f t="shared" si="14"/>
        <v>-1218866.667</v>
      </c>
      <c r="Q207" s="11">
        <f t="shared" si="9"/>
        <v>4475000</v>
      </c>
    </row>
    <row r="208">
      <c r="A208" s="1" t="s">
        <v>4324</v>
      </c>
      <c r="B208" s="8">
        <v>45868.0</v>
      </c>
      <c r="C208" s="1" t="s">
        <v>25</v>
      </c>
      <c r="D208" s="12"/>
      <c r="E208" s="10">
        <v>34500.0</v>
      </c>
      <c r="F208" s="1" t="s">
        <v>62</v>
      </c>
      <c r="G208" s="11">
        <f t="shared" si="1"/>
        <v>33907900</v>
      </c>
      <c r="H208" s="11">
        <f t="shared" si="10"/>
        <v>31331600</v>
      </c>
      <c r="I208" s="11">
        <f t="shared" si="2"/>
        <v>6267400</v>
      </c>
      <c r="J208" s="11">
        <f t="shared" si="11"/>
        <v>7247600</v>
      </c>
      <c r="K208" s="11">
        <f t="shared" si="3"/>
        <v>-3691100</v>
      </c>
      <c r="L208" s="11">
        <f t="shared" si="4"/>
        <v>600000</v>
      </c>
      <c r="M208" s="11">
        <f t="shared" si="5"/>
        <v>1155300</v>
      </c>
      <c r="N208" s="11">
        <f t="shared" si="12"/>
        <v>-1830366.667</v>
      </c>
      <c r="O208" s="11">
        <f t="shared" si="13"/>
        <v>-2385666.667</v>
      </c>
      <c r="P208" s="11">
        <f t="shared" si="14"/>
        <v>-1230366.667</v>
      </c>
      <c r="Q208" s="11">
        <f t="shared" si="9"/>
        <v>4475000</v>
      </c>
    </row>
    <row r="209">
      <c r="A209" s="1" t="s">
        <v>4325</v>
      </c>
      <c r="B209" s="8">
        <v>45868.0</v>
      </c>
      <c r="C209" s="1" t="s">
        <v>25</v>
      </c>
      <c r="D209" s="12"/>
      <c r="E209" s="10">
        <v>44500.0</v>
      </c>
      <c r="F209" s="1" t="s">
        <v>2293</v>
      </c>
      <c r="G209" s="11">
        <f t="shared" si="1"/>
        <v>33907900</v>
      </c>
      <c r="H209" s="11">
        <f t="shared" si="10"/>
        <v>31376100</v>
      </c>
      <c r="I209" s="11">
        <f t="shared" si="2"/>
        <v>6267400</v>
      </c>
      <c r="J209" s="11">
        <f t="shared" si="11"/>
        <v>7203100</v>
      </c>
      <c r="K209" s="11">
        <f t="shared" si="3"/>
        <v>-3735600</v>
      </c>
      <c r="L209" s="11">
        <f t="shared" si="4"/>
        <v>600000</v>
      </c>
      <c r="M209" s="11">
        <f t="shared" si="5"/>
        <v>1155300</v>
      </c>
      <c r="N209" s="11">
        <f t="shared" si="12"/>
        <v>-1845200</v>
      </c>
      <c r="O209" s="11">
        <f t="shared" si="13"/>
        <v>-2400500</v>
      </c>
      <c r="P209" s="11">
        <f t="shared" si="14"/>
        <v>-1245200</v>
      </c>
      <c r="Q209" s="11">
        <f t="shared" si="9"/>
        <v>4475000</v>
      </c>
    </row>
    <row r="210">
      <c r="A210" s="1" t="s">
        <v>4326</v>
      </c>
      <c r="B210" s="8">
        <v>45868.0</v>
      </c>
      <c r="C210" s="1" t="s">
        <v>25</v>
      </c>
      <c r="D210" s="12"/>
      <c r="E210" s="10">
        <v>131000.0</v>
      </c>
      <c r="F210" s="1" t="s">
        <v>37</v>
      </c>
      <c r="G210" s="11">
        <f t="shared" si="1"/>
        <v>33907900</v>
      </c>
      <c r="H210" s="11">
        <f t="shared" si="10"/>
        <v>31507100</v>
      </c>
      <c r="I210" s="11">
        <f t="shared" si="2"/>
        <v>6267400</v>
      </c>
      <c r="J210" s="11">
        <f t="shared" si="11"/>
        <v>7072100</v>
      </c>
      <c r="K210" s="11">
        <f t="shared" si="3"/>
        <v>-3866600</v>
      </c>
      <c r="L210" s="11">
        <f t="shared" si="4"/>
        <v>600000</v>
      </c>
      <c r="M210" s="11">
        <f t="shared" si="5"/>
        <v>1155300</v>
      </c>
      <c r="N210" s="11">
        <f t="shared" si="12"/>
        <v>-1888866.667</v>
      </c>
      <c r="O210" s="11">
        <f t="shared" si="13"/>
        <v>-2444166.667</v>
      </c>
      <c r="P210" s="11">
        <f t="shared" si="14"/>
        <v>-1288866.667</v>
      </c>
      <c r="Q210" s="11">
        <f t="shared" si="9"/>
        <v>4475000</v>
      </c>
    </row>
    <row r="211">
      <c r="A211" s="1" t="s">
        <v>4327</v>
      </c>
      <c r="B211" s="8">
        <v>45868.0</v>
      </c>
      <c r="C211" s="1" t="s">
        <v>25</v>
      </c>
      <c r="D211" s="12"/>
      <c r="E211" s="10">
        <v>87500.0</v>
      </c>
      <c r="F211" s="1" t="s">
        <v>4328</v>
      </c>
      <c r="G211" s="11">
        <f t="shared" si="1"/>
        <v>33907900</v>
      </c>
      <c r="H211" s="11">
        <f t="shared" si="10"/>
        <v>31594600</v>
      </c>
      <c r="I211" s="11">
        <f t="shared" si="2"/>
        <v>6267400</v>
      </c>
      <c r="J211" s="11">
        <f t="shared" si="11"/>
        <v>6984600</v>
      </c>
      <c r="K211" s="11">
        <f t="shared" si="3"/>
        <v>-3954100</v>
      </c>
      <c r="L211" s="11">
        <f t="shared" si="4"/>
        <v>600000</v>
      </c>
      <c r="M211" s="11">
        <f t="shared" si="5"/>
        <v>1155300</v>
      </c>
      <c r="N211" s="11">
        <f t="shared" si="12"/>
        <v>-1918033.333</v>
      </c>
      <c r="O211" s="11">
        <f t="shared" si="13"/>
        <v>-2473333.333</v>
      </c>
      <c r="P211" s="11">
        <f t="shared" si="14"/>
        <v>-1318033.333</v>
      </c>
      <c r="Q211" s="11">
        <f t="shared" si="9"/>
        <v>4475000</v>
      </c>
    </row>
    <row r="212">
      <c r="A212" s="1" t="s">
        <v>4329</v>
      </c>
      <c r="B212" s="8">
        <v>45868.0</v>
      </c>
      <c r="C212" s="1" t="s">
        <v>25</v>
      </c>
      <c r="D212" s="12"/>
      <c r="E212" s="10">
        <v>98000.0</v>
      </c>
      <c r="F212" s="1" t="s">
        <v>39</v>
      </c>
      <c r="G212" s="11">
        <f t="shared" si="1"/>
        <v>33907900</v>
      </c>
      <c r="H212" s="11">
        <f t="shared" si="10"/>
        <v>31692600</v>
      </c>
      <c r="I212" s="11">
        <f t="shared" si="2"/>
        <v>6267400</v>
      </c>
      <c r="J212" s="11">
        <f t="shared" si="11"/>
        <v>6886600</v>
      </c>
      <c r="K212" s="11">
        <f t="shared" si="3"/>
        <v>-4052100</v>
      </c>
      <c r="L212" s="11">
        <f t="shared" si="4"/>
        <v>600000</v>
      </c>
      <c r="M212" s="11">
        <f t="shared" si="5"/>
        <v>1155300</v>
      </c>
      <c r="N212" s="11">
        <f t="shared" si="12"/>
        <v>-1950700</v>
      </c>
      <c r="O212" s="11">
        <f t="shared" si="13"/>
        <v>-2506000</v>
      </c>
      <c r="P212" s="11">
        <f t="shared" si="14"/>
        <v>-1350700</v>
      </c>
      <c r="Q212" s="11">
        <f t="shared" si="9"/>
        <v>4475000</v>
      </c>
    </row>
    <row r="213">
      <c r="A213" s="1" t="s">
        <v>4330</v>
      </c>
      <c r="B213" s="8">
        <v>45868.0</v>
      </c>
      <c r="C213" s="1" t="s">
        <v>25</v>
      </c>
      <c r="D213" s="12"/>
      <c r="E213" s="10">
        <v>70000.0</v>
      </c>
      <c r="F213" s="1" t="s">
        <v>4331</v>
      </c>
      <c r="G213" s="11">
        <f t="shared" si="1"/>
        <v>33907900</v>
      </c>
      <c r="H213" s="11">
        <f t="shared" si="10"/>
        <v>31762600</v>
      </c>
      <c r="I213" s="11">
        <f t="shared" si="2"/>
        <v>6267400</v>
      </c>
      <c r="J213" s="11">
        <f t="shared" si="11"/>
        <v>6816600</v>
      </c>
      <c r="K213" s="11">
        <f t="shared" si="3"/>
        <v>-4122100</v>
      </c>
      <c r="L213" s="11">
        <f t="shared" si="4"/>
        <v>600000</v>
      </c>
      <c r="M213" s="11">
        <f t="shared" si="5"/>
        <v>1155300</v>
      </c>
      <c r="N213" s="11">
        <f t="shared" si="12"/>
        <v>-1974033.333</v>
      </c>
      <c r="O213" s="11">
        <f t="shared" si="13"/>
        <v>-2529333.333</v>
      </c>
      <c r="P213" s="11">
        <f t="shared" si="14"/>
        <v>-1374033.333</v>
      </c>
      <c r="Q213" s="11">
        <f t="shared" si="9"/>
        <v>4475000</v>
      </c>
    </row>
    <row r="214">
      <c r="A214" s="1" t="s">
        <v>4332</v>
      </c>
      <c r="B214" s="8">
        <v>45868.0</v>
      </c>
      <c r="C214" s="1" t="s">
        <v>1969</v>
      </c>
      <c r="D214" s="10">
        <v>860000.0</v>
      </c>
      <c r="E214" s="12"/>
      <c r="F214" s="1" t="s">
        <v>4333</v>
      </c>
      <c r="G214" s="11">
        <f t="shared" si="1"/>
        <v>34767900</v>
      </c>
      <c r="H214" s="11">
        <f t="shared" si="10"/>
        <v>31762600</v>
      </c>
      <c r="I214" s="11">
        <f t="shared" si="2"/>
        <v>6267400</v>
      </c>
      <c r="J214" s="11">
        <f t="shared" si="11"/>
        <v>7676600</v>
      </c>
      <c r="K214" s="11">
        <f t="shared" si="3"/>
        <v>-3262100</v>
      </c>
      <c r="L214" s="11">
        <f t="shared" si="4"/>
        <v>600000</v>
      </c>
      <c r="M214" s="11">
        <f t="shared" si="5"/>
        <v>1155300</v>
      </c>
      <c r="N214" s="11">
        <f t="shared" si="12"/>
        <v>-1687366.667</v>
      </c>
      <c r="O214" s="11">
        <f t="shared" si="13"/>
        <v>-2242666.667</v>
      </c>
      <c r="P214" s="11">
        <f t="shared" si="14"/>
        <v>-1087366.667</v>
      </c>
      <c r="Q214" s="11">
        <f t="shared" si="9"/>
        <v>4475000</v>
      </c>
    </row>
    <row r="215">
      <c r="A215" s="1" t="s">
        <v>4334</v>
      </c>
      <c r="B215" s="8">
        <v>45869.0</v>
      </c>
      <c r="C215" s="1" t="s">
        <v>25</v>
      </c>
      <c r="D215" s="12"/>
      <c r="E215" s="10">
        <v>66000.0</v>
      </c>
      <c r="F215" s="1" t="s">
        <v>4335</v>
      </c>
      <c r="G215" s="11">
        <f t="shared" si="1"/>
        <v>34767900</v>
      </c>
      <c r="H215" s="11">
        <f t="shared" si="10"/>
        <v>31828600</v>
      </c>
      <c r="I215" s="11">
        <f t="shared" si="2"/>
        <v>6267400</v>
      </c>
      <c r="J215" s="11">
        <f t="shared" si="11"/>
        <v>7610600</v>
      </c>
      <c r="K215" s="11">
        <f t="shared" si="3"/>
        <v>-3328100</v>
      </c>
      <c r="L215" s="11">
        <f t="shared" si="4"/>
        <v>600000</v>
      </c>
      <c r="M215" s="11">
        <f t="shared" si="5"/>
        <v>1155300</v>
      </c>
      <c r="N215" s="11">
        <f t="shared" si="12"/>
        <v>-1709366.667</v>
      </c>
      <c r="O215" s="11">
        <f t="shared" si="13"/>
        <v>-2264666.667</v>
      </c>
      <c r="P215" s="11">
        <f t="shared" si="14"/>
        <v>-1109366.667</v>
      </c>
      <c r="Q215" s="11">
        <f t="shared" si="9"/>
        <v>4475000</v>
      </c>
    </row>
    <row r="216">
      <c r="A216" s="1" t="s">
        <v>4336</v>
      </c>
      <c r="B216" s="8">
        <v>45869.0</v>
      </c>
      <c r="C216" s="1" t="s">
        <v>25</v>
      </c>
      <c r="D216" s="12"/>
      <c r="E216" s="10">
        <v>50000.0</v>
      </c>
      <c r="F216" s="1" t="s">
        <v>660</v>
      </c>
      <c r="G216" s="11">
        <f t="shared" si="1"/>
        <v>34767900</v>
      </c>
      <c r="H216" s="11">
        <f t="shared" si="10"/>
        <v>31878600</v>
      </c>
      <c r="I216" s="11">
        <f t="shared" si="2"/>
        <v>6267400</v>
      </c>
      <c r="J216" s="11">
        <f t="shared" si="11"/>
        <v>7560600</v>
      </c>
      <c r="K216" s="11">
        <f t="shared" si="3"/>
        <v>-3378100</v>
      </c>
      <c r="L216" s="11">
        <f t="shared" si="4"/>
        <v>600000</v>
      </c>
      <c r="M216" s="11">
        <f t="shared" si="5"/>
        <v>1155300</v>
      </c>
      <c r="N216" s="11">
        <f t="shared" si="12"/>
        <v>-1726033.333</v>
      </c>
      <c r="O216" s="11">
        <f t="shared" si="13"/>
        <v>-2281333.333</v>
      </c>
      <c r="P216" s="11">
        <f t="shared" si="14"/>
        <v>-1126033.333</v>
      </c>
      <c r="Q216" s="11">
        <f t="shared" si="9"/>
        <v>4475000</v>
      </c>
    </row>
    <row r="217">
      <c r="A217" s="1" t="s">
        <v>4337</v>
      </c>
      <c r="B217" s="8">
        <v>45869.0</v>
      </c>
      <c r="C217" s="1" t="s">
        <v>25</v>
      </c>
      <c r="D217" s="12"/>
      <c r="E217" s="10">
        <v>18000.0</v>
      </c>
      <c r="F217" s="1" t="s">
        <v>3341</v>
      </c>
      <c r="G217" s="11">
        <f t="shared" si="1"/>
        <v>34767900</v>
      </c>
      <c r="H217" s="11">
        <f t="shared" si="10"/>
        <v>31896600</v>
      </c>
      <c r="I217" s="11">
        <f t="shared" si="2"/>
        <v>6267400</v>
      </c>
      <c r="J217" s="11">
        <f t="shared" si="11"/>
        <v>7542600</v>
      </c>
      <c r="K217" s="11">
        <f t="shared" si="3"/>
        <v>-3396100</v>
      </c>
      <c r="L217" s="11">
        <f t="shared" si="4"/>
        <v>600000</v>
      </c>
      <c r="M217" s="11">
        <f t="shared" si="5"/>
        <v>1155300</v>
      </c>
      <c r="N217" s="11">
        <f t="shared" si="12"/>
        <v>-1732033.333</v>
      </c>
      <c r="O217" s="11">
        <f t="shared" si="13"/>
        <v>-2287333.333</v>
      </c>
      <c r="P217" s="11">
        <f t="shared" si="14"/>
        <v>-1132033.333</v>
      </c>
      <c r="Q217" s="11">
        <f t="shared" si="9"/>
        <v>4475000</v>
      </c>
    </row>
    <row r="218">
      <c r="A218" s="1" t="s">
        <v>4338</v>
      </c>
      <c r="B218" s="8">
        <v>45869.0</v>
      </c>
      <c r="C218" s="1" t="s">
        <v>25</v>
      </c>
      <c r="D218" s="12"/>
      <c r="E218" s="10">
        <v>21000.0</v>
      </c>
      <c r="F218" s="1" t="s">
        <v>2386</v>
      </c>
      <c r="G218" s="11">
        <f t="shared" si="1"/>
        <v>34767900</v>
      </c>
      <c r="H218" s="11">
        <f t="shared" si="10"/>
        <v>31917600</v>
      </c>
      <c r="I218" s="11">
        <f t="shared" si="2"/>
        <v>6267400</v>
      </c>
      <c r="J218" s="11">
        <f t="shared" si="11"/>
        <v>7521600</v>
      </c>
      <c r="K218" s="11">
        <f t="shared" si="3"/>
        <v>-3417100</v>
      </c>
      <c r="L218" s="11">
        <f t="shared" si="4"/>
        <v>600000</v>
      </c>
      <c r="M218" s="11">
        <f t="shared" si="5"/>
        <v>1155300</v>
      </c>
      <c r="N218" s="11">
        <f t="shared" si="12"/>
        <v>-1739033.333</v>
      </c>
      <c r="O218" s="11">
        <f t="shared" si="13"/>
        <v>-2294333.333</v>
      </c>
      <c r="P218" s="11">
        <f t="shared" si="14"/>
        <v>-1139033.333</v>
      </c>
      <c r="Q218" s="11">
        <f t="shared" si="9"/>
        <v>4475000</v>
      </c>
    </row>
    <row r="219">
      <c r="A219" s="1" t="s">
        <v>4339</v>
      </c>
      <c r="B219" s="8">
        <v>45869.0</v>
      </c>
      <c r="C219" s="1" t="s">
        <v>25</v>
      </c>
      <c r="D219" s="12"/>
      <c r="E219" s="10">
        <v>203000.0</v>
      </c>
      <c r="F219" s="1" t="s">
        <v>1573</v>
      </c>
      <c r="G219" s="11">
        <f t="shared" si="1"/>
        <v>34767900</v>
      </c>
      <c r="H219" s="11">
        <f t="shared" si="10"/>
        <v>32120600</v>
      </c>
      <c r="I219" s="11">
        <f t="shared" si="2"/>
        <v>6267400</v>
      </c>
      <c r="J219" s="11">
        <f t="shared" si="11"/>
        <v>7318600</v>
      </c>
      <c r="K219" s="11">
        <f t="shared" si="3"/>
        <v>-3620100</v>
      </c>
      <c r="L219" s="11">
        <f t="shared" si="4"/>
        <v>600000</v>
      </c>
      <c r="M219" s="11">
        <f t="shared" si="5"/>
        <v>1155300</v>
      </c>
      <c r="N219" s="11">
        <f t="shared" si="12"/>
        <v>-1806700</v>
      </c>
      <c r="O219" s="11">
        <f t="shared" si="13"/>
        <v>-2362000</v>
      </c>
      <c r="P219" s="11">
        <f t="shared" si="14"/>
        <v>-1206700</v>
      </c>
      <c r="Q219" s="11">
        <f t="shared" si="9"/>
        <v>4475000</v>
      </c>
    </row>
    <row r="220">
      <c r="A220" s="1" t="s">
        <v>4340</v>
      </c>
      <c r="B220" s="8">
        <v>45869.0</v>
      </c>
      <c r="C220" s="1" t="s">
        <v>25</v>
      </c>
      <c r="D220" s="12"/>
      <c r="E220" s="10">
        <v>175000.0</v>
      </c>
      <c r="F220" s="1" t="s">
        <v>889</v>
      </c>
      <c r="G220" s="11">
        <f t="shared" si="1"/>
        <v>34767900</v>
      </c>
      <c r="H220" s="11">
        <f t="shared" si="10"/>
        <v>32295600</v>
      </c>
      <c r="I220" s="11">
        <f t="shared" si="2"/>
        <v>6267400</v>
      </c>
      <c r="J220" s="11">
        <f t="shared" si="11"/>
        <v>7143600</v>
      </c>
      <c r="K220" s="11">
        <f t="shared" si="3"/>
        <v>-3795100</v>
      </c>
      <c r="L220" s="11">
        <f t="shared" si="4"/>
        <v>600000</v>
      </c>
      <c r="M220" s="11">
        <f t="shared" si="5"/>
        <v>1155300</v>
      </c>
      <c r="N220" s="11">
        <f t="shared" si="12"/>
        <v>-1865033.333</v>
      </c>
      <c r="O220" s="11">
        <f t="shared" si="13"/>
        <v>-2420333.333</v>
      </c>
      <c r="P220" s="11">
        <f t="shared" si="14"/>
        <v>-1265033.333</v>
      </c>
      <c r="Q220" s="11">
        <f t="shared" si="9"/>
        <v>4475000</v>
      </c>
    </row>
    <row r="221">
      <c r="A221" s="1" t="s">
        <v>4341</v>
      </c>
      <c r="B221" s="8">
        <v>45867.0</v>
      </c>
      <c r="C221" s="1" t="s">
        <v>6</v>
      </c>
      <c r="D221" s="10">
        <v>34000.0</v>
      </c>
      <c r="E221" s="12"/>
      <c r="F221" s="1" t="s">
        <v>4342</v>
      </c>
      <c r="G221" s="11">
        <f t="shared" si="1"/>
        <v>34801900</v>
      </c>
      <c r="H221" s="11">
        <f t="shared" si="10"/>
        <v>32295600</v>
      </c>
      <c r="I221" s="11">
        <f t="shared" si="2"/>
        <v>6267400</v>
      </c>
      <c r="J221" s="11">
        <f t="shared" si="11"/>
        <v>7177600</v>
      </c>
      <c r="K221" s="11">
        <f t="shared" si="3"/>
        <v>-3761100</v>
      </c>
      <c r="L221" s="11">
        <f t="shared" si="4"/>
        <v>600000</v>
      </c>
      <c r="M221" s="11">
        <f t="shared" si="5"/>
        <v>1155300</v>
      </c>
      <c r="N221" s="11">
        <f t="shared" si="12"/>
        <v>-1853700</v>
      </c>
      <c r="O221" s="11">
        <f t="shared" si="13"/>
        <v>-2409000</v>
      </c>
      <c r="P221" s="11">
        <f t="shared" si="14"/>
        <v>-1253700</v>
      </c>
      <c r="Q221" s="11">
        <f t="shared" si="9"/>
        <v>4475000</v>
      </c>
    </row>
    <row r="222">
      <c r="A222" s="1" t="s">
        <v>4343</v>
      </c>
      <c r="B222" s="8">
        <v>45867.0</v>
      </c>
      <c r="C222" s="1" t="s">
        <v>6</v>
      </c>
      <c r="D222" s="10">
        <v>50000.0</v>
      </c>
      <c r="E222" s="12"/>
      <c r="F222" s="1" t="s">
        <v>2872</v>
      </c>
      <c r="G222" s="11">
        <f t="shared" si="1"/>
        <v>34851900</v>
      </c>
      <c r="H222" s="11">
        <f t="shared" si="10"/>
        <v>32295600</v>
      </c>
      <c r="I222" s="11">
        <f t="shared" si="2"/>
        <v>6267400</v>
      </c>
      <c r="J222" s="11">
        <f t="shared" si="11"/>
        <v>7227600</v>
      </c>
      <c r="K222" s="11">
        <f t="shared" si="3"/>
        <v>-3711100</v>
      </c>
      <c r="L222" s="11">
        <f t="shared" si="4"/>
        <v>600000</v>
      </c>
      <c r="M222" s="11">
        <f t="shared" si="5"/>
        <v>1155300</v>
      </c>
      <c r="N222" s="11">
        <f t="shared" si="12"/>
        <v>-1837033.333</v>
      </c>
      <c r="O222" s="11">
        <f t="shared" si="13"/>
        <v>-2392333.333</v>
      </c>
      <c r="P222" s="11">
        <f t="shared" si="14"/>
        <v>-1237033.333</v>
      </c>
      <c r="Q222" s="11">
        <f t="shared" si="9"/>
        <v>4475000</v>
      </c>
    </row>
    <row r="223">
      <c r="A223" s="1" t="s">
        <v>4344</v>
      </c>
      <c r="B223" s="8">
        <v>45867.0</v>
      </c>
      <c r="C223" s="1" t="s">
        <v>6</v>
      </c>
      <c r="D223" s="10">
        <v>238000.0</v>
      </c>
      <c r="E223" s="12"/>
      <c r="F223" s="1" t="s">
        <v>4345</v>
      </c>
      <c r="G223" s="11">
        <f t="shared" si="1"/>
        <v>35089900</v>
      </c>
      <c r="H223" s="11">
        <f t="shared" si="10"/>
        <v>32295600</v>
      </c>
      <c r="I223" s="11">
        <f t="shared" si="2"/>
        <v>6267400</v>
      </c>
      <c r="J223" s="11">
        <f t="shared" si="11"/>
        <v>7465600</v>
      </c>
      <c r="K223" s="11">
        <f t="shared" si="3"/>
        <v>-3473100</v>
      </c>
      <c r="L223" s="11">
        <f t="shared" si="4"/>
        <v>600000</v>
      </c>
      <c r="M223" s="11">
        <f t="shared" si="5"/>
        <v>1155300</v>
      </c>
      <c r="N223" s="11">
        <f t="shared" si="12"/>
        <v>-1757700</v>
      </c>
      <c r="O223" s="11">
        <f t="shared" si="13"/>
        <v>-2313000</v>
      </c>
      <c r="P223" s="11">
        <f t="shared" si="14"/>
        <v>-1157700</v>
      </c>
      <c r="Q223" s="11">
        <f t="shared" si="9"/>
        <v>4475000</v>
      </c>
    </row>
    <row r="224">
      <c r="A224" s="1" t="s">
        <v>4346</v>
      </c>
      <c r="B224" s="8">
        <v>45868.0</v>
      </c>
      <c r="C224" s="1" t="s">
        <v>6</v>
      </c>
      <c r="D224" s="10">
        <v>395000.0</v>
      </c>
      <c r="E224" s="12"/>
      <c r="F224" s="1" t="s">
        <v>3772</v>
      </c>
      <c r="G224" s="11">
        <f t="shared" si="1"/>
        <v>35484900</v>
      </c>
      <c r="H224" s="11">
        <f t="shared" si="10"/>
        <v>32295600</v>
      </c>
      <c r="I224" s="11">
        <f t="shared" si="2"/>
        <v>6267400</v>
      </c>
      <c r="J224" s="11">
        <f t="shared" si="11"/>
        <v>7860600</v>
      </c>
      <c r="K224" s="11">
        <f t="shared" si="3"/>
        <v>-3078100</v>
      </c>
      <c r="L224" s="11">
        <f t="shared" si="4"/>
        <v>600000</v>
      </c>
      <c r="M224" s="11">
        <f t="shared" si="5"/>
        <v>1155300</v>
      </c>
      <c r="N224" s="11">
        <f t="shared" si="12"/>
        <v>-1626033.333</v>
      </c>
      <c r="O224" s="11">
        <f t="shared" si="13"/>
        <v>-2181333.333</v>
      </c>
      <c r="P224" s="11">
        <f t="shared" si="14"/>
        <v>-1026033.333</v>
      </c>
      <c r="Q224" s="11">
        <f t="shared" si="9"/>
        <v>4475000</v>
      </c>
    </row>
    <row r="225">
      <c r="A225" s="1" t="s">
        <v>4347</v>
      </c>
      <c r="B225" s="8">
        <v>45869.0</v>
      </c>
      <c r="C225" s="1" t="s">
        <v>6</v>
      </c>
      <c r="D225" s="10">
        <v>140000.0</v>
      </c>
      <c r="E225" s="12"/>
      <c r="F225" s="1" t="s">
        <v>4348</v>
      </c>
      <c r="G225" s="11">
        <f t="shared" si="1"/>
        <v>35624900</v>
      </c>
      <c r="H225" s="11">
        <f t="shared" si="10"/>
        <v>32295600</v>
      </c>
      <c r="I225" s="11">
        <f t="shared" si="2"/>
        <v>6267400</v>
      </c>
      <c r="J225" s="11">
        <f t="shared" si="11"/>
        <v>8000600</v>
      </c>
      <c r="K225" s="11">
        <f t="shared" si="3"/>
        <v>-2938100</v>
      </c>
      <c r="L225" s="11">
        <f t="shared" si="4"/>
        <v>600000</v>
      </c>
      <c r="M225" s="11">
        <f t="shared" si="5"/>
        <v>1155300</v>
      </c>
      <c r="N225" s="11">
        <f t="shared" si="12"/>
        <v>-1579366.667</v>
      </c>
      <c r="O225" s="11">
        <f t="shared" si="13"/>
        <v>-2134666.667</v>
      </c>
      <c r="P225" s="11">
        <f t="shared" si="14"/>
        <v>-979366.6667</v>
      </c>
      <c r="Q225" s="11">
        <f t="shared" si="9"/>
        <v>4475000</v>
      </c>
    </row>
    <row r="226">
      <c r="A226" s="1" t="s">
        <v>4349</v>
      </c>
      <c r="B226" s="8">
        <v>45869.0</v>
      </c>
      <c r="C226" s="1" t="s">
        <v>6</v>
      </c>
      <c r="D226" s="10">
        <v>40000.0</v>
      </c>
      <c r="E226" s="12"/>
      <c r="F226" s="1" t="s">
        <v>4350</v>
      </c>
      <c r="G226" s="11">
        <f t="shared" si="1"/>
        <v>35664900</v>
      </c>
      <c r="H226" s="11">
        <f t="shared" si="10"/>
        <v>32295600</v>
      </c>
      <c r="I226" s="11">
        <f t="shared" si="2"/>
        <v>6267400</v>
      </c>
      <c r="J226" s="11">
        <f t="shared" si="11"/>
        <v>8040600</v>
      </c>
      <c r="K226" s="11">
        <f t="shared" si="3"/>
        <v>-2898100</v>
      </c>
      <c r="L226" s="11">
        <f t="shared" si="4"/>
        <v>600000</v>
      </c>
      <c r="M226" s="11">
        <f t="shared" si="5"/>
        <v>1155300</v>
      </c>
      <c r="N226" s="11">
        <f t="shared" si="12"/>
        <v>-1566033.333</v>
      </c>
      <c r="O226" s="11">
        <f t="shared" si="13"/>
        <v>-2121333.333</v>
      </c>
      <c r="P226" s="11">
        <f t="shared" si="14"/>
        <v>-966033.3333</v>
      </c>
      <c r="Q226" s="11">
        <f t="shared" si="9"/>
        <v>4475000</v>
      </c>
    </row>
    <row r="227">
      <c r="A227" s="1" t="s">
        <v>4351</v>
      </c>
      <c r="B227" s="8">
        <v>45869.0</v>
      </c>
      <c r="C227" s="1" t="s">
        <v>6</v>
      </c>
      <c r="D227" s="10">
        <v>236300.0</v>
      </c>
      <c r="E227" s="12"/>
      <c r="F227" s="1" t="s">
        <v>2872</v>
      </c>
      <c r="G227" s="11">
        <f t="shared" si="1"/>
        <v>35901200</v>
      </c>
      <c r="H227" s="11">
        <f t="shared" si="10"/>
        <v>32295600</v>
      </c>
      <c r="I227" s="11">
        <f t="shared" si="2"/>
        <v>6267400</v>
      </c>
      <c r="J227" s="11">
        <f t="shared" si="11"/>
        <v>8276900</v>
      </c>
      <c r="K227" s="11">
        <f t="shared" si="3"/>
        <v>-2661800</v>
      </c>
      <c r="L227" s="11">
        <f t="shared" si="4"/>
        <v>600000</v>
      </c>
      <c r="M227" s="11">
        <f t="shared" si="5"/>
        <v>1155300</v>
      </c>
      <c r="N227" s="11">
        <f t="shared" si="12"/>
        <v>-1487266.667</v>
      </c>
      <c r="O227" s="11">
        <f t="shared" si="13"/>
        <v>-2042566.667</v>
      </c>
      <c r="P227" s="11">
        <f t="shared" si="14"/>
        <v>-887266.6667</v>
      </c>
      <c r="Q227" s="11">
        <f t="shared" si="9"/>
        <v>4475000</v>
      </c>
    </row>
    <row r="228">
      <c r="A228" s="1" t="s">
        <v>4352</v>
      </c>
      <c r="B228" s="8">
        <v>45869.0</v>
      </c>
      <c r="C228" s="1" t="s">
        <v>25</v>
      </c>
      <c r="D228" s="12"/>
      <c r="E228" s="10">
        <v>200000.0</v>
      </c>
      <c r="F228" s="1" t="s">
        <v>4353</v>
      </c>
      <c r="G228" s="11">
        <f t="shared" si="1"/>
        <v>35901200</v>
      </c>
      <c r="H228" s="11">
        <f t="shared" si="10"/>
        <v>32495600</v>
      </c>
      <c r="I228" s="11">
        <f t="shared" si="2"/>
        <v>6267400</v>
      </c>
      <c r="J228" s="11">
        <f t="shared" si="11"/>
        <v>8076900</v>
      </c>
      <c r="K228" s="11">
        <f t="shared" si="3"/>
        <v>-2861800</v>
      </c>
      <c r="L228" s="11">
        <f t="shared" si="4"/>
        <v>600000</v>
      </c>
      <c r="M228" s="11">
        <f t="shared" si="5"/>
        <v>1155300</v>
      </c>
      <c r="N228" s="11">
        <f t="shared" si="12"/>
        <v>-1553933.333</v>
      </c>
      <c r="O228" s="11">
        <f t="shared" si="13"/>
        <v>-2109233.333</v>
      </c>
      <c r="P228" s="11">
        <f t="shared" si="14"/>
        <v>-953933.3333</v>
      </c>
      <c r="Q228" s="11">
        <f t="shared" si="9"/>
        <v>4475000</v>
      </c>
    </row>
    <row r="229">
      <c r="A229" s="1" t="s">
        <v>4354</v>
      </c>
      <c r="B229" s="8">
        <v>45869.0</v>
      </c>
      <c r="C229" s="1" t="s">
        <v>25</v>
      </c>
      <c r="D229" s="12"/>
      <c r="E229" s="10">
        <v>75000.0</v>
      </c>
      <c r="F229" s="1" t="s">
        <v>4355</v>
      </c>
      <c r="G229" s="11">
        <f t="shared" si="1"/>
        <v>35901200</v>
      </c>
      <c r="H229" s="11">
        <f t="shared" si="10"/>
        <v>32570600</v>
      </c>
      <c r="I229" s="11">
        <f t="shared" si="2"/>
        <v>6267400</v>
      </c>
      <c r="J229" s="11">
        <f t="shared" si="11"/>
        <v>8001900</v>
      </c>
      <c r="K229" s="11">
        <f t="shared" si="3"/>
        <v>-2936800</v>
      </c>
      <c r="L229" s="11">
        <f t="shared" si="4"/>
        <v>600000</v>
      </c>
      <c r="M229" s="11">
        <f t="shared" si="5"/>
        <v>1155300</v>
      </c>
      <c r="N229" s="11">
        <f t="shared" si="12"/>
        <v>-1578933.333</v>
      </c>
      <c r="O229" s="11">
        <f t="shared" si="13"/>
        <v>-2134233.333</v>
      </c>
      <c r="P229" s="11">
        <f t="shared" si="14"/>
        <v>-978933.3333</v>
      </c>
      <c r="Q229" s="11">
        <f t="shared" si="9"/>
        <v>4475000</v>
      </c>
    </row>
    <row r="230">
      <c r="A230" s="1" t="s">
        <v>4356</v>
      </c>
      <c r="B230" s="8">
        <v>45869.0</v>
      </c>
      <c r="C230" s="1" t="s">
        <v>22</v>
      </c>
      <c r="D230" s="12"/>
      <c r="E230" s="10">
        <v>200000.0</v>
      </c>
      <c r="F230" s="1" t="s">
        <v>30</v>
      </c>
      <c r="G230" s="11">
        <f t="shared" si="1"/>
        <v>35901200</v>
      </c>
      <c r="H230" s="11">
        <f t="shared" si="10"/>
        <v>32570600</v>
      </c>
      <c r="I230" s="11">
        <f t="shared" si="2"/>
        <v>6267400</v>
      </c>
      <c r="J230" s="11">
        <f t="shared" si="11"/>
        <v>7801900</v>
      </c>
      <c r="K230" s="11">
        <f t="shared" si="3"/>
        <v>-2936800</v>
      </c>
      <c r="L230" s="11">
        <f t="shared" si="4"/>
        <v>600000</v>
      </c>
      <c r="M230" s="11">
        <f t="shared" si="5"/>
        <v>1355300</v>
      </c>
      <c r="N230" s="11">
        <f t="shared" si="12"/>
        <v>-1578933.333</v>
      </c>
      <c r="O230" s="11">
        <f t="shared" si="13"/>
        <v>-2334233.333</v>
      </c>
      <c r="P230" s="11">
        <f t="shared" si="14"/>
        <v>-978933.3333</v>
      </c>
      <c r="Q230" s="11">
        <f t="shared" si="9"/>
        <v>4475000</v>
      </c>
    </row>
    <row r="231">
      <c r="A231" s="1" t="s">
        <v>4357</v>
      </c>
      <c r="B231" s="8">
        <v>45869.0</v>
      </c>
      <c r="C231" s="1" t="s">
        <v>25</v>
      </c>
      <c r="D231" s="12"/>
      <c r="E231" s="10">
        <v>1400000.0</v>
      </c>
      <c r="F231" s="1" t="s">
        <v>53</v>
      </c>
      <c r="G231" s="11">
        <f t="shared" si="1"/>
        <v>35901200</v>
      </c>
      <c r="H231" s="11">
        <f t="shared" si="10"/>
        <v>33970600</v>
      </c>
      <c r="I231" s="11">
        <f t="shared" si="2"/>
        <v>6267400</v>
      </c>
      <c r="J231" s="11">
        <f t="shared" si="11"/>
        <v>6401900</v>
      </c>
      <c r="K231" s="11">
        <f t="shared" si="3"/>
        <v>-4336800</v>
      </c>
      <c r="L231" s="11">
        <f t="shared" si="4"/>
        <v>600000</v>
      </c>
      <c r="M231" s="11">
        <f t="shared" si="5"/>
        <v>1355300</v>
      </c>
      <c r="N231" s="11">
        <f t="shared" si="12"/>
        <v>-2045600</v>
      </c>
      <c r="O231" s="11">
        <f t="shared" si="13"/>
        <v>-2800900</v>
      </c>
      <c r="P231" s="11">
        <f t="shared" si="14"/>
        <v>-1445600</v>
      </c>
      <c r="Q231" s="11">
        <f t="shared" si="9"/>
        <v>5875000</v>
      </c>
    </row>
    <row r="232">
      <c r="A232" s="1" t="s">
        <v>4358</v>
      </c>
      <c r="B232" s="8">
        <v>45869.0</v>
      </c>
      <c r="C232" s="1" t="s">
        <v>25</v>
      </c>
      <c r="D232" s="12"/>
      <c r="E232" s="10">
        <v>1680000.0</v>
      </c>
      <c r="F232" s="1" t="s">
        <v>4359</v>
      </c>
      <c r="G232" s="11">
        <f t="shared" si="1"/>
        <v>35901200</v>
      </c>
      <c r="H232" s="11">
        <f t="shared" si="10"/>
        <v>35650600</v>
      </c>
      <c r="I232" s="11">
        <f t="shared" si="2"/>
        <v>6267400</v>
      </c>
      <c r="J232" s="11">
        <f t="shared" si="11"/>
        <v>4721900</v>
      </c>
      <c r="K232" s="11">
        <f t="shared" si="3"/>
        <v>-6016800</v>
      </c>
      <c r="L232" s="11">
        <f t="shared" si="4"/>
        <v>600000</v>
      </c>
      <c r="M232" s="11">
        <f t="shared" si="5"/>
        <v>1355300</v>
      </c>
      <c r="N232" s="11">
        <f t="shared" si="12"/>
        <v>-2605600</v>
      </c>
      <c r="O232" s="11">
        <f t="shared" si="13"/>
        <v>-3360900</v>
      </c>
      <c r="P232" s="11">
        <f t="shared" si="14"/>
        <v>-2005600</v>
      </c>
      <c r="Q232" s="11">
        <f t="shared" si="9"/>
        <v>5875000</v>
      </c>
    </row>
    <row r="233">
      <c r="A233" s="1" t="s">
        <v>4360</v>
      </c>
      <c r="B233" s="8">
        <v>45869.0</v>
      </c>
      <c r="C233" s="1" t="s">
        <v>25</v>
      </c>
      <c r="D233" s="12"/>
      <c r="E233" s="10">
        <v>530000.0</v>
      </c>
      <c r="F233" s="1" t="s">
        <v>4361</v>
      </c>
      <c r="G233" s="11">
        <f t="shared" si="1"/>
        <v>35901200</v>
      </c>
      <c r="H233" s="11">
        <f t="shared" si="10"/>
        <v>36180600</v>
      </c>
      <c r="I233" s="11">
        <f t="shared" si="2"/>
        <v>6267400</v>
      </c>
      <c r="J233" s="11">
        <f t="shared" si="11"/>
        <v>4191900</v>
      </c>
      <c r="K233" s="11">
        <f t="shared" si="3"/>
        <v>-6546800</v>
      </c>
      <c r="L233" s="11">
        <f t="shared" si="4"/>
        <v>600000</v>
      </c>
      <c r="M233" s="11">
        <f t="shared" si="5"/>
        <v>1355300</v>
      </c>
      <c r="N233" s="11">
        <f t="shared" si="12"/>
        <v>-2782266.667</v>
      </c>
      <c r="O233" s="11">
        <f t="shared" si="13"/>
        <v>-3537566.667</v>
      </c>
      <c r="P233" s="11">
        <f t="shared" si="14"/>
        <v>-2182266.667</v>
      </c>
      <c r="Q233" s="11">
        <f t="shared" si="9"/>
        <v>5875000</v>
      </c>
    </row>
    <row r="234">
      <c r="A234" s="1" t="s">
        <v>4362</v>
      </c>
      <c r="B234" s="8">
        <v>45869.0</v>
      </c>
      <c r="C234" s="1" t="s">
        <v>25</v>
      </c>
      <c r="D234" s="12"/>
      <c r="E234" s="10">
        <v>450000.0</v>
      </c>
      <c r="F234" s="1" t="s">
        <v>4363</v>
      </c>
      <c r="G234" s="11">
        <f t="shared" si="1"/>
        <v>35901200</v>
      </c>
      <c r="H234" s="11">
        <f t="shared" si="10"/>
        <v>36630600</v>
      </c>
      <c r="I234" s="11">
        <f t="shared" si="2"/>
        <v>6267400</v>
      </c>
      <c r="J234" s="11">
        <f t="shared" si="11"/>
        <v>3741900</v>
      </c>
      <c r="K234" s="11">
        <f t="shared" si="3"/>
        <v>-6996800</v>
      </c>
      <c r="L234" s="11">
        <f t="shared" si="4"/>
        <v>600000</v>
      </c>
      <c r="M234" s="11">
        <f t="shared" si="5"/>
        <v>1355300</v>
      </c>
      <c r="N234" s="11">
        <f t="shared" si="12"/>
        <v>-2932266.667</v>
      </c>
      <c r="O234" s="11">
        <f t="shared" si="13"/>
        <v>-3687566.667</v>
      </c>
      <c r="P234" s="11">
        <f t="shared" si="14"/>
        <v>-2332266.667</v>
      </c>
      <c r="Q234" s="11">
        <f t="shared" si="9"/>
        <v>5875000</v>
      </c>
    </row>
    <row r="235">
      <c r="A235" s="1" t="s">
        <v>4364</v>
      </c>
      <c r="B235" s="8">
        <v>45869.0</v>
      </c>
      <c r="C235" s="1" t="s">
        <v>1969</v>
      </c>
      <c r="D235" s="10">
        <v>400000.0</v>
      </c>
      <c r="E235" s="12"/>
      <c r="F235" s="1" t="s">
        <v>4365</v>
      </c>
      <c r="G235" s="11">
        <f t="shared" si="1"/>
        <v>36301200</v>
      </c>
      <c r="H235" s="11">
        <f t="shared" si="10"/>
        <v>36630600</v>
      </c>
      <c r="I235" s="11">
        <f t="shared" si="2"/>
        <v>6267400</v>
      </c>
      <c r="J235" s="11">
        <f t="shared" si="11"/>
        <v>4141900</v>
      </c>
      <c r="K235" s="11">
        <f t="shared" si="3"/>
        <v>-6596800</v>
      </c>
      <c r="L235" s="11">
        <f t="shared" si="4"/>
        <v>600000</v>
      </c>
      <c r="M235" s="11">
        <f t="shared" si="5"/>
        <v>1355300</v>
      </c>
      <c r="N235" s="11">
        <f t="shared" si="12"/>
        <v>-2798933.333</v>
      </c>
      <c r="O235" s="11">
        <f t="shared" si="13"/>
        <v>-3554233.333</v>
      </c>
      <c r="P235" s="11">
        <f t="shared" si="14"/>
        <v>-2198933.333</v>
      </c>
      <c r="Q235" s="11">
        <f t="shared" si="9"/>
        <v>5875000</v>
      </c>
    </row>
    <row r="236">
      <c r="A236" s="1" t="s">
        <v>4366</v>
      </c>
      <c r="B236" s="8">
        <v>45869.0</v>
      </c>
      <c r="C236" s="1" t="s">
        <v>25</v>
      </c>
      <c r="D236" s="12"/>
      <c r="E236" s="10">
        <v>105000.0</v>
      </c>
      <c r="F236" s="1" t="s">
        <v>4367</v>
      </c>
      <c r="G236" s="11">
        <f t="shared" si="1"/>
        <v>36301200</v>
      </c>
      <c r="H236" s="11">
        <f t="shared" si="10"/>
        <v>36735600</v>
      </c>
      <c r="I236" s="11">
        <f t="shared" si="2"/>
        <v>6267400</v>
      </c>
      <c r="J236" s="11">
        <f t="shared" si="11"/>
        <v>4036900</v>
      </c>
      <c r="K236" s="11">
        <f t="shared" si="3"/>
        <v>-6701800</v>
      </c>
      <c r="L236" s="11">
        <f t="shared" si="4"/>
        <v>600000</v>
      </c>
      <c r="M236" s="11">
        <f t="shared" si="5"/>
        <v>1355300</v>
      </c>
      <c r="N236" s="11">
        <f t="shared" si="12"/>
        <v>-2833933.333</v>
      </c>
      <c r="O236" s="11">
        <f t="shared" si="13"/>
        <v>-3589233.333</v>
      </c>
      <c r="P236" s="11">
        <f t="shared" si="14"/>
        <v>-2233933.333</v>
      </c>
      <c r="Q236" s="11">
        <f t="shared" si="9"/>
        <v>5875000</v>
      </c>
    </row>
    <row r="237">
      <c r="A237" s="1" t="s">
        <v>4368</v>
      </c>
      <c r="B237" s="8">
        <v>45869.0</v>
      </c>
      <c r="C237" s="1" t="s">
        <v>25</v>
      </c>
      <c r="D237" s="12"/>
      <c r="E237" s="10">
        <v>70000.0</v>
      </c>
      <c r="F237" s="1" t="s">
        <v>4369</v>
      </c>
      <c r="G237" s="11">
        <f t="shared" si="1"/>
        <v>36301200</v>
      </c>
      <c r="H237" s="11">
        <f t="shared" si="10"/>
        <v>36805600</v>
      </c>
      <c r="I237" s="11">
        <f t="shared" si="2"/>
        <v>6267400</v>
      </c>
      <c r="J237" s="11">
        <f t="shared" si="11"/>
        <v>3966900</v>
      </c>
      <c r="K237" s="11">
        <f t="shared" si="3"/>
        <v>-6771800</v>
      </c>
      <c r="L237" s="11">
        <f t="shared" si="4"/>
        <v>600000</v>
      </c>
      <c r="M237" s="11">
        <f t="shared" si="5"/>
        <v>1355300</v>
      </c>
      <c r="N237" s="11">
        <f t="shared" si="12"/>
        <v>-2857266.667</v>
      </c>
      <c r="O237" s="11">
        <f t="shared" si="13"/>
        <v>-3612566.667</v>
      </c>
      <c r="P237" s="11">
        <f t="shared" si="14"/>
        <v>-2257266.667</v>
      </c>
      <c r="Q237" s="11">
        <f t="shared" si="9"/>
        <v>5875000</v>
      </c>
    </row>
    <row r="238">
      <c r="A238" s="1" t="s">
        <v>4370</v>
      </c>
      <c r="B238" s="8">
        <v>45869.0</v>
      </c>
      <c r="C238" s="1" t="s">
        <v>25</v>
      </c>
      <c r="D238" s="12"/>
      <c r="E238" s="10">
        <v>95000.0</v>
      </c>
      <c r="F238" s="1" t="s">
        <v>4371</v>
      </c>
      <c r="G238" s="11">
        <f t="shared" si="1"/>
        <v>36301200</v>
      </c>
      <c r="H238" s="11">
        <f t="shared" si="10"/>
        <v>36900600</v>
      </c>
      <c r="I238" s="11">
        <f t="shared" si="2"/>
        <v>6267400</v>
      </c>
      <c r="J238" s="11">
        <f t="shared" si="11"/>
        <v>3871900</v>
      </c>
      <c r="K238" s="11">
        <f t="shared" si="3"/>
        <v>-6866800</v>
      </c>
      <c r="L238" s="11">
        <f t="shared" si="4"/>
        <v>600000</v>
      </c>
      <c r="M238" s="11">
        <f t="shared" si="5"/>
        <v>1355300</v>
      </c>
      <c r="N238" s="11">
        <f t="shared" si="12"/>
        <v>-2888933.333</v>
      </c>
      <c r="O238" s="11">
        <f t="shared" si="13"/>
        <v>-3644233.333</v>
      </c>
      <c r="P238" s="11">
        <f t="shared" si="14"/>
        <v>-2288933.333</v>
      </c>
      <c r="Q238" s="11">
        <f t="shared" si="9"/>
        <v>5875000</v>
      </c>
    </row>
    <row r="239">
      <c r="A239" s="1" t="s">
        <v>4372</v>
      </c>
      <c r="B239" s="8">
        <v>45869.0</v>
      </c>
      <c r="C239" s="1" t="s">
        <v>25</v>
      </c>
      <c r="D239" s="12"/>
      <c r="E239" s="10">
        <v>110000.0</v>
      </c>
      <c r="F239" s="1" t="s">
        <v>4373</v>
      </c>
      <c r="G239" s="11">
        <f t="shared" si="1"/>
        <v>36301200</v>
      </c>
      <c r="H239" s="11">
        <f t="shared" si="10"/>
        <v>37010600</v>
      </c>
      <c r="I239" s="11">
        <f t="shared" si="2"/>
        <v>6267400</v>
      </c>
      <c r="J239" s="11">
        <f t="shared" si="11"/>
        <v>3761900</v>
      </c>
      <c r="K239" s="11">
        <f t="shared" si="3"/>
        <v>-6976800</v>
      </c>
      <c r="L239" s="11">
        <f t="shared" si="4"/>
        <v>600000</v>
      </c>
      <c r="M239" s="11">
        <f t="shared" si="5"/>
        <v>1355300</v>
      </c>
      <c r="N239" s="11">
        <f t="shared" si="12"/>
        <v>-2925600</v>
      </c>
      <c r="O239" s="11">
        <f t="shared" si="13"/>
        <v>-3680900</v>
      </c>
      <c r="P239" s="11">
        <f t="shared" si="14"/>
        <v>-2325600</v>
      </c>
      <c r="Q239" s="11">
        <f t="shared" si="9"/>
        <v>5875000</v>
      </c>
    </row>
    <row r="240">
      <c r="A240" s="1" t="s">
        <v>4374</v>
      </c>
      <c r="B240" s="8">
        <v>45869.0</v>
      </c>
      <c r="C240" s="1" t="s">
        <v>25</v>
      </c>
      <c r="D240" s="12"/>
      <c r="E240" s="10">
        <v>30000.0</v>
      </c>
      <c r="F240" s="1" t="s">
        <v>4375</v>
      </c>
      <c r="G240" s="11">
        <f t="shared" si="1"/>
        <v>36301200</v>
      </c>
      <c r="H240" s="11">
        <f t="shared" si="10"/>
        <v>37040600</v>
      </c>
      <c r="I240" s="11">
        <f t="shared" si="2"/>
        <v>6267400</v>
      </c>
      <c r="J240" s="11">
        <f t="shared" si="11"/>
        <v>3731900</v>
      </c>
      <c r="K240" s="11">
        <f t="shared" si="3"/>
        <v>-7006800</v>
      </c>
      <c r="L240" s="11">
        <f t="shared" si="4"/>
        <v>600000</v>
      </c>
      <c r="M240" s="11">
        <f t="shared" si="5"/>
        <v>1355300</v>
      </c>
      <c r="N240" s="11">
        <f t="shared" si="12"/>
        <v>-2935600</v>
      </c>
      <c r="O240" s="11">
        <f t="shared" si="13"/>
        <v>-3690900</v>
      </c>
      <c r="P240" s="11">
        <f t="shared" si="14"/>
        <v>-2335600</v>
      </c>
      <c r="Q240" s="11">
        <f t="shared" si="9"/>
        <v>5875000</v>
      </c>
    </row>
    <row r="241">
      <c r="A241" s="1" t="s">
        <v>4376</v>
      </c>
      <c r="B241" s="8">
        <v>45869.0</v>
      </c>
      <c r="C241" s="1" t="s">
        <v>25</v>
      </c>
      <c r="D241" s="12"/>
      <c r="E241" s="10">
        <v>78000.0</v>
      </c>
      <c r="F241" s="1" t="s">
        <v>4377</v>
      </c>
      <c r="G241" s="11">
        <f t="shared" si="1"/>
        <v>36301200</v>
      </c>
      <c r="H241" s="11">
        <f t="shared" si="10"/>
        <v>37118600</v>
      </c>
      <c r="I241" s="11">
        <f t="shared" si="2"/>
        <v>6267400</v>
      </c>
      <c r="J241" s="11">
        <f t="shared" si="11"/>
        <v>3653900</v>
      </c>
      <c r="K241" s="11">
        <f t="shared" si="3"/>
        <v>-7084800</v>
      </c>
      <c r="L241" s="11">
        <f t="shared" si="4"/>
        <v>600000</v>
      </c>
      <c r="M241" s="11">
        <f t="shared" si="5"/>
        <v>1355300</v>
      </c>
      <c r="N241" s="11">
        <f t="shared" si="12"/>
        <v>-2961600</v>
      </c>
      <c r="O241" s="11">
        <f t="shared" si="13"/>
        <v>-3716900</v>
      </c>
      <c r="P241" s="11">
        <f t="shared" si="14"/>
        <v>-2361600</v>
      </c>
      <c r="Q241" s="11">
        <f t="shared" si="9"/>
        <v>5875000</v>
      </c>
    </row>
    <row r="242">
      <c r="A242" s="1" t="s">
        <v>4378</v>
      </c>
      <c r="B242" s="8">
        <v>45869.0</v>
      </c>
      <c r="C242" s="1" t="s">
        <v>1982</v>
      </c>
      <c r="D242" s="12"/>
      <c r="E242" s="10">
        <v>1291950.0</v>
      </c>
      <c r="F242" s="1" t="s">
        <v>3275</v>
      </c>
      <c r="G242" s="11">
        <f t="shared" si="1"/>
        <v>36301200</v>
      </c>
      <c r="H242" s="11">
        <f t="shared" si="10"/>
        <v>37118600</v>
      </c>
      <c r="I242" s="11">
        <f t="shared" si="2"/>
        <v>6267400</v>
      </c>
      <c r="J242" s="11">
        <f t="shared" si="11"/>
        <v>2361950</v>
      </c>
      <c r="K242" s="11">
        <f t="shared" si="3"/>
        <v>-7084800</v>
      </c>
      <c r="L242" s="11">
        <f t="shared" si="4"/>
        <v>1891950</v>
      </c>
      <c r="M242" s="11">
        <f t="shared" si="5"/>
        <v>1355300</v>
      </c>
      <c r="N242" s="11">
        <f t="shared" si="12"/>
        <v>-4253550</v>
      </c>
      <c r="O242" s="11">
        <f t="shared" si="13"/>
        <v>-3716900</v>
      </c>
      <c r="P242" s="11">
        <f t="shared" si="14"/>
        <v>-2361600</v>
      </c>
      <c r="Q242" s="11">
        <f t="shared" si="9"/>
        <v>5875000</v>
      </c>
    </row>
    <row r="243">
      <c r="A243" s="1" t="s">
        <v>4379</v>
      </c>
      <c r="B243" s="8">
        <v>45869.0</v>
      </c>
      <c r="C243" s="1" t="s">
        <v>25</v>
      </c>
      <c r="D243" s="12"/>
      <c r="E243" s="10">
        <v>20000.0</v>
      </c>
      <c r="F243" s="1" t="s">
        <v>3618</v>
      </c>
      <c r="G243" s="11">
        <f t="shared" si="1"/>
        <v>36301200</v>
      </c>
      <c r="H243" s="11">
        <f t="shared" si="10"/>
        <v>37138600</v>
      </c>
      <c r="I243" s="11">
        <f t="shared" si="2"/>
        <v>6267400</v>
      </c>
      <c r="J243" s="11">
        <f t="shared" si="11"/>
        <v>2341950</v>
      </c>
      <c r="K243" s="11">
        <f t="shared" si="3"/>
        <v>-7104800</v>
      </c>
      <c r="L243" s="11">
        <f t="shared" si="4"/>
        <v>1891950</v>
      </c>
      <c r="M243" s="11">
        <f t="shared" si="5"/>
        <v>1355300</v>
      </c>
      <c r="N243" s="11">
        <f t="shared" si="12"/>
        <v>-4260216.667</v>
      </c>
      <c r="O243" s="11">
        <f t="shared" si="13"/>
        <v>-3723566.667</v>
      </c>
      <c r="P243" s="11">
        <f t="shared" si="14"/>
        <v>-2368266.667</v>
      </c>
      <c r="Q243" s="11">
        <f t="shared" si="9"/>
        <v>5875000</v>
      </c>
    </row>
    <row r="244">
      <c r="A244" s="1" t="s">
        <v>4380</v>
      </c>
      <c r="B244" s="8">
        <v>45869.0</v>
      </c>
      <c r="C244" s="1" t="s">
        <v>1969</v>
      </c>
      <c r="D244" s="10">
        <v>400000.0</v>
      </c>
      <c r="E244" s="12"/>
      <c r="F244" s="1" t="s">
        <v>4381</v>
      </c>
      <c r="G244" s="11">
        <f t="shared" si="1"/>
        <v>36701200</v>
      </c>
      <c r="H244" s="11">
        <f t="shared" si="10"/>
        <v>37138600</v>
      </c>
      <c r="I244" s="11">
        <f t="shared" si="2"/>
        <v>6267400</v>
      </c>
      <c r="J244" s="11">
        <f t="shared" si="11"/>
        <v>2741950</v>
      </c>
      <c r="K244" s="11">
        <f t="shared" si="3"/>
        <v>-6704800</v>
      </c>
      <c r="L244" s="11">
        <f t="shared" si="4"/>
        <v>1891950</v>
      </c>
      <c r="M244" s="11">
        <f t="shared" si="5"/>
        <v>1355300</v>
      </c>
      <c r="N244" s="11">
        <f t="shared" si="12"/>
        <v>-4126883.333</v>
      </c>
      <c r="O244" s="11">
        <f t="shared" si="13"/>
        <v>-3590233.333</v>
      </c>
      <c r="P244" s="11">
        <f t="shared" si="14"/>
        <v>-2234933.333</v>
      </c>
      <c r="Q244" s="11">
        <f t="shared" si="9"/>
        <v>5875000</v>
      </c>
    </row>
    <row r="245">
      <c r="A245" s="1" t="s">
        <v>4382</v>
      </c>
      <c r="B245" s="8">
        <v>45869.0</v>
      </c>
      <c r="C245" s="1" t="s">
        <v>25</v>
      </c>
      <c r="D245" s="12"/>
      <c r="E245" s="10">
        <v>1500000.0</v>
      </c>
      <c r="F245" s="1" t="s">
        <v>4383</v>
      </c>
      <c r="G245" s="11">
        <f t="shared" si="1"/>
        <v>36701200</v>
      </c>
      <c r="H245" s="11">
        <f t="shared" si="10"/>
        <v>38638600</v>
      </c>
      <c r="I245" s="11">
        <f t="shared" si="2"/>
        <v>6267400</v>
      </c>
      <c r="J245" s="11">
        <f t="shared" si="11"/>
        <v>1241950</v>
      </c>
      <c r="K245" s="11">
        <f t="shared" si="3"/>
        <v>-8204800</v>
      </c>
      <c r="L245" s="11">
        <f t="shared" si="4"/>
        <v>1891950</v>
      </c>
      <c r="M245" s="11">
        <f t="shared" si="5"/>
        <v>1355300</v>
      </c>
      <c r="N245" s="11">
        <f t="shared" si="12"/>
        <v>-4626883.333</v>
      </c>
      <c r="O245" s="11">
        <f t="shared" si="13"/>
        <v>-4090233.333</v>
      </c>
      <c r="P245" s="11">
        <f t="shared" si="14"/>
        <v>-2734933.333</v>
      </c>
      <c r="Q245" s="11">
        <f t="shared" si="9"/>
        <v>5875000</v>
      </c>
    </row>
    <row r="246">
      <c r="A246" s="1" t="s">
        <v>4384</v>
      </c>
      <c r="B246" s="8">
        <v>45869.0</v>
      </c>
      <c r="C246" s="1" t="s">
        <v>22</v>
      </c>
      <c r="D246" s="12"/>
      <c r="E246" s="10">
        <v>1141950.0</v>
      </c>
      <c r="F246" s="1" t="s">
        <v>30</v>
      </c>
      <c r="G246" s="11">
        <f t="shared" si="1"/>
        <v>36701200</v>
      </c>
      <c r="H246" s="11">
        <f t="shared" si="10"/>
        <v>38638600</v>
      </c>
      <c r="I246" s="11">
        <f t="shared" si="2"/>
        <v>6267400</v>
      </c>
      <c r="J246" s="11">
        <f t="shared" si="11"/>
        <v>100000</v>
      </c>
      <c r="K246" s="11">
        <f t="shared" si="3"/>
        <v>-8204800</v>
      </c>
      <c r="L246" s="11">
        <f t="shared" si="4"/>
        <v>1891950</v>
      </c>
      <c r="M246" s="11">
        <f t="shared" si="5"/>
        <v>2497250</v>
      </c>
      <c r="N246" s="11">
        <f t="shared" si="12"/>
        <v>-4626883.333</v>
      </c>
      <c r="O246" s="11">
        <f t="shared" si="13"/>
        <v>-5232183.333</v>
      </c>
      <c r="P246" s="11">
        <f t="shared" si="14"/>
        <v>-2734933.333</v>
      </c>
      <c r="Q246" s="11">
        <f t="shared" si="9"/>
        <v>5875000</v>
      </c>
    </row>
    <row r="247">
      <c r="C247" s="15"/>
      <c r="D247" s="12"/>
      <c r="E247" s="12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</row>
    <row r="248">
      <c r="C248" s="15"/>
      <c r="D248" s="12"/>
      <c r="E248" s="12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</row>
    <row r="249">
      <c r="C249" s="15"/>
      <c r="D249" s="12"/>
      <c r="E249" s="12"/>
      <c r="F249" s="55" t="s">
        <v>4016</v>
      </c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</row>
    <row r="250">
      <c r="C250" s="15"/>
      <c r="D250" s="12"/>
      <c r="E250" s="12"/>
      <c r="F250" s="56" t="s">
        <v>4017</v>
      </c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</row>
    <row r="251">
      <c r="C251" s="15"/>
      <c r="D251" s="12"/>
      <c r="E251" s="12"/>
      <c r="F251" s="56" t="s">
        <v>4018</v>
      </c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</row>
    <row r="252">
      <c r="C252" s="15"/>
      <c r="D252" s="12"/>
      <c r="E252" s="12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</row>
    <row r="253">
      <c r="C253" s="15"/>
      <c r="D253" s="12"/>
      <c r="E253" s="12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</row>
    <row r="254">
      <c r="C254" s="15"/>
      <c r="D254" s="12"/>
      <c r="E254" s="12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</row>
    <row r="255">
      <c r="C255" s="15"/>
      <c r="D255" s="12"/>
      <c r="E255" s="12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</row>
    <row r="256">
      <c r="C256" s="15"/>
      <c r="D256" s="12"/>
      <c r="E256" s="12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</row>
    <row r="257">
      <c r="C257" s="15"/>
      <c r="D257" s="12"/>
      <c r="E257" s="12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</row>
    <row r="258">
      <c r="C258" s="15"/>
      <c r="D258" s="12"/>
      <c r="E258" s="12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</row>
    <row r="259">
      <c r="C259" s="15"/>
      <c r="D259" s="12"/>
      <c r="E259" s="12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</row>
    <row r="260">
      <c r="C260" s="15"/>
      <c r="D260" s="12"/>
      <c r="E260" s="12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</row>
    <row r="261">
      <c r="C261" s="15"/>
      <c r="D261" s="12"/>
      <c r="E261" s="12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</row>
    <row r="262">
      <c r="C262" s="15"/>
      <c r="D262" s="12"/>
      <c r="E262" s="12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</row>
    <row r="263">
      <c r="C263" s="15"/>
      <c r="D263" s="12"/>
      <c r="E263" s="12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</row>
    <row r="264">
      <c r="C264" s="15"/>
      <c r="D264" s="12"/>
      <c r="E264" s="12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</row>
    <row r="265">
      <c r="C265" s="15"/>
      <c r="D265" s="12"/>
      <c r="E265" s="12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</row>
    <row r="266">
      <c r="C266" s="15"/>
      <c r="D266" s="12"/>
      <c r="E266" s="12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</row>
    <row r="267">
      <c r="C267" s="15"/>
      <c r="D267" s="12"/>
      <c r="E267" s="12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</row>
    <row r="268">
      <c r="C268" s="15"/>
      <c r="D268" s="12"/>
      <c r="E268" s="12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</row>
    <row r="269">
      <c r="C269" s="15"/>
      <c r="D269" s="12"/>
      <c r="E269" s="12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</row>
    <row r="270">
      <c r="C270" s="15"/>
      <c r="D270" s="12"/>
      <c r="E270" s="12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</row>
    <row r="271">
      <c r="C271" s="15"/>
      <c r="D271" s="12"/>
      <c r="E271" s="12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</row>
    <row r="272">
      <c r="C272" s="15"/>
      <c r="D272" s="12"/>
      <c r="E272" s="12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</row>
    <row r="273">
      <c r="C273" s="15"/>
      <c r="D273" s="12"/>
      <c r="E273" s="12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</row>
    <row r="274">
      <c r="C274" s="15"/>
      <c r="D274" s="12"/>
      <c r="E274" s="12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</row>
    <row r="275">
      <c r="C275" s="15"/>
      <c r="D275" s="12"/>
      <c r="E275" s="12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</row>
    <row r="276">
      <c r="C276" s="15"/>
      <c r="D276" s="12"/>
      <c r="E276" s="12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</row>
    <row r="277">
      <c r="C277" s="15"/>
      <c r="D277" s="12"/>
      <c r="E277" s="12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</row>
    <row r="278">
      <c r="C278" s="15"/>
      <c r="D278" s="12"/>
      <c r="E278" s="12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</row>
    <row r="279">
      <c r="C279" s="15"/>
      <c r="D279" s="12"/>
      <c r="E279" s="12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</row>
    <row r="280">
      <c r="C280" s="15"/>
      <c r="D280" s="12"/>
      <c r="E280" s="12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</row>
    <row r="281">
      <c r="C281" s="15"/>
      <c r="D281" s="12"/>
      <c r="E281" s="12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</row>
    <row r="282">
      <c r="C282" s="15"/>
      <c r="D282" s="12"/>
      <c r="E282" s="12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</row>
    <row r="283">
      <c r="C283" s="15"/>
      <c r="D283" s="12"/>
      <c r="E283" s="12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</row>
    <row r="284">
      <c r="C284" s="15"/>
      <c r="D284" s="12"/>
      <c r="E284" s="12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</row>
    <row r="285">
      <c r="C285" s="15"/>
      <c r="D285" s="12"/>
      <c r="E285" s="12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</row>
    <row r="286">
      <c r="C286" s="15"/>
      <c r="D286" s="12"/>
      <c r="E286" s="12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</row>
    <row r="287">
      <c r="C287" s="15"/>
      <c r="D287" s="12"/>
      <c r="E287" s="12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</row>
    <row r="288">
      <c r="C288" s="15"/>
      <c r="D288" s="12"/>
      <c r="E288" s="12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</row>
    <row r="289">
      <c r="C289" s="15"/>
      <c r="D289" s="12"/>
      <c r="E289" s="12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</row>
    <row r="290">
      <c r="C290" s="15"/>
      <c r="D290" s="12"/>
      <c r="E290" s="12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</row>
    <row r="291">
      <c r="C291" s="15"/>
      <c r="D291" s="12"/>
      <c r="E291" s="12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</row>
    <row r="292">
      <c r="C292" s="15"/>
      <c r="D292" s="12"/>
      <c r="E292" s="12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</row>
    <row r="293">
      <c r="C293" s="15"/>
      <c r="D293" s="12"/>
      <c r="E293" s="12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</row>
    <row r="294">
      <c r="C294" s="15"/>
      <c r="D294" s="12"/>
      <c r="E294" s="12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</row>
    <row r="295">
      <c r="C295" s="15"/>
      <c r="D295" s="12"/>
      <c r="E295" s="12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</row>
    <row r="296">
      <c r="C296" s="15"/>
      <c r="D296" s="12"/>
      <c r="E296" s="12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</row>
    <row r="297">
      <c r="C297" s="15"/>
      <c r="D297" s="12"/>
      <c r="E297" s="12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</row>
    <row r="298">
      <c r="C298" s="15"/>
      <c r="D298" s="12"/>
      <c r="E298" s="12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</row>
    <row r="299">
      <c r="C299" s="15"/>
      <c r="D299" s="12"/>
      <c r="E299" s="12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</row>
    <row r="300">
      <c r="C300" s="15"/>
      <c r="D300" s="12"/>
      <c r="E300" s="12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</row>
    <row r="301">
      <c r="C301" s="15"/>
      <c r="D301" s="12"/>
      <c r="E301" s="12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</row>
    <row r="302">
      <c r="C302" s="15"/>
      <c r="D302" s="12"/>
      <c r="E302" s="12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</row>
    <row r="303">
      <c r="C303" s="15"/>
      <c r="D303" s="12"/>
      <c r="E303" s="12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</row>
    <row r="304">
      <c r="C304" s="15"/>
      <c r="D304" s="12"/>
      <c r="E304" s="12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</row>
    <row r="305">
      <c r="C305" s="15"/>
      <c r="D305" s="12"/>
      <c r="E305" s="12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</row>
    <row r="306">
      <c r="C306" s="15"/>
      <c r="D306" s="12"/>
      <c r="E306" s="12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</row>
    <row r="307">
      <c r="C307" s="15"/>
      <c r="D307" s="12"/>
      <c r="E307" s="12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</row>
    <row r="308">
      <c r="C308" s="15"/>
      <c r="D308" s="12"/>
      <c r="E308" s="12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</row>
    <row r="309">
      <c r="C309" s="15"/>
      <c r="D309" s="12"/>
      <c r="E309" s="12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</row>
    <row r="310">
      <c r="C310" s="15"/>
      <c r="D310" s="12"/>
      <c r="E310" s="12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</row>
    <row r="311">
      <c r="C311" s="15"/>
      <c r="D311" s="12"/>
      <c r="E311" s="12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</row>
    <row r="312">
      <c r="C312" s="15"/>
      <c r="D312" s="12"/>
      <c r="E312" s="12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</row>
    <row r="313">
      <c r="C313" s="15"/>
      <c r="D313" s="12"/>
      <c r="E313" s="12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</row>
    <row r="314">
      <c r="C314" s="15"/>
      <c r="D314" s="12"/>
      <c r="E314" s="12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</row>
    <row r="315">
      <c r="C315" s="15"/>
      <c r="D315" s="12"/>
      <c r="E315" s="12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</row>
    <row r="316">
      <c r="C316" s="15"/>
      <c r="D316" s="12"/>
      <c r="E316" s="12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</row>
    <row r="317">
      <c r="C317" s="15"/>
      <c r="D317" s="12"/>
      <c r="E317" s="12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</row>
    <row r="318">
      <c r="C318" s="15"/>
      <c r="D318" s="12"/>
      <c r="E318" s="12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</row>
    <row r="319">
      <c r="C319" s="15"/>
      <c r="D319" s="12"/>
      <c r="E319" s="12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</row>
    <row r="320">
      <c r="C320" s="15"/>
      <c r="D320" s="12"/>
      <c r="E320" s="12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</row>
    <row r="321">
      <c r="C321" s="15"/>
      <c r="D321" s="12"/>
      <c r="E321" s="12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</row>
    <row r="322">
      <c r="C322" s="15"/>
      <c r="D322" s="12"/>
      <c r="E322" s="12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</row>
    <row r="323">
      <c r="C323" s="15"/>
      <c r="D323" s="12"/>
      <c r="E323" s="12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</row>
    <row r="324">
      <c r="C324" s="15"/>
      <c r="D324" s="12"/>
      <c r="E324" s="12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</row>
    <row r="325">
      <c r="C325" s="15"/>
      <c r="D325" s="12"/>
      <c r="E325" s="12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</row>
    <row r="326">
      <c r="C326" s="15"/>
      <c r="D326" s="12"/>
      <c r="E326" s="12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</row>
    <row r="327">
      <c r="C327" s="15"/>
      <c r="D327" s="12"/>
      <c r="E327" s="12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</row>
    <row r="328">
      <c r="C328" s="15"/>
      <c r="D328" s="12"/>
      <c r="E328" s="12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</row>
    <row r="329">
      <c r="C329" s="15"/>
      <c r="D329" s="12"/>
      <c r="E329" s="12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</row>
    <row r="330">
      <c r="C330" s="15"/>
      <c r="D330" s="12"/>
      <c r="E330" s="12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</row>
    <row r="331">
      <c r="C331" s="15"/>
      <c r="D331" s="12"/>
      <c r="E331" s="12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</row>
    <row r="332">
      <c r="C332" s="15"/>
      <c r="D332" s="12"/>
      <c r="E332" s="12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</row>
    <row r="333">
      <c r="C333" s="15"/>
      <c r="D333" s="12"/>
      <c r="E333" s="12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</row>
    <row r="334">
      <c r="C334" s="15"/>
      <c r="D334" s="12"/>
      <c r="E334" s="12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</row>
    <row r="335">
      <c r="C335" s="15"/>
      <c r="D335" s="12"/>
      <c r="E335" s="12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</row>
    <row r="336">
      <c r="C336" s="15"/>
      <c r="D336" s="12"/>
      <c r="E336" s="12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</row>
    <row r="337">
      <c r="C337" s="15"/>
      <c r="D337" s="12"/>
      <c r="E337" s="12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</row>
    <row r="338">
      <c r="C338" s="15"/>
      <c r="D338" s="12"/>
      <c r="E338" s="12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</row>
    <row r="339">
      <c r="C339" s="15"/>
      <c r="D339" s="12"/>
      <c r="E339" s="12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</row>
    <row r="340">
      <c r="C340" s="15"/>
      <c r="D340" s="12"/>
      <c r="E340" s="12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</row>
    <row r="341">
      <c r="C341" s="15"/>
      <c r="D341" s="12"/>
      <c r="E341" s="12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</row>
    <row r="342">
      <c r="C342" s="15"/>
      <c r="D342" s="12"/>
      <c r="E342" s="12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</row>
    <row r="343">
      <c r="C343" s="15"/>
      <c r="D343" s="12"/>
      <c r="E343" s="12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</row>
    <row r="344">
      <c r="C344" s="15"/>
      <c r="D344" s="12"/>
      <c r="E344" s="12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</row>
    <row r="345">
      <c r="C345" s="15"/>
      <c r="D345" s="12"/>
      <c r="E345" s="12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</row>
    <row r="346">
      <c r="C346" s="15"/>
      <c r="D346" s="12"/>
      <c r="E346" s="12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</row>
    <row r="347">
      <c r="C347" s="15"/>
      <c r="D347" s="12"/>
      <c r="E347" s="12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</row>
    <row r="348">
      <c r="C348" s="15"/>
      <c r="D348" s="12"/>
      <c r="E348" s="12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</row>
    <row r="349">
      <c r="C349" s="15"/>
      <c r="D349" s="12"/>
      <c r="E349" s="12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</row>
    <row r="350">
      <c r="C350" s="15"/>
      <c r="D350" s="12"/>
      <c r="E350" s="12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</row>
    <row r="351">
      <c r="C351" s="15"/>
      <c r="D351" s="12"/>
      <c r="E351" s="12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</row>
    <row r="352">
      <c r="C352" s="15"/>
      <c r="D352" s="12"/>
      <c r="E352" s="12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</row>
    <row r="353">
      <c r="C353" s="15"/>
      <c r="D353" s="12"/>
      <c r="E353" s="12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</row>
    <row r="354">
      <c r="C354" s="15"/>
      <c r="D354" s="12"/>
      <c r="E354" s="12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</row>
    <row r="355">
      <c r="C355" s="15"/>
      <c r="D355" s="12"/>
      <c r="E355" s="12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</row>
    <row r="356">
      <c r="C356" s="15"/>
      <c r="D356" s="12"/>
      <c r="E356" s="12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</row>
    <row r="357">
      <c r="C357" s="15"/>
      <c r="D357" s="12"/>
      <c r="E357" s="12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</row>
    <row r="358">
      <c r="C358" s="15"/>
      <c r="D358" s="12"/>
      <c r="E358" s="12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</row>
    <row r="359">
      <c r="C359" s="15"/>
      <c r="D359" s="12"/>
      <c r="E359" s="12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</row>
    <row r="360">
      <c r="C360" s="15"/>
      <c r="D360" s="12"/>
      <c r="E360" s="12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</row>
    <row r="361">
      <c r="C361" s="15"/>
      <c r="D361" s="12"/>
      <c r="E361" s="12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</row>
    <row r="362">
      <c r="C362" s="15"/>
      <c r="D362" s="12"/>
      <c r="E362" s="12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</row>
    <row r="363">
      <c r="C363" s="15"/>
      <c r="D363" s="12"/>
      <c r="E363" s="12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</row>
    <row r="364">
      <c r="C364" s="15"/>
      <c r="D364" s="12"/>
      <c r="E364" s="12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</row>
    <row r="365">
      <c r="C365" s="15"/>
      <c r="D365" s="12"/>
      <c r="E365" s="12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</row>
    <row r="366">
      <c r="C366" s="15"/>
      <c r="D366" s="12"/>
      <c r="E366" s="12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</row>
    <row r="367">
      <c r="C367" s="15"/>
      <c r="D367" s="12"/>
      <c r="E367" s="12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</row>
    <row r="368">
      <c r="C368" s="15"/>
      <c r="D368" s="12"/>
      <c r="E368" s="12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</row>
    <row r="369">
      <c r="C369" s="15"/>
      <c r="D369" s="12"/>
      <c r="E369" s="12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</row>
    <row r="370">
      <c r="C370" s="15"/>
      <c r="D370" s="12"/>
      <c r="E370" s="12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</row>
    <row r="371">
      <c r="C371" s="15"/>
      <c r="D371" s="12"/>
      <c r="E371" s="12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</row>
    <row r="372">
      <c r="C372" s="15"/>
      <c r="D372" s="12"/>
      <c r="E372" s="12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</row>
    <row r="373">
      <c r="C373" s="15"/>
      <c r="D373" s="12"/>
      <c r="E373" s="12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</row>
    <row r="374">
      <c r="C374" s="15"/>
      <c r="D374" s="12"/>
      <c r="E374" s="12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</row>
    <row r="375">
      <c r="C375" s="15"/>
      <c r="D375" s="12"/>
      <c r="E375" s="12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</row>
    <row r="376">
      <c r="C376" s="15"/>
      <c r="D376" s="12"/>
      <c r="E376" s="12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</row>
    <row r="377">
      <c r="C377" s="15"/>
      <c r="D377" s="12"/>
      <c r="E377" s="12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</row>
    <row r="378">
      <c r="C378" s="15"/>
      <c r="D378" s="12"/>
      <c r="E378" s="12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</row>
    <row r="379">
      <c r="C379" s="15"/>
      <c r="D379" s="12"/>
      <c r="E379" s="12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</row>
    <row r="380">
      <c r="C380" s="15"/>
      <c r="D380" s="12"/>
      <c r="E380" s="12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</row>
    <row r="381">
      <c r="C381" s="15"/>
      <c r="D381" s="12"/>
      <c r="E381" s="12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</row>
    <row r="382">
      <c r="C382" s="15"/>
      <c r="D382" s="12"/>
      <c r="E382" s="12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</row>
    <row r="383">
      <c r="C383" s="15"/>
      <c r="D383" s="12"/>
      <c r="E383" s="12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</row>
    <row r="384">
      <c r="C384" s="15"/>
      <c r="D384" s="12"/>
      <c r="E384" s="12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</row>
    <row r="385">
      <c r="C385" s="15"/>
      <c r="D385" s="12"/>
      <c r="E385" s="12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</row>
    <row r="386">
      <c r="C386" s="15"/>
      <c r="D386" s="12"/>
      <c r="E386" s="12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</row>
    <row r="387">
      <c r="C387" s="15"/>
      <c r="D387" s="12"/>
      <c r="E387" s="12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</row>
    <row r="388">
      <c r="C388" s="15"/>
      <c r="D388" s="12"/>
      <c r="E388" s="12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</row>
    <row r="389">
      <c r="C389" s="15"/>
      <c r="D389" s="12"/>
      <c r="E389" s="12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</row>
    <row r="390">
      <c r="C390" s="15"/>
      <c r="D390" s="12"/>
      <c r="E390" s="12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</row>
    <row r="391">
      <c r="C391" s="15"/>
      <c r="D391" s="12"/>
      <c r="E391" s="12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</row>
    <row r="392">
      <c r="C392" s="15"/>
      <c r="D392" s="12"/>
      <c r="E392" s="12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</row>
    <row r="393">
      <c r="C393" s="15"/>
      <c r="D393" s="12"/>
      <c r="E393" s="12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</row>
    <row r="394">
      <c r="C394" s="15"/>
      <c r="D394" s="12"/>
      <c r="E394" s="12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</row>
    <row r="395">
      <c r="C395" s="15"/>
      <c r="D395" s="12"/>
      <c r="E395" s="12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</row>
    <row r="396">
      <c r="C396" s="15"/>
      <c r="D396" s="12"/>
      <c r="E396" s="12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</row>
    <row r="397">
      <c r="C397" s="15"/>
      <c r="D397" s="12"/>
      <c r="E397" s="12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</row>
    <row r="398">
      <c r="C398" s="15"/>
      <c r="D398" s="12"/>
      <c r="E398" s="12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</row>
    <row r="399">
      <c r="C399" s="15"/>
      <c r="D399" s="12"/>
      <c r="E399" s="12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</row>
    <row r="400">
      <c r="C400" s="15"/>
      <c r="D400" s="12"/>
      <c r="E400" s="12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</row>
    <row r="401">
      <c r="C401" s="15"/>
      <c r="D401" s="12"/>
      <c r="E401" s="12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</row>
    <row r="402">
      <c r="C402" s="15"/>
      <c r="D402" s="12"/>
      <c r="E402" s="12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</row>
    <row r="403">
      <c r="C403" s="15"/>
      <c r="D403" s="12"/>
      <c r="E403" s="12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</row>
    <row r="404">
      <c r="C404" s="15"/>
      <c r="D404" s="12"/>
      <c r="E404" s="12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</row>
    <row r="405">
      <c r="C405" s="15"/>
      <c r="D405" s="12"/>
      <c r="E405" s="12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</row>
    <row r="406">
      <c r="C406" s="15"/>
      <c r="D406" s="12"/>
      <c r="E406" s="12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</row>
    <row r="407">
      <c r="C407" s="15"/>
      <c r="D407" s="12"/>
      <c r="E407" s="12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</row>
    <row r="408">
      <c r="C408" s="15"/>
      <c r="D408" s="12"/>
      <c r="E408" s="12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</row>
    <row r="409">
      <c r="C409" s="15"/>
      <c r="D409" s="12"/>
      <c r="E409" s="12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</row>
    <row r="410">
      <c r="C410" s="15"/>
      <c r="D410" s="12"/>
      <c r="E410" s="12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</row>
    <row r="411">
      <c r="C411" s="15"/>
      <c r="D411" s="12"/>
      <c r="E411" s="12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</row>
    <row r="412">
      <c r="C412" s="15"/>
      <c r="D412" s="12"/>
      <c r="E412" s="12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</row>
    <row r="413">
      <c r="C413" s="15"/>
      <c r="D413" s="12"/>
      <c r="E413" s="12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</row>
    <row r="414">
      <c r="C414" s="15"/>
      <c r="D414" s="12"/>
      <c r="E414" s="12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</row>
    <row r="415">
      <c r="C415" s="15"/>
      <c r="D415" s="12"/>
      <c r="E415" s="12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</row>
    <row r="416">
      <c r="C416" s="15"/>
      <c r="D416" s="12"/>
      <c r="E416" s="12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</row>
    <row r="417">
      <c r="C417" s="15"/>
      <c r="D417" s="12"/>
      <c r="E417" s="12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</row>
    <row r="418">
      <c r="C418" s="15"/>
      <c r="D418" s="12"/>
      <c r="E418" s="12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</row>
    <row r="419">
      <c r="C419" s="15"/>
      <c r="D419" s="12"/>
      <c r="E419" s="12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</row>
    <row r="420">
      <c r="C420" s="15"/>
      <c r="D420" s="12"/>
      <c r="E420" s="12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</row>
    <row r="421">
      <c r="C421" s="15"/>
      <c r="D421" s="12"/>
      <c r="E421" s="12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</row>
    <row r="422">
      <c r="C422" s="15"/>
      <c r="D422" s="12"/>
      <c r="E422" s="12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</row>
    <row r="423">
      <c r="C423" s="15"/>
      <c r="D423" s="12"/>
      <c r="E423" s="12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</row>
    <row r="424">
      <c r="C424" s="15"/>
      <c r="D424" s="12"/>
      <c r="E424" s="12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</row>
    <row r="425">
      <c r="C425" s="15"/>
      <c r="D425" s="12"/>
      <c r="E425" s="12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</row>
    <row r="426">
      <c r="C426" s="15"/>
      <c r="D426" s="12"/>
      <c r="E426" s="12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</row>
    <row r="427">
      <c r="C427" s="15"/>
      <c r="D427" s="12"/>
      <c r="E427" s="12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</row>
    <row r="428">
      <c r="C428" s="15"/>
      <c r="D428" s="12"/>
      <c r="E428" s="12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</row>
    <row r="429">
      <c r="C429" s="15"/>
      <c r="D429" s="12"/>
      <c r="E429" s="12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</row>
    <row r="430">
      <c r="C430" s="15"/>
      <c r="D430" s="12"/>
      <c r="E430" s="12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</row>
    <row r="431">
      <c r="C431" s="15"/>
      <c r="D431" s="12"/>
      <c r="E431" s="12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</row>
    <row r="432">
      <c r="C432" s="15"/>
      <c r="D432" s="12"/>
      <c r="E432" s="12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</row>
    <row r="433">
      <c r="C433" s="15"/>
      <c r="D433" s="12"/>
      <c r="E433" s="12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</row>
    <row r="434">
      <c r="C434" s="15"/>
      <c r="D434" s="12"/>
      <c r="E434" s="12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</row>
    <row r="435">
      <c r="C435" s="15"/>
      <c r="D435" s="12"/>
      <c r="E435" s="12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</row>
    <row r="436">
      <c r="C436" s="15"/>
      <c r="D436" s="12"/>
      <c r="E436" s="12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</row>
    <row r="437">
      <c r="C437" s="15"/>
      <c r="D437" s="12"/>
      <c r="E437" s="12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</row>
    <row r="438">
      <c r="C438" s="15"/>
      <c r="D438" s="12"/>
      <c r="E438" s="12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</row>
    <row r="439">
      <c r="C439" s="15"/>
      <c r="D439" s="12"/>
      <c r="E439" s="12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</row>
    <row r="440">
      <c r="C440" s="15"/>
      <c r="D440" s="12"/>
      <c r="E440" s="12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</row>
    <row r="441">
      <c r="C441" s="15"/>
      <c r="D441" s="12"/>
      <c r="E441" s="12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</row>
    <row r="442">
      <c r="C442" s="15"/>
      <c r="D442" s="12"/>
      <c r="E442" s="12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</row>
    <row r="443">
      <c r="C443" s="15"/>
      <c r="D443" s="12"/>
      <c r="E443" s="12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</row>
    <row r="444">
      <c r="C444" s="15"/>
      <c r="D444" s="12"/>
      <c r="E444" s="12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</row>
    <row r="445">
      <c r="C445" s="15"/>
      <c r="D445" s="12"/>
      <c r="E445" s="12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</row>
    <row r="446">
      <c r="C446" s="15"/>
      <c r="D446" s="12"/>
      <c r="E446" s="12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</row>
    <row r="447">
      <c r="C447" s="15"/>
      <c r="D447" s="12"/>
      <c r="E447" s="12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</row>
    <row r="448">
      <c r="C448" s="15"/>
      <c r="D448" s="12"/>
      <c r="E448" s="12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</row>
    <row r="449">
      <c r="C449" s="15"/>
      <c r="D449" s="12"/>
      <c r="E449" s="12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</row>
    <row r="450">
      <c r="C450" s="15"/>
      <c r="D450" s="12"/>
      <c r="E450" s="12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</row>
    <row r="451">
      <c r="C451" s="15"/>
      <c r="D451" s="12"/>
      <c r="E451" s="12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</row>
    <row r="452">
      <c r="C452" s="15"/>
      <c r="D452" s="12"/>
      <c r="E452" s="12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</row>
    <row r="453">
      <c r="C453" s="15"/>
      <c r="D453" s="12"/>
      <c r="E453" s="12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</row>
    <row r="454">
      <c r="C454" s="15"/>
      <c r="D454" s="12"/>
      <c r="E454" s="12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</row>
    <row r="455">
      <c r="C455" s="15"/>
      <c r="D455" s="12"/>
      <c r="E455" s="12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</row>
    <row r="456">
      <c r="C456" s="15"/>
      <c r="D456" s="12"/>
      <c r="E456" s="12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</row>
    <row r="457">
      <c r="C457" s="15"/>
      <c r="D457" s="12"/>
      <c r="E457" s="12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</row>
    <row r="458">
      <c r="C458" s="15"/>
      <c r="D458" s="12"/>
      <c r="E458" s="12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</row>
    <row r="459">
      <c r="C459" s="15"/>
      <c r="D459" s="12"/>
      <c r="E459" s="12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</row>
    <row r="460">
      <c r="C460" s="15"/>
      <c r="D460" s="12"/>
      <c r="E460" s="12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</row>
    <row r="461">
      <c r="C461" s="15"/>
      <c r="D461" s="12"/>
      <c r="E461" s="12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</row>
    <row r="462">
      <c r="C462" s="15"/>
      <c r="D462" s="12"/>
      <c r="E462" s="12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</row>
    <row r="463">
      <c r="C463" s="15"/>
      <c r="D463" s="12"/>
      <c r="E463" s="12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</row>
    <row r="464">
      <c r="C464" s="15"/>
      <c r="D464" s="12"/>
      <c r="E464" s="12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</row>
    <row r="465">
      <c r="C465" s="15"/>
      <c r="D465" s="12"/>
      <c r="E465" s="12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</row>
    <row r="466">
      <c r="C466" s="15"/>
      <c r="D466" s="12"/>
      <c r="E466" s="12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</row>
    <row r="467">
      <c r="C467" s="15"/>
      <c r="D467" s="12"/>
      <c r="E467" s="12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</row>
    <row r="468">
      <c r="C468" s="15"/>
      <c r="D468" s="12"/>
      <c r="E468" s="12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</row>
    <row r="469">
      <c r="C469" s="15"/>
      <c r="D469" s="12"/>
      <c r="E469" s="12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</row>
    <row r="470">
      <c r="C470" s="15"/>
      <c r="D470" s="12"/>
      <c r="E470" s="12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</row>
    <row r="471">
      <c r="C471" s="15"/>
      <c r="D471" s="12"/>
      <c r="E471" s="12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</row>
    <row r="472">
      <c r="C472" s="15"/>
      <c r="D472" s="12"/>
      <c r="E472" s="12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</row>
    <row r="473">
      <c r="C473" s="15"/>
      <c r="D473" s="12"/>
      <c r="E473" s="12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</row>
    <row r="474">
      <c r="C474" s="15"/>
      <c r="D474" s="12"/>
      <c r="E474" s="12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</row>
    <row r="475">
      <c r="C475" s="15"/>
      <c r="D475" s="12"/>
      <c r="E475" s="12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</row>
    <row r="476">
      <c r="C476" s="15"/>
      <c r="D476" s="12"/>
      <c r="E476" s="12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</row>
    <row r="477">
      <c r="C477" s="15"/>
      <c r="D477" s="12"/>
      <c r="E477" s="12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</row>
    <row r="478">
      <c r="C478" s="15"/>
      <c r="D478" s="12"/>
      <c r="E478" s="12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</row>
    <row r="479">
      <c r="C479" s="15"/>
      <c r="D479" s="12"/>
      <c r="E479" s="12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</row>
    <row r="480">
      <c r="C480" s="15"/>
      <c r="D480" s="12"/>
      <c r="E480" s="12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</row>
    <row r="481">
      <c r="C481" s="15"/>
      <c r="D481" s="12"/>
      <c r="E481" s="12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</row>
    <row r="482">
      <c r="C482" s="15"/>
      <c r="D482" s="12"/>
      <c r="E482" s="12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</row>
    <row r="483">
      <c r="C483" s="15"/>
      <c r="D483" s="12"/>
      <c r="E483" s="12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</row>
    <row r="484">
      <c r="C484" s="15"/>
      <c r="D484" s="12"/>
      <c r="E484" s="12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</row>
    <row r="485">
      <c r="C485" s="15"/>
      <c r="D485" s="12"/>
      <c r="E485" s="12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</row>
    <row r="486">
      <c r="C486" s="15"/>
      <c r="D486" s="12"/>
      <c r="E486" s="12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</row>
    <row r="487">
      <c r="C487" s="15"/>
      <c r="D487" s="12"/>
      <c r="E487" s="12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</row>
    <row r="488">
      <c r="C488" s="15"/>
      <c r="D488" s="12"/>
      <c r="E488" s="12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</row>
    <row r="489">
      <c r="C489" s="15"/>
      <c r="D489" s="12"/>
      <c r="E489" s="12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</row>
    <row r="490">
      <c r="C490" s="15"/>
      <c r="D490" s="12"/>
      <c r="E490" s="12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</row>
    <row r="491">
      <c r="C491" s="15"/>
      <c r="D491" s="12"/>
      <c r="E491" s="12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</row>
    <row r="492">
      <c r="C492" s="15"/>
      <c r="D492" s="12"/>
      <c r="E492" s="12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</row>
    <row r="493">
      <c r="C493" s="15"/>
      <c r="D493" s="12"/>
      <c r="E493" s="12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</row>
    <row r="494">
      <c r="C494" s="15"/>
      <c r="D494" s="12"/>
      <c r="E494" s="12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</row>
    <row r="495">
      <c r="C495" s="15"/>
      <c r="D495" s="12"/>
      <c r="E495" s="12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</row>
    <row r="496">
      <c r="C496" s="15"/>
      <c r="D496" s="12"/>
      <c r="E496" s="12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</row>
    <row r="497">
      <c r="C497" s="15"/>
      <c r="D497" s="12"/>
      <c r="E497" s="12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</row>
    <row r="498">
      <c r="C498" s="15"/>
      <c r="D498" s="12"/>
      <c r="E498" s="12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</row>
    <row r="499">
      <c r="C499" s="15"/>
      <c r="D499" s="12"/>
      <c r="E499" s="12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</row>
    <row r="500">
      <c r="C500" s="15"/>
      <c r="D500" s="12"/>
      <c r="E500" s="12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</row>
    <row r="501">
      <c r="C501" s="15"/>
      <c r="D501" s="12"/>
      <c r="E501" s="12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</row>
    <row r="502">
      <c r="C502" s="15"/>
      <c r="D502" s="12"/>
      <c r="E502" s="12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</row>
    <row r="503">
      <c r="C503" s="15"/>
      <c r="D503" s="12"/>
      <c r="E503" s="12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</row>
    <row r="504">
      <c r="C504" s="15"/>
      <c r="D504" s="12"/>
      <c r="E504" s="12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</row>
    <row r="505">
      <c r="C505" s="15"/>
      <c r="D505" s="12"/>
      <c r="E505" s="12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</row>
    <row r="506">
      <c r="C506" s="15"/>
      <c r="D506" s="12"/>
      <c r="E506" s="12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</row>
    <row r="507">
      <c r="C507" s="15"/>
      <c r="D507" s="12"/>
      <c r="E507" s="12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</row>
    <row r="508">
      <c r="C508" s="15"/>
      <c r="D508" s="12"/>
      <c r="E508" s="12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</row>
    <row r="509">
      <c r="C509" s="15"/>
      <c r="D509" s="12"/>
      <c r="E509" s="12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</row>
    <row r="510">
      <c r="C510" s="15"/>
      <c r="D510" s="12"/>
      <c r="E510" s="12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</row>
    <row r="511">
      <c r="C511" s="15"/>
      <c r="D511" s="12"/>
      <c r="E511" s="12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</row>
    <row r="512">
      <c r="C512" s="15"/>
      <c r="D512" s="12"/>
      <c r="E512" s="12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</row>
    <row r="513">
      <c r="C513" s="15"/>
      <c r="D513" s="12"/>
      <c r="E513" s="12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</row>
    <row r="514">
      <c r="C514" s="15"/>
      <c r="D514" s="12"/>
      <c r="E514" s="12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</row>
    <row r="515">
      <c r="C515" s="15"/>
      <c r="D515" s="12"/>
      <c r="E515" s="12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</row>
    <row r="516">
      <c r="C516" s="15"/>
      <c r="D516" s="12"/>
      <c r="E516" s="12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</row>
    <row r="517">
      <c r="C517" s="15"/>
      <c r="D517" s="12"/>
      <c r="E517" s="12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</row>
    <row r="518">
      <c r="C518" s="15"/>
      <c r="D518" s="12"/>
      <c r="E518" s="12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</row>
    <row r="519">
      <c r="C519" s="15"/>
      <c r="D519" s="12"/>
      <c r="E519" s="12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</row>
    <row r="520">
      <c r="C520" s="15"/>
      <c r="D520" s="12"/>
      <c r="E520" s="12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</row>
    <row r="521">
      <c r="C521" s="15"/>
      <c r="D521" s="12"/>
      <c r="E521" s="12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</row>
    <row r="522">
      <c r="C522" s="15"/>
      <c r="D522" s="12"/>
      <c r="E522" s="12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</row>
    <row r="523">
      <c r="C523" s="15"/>
      <c r="D523" s="12"/>
      <c r="E523" s="12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</row>
    <row r="524">
      <c r="C524" s="15"/>
      <c r="D524" s="12"/>
      <c r="E524" s="12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</row>
    <row r="525">
      <c r="C525" s="15"/>
      <c r="D525" s="12"/>
      <c r="E525" s="12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</row>
    <row r="526">
      <c r="C526" s="15"/>
      <c r="D526" s="12"/>
      <c r="E526" s="12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</row>
    <row r="527">
      <c r="C527" s="15"/>
      <c r="D527" s="12"/>
      <c r="E527" s="12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</row>
    <row r="528">
      <c r="C528" s="15"/>
      <c r="D528" s="12"/>
      <c r="E528" s="12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</row>
    <row r="529">
      <c r="C529" s="15"/>
      <c r="D529" s="12"/>
      <c r="E529" s="12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</row>
    <row r="530">
      <c r="C530" s="15"/>
      <c r="D530" s="12"/>
      <c r="E530" s="12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</row>
    <row r="531">
      <c r="C531" s="15"/>
      <c r="D531" s="12"/>
      <c r="E531" s="12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</row>
    <row r="532">
      <c r="C532" s="15"/>
      <c r="D532" s="12"/>
      <c r="E532" s="12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</row>
    <row r="533">
      <c r="C533" s="15"/>
      <c r="D533" s="12"/>
      <c r="E533" s="12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</row>
    <row r="534">
      <c r="C534" s="15"/>
      <c r="D534" s="12"/>
      <c r="E534" s="12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</row>
    <row r="535">
      <c r="C535" s="15"/>
      <c r="D535" s="12"/>
      <c r="E535" s="12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</row>
    <row r="536">
      <c r="C536" s="15"/>
      <c r="D536" s="12"/>
      <c r="E536" s="12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</row>
    <row r="537">
      <c r="C537" s="15"/>
      <c r="D537" s="12"/>
      <c r="E537" s="12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</row>
    <row r="538">
      <c r="C538" s="15"/>
      <c r="D538" s="12"/>
      <c r="E538" s="12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</row>
    <row r="539">
      <c r="C539" s="15"/>
      <c r="D539" s="12"/>
      <c r="E539" s="12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</row>
    <row r="540">
      <c r="C540" s="15"/>
      <c r="D540" s="12"/>
      <c r="E540" s="12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</row>
    <row r="541">
      <c r="C541" s="15"/>
      <c r="D541" s="12"/>
      <c r="E541" s="12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</row>
    <row r="542">
      <c r="C542" s="15"/>
      <c r="D542" s="12"/>
      <c r="E542" s="12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</row>
    <row r="543">
      <c r="C543" s="15"/>
      <c r="D543" s="12"/>
      <c r="E543" s="12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</row>
    <row r="544">
      <c r="C544" s="15"/>
      <c r="D544" s="12"/>
      <c r="E544" s="12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</row>
    <row r="545">
      <c r="C545" s="15"/>
      <c r="D545" s="12"/>
      <c r="E545" s="12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</row>
    <row r="546">
      <c r="C546" s="15"/>
      <c r="D546" s="12"/>
      <c r="E546" s="12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</row>
    <row r="547">
      <c r="C547" s="15"/>
      <c r="D547" s="12"/>
      <c r="E547" s="12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</row>
    <row r="548">
      <c r="C548" s="15"/>
      <c r="D548" s="12"/>
      <c r="E548" s="12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</row>
    <row r="549">
      <c r="C549" s="15"/>
      <c r="D549" s="12"/>
      <c r="E549" s="12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</row>
    <row r="550">
      <c r="C550" s="15"/>
      <c r="D550" s="12"/>
      <c r="E550" s="12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</row>
    <row r="551">
      <c r="C551" s="15"/>
      <c r="D551" s="12"/>
      <c r="E551" s="12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</row>
    <row r="552">
      <c r="C552" s="15"/>
      <c r="D552" s="12"/>
      <c r="E552" s="12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</row>
    <row r="553">
      <c r="C553" s="15"/>
      <c r="D553" s="12"/>
      <c r="E553" s="12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</row>
    <row r="554">
      <c r="C554" s="15"/>
      <c r="D554" s="12"/>
      <c r="E554" s="12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</row>
    <row r="555">
      <c r="C555" s="15"/>
      <c r="D555" s="12"/>
      <c r="E555" s="12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</row>
    <row r="556">
      <c r="C556" s="15"/>
      <c r="D556" s="12"/>
      <c r="E556" s="12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</row>
    <row r="557">
      <c r="C557" s="15"/>
      <c r="D557" s="12"/>
      <c r="E557" s="12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</row>
    <row r="558">
      <c r="C558" s="15"/>
      <c r="D558" s="12"/>
      <c r="E558" s="12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</row>
    <row r="559">
      <c r="C559" s="15"/>
      <c r="D559" s="12"/>
      <c r="E559" s="12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</row>
    <row r="560">
      <c r="C560" s="15"/>
      <c r="D560" s="12"/>
      <c r="E560" s="12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</row>
    <row r="561">
      <c r="C561" s="15"/>
      <c r="D561" s="12"/>
      <c r="E561" s="12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</row>
    <row r="562">
      <c r="C562" s="15"/>
      <c r="D562" s="12"/>
      <c r="E562" s="12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</row>
    <row r="563">
      <c r="C563" s="15"/>
      <c r="D563" s="12"/>
      <c r="E563" s="12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</row>
    <row r="564">
      <c r="C564" s="15"/>
      <c r="D564" s="12"/>
      <c r="E564" s="12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</row>
    <row r="565">
      <c r="C565" s="15"/>
      <c r="D565" s="12"/>
      <c r="E565" s="12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</row>
    <row r="566">
      <c r="C566" s="15"/>
      <c r="D566" s="12"/>
      <c r="E566" s="12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</row>
    <row r="567">
      <c r="C567" s="15"/>
      <c r="D567" s="12"/>
      <c r="E567" s="12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</row>
    <row r="568">
      <c r="C568" s="15"/>
      <c r="D568" s="12"/>
      <c r="E568" s="12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</row>
    <row r="569">
      <c r="C569" s="15"/>
      <c r="D569" s="12"/>
      <c r="E569" s="12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</row>
    <row r="570">
      <c r="C570" s="15"/>
      <c r="D570" s="12"/>
      <c r="E570" s="12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</row>
    <row r="571">
      <c r="C571" s="15"/>
      <c r="D571" s="12"/>
      <c r="E571" s="12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</row>
    <row r="572">
      <c r="C572" s="15"/>
      <c r="D572" s="12"/>
      <c r="E572" s="12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</row>
    <row r="573">
      <c r="C573" s="15"/>
      <c r="D573" s="12"/>
      <c r="E573" s="12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</row>
    <row r="574">
      <c r="C574" s="15"/>
      <c r="D574" s="12"/>
      <c r="E574" s="12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</row>
    <row r="575">
      <c r="C575" s="15"/>
      <c r="D575" s="12"/>
      <c r="E575" s="12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</row>
    <row r="576">
      <c r="C576" s="15"/>
      <c r="D576" s="12"/>
      <c r="E576" s="12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</row>
    <row r="577">
      <c r="C577" s="15"/>
      <c r="D577" s="12"/>
      <c r="E577" s="12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</row>
    <row r="578">
      <c r="C578" s="15"/>
      <c r="D578" s="12"/>
      <c r="E578" s="12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</row>
    <row r="579">
      <c r="C579" s="15"/>
      <c r="D579" s="12"/>
      <c r="E579" s="12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</row>
    <row r="580">
      <c r="C580" s="15"/>
      <c r="D580" s="12"/>
      <c r="E580" s="12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</row>
    <row r="581">
      <c r="C581" s="15"/>
      <c r="D581" s="12"/>
      <c r="E581" s="12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</row>
    <row r="582">
      <c r="C582" s="15"/>
      <c r="D582" s="12"/>
      <c r="E582" s="12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</row>
    <row r="583">
      <c r="C583" s="15"/>
      <c r="D583" s="12"/>
      <c r="E583" s="12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</row>
    <row r="584">
      <c r="C584" s="15"/>
      <c r="D584" s="12"/>
      <c r="E584" s="12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</row>
    <row r="585">
      <c r="C585" s="15"/>
      <c r="D585" s="12"/>
      <c r="E585" s="12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</row>
    <row r="586">
      <c r="C586" s="15"/>
      <c r="D586" s="12"/>
      <c r="E586" s="12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</row>
    <row r="587">
      <c r="C587" s="15"/>
      <c r="D587" s="12"/>
      <c r="E587" s="12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</row>
    <row r="588">
      <c r="C588" s="15"/>
      <c r="D588" s="12"/>
      <c r="E588" s="12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</row>
    <row r="589">
      <c r="C589" s="15"/>
      <c r="D589" s="12"/>
      <c r="E589" s="12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</row>
    <row r="590">
      <c r="C590" s="15"/>
      <c r="D590" s="12"/>
      <c r="E590" s="12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</row>
    <row r="591">
      <c r="C591" s="15"/>
      <c r="D591" s="12"/>
      <c r="E591" s="12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</row>
    <row r="592">
      <c r="C592" s="15"/>
      <c r="D592" s="12"/>
      <c r="E592" s="12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</row>
    <row r="593">
      <c r="C593" s="15"/>
      <c r="D593" s="12"/>
      <c r="E593" s="12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</row>
    <row r="594">
      <c r="C594" s="15"/>
      <c r="D594" s="12"/>
      <c r="E594" s="12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</row>
    <row r="595">
      <c r="C595" s="15"/>
      <c r="D595" s="12"/>
      <c r="E595" s="12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</row>
    <row r="596">
      <c r="C596" s="15"/>
      <c r="D596" s="12"/>
      <c r="E596" s="12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</row>
    <row r="597">
      <c r="C597" s="15"/>
      <c r="D597" s="12"/>
      <c r="E597" s="12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</row>
    <row r="598">
      <c r="C598" s="15"/>
      <c r="D598" s="12"/>
      <c r="E598" s="12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</row>
    <row r="599">
      <c r="C599" s="15"/>
      <c r="D599" s="12"/>
      <c r="E599" s="12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</row>
    <row r="600">
      <c r="C600" s="15"/>
      <c r="D600" s="12"/>
      <c r="E600" s="12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</row>
    <row r="601">
      <c r="C601" s="15"/>
      <c r="D601" s="12"/>
      <c r="E601" s="12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</row>
    <row r="602">
      <c r="C602" s="15"/>
      <c r="D602" s="12"/>
      <c r="E602" s="12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</row>
    <row r="603">
      <c r="C603" s="15"/>
      <c r="D603" s="12"/>
      <c r="E603" s="12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</row>
    <row r="604">
      <c r="C604" s="15"/>
      <c r="D604" s="12"/>
      <c r="E604" s="12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</row>
    <row r="605">
      <c r="C605" s="15"/>
      <c r="D605" s="12"/>
      <c r="E605" s="12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</row>
    <row r="606">
      <c r="C606" s="15"/>
      <c r="D606" s="12"/>
      <c r="E606" s="12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</row>
    <row r="607">
      <c r="C607" s="15"/>
      <c r="D607" s="12"/>
      <c r="E607" s="12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</row>
    <row r="608">
      <c r="C608" s="15"/>
      <c r="D608" s="12"/>
      <c r="E608" s="12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</row>
    <row r="609">
      <c r="C609" s="15"/>
      <c r="D609" s="12"/>
      <c r="E609" s="12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</row>
    <row r="610">
      <c r="C610" s="15"/>
      <c r="D610" s="12"/>
      <c r="E610" s="12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</row>
    <row r="611">
      <c r="C611" s="15"/>
      <c r="D611" s="12"/>
      <c r="E611" s="12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</row>
    <row r="612">
      <c r="C612" s="15"/>
      <c r="D612" s="12"/>
      <c r="E612" s="12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</row>
    <row r="613">
      <c r="C613" s="15"/>
      <c r="D613" s="12"/>
      <c r="E613" s="12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</row>
    <row r="614">
      <c r="C614" s="15"/>
      <c r="D614" s="12"/>
      <c r="E614" s="12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</row>
    <row r="615">
      <c r="C615" s="15"/>
      <c r="D615" s="12"/>
      <c r="E615" s="12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</row>
    <row r="616">
      <c r="C616" s="15"/>
      <c r="D616" s="12"/>
      <c r="E616" s="12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</row>
    <row r="617">
      <c r="C617" s="15"/>
      <c r="D617" s="12"/>
      <c r="E617" s="12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</row>
    <row r="618">
      <c r="C618" s="15"/>
      <c r="D618" s="12"/>
      <c r="E618" s="12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</row>
    <row r="619">
      <c r="C619" s="15"/>
      <c r="D619" s="12"/>
      <c r="E619" s="12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</row>
    <row r="620">
      <c r="C620" s="15"/>
      <c r="D620" s="12"/>
      <c r="E620" s="12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</row>
    <row r="621">
      <c r="C621" s="15"/>
      <c r="D621" s="12"/>
      <c r="E621" s="12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</row>
    <row r="622">
      <c r="C622" s="15"/>
      <c r="D622" s="12"/>
      <c r="E622" s="12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</row>
    <row r="623">
      <c r="C623" s="15"/>
      <c r="D623" s="12"/>
      <c r="E623" s="12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</row>
    <row r="624">
      <c r="C624" s="15"/>
      <c r="D624" s="12"/>
      <c r="E624" s="12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</row>
    <row r="625">
      <c r="C625" s="15"/>
      <c r="D625" s="12"/>
      <c r="E625" s="12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</row>
    <row r="626">
      <c r="C626" s="15"/>
      <c r="D626" s="12"/>
      <c r="E626" s="12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</row>
    <row r="627">
      <c r="C627" s="15"/>
      <c r="D627" s="12"/>
      <c r="E627" s="12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</row>
    <row r="628">
      <c r="C628" s="15"/>
      <c r="D628" s="12"/>
      <c r="E628" s="12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</row>
    <row r="629">
      <c r="C629" s="15"/>
      <c r="D629" s="12"/>
      <c r="E629" s="12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</row>
    <row r="630">
      <c r="C630" s="15"/>
      <c r="D630" s="12"/>
      <c r="E630" s="12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</row>
    <row r="631">
      <c r="C631" s="15"/>
      <c r="D631" s="12"/>
      <c r="E631" s="12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</row>
    <row r="632">
      <c r="C632" s="15"/>
      <c r="D632" s="12"/>
      <c r="E632" s="12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</row>
    <row r="633">
      <c r="C633" s="15"/>
      <c r="D633" s="12"/>
      <c r="E633" s="12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</row>
    <row r="634">
      <c r="C634" s="15"/>
      <c r="D634" s="12"/>
      <c r="E634" s="12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</row>
    <row r="635">
      <c r="C635" s="15"/>
      <c r="D635" s="12"/>
      <c r="E635" s="12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</row>
    <row r="636">
      <c r="C636" s="15"/>
      <c r="D636" s="12"/>
      <c r="E636" s="12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</row>
    <row r="637">
      <c r="C637" s="15"/>
      <c r="D637" s="12"/>
      <c r="E637" s="12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</row>
    <row r="638">
      <c r="C638" s="15"/>
      <c r="D638" s="12"/>
      <c r="E638" s="12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</row>
    <row r="639">
      <c r="C639" s="15"/>
      <c r="D639" s="12"/>
      <c r="E639" s="12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</row>
    <row r="640">
      <c r="C640" s="15"/>
      <c r="D640" s="12"/>
      <c r="E640" s="12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</row>
    <row r="641">
      <c r="C641" s="15"/>
      <c r="D641" s="12"/>
      <c r="E641" s="12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</row>
    <row r="642">
      <c r="C642" s="15"/>
      <c r="D642" s="12"/>
      <c r="E642" s="12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</row>
    <row r="643">
      <c r="C643" s="15"/>
      <c r="D643" s="12"/>
      <c r="E643" s="12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</row>
    <row r="644">
      <c r="C644" s="15"/>
      <c r="D644" s="12"/>
      <c r="E644" s="12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</row>
    <row r="645">
      <c r="C645" s="15"/>
      <c r="D645" s="12"/>
      <c r="E645" s="12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</row>
    <row r="646">
      <c r="C646" s="15"/>
      <c r="D646" s="12"/>
      <c r="E646" s="12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</row>
    <row r="647">
      <c r="C647" s="15"/>
      <c r="D647" s="12"/>
      <c r="E647" s="12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</row>
    <row r="648">
      <c r="C648" s="15"/>
      <c r="D648" s="12"/>
      <c r="E648" s="12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</row>
    <row r="649">
      <c r="C649" s="15"/>
      <c r="D649" s="12"/>
      <c r="E649" s="12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</row>
    <row r="650">
      <c r="C650" s="15"/>
      <c r="D650" s="12"/>
      <c r="E650" s="12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</row>
    <row r="651">
      <c r="C651" s="15"/>
      <c r="D651" s="12"/>
      <c r="E651" s="12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</row>
    <row r="652">
      <c r="C652" s="15"/>
      <c r="D652" s="12"/>
      <c r="E652" s="12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</row>
    <row r="653">
      <c r="C653" s="15"/>
      <c r="D653" s="12"/>
      <c r="E653" s="12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</row>
    <row r="654">
      <c r="C654" s="15"/>
      <c r="D654" s="12"/>
      <c r="E654" s="12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</row>
    <row r="655">
      <c r="C655" s="15"/>
      <c r="D655" s="12"/>
      <c r="E655" s="12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</row>
    <row r="656">
      <c r="C656" s="15"/>
      <c r="D656" s="12"/>
      <c r="E656" s="12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</row>
    <row r="657">
      <c r="C657" s="15"/>
      <c r="D657" s="12"/>
      <c r="E657" s="12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</row>
    <row r="658">
      <c r="C658" s="15"/>
      <c r="D658" s="12"/>
      <c r="E658" s="12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</row>
    <row r="659">
      <c r="C659" s="15"/>
      <c r="D659" s="12"/>
      <c r="E659" s="12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</row>
    <row r="660">
      <c r="C660" s="15"/>
      <c r="D660" s="12"/>
      <c r="E660" s="12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</row>
    <row r="661">
      <c r="C661" s="15"/>
      <c r="D661" s="12"/>
      <c r="E661" s="12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</row>
    <row r="662">
      <c r="C662" s="15"/>
      <c r="D662" s="12"/>
      <c r="E662" s="12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</row>
    <row r="663">
      <c r="C663" s="15"/>
      <c r="D663" s="12"/>
      <c r="E663" s="12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</row>
    <row r="664">
      <c r="C664" s="15"/>
      <c r="D664" s="12"/>
      <c r="E664" s="12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</row>
    <row r="665">
      <c r="C665" s="15"/>
      <c r="D665" s="12"/>
      <c r="E665" s="12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</row>
    <row r="666">
      <c r="C666" s="15"/>
      <c r="D666" s="12"/>
      <c r="E666" s="12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</row>
    <row r="667">
      <c r="C667" s="15"/>
      <c r="D667" s="12"/>
      <c r="E667" s="12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</row>
    <row r="668">
      <c r="C668" s="15"/>
      <c r="D668" s="12"/>
      <c r="E668" s="12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</row>
    <row r="669">
      <c r="C669" s="15"/>
      <c r="D669" s="12"/>
      <c r="E669" s="12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</row>
    <row r="670">
      <c r="C670" s="15"/>
      <c r="D670" s="12"/>
      <c r="E670" s="12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</row>
    <row r="671">
      <c r="C671" s="15"/>
      <c r="D671" s="12"/>
      <c r="E671" s="12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</row>
    <row r="672">
      <c r="C672" s="15"/>
      <c r="D672" s="12"/>
      <c r="E672" s="12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</row>
    <row r="673">
      <c r="C673" s="15"/>
      <c r="D673" s="12"/>
      <c r="E673" s="12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</row>
    <row r="674">
      <c r="C674" s="15"/>
      <c r="D674" s="12"/>
      <c r="E674" s="12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</row>
    <row r="675">
      <c r="C675" s="15"/>
      <c r="D675" s="12"/>
      <c r="E675" s="12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</row>
    <row r="676">
      <c r="C676" s="15"/>
      <c r="D676" s="12"/>
      <c r="E676" s="12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</row>
    <row r="677">
      <c r="C677" s="15"/>
      <c r="D677" s="12"/>
      <c r="E677" s="12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</row>
    <row r="678">
      <c r="C678" s="15"/>
      <c r="D678" s="12"/>
      <c r="E678" s="12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</row>
    <row r="679">
      <c r="C679" s="15"/>
      <c r="D679" s="12"/>
      <c r="E679" s="12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</row>
    <row r="680">
      <c r="C680" s="15"/>
      <c r="D680" s="12"/>
      <c r="E680" s="12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</row>
    <row r="681">
      <c r="C681" s="15"/>
      <c r="D681" s="12"/>
      <c r="E681" s="12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</row>
    <row r="682">
      <c r="C682" s="15"/>
      <c r="D682" s="12"/>
      <c r="E682" s="12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</row>
    <row r="683">
      <c r="C683" s="15"/>
      <c r="D683" s="12"/>
      <c r="E683" s="12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</row>
    <row r="684">
      <c r="C684" s="15"/>
      <c r="D684" s="12"/>
      <c r="E684" s="12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</row>
    <row r="685">
      <c r="C685" s="15"/>
      <c r="D685" s="12"/>
      <c r="E685" s="12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</row>
    <row r="686">
      <c r="C686" s="15"/>
      <c r="D686" s="12"/>
      <c r="E686" s="12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</row>
    <row r="687">
      <c r="C687" s="15"/>
      <c r="D687" s="12"/>
      <c r="E687" s="12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</row>
    <row r="688">
      <c r="C688" s="15"/>
      <c r="D688" s="12"/>
      <c r="E688" s="12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</row>
    <row r="689">
      <c r="C689" s="15"/>
      <c r="D689" s="12"/>
      <c r="E689" s="12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</row>
    <row r="690">
      <c r="C690" s="15"/>
      <c r="D690" s="12"/>
      <c r="E690" s="12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</row>
    <row r="691">
      <c r="C691" s="15"/>
      <c r="D691" s="12"/>
      <c r="E691" s="12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</row>
    <row r="692">
      <c r="C692" s="15"/>
      <c r="D692" s="12"/>
      <c r="E692" s="12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</row>
    <row r="693">
      <c r="C693" s="15"/>
      <c r="D693" s="12"/>
      <c r="E693" s="12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</row>
    <row r="694">
      <c r="C694" s="15"/>
      <c r="D694" s="12"/>
      <c r="E694" s="12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</row>
    <row r="695">
      <c r="C695" s="15"/>
      <c r="D695" s="12"/>
      <c r="E695" s="12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</row>
    <row r="696">
      <c r="C696" s="15"/>
      <c r="D696" s="12"/>
      <c r="E696" s="12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</row>
    <row r="697">
      <c r="C697" s="15"/>
      <c r="D697" s="12"/>
      <c r="E697" s="12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</row>
    <row r="698">
      <c r="C698" s="15"/>
      <c r="D698" s="12"/>
      <c r="E698" s="12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</row>
    <row r="699">
      <c r="C699" s="15"/>
      <c r="D699" s="12"/>
      <c r="E699" s="12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</row>
    <row r="700">
      <c r="C700" s="15"/>
      <c r="D700" s="12"/>
      <c r="E700" s="12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</row>
    <row r="701">
      <c r="C701" s="15"/>
      <c r="D701" s="12"/>
      <c r="E701" s="12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</row>
    <row r="702">
      <c r="C702" s="15"/>
      <c r="D702" s="12"/>
      <c r="E702" s="12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</row>
    <row r="703">
      <c r="C703" s="15"/>
      <c r="D703" s="12"/>
      <c r="E703" s="12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</row>
    <row r="704">
      <c r="C704" s="15"/>
      <c r="D704" s="12"/>
      <c r="E704" s="12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</row>
    <row r="705">
      <c r="C705" s="15"/>
      <c r="D705" s="12"/>
      <c r="E705" s="12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</row>
    <row r="706">
      <c r="C706" s="15"/>
      <c r="D706" s="12"/>
      <c r="E706" s="12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</row>
    <row r="707">
      <c r="C707" s="15"/>
      <c r="D707" s="12"/>
      <c r="E707" s="12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</row>
    <row r="708">
      <c r="C708" s="15"/>
      <c r="D708" s="12"/>
      <c r="E708" s="12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</row>
    <row r="709">
      <c r="C709" s="15"/>
      <c r="D709" s="12"/>
      <c r="E709" s="12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</row>
    <row r="710">
      <c r="C710" s="15"/>
      <c r="D710" s="12"/>
      <c r="E710" s="12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</row>
    <row r="711">
      <c r="C711" s="15"/>
      <c r="D711" s="12"/>
      <c r="E711" s="12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</row>
    <row r="712">
      <c r="C712" s="15"/>
      <c r="D712" s="12"/>
      <c r="E712" s="12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</row>
    <row r="713">
      <c r="C713" s="15"/>
      <c r="D713" s="12"/>
      <c r="E713" s="12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</row>
    <row r="714">
      <c r="C714" s="15"/>
      <c r="D714" s="12"/>
      <c r="E714" s="12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</row>
    <row r="715">
      <c r="C715" s="15"/>
      <c r="D715" s="12"/>
      <c r="E715" s="12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</row>
    <row r="716">
      <c r="C716" s="15"/>
      <c r="D716" s="12"/>
      <c r="E716" s="12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</row>
    <row r="717">
      <c r="C717" s="15"/>
      <c r="D717" s="12"/>
      <c r="E717" s="12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</row>
    <row r="718">
      <c r="C718" s="15"/>
      <c r="D718" s="12"/>
      <c r="E718" s="12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</row>
    <row r="719">
      <c r="C719" s="15"/>
      <c r="D719" s="12"/>
      <c r="E719" s="12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</row>
    <row r="720">
      <c r="C720" s="15"/>
      <c r="D720" s="12"/>
      <c r="E720" s="12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</row>
    <row r="721">
      <c r="C721" s="15"/>
      <c r="D721" s="12"/>
      <c r="E721" s="12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</row>
    <row r="722">
      <c r="C722" s="15"/>
      <c r="D722" s="12"/>
      <c r="E722" s="12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</row>
    <row r="723">
      <c r="C723" s="15"/>
      <c r="D723" s="12"/>
      <c r="E723" s="12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</row>
    <row r="724">
      <c r="C724" s="15"/>
      <c r="D724" s="12"/>
      <c r="E724" s="12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</row>
    <row r="725">
      <c r="C725" s="15"/>
      <c r="D725" s="12"/>
      <c r="E725" s="12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</row>
    <row r="726">
      <c r="C726" s="15"/>
      <c r="D726" s="12"/>
      <c r="E726" s="12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</row>
    <row r="727">
      <c r="C727" s="15"/>
      <c r="D727" s="12"/>
      <c r="E727" s="12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</row>
    <row r="728">
      <c r="C728" s="15"/>
      <c r="D728" s="12"/>
      <c r="E728" s="12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</row>
    <row r="729">
      <c r="C729" s="15"/>
      <c r="D729" s="12"/>
      <c r="E729" s="12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</row>
    <row r="730">
      <c r="C730" s="15"/>
      <c r="D730" s="12"/>
      <c r="E730" s="12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</row>
    <row r="731">
      <c r="C731" s="15"/>
      <c r="D731" s="12"/>
      <c r="E731" s="12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</row>
    <row r="732">
      <c r="C732" s="15"/>
      <c r="D732" s="12"/>
      <c r="E732" s="12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</row>
    <row r="733">
      <c r="C733" s="15"/>
      <c r="D733" s="12"/>
      <c r="E733" s="12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</row>
    <row r="734">
      <c r="C734" s="15"/>
      <c r="D734" s="12"/>
      <c r="E734" s="12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</row>
    <row r="735">
      <c r="C735" s="15"/>
      <c r="D735" s="12"/>
      <c r="E735" s="12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</row>
    <row r="736">
      <c r="C736" s="15"/>
      <c r="D736" s="12"/>
      <c r="E736" s="12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</row>
    <row r="737">
      <c r="C737" s="15"/>
      <c r="D737" s="12"/>
      <c r="E737" s="12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</row>
    <row r="738">
      <c r="C738" s="15"/>
      <c r="D738" s="12"/>
      <c r="E738" s="12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</row>
    <row r="739">
      <c r="C739" s="15"/>
      <c r="D739" s="12"/>
      <c r="E739" s="12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</row>
    <row r="740">
      <c r="C740" s="15"/>
      <c r="D740" s="12"/>
      <c r="E740" s="12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</row>
    <row r="741">
      <c r="C741" s="15"/>
      <c r="D741" s="12"/>
      <c r="E741" s="12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</row>
    <row r="742">
      <c r="C742" s="15"/>
      <c r="D742" s="12"/>
      <c r="E742" s="12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</row>
    <row r="743">
      <c r="C743" s="15"/>
      <c r="D743" s="12"/>
      <c r="E743" s="12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</row>
    <row r="744">
      <c r="C744" s="15"/>
      <c r="D744" s="12"/>
      <c r="E744" s="12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</row>
    <row r="745">
      <c r="C745" s="15"/>
      <c r="D745" s="12"/>
      <c r="E745" s="12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</row>
    <row r="746">
      <c r="C746" s="15"/>
      <c r="D746" s="12"/>
      <c r="E746" s="12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</row>
    <row r="747">
      <c r="C747" s="15"/>
      <c r="D747" s="12"/>
      <c r="E747" s="12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</row>
    <row r="748">
      <c r="C748" s="15"/>
      <c r="D748" s="12"/>
      <c r="E748" s="12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</row>
    <row r="749">
      <c r="C749" s="15"/>
      <c r="D749" s="12"/>
      <c r="E749" s="12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</row>
    <row r="750">
      <c r="C750" s="15"/>
      <c r="D750" s="12"/>
      <c r="E750" s="12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</row>
    <row r="751">
      <c r="C751" s="15"/>
      <c r="D751" s="12"/>
      <c r="E751" s="12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</row>
    <row r="752">
      <c r="C752" s="15"/>
      <c r="D752" s="12"/>
      <c r="E752" s="12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</row>
    <row r="753">
      <c r="C753" s="15"/>
      <c r="D753" s="12"/>
      <c r="E753" s="12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</row>
    <row r="754">
      <c r="C754" s="15"/>
      <c r="D754" s="12"/>
      <c r="E754" s="12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</row>
    <row r="755">
      <c r="C755" s="15"/>
      <c r="D755" s="12"/>
      <c r="E755" s="12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</row>
    <row r="756">
      <c r="C756" s="15"/>
      <c r="D756" s="12"/>
      <c r="E756" s="12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</row>
    <row r="757">
      <c r="C757" s="15"/>
      <c r="D757" s="12"/>
      <c r="E757" s="12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</row>
    <row r="758">
      <c r="C758" s="15"/>
      <c r="D758" s="12"/>
      <c r="E758" s="12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</row>
    <row r="759">
      <c r="C759" s="15"/>
      <c r="D759" s="12"/>
      <c r="E759" s="12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</row>
    <row r="760">
      <c r="C760" s="15"/>
      <c r="D760" s="12"/>
      <c r="E760" s="12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</row>
    <row r="761">
      <c r="C761" s="15"/>
      <c r="D761" s="12"/>
      <c r="E761" s="12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</row>
    <row r="762">
      <c r="C762" s="15"/>
      <c r="D762" s="12"/>
      <c r="E762" s="12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</row>
    <row r="763">
      <c r="C763" s="15"/>
      <c r="D763" s="12"/>
      <c r="E763" s="12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</row>
    <row r="764">
      <c r="C764" s="15"/>
      <c r="D764" s="12"/>
      <c r="E764" s="12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</row>
    <row r="765">
      <c r="C765" s="15"/>
      <c r="D765" s="12"/>
      <c r="E765" s="12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</row>
    <row r="766">
      <c r="C766" s="15"/>
      <c r="D766" s="12"/>
      <c r="E766" s="12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</row>
    <row r="767">
      <c r="C767" s="15"/>
      <c r="D767" s="12"/>
      <c r="E767" s="12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</row>
    <row r="768">
      <c r="C768" s="15"/>
      <c r="D768" s="12"/>
      <c r="E768" s="12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</row>
    <row r="769">
      <c r="C769" s="15"/>
      <c r="D769" s="12"/>
      <c r="E769" s="12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</row>
    <row r="770">
      <c r="C770" s="15"/>
      <c r="D770" s="12"/>
      <c r="E770" s="12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</row>
    <row r="771">
      <c r="C771" s="15"/>
      <c r="D771" s="12"/>
      <c r="E771" s="12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</row>
    <row r="772">
      <c r="C772" s="15"/>
      <c r="D772" s="12"/>
      <c r="E772" s="12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</row>
    <row r="773">
      <c r="C773" s="15"/>
      <c r="D773" s="12"/>
      <c r="E773" s="12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</row>
    <row r="774">
      <c r="C774" s="15"/>
      <c r="D774" s="12"/>
      <c r="E774" s="12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</row>
    <row r="775">
      <c r="C775" s="15"/>
      <c r="D775" s="12"/>
      <c r="E775" s="12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</row>
    <row r="776">
      <c r="C776" s="15"/>
      <c r="D776" s="12"/>
      <c r="E776" s="12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</row>
    <row r="777">
      <c r="C777" s="15"/>
      <c r="D777" s="12"/>
      <c r="E777" s="12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</row>
    <row r="778">
      <c r="C778" s="15"/>
      <c r="D778" s="12"/>
      <c r="E778" s="12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</row>
    <row r="779">
      <c r="C779" s="15"/>
      <c r="D779" s="12"/>
      <c r="E779" s="12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</row>
    <row r="780">
      <c r="C780" s="15"/>
      <c r="D780" s="12"/>
      <c r="E780" s="12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</row>
    <row r="781">
      <c r="C781" s="15"/>
      <c r="D781" s="12"/>
      <c r="E781" s="12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</row>
    <row r="782">
      <c r="C782" s="15"/>
      <c r="D782" s="12"/>
      <c r="E782" s="12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</row>
    <row r="783">
      <c r="C783" s="15"/>
      <c r="D783" s="12"/>
      <c r="E783" s="12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</row>
    <row r="784">
      <c r="C784" s="15"/>
      <c r="D784" s="12"/>
      <c r="E784" s="12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</row>
    <row r="785">
      <c r="C785" s="15"/>
      <c r="D785" s="12"/>
      <c r="E785" s="12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</row>
    <row r="786">
      <c r="C786" s="15"/>
      <c r="D786" s="12"/>
      <c r="E786" s="12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</row>
    <row r="787">
      <c r="C787" s="15"/>
      <c r="D787" s="12"/>
      <c r="E787" s="12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</row>
    <row r="788">
      <c r="C788" s="15"/>
      <c r="D788" s="12"/>
      <c r="E788" s="12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</row>
    <row r="789">
      <c r="C789" s="15"/>
      <c r="D789" s="12"/>
      <c r="E789" s="12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</row>
    <row r="790">
      <c r="C790" s="15"/>
      <c r="D790" s="12"/>
      <c r="E790" s="12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</row>
    <row r="791">
      <c r="C791" s="15"/>
      <c r="D791" s="12"/>
      <c r="E791" s="12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</row>
    <row r="792">
      <c r="C792" s="15"/>
      <c r="D792" s="12"/>
      <c r="E792" s="12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</row>
    <row r="793">
      <c r="C793" s="15"/>
      <c r="D793" s="12"/>
      <c r="E793" s="12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</row>
    <row r="794">
      <c r="C794" s="15"/>
      <c r="D794" s="12"/>
      <c r="E794" s="12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</row>
    <row r="795">
      <c r="C795" s="15"/>
      <c r="D795" s="12"/>
      <c r="E795" s="12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</row>
    <row r="796">
      <c r="C796" s="15"/>
      <c r="D796" s="12"/>
      <c r="E796" s="12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</row>
    <row r="797">
      <c r="C797" s="15"/>
      <c r="D797" s="12"/>
      <c r="E797" s="12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</row>
    <row r="798">
      <c r="C798" s="15"/>
      <c r="D798" s="12"/>
      <c r="E798" s="12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</row>
    <row r="799">
      <c r="C799" s="15"/>
      <c r="D799" s="12"/>
      <c r="E799" s="12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</row>
    <row r="800">
      <c r="C800" s="15"/>
      <c r="D800" s="12"/>
      <c r="E800" s="12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</row>
    <row r="801">
      <c r="C801" s="15"/>
      <c r="D801" s="12"/>
      <c r="E801" s="12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</row>
    <row r="802">
      <c r="C802" s="15"/>
      <c r="D802" s="12"/>
      <c r="E802" s="12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</row>
    <row r="803">
      <c r="C803" s="15"/>
      <c r="D803" s="12"/>
      <c r="E803" s="12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</row>
    <row r="804">
      <c r="C804" s="15"/>
      <c r="D804" s="12"/>
      <c r="E804" s="12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</row>
    <row r="805">
      <c r="C805" s="15"/>
      <c r="D805" s="12"/>
      <c r="E805" s="12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</row>
    <row r="806">
      <c r="C806" s="15"/>
      <c r="D806" s="12"/>
      <c r="E806" s="12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</row>
    <row r="807">
      <c r="C807" s="15"/>
      <c r="D807" s="12"/>
      <c r="E807" s="12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</row>
    <row r="808">
      <c r="C808" s="15"/>
      <c r="D808" s="12"/>
      <c r="E808" s="12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</row>
    <row r="809">
      <c r="C809" s="15"/>
      <c r="D809" s="12"/>
      <c r="E809" s="12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</row>
    <row r="810">
      <c r="C810" s="15"/>
      <c r="D810" s="12"/>
      <c r="E810" s="12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</row>
    <row r="811">
      <c r="C811" s="15"/>
      <c r="D811" s="12"/>
      <c r="E811" s="12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</row>
    <row r="812">
      <c r="C812" s="15"/>
      <c r="D812" s="12"/>
      <c r="E812" s="12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</row>
    <row r="813">
      <c r="C813" s="15"/>
      <c r="D813" s="12"/>
      <c r="E813" s="12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</row>
    <row r="814">
      <c r="C814" s="15"/>
      <c r="D814" s="12"/>
      <c r="E814" s="12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</row>
    <row r="815">
      <c r="C815" s="15"/>
      <c r="D815" s="12"/>
      <c r="E815" s="12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</row>
    <row r="816">
      <c r="C816" s="15"/>
      <c r="D816" s="12"/>
      <c r="E816" s="12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</row>
    <row r="817">
      <c r="C817" s="15"/>
      <c r="D817" s="12"/>
      <c r="E817" s="12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</row>
    <row r="818">
      <c r="C818" s="15"/>
      <c r="D818" s="12"/>
      <c r="E818" s="12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</row>
    <row r="819">
      <c r="C819" s="15"/>
      <c r="D819" s="12"/>
      <c r="E819" s="12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</row>
    <row r="820">
      <c r="C820" s="15"/>
      <c r="D820" s="12"/>
      <c r="E820" s="12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</row>
    <row r="821">
      <c r="C821" s="15"/>
      <c r="D821" s="12"/>
      <c r="E821" s="12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</row>
  </sheetData>
  <conditionalFormatting sqref="C1:C821">
    <cfRule type="containsText" dxfId="0" priority="1" operator="containsText" text="KAS">
      <formula>NOT(ISERROR(SEARCH(("KAS"),(C1))))</formula>
    </cfRule>
  </conditionalFormatting>
  <conditionalFormatting sqref="C1:C821">
    <cfRule type="containsText" dxfId="1" priority="2" operator="containsText" text="BIAYA">
      <formula>NOT(ISERROR(SEARCH(("BIAYA"),(C1))))</formula>
    </cfRule>
  </conditionalFormatting>
  <conditionalFormatting sqref="C1:C821">
    <cfRule type="beginsWith" dxfId="2" priority="3" operator="beginsWith" text="OMZET">
      <formula>LEFT((C1),LEN("OMZET"))=("OMZET")</formula>
    </cfRule>
  </conditionalFormatting>
  <conditionalFormatting sqref="C1:C821">
    <cfRule type="containsText" dxfId="3" priority="4" operator="containsText" text="INVESTOR">
      <formula>NOT(ISERROR(SEARCH(("INVESTOR"),(C1))))</formula>
    </cfRule>
  </conditionalFormatting>
  <conditionalFormatting sqref="C1:C821">
    <cfRule type="containsText" dxfId="4" priority="5" operator="containsText" text="LABA">
      <formula>NOT(ISERROR(SEARCH(("LABA"),(C1))))</formula>
    </cfRule>
  </conditionalFormatting>
  <conditionalFormatting sqref="C1:C821">
    <cfRule type="containsText" dxfId="5" priority="6" operator="containsText" text="SUPPLY">
      <formula>NOT(ISERROR(SEARCH(("SUPPLY"),(C1))))</formula>
    </cfRule>
  </conditionalFormatting>
  <conditionalFormatting sqref="C1:C821">
    <cfRule type="containsText" dxfId="4" priority="7" operator="containsText" text="KOMISI">
      <formula>NOT(ISERROR(SEARCH(("KOMISI"),(C1))))</formula>
    </cfRule>
  </conditionalFormatting>
  <conditionalFormatting sqref="C1:C821">
    <cfRule type="containsText" dxfId="0" priority="8" operator="containsText" text="TABUNGAN">
      <formula>NOT(ISERROR(SEARCH(("TABUNGAN"),(C1))))</formula>
    </cfRule>
  </conditionalFormatting>
  <conditionalFormatting sqref="C1:C821">
    <cfRule type="containsText" dxfId="6" priority="9" operator="containsText" text="HUTANG">
      <formula>NOT(ISERROR(SEARCH(("HUTANG"),(C1))))</formula>
    </cfRule>
  </conditionalFormatting>
  <dataValidations>
    <dataValidation type="list" allowBlank="1" sqref="C2:C821">
      <formula1>"KAS,BIAYA,OMZET,OMZET-TOKO,OMZET-ANWAR,OMZET-RIZAL,INVESTOR,SUBSIDI,LUNAS,SUPPLY,LABA,KOMISI,TABUNGAN,HUTANG,PIUTANG,PRIBADI-A,PRIBADI-S"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hidden="1" min="1" max="1" width="12.63"/>
    <col customWidth="1" min="3" max="3" width="19.5"/>
    <col customWidth="1" min="6" max="6" width="48.25"/>
    <col customWidth="1" min="7" max="7" width="13.63"/>
    <col customWidth="1" min="8" max="8" width="18.75"/>
    <col customWidth="1" min="9" max="9" width="16.38"/>
    <col customWidth="1" min="10" max="11" width="13.0"/>
    <col customWidth="1" min="12" max="12" width="14.88"/>
    <col customWidth="1" min="13" max="13" width="12.38"/>
    <col customWidth="1" min="14" max="14" width="17.38"/>
    <col customWidth="1" min="15" max="15" width="14.75"/>
    <col customWidth="1" min="16" max="17" width="15.0"/>
    <col customWidth="1" min="18" max="18" width="3.7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1953</v>
      </c>
      <c r="M1" s="5" t="s">
        <v>11</v>
      </c>
      <c r="N1" s="6" t="s">
        <v>1954</v>
      </c>
      <c r="O1" s="6" t="s">
        <v>12</v>
      </c>
      <c r="P1" s="6" t="s">
        <v>13</v>
      </c>
      <c r="Q1" s="7" t="s">
        <v>14</v>
      </c>
    </row>
    <row r="2">
      <c r="A2" s="1" t="s">
        <v>15</v>
      </c>
      <c r="B2" s="8">
        <v>45809.0</v>
      </c>
      <c r="C2" s="1" t="s">
        <v>16</v>
      </c>
      <c r="D2" s="10">
        <v>1.0E7</v>
      </c>
      <c r="E2" s="10"/>
      <c r="F2" s="1" t="s">
        <v>4385</v>
      </c>
      <c r="G2" s="11">
        <f t="shared" ref="G2:G225" si="1">IF(OR(NOT(ISERROR(SEARCH("OMZET", C2))), NOT(ISERROR(SEARCH("PIUTANG", C2)))), IF(ROW()=2, D2, G1 + D2), IF(ROW()=2, 0, G1))</f>
        <v>0</v>
      </c>
      <c r="H2" s="11">
        <f t="shared" ref="H2:H12" si="2">IF(ROW()=2, 0, IF(OR(C2="BIAYA", C2="TABUNGAN"), H1 + E2, H1))</f>
        <v>0</v>
      </c>
      <c r="I2" s="11">
        <f t="shared" ref="I2:I225" si="3">IF(ROW()=2, 0, IF(OR(C2="SUPPLY", C2="HUTANG"), I1+E2, I1))</f>
        <v>0</v>
      </c>
      <c r="J2" s="11">
        <f> IF(ROW()=2, D2 - E2, J1 + D2 - E2)</f>
        <v>10000000</v>
      </c>
      <c r="K2" s="11">
        <f t="shared" ref="K2:K225" si="4">G2 - (H2 + I2)</f>
        <v>0</v>
      </c>
      <c r="L2" s="11">
        <f t="shared" ref="L2:L225" si="5">IF(C2="PRIBADI-A", IF(ROW()=2, IF(D2, -D2, E2), IF(D2, L1-D2, L1+E2)), IF(ROW()=2, 0, L1))</f>
        <v>0</v>
      </c>
      <c r="M2" s="11">
        <f t="shared" ref="M2:M225" si="6">IF(C2="PRIBADI-S", IF(ROW()=2, IF(D2, -D2, E2), IF(D2, M1-D2, M1+E2)), IF(ROW()=2, 0, M1))</f>
        <v>0</v>
      </c>
      <c r="N2" s="11">
        <f t="shared" ref="N2:N3" si="7">(K2/3)-L2</f>
        <v>0</v>
      </c>
      <c r="O2" s="11">
        <f t="shared" ref="O2:O3" si="8">(K2/3)-M2</f>
        <v>0</v>
      </c>
      <c r="P2" s="11">
        <f t="shared" ref="P2:P3" si="9">K2/3</f>
        <v>0</v>
      </c>
      <c r="Q2" s="11">
        <f t="shared" ref="Q2:Q225" si="10">IF(AND(NOT(ISERROR(SEARCH("Cahaya", F2))), OR(C2="INVESTOR", C2="BIAYA")), IF(ROW()=2, IF(D2, -D2, E2), IF(D2, Q1-D2, Q1+E2)), IF(ROW()=2, 0, Q1))</f>
        <v>0</v>
      </c>
    </row>
    <row r="3">
      <c r="A3" s="1" t="s">
        <v>24</v>
      </c>
      <c r="B3" s="8">
        <v>45809.0</v>
      </c>
      <c r="C3" s="1" t="s">
        <v>25</v>
      </c>
      <c r="D3" s="12"/>
      <c r="E3" s="10">
        <v>565000.0</v>
      </c>
      <c r="F3" s="1" t="s">
        <v>26</v>
      </c>
      <c r="G3" s="11">
        <f t="shared" si="1"/>
        <v>0</v>
      </c>
      <c r="H3" s="11">
        <f t="shared" si="2"/>
        <v>565000</v>
      </c>
      <c r="I3" s="11">
        <f t="shared" si="3"/>
        <v>0</v>
      </c>
      <c r="J3" s="9">
        <v>1.0E7</v>
      </c>
      <c r="K3" s="11">
        <f t="shared" si="4"/>
        <v>-565000</v>
      </c>
      <c r="L3" s="11">
        <f t="shared" si="5"/>
        <v>0</v>
      </c>
      <c r="M3" s="11">
        <f t="shared" si="6"/>
        <v>0</v>
      </c>
      <c r="N3" s="11">
        <f t="shared" si="7"/>
        <v>-188333.3333</v>
      </c>
      <c r="O3" s="11">
        <f t="shared" si="8"/>
        <v>-188333.3333</v>
      </c>
      <c r="P3" s="11">
        <f t="shared" si="9"/>
        <v>-188333.3333</v>
      </c>
      <c r="Q3" s="11">
        <f t="shared" si="10"/>
        <v>565000</v>
      </c>
    </row>
    <row r="4">
      <c r="A4" s="1" t="s">
        <v>4386</v>
      </c>
      <c r="B4" s="8">
        <v>45810.0</v>
      </c>
      <c r="C4" s="1" t="s">
        <v>6</v>
      </c>
      <c r="D4" s="10">
        <v>17000.0</v>
      </c>
      <c r="E4" s="12"/>
      <c r="F4" s="1" t="s">
        <v>4387</v>
      </c>
      <c r="G4" s="11">
        <f t="shared" si="1"/>
        <v>17000</v>
      </c>
      <c r="H4" s="11">
        <f t="shared" si="2"/>
        <v>565000</v>
      </c>
      <c r="I4" s="11">
        <f t="shared" si="3"/>
        <v>0</v>
      </c>
      <c r="J4" s="11">
        <f t="shared" ref="J4:J225" si="11"> IF(ROW()=2, D4 - E4, J3 + D4 - E4)</f>
        <v>10017000</v>
      </c>
      <c r="K4" s="11">
        <f t="shared" si="4"/>
        <v>-548000</v>
      </c>
      <c r="L4" s="11">
        <f t="shared" si="5"/>
        <v>0</v>
      </c>
      <c r="M4" s="11">
        <f t="shared" si="6"/>
        <v>0</v>
      </c>
      <c r="N4" s="11">
        <f t="shared" ref="N4:N225" si="12">(K4/3)-L4</f>
        <v>-182666.6667</v>
      </c>
      <c r="O4" s="11">
        <f t="shared" ref="O4:O225" si="13">(K4/3)-M4</f>
        <v>-182666.6667</v>
      </c>
      <c r="P4" s="11">
        <f t="shared" ref="P4:P225" si="14">K4/3</f>
        <v>-182666.6667</v>
      </c>
      <c r="Q4" s="11">
        <f t="shared" si="10"/>
        <v>565000</v>
      </c>
    </row>
    <row r="5">
      <c r="A5" s="1" t="s">
        <v>4388</v>
      </c>
      <c r="B5" s="8">
        <v>45810.0</v>
      </c>
      <c r="C5" s="1" t="s">
        <v>6</v>
      </c>
      <c r="D5" s="10">
        <v>50000.0</v>
      </c>
      <c r="E5" s="12"/>
      <c r="F5" s="1" t="s">
        <v>4389</v>
      </c>
      <c r="G5" s="11">
        <f t="shared" si="1"/>
        <v>67000</v>
      </c>
      <c r="H5" s="11">
        <f t="shared" si="2"/>
        <v>565000</v>
      </c>
      <c r="I5" s="11">
        <f t="shared" si="3"/>
        <v>0</v>
      </c>
      <c r="J5" s="11">
        <f t="shared" si="11"/>
        <v>10067000</v>
      </c>
      <c r="K5" s="11">
        <f t="shared" si="4"/>
        <v>-498000</v>
      </c>
      <c r="L5" s="11">
        <f t="shared" si="5"/>
        <v>0</v>
      </c>
      <c r="M5" s="11">
        <f t="shared" si="6"/>
        <v>0</v>
      </c>
      <c r="N5" s="11">
        <f t="shared" si="12"/>
        <v>-166000</v>
      </c>
      <c r="O5" s="11">
        <f t="shared" si="13"/>
        <v>-166000</v>
      </c>
      <c r="P5" s="11">
        <f t="shared" si="14"/>
        <v>-166000</v>
      </c>
      <c r="Q5" s="11">
        <f t="shared" si="10"/>
        <v>565000</v>
      </c>
    </row>
    <row r="6">
      <c r="A6" s="1" t="s">
        <v>4390</v>
      </c>
      <c r="B6" s="8">
        <v>45810.0</v>
      </c>
      <c r="C6" s="1" t="s">
        <v>6</v>
      </c>
      <c r="D6" s="10">
        <v>1000000.0</v>
      </c>
      <c r="E6" s="12"/>
      <c r="F6" s="1" t="s">
        <v>2139</v>
      </c>
      <c r="G6" s="11">
        <f t="shared" si="1"/>
        <v>1067000</v>
      </c>
      <c r="H6" s="11">
        <f t="shared" si="2"/>
        <v>565000</v>
      </c>
      <c r="I6" s="11">
        <f t="shared" si="3"/>
        <v>0</v>
      </c>
      <c r="J6" s="11">
        <f t="shared" si="11"/>
        <v>11067000</v>
      </c>
      <c r="K6" s="11">
        <f t="shared" si="4"/>
        <v>502000</v>
      </c>
      <c r="L6" s="11">
        <f t="shared" si="5"/>
        <v>0</v>
      </c>
      <c r="M6" s="11">
        <f t="shared" si="6"/>
        <v>0</v>
      </c>
      <c r="N6" s="11">
        <f t="shared" si="12"/>
        <v>167333.3333</v>
      </c>
      <c r="O6" s="11">
        <f t="shared" si="13"/>
        <v>167333.3333</v>
      </c>
      <c r="P6" s="11">
        <f t="shared" si="14"/>
        <v>167333.3333</v>
      </c>
      <c r="Q6" s="11">
        <f t="shared" si="10"/>
        <v>565000</v>
      </c>
    </row>
    <row r="7">
      <c r="A7" s="1" t="s">
        <v>4391</v>
      </c>
      <c r="B7" s="8">
        <v>45810.0</v>
      </c>
      <c r="C7" s="1" t="s">
        <v>25</v>
      </c>
      <c r="D7" s="12"/>
      <c r="E7" s="10">
        <v>600000.0</v>
      </c>
      <c r="F7" s="1" t="s">
        <v>4392</v>
      </c>
      <c r="G7" s="11">
        <f t="shared" si="1"/>
        <v>1067000</v>
      </c>
      <c r="H7" s="11">
        <f t="shared" si="2"/>
        <v>1165000</v>
      </c>
      <c r="I7" s="11">
        <f t="shared" si="3"/>
        <v>0</v>
      </c>
      <c r="J7" s="11">
        <f t="shared" si="11"/>
        <v>10467000</v>
      </c>
      <c r="K7" s="11">
        <f t="shared" si="4"/>
        <v>-98000</v>
      </c>
      <c r="L7" s="11">
        <f t="shared" si="5"/>
        <v>0</v>
      </c>
      <c r="M7" s="11">
        <f t="shared" si="6"/>
        <v>0</v>
      </c>
      <c r="N7" s="11">
        <f t="shared" si="12"/>
        <v>-32666.66667</v>
      </c>
      <c r="O7" s="11">
        <f t="shared" si="13"/>
        <v>-32666.66667</v>
      </c>
      <c r="P7" s="11">
        <f t="shared" si="14"/>
        <v>-32666.66667</v>
      </c>
      <c r="Q7" s="11">
        <f t="shared" si="10"/>
        <v>565000</v>
      </c>
    </row>
    <row r="8">
      <c r="A8" s="1" t="s">
        <v>4393</v>
      </c>
      <c r="B8" s="8">
        <v>45810.0</v>
      </c>
      <c r="C8" s="1" t="s">
        <v>25</v>
      </c>
      <c r="D8" s="12"/>
      <c r="E8" s="10">
        <v>500000.0</v>
      </c>
      <c r="F8" s="1" t="s">
        <v>53</v>
      </c>
      <c r="G8" s="11">
        <f t="shared" si="1"/>
        <v>1067000</v>
      </c>
      <c r="H8" s="11">
        <f t="shared" si="2"/>
        <v>1665000</v>
      </c>
      <c r="I8" s="11">
        <f t="shared" si="3"/>
        <v>0</v>
      </c>
      <c r="J8" s="11">
        <f t="shared" si="11"/>
        <v>9967000</v>
      </c>
      <c r="K8" s="11">
        <f t="shared" si="4"/>
        <v>-598000</v>
      </c>
      <c r="L8" s="11">
        <f t="shared" si="5"/>
        <v>0</v>
      </c>
      <c r="M8" s="11">
        <f t="shared" si="6"/>
        <v>0</v>
      </c>
      <c r="N8" s="11">
        <f t="shared" si="12"/>
        <v>-199333.3333</v>
      </c>
      <c r="O8" s="11">
        <f t="shared" si="13"/>
        <v>-199333.3333</v>
      </c>
      <c r="P8" s="11">
        <f t="shared" si="14"/>
        <v>-199333.3333</v>
      </c>
      <c r="Q8" s="11">
        <f t="shared" si="10"/>
        <v>1065000</v>
      </c>
    </row>
    <row r="9">
      <c r="A9" s="1" t="s">
        <v>4394</v>
      </c>
      <c r="B9" s="8">
        <v>45810.0</v>
      </c>
      <c r="C9" s="1" t="s">
        <v>1969</v>
      </c>
      <c r="D9" s="10">
        <v>1000000.0</v>
      </c>
      <c r="F9" s="1" t="s">
        <v>4395</v>
      </c>
      <c r="G9" s="11">
        <f t="shared" si="1"/>
        <v>2067000</v>
      </c>
      <c r="H9" s="11">
        <f t="shared" si="2"/>
        <v>1665000</v>
      </c>
      <c r="I9" s="11">
        <f t="shared" si="3"/>
        <v>0</v>
      </c>
      <c r="J9" s="11">
        <f t="shared" si="11"/>
        <v>10967000</v>
      </c>
      <c r="K9" s="11">
        <f t="shared" si="4"/>
        <v>402000</v>
      </c>
      <c r="L9" s="11">
        <f t="shared" si="5"/>
        <v>0</v>
      </c>
      <c r="M9" s="11">
        <f t="shared" si="6"/>
        <v>0</v>
      </c>
      <c r="N9" s="11">
        <f t="shared" si="12"/>
        <v>134000</v>
      </c>
      <c r="O9" s="11">
        <f t="shared" si="13"/>
        <v>134000</v>
      </c>
      <c r="P9" s="11">
        <f t="shared" si="14"/>
        <v>134000</v>
      </c>
      <c r="Q9" s="11">
        <f t="shared" si="10"/>
        <v>1065000</v>
      </c>
    </row>
    <row r="10">
      <c r="A10" s="1" t="s">
        <v>4396</v>
      </c>
      <c r="B10" s="8">
        <v>45810.0</v>
      </c>
      <c r="C10" s="1" t="s">
        <v>6</v>
      </c>
      <c r="D10" s="10">
        <v>300000.0</v>
      </c>
      <c r="E10" s="12"/>
      <c r="F10" s="1" t="s">
        <v>4397</v>
      </c>
      <c r="G10" s="11">
        <f t="shared" si="1"/>
        <v>2367000</v>
      </c>
      <c r="H10" s="11">
        <f t="shared" si="2"/>
        <v>1665000</v>
      </c>
      <c r="I10" s="11">
        <f t="shared" si="3"/>
        <v>0</v>
      </c>
      <c r="J10" s="11">
        <f t="shared" si="11"/>
        <v>11267000</v>
      </c>
      <c r="K10" s="11">
        <f t="shared" si="4"/>
        <v>702000</v>
      </c>
      <c r="L10" s="11">
        <f t="shared" si="5"/>
        <v>0</v>
      </c>
      <c r="M10" s="11">
        <f t="shared" si="6"/>
        <v>0</v>
      </c>
      <c r="N10" s="11">
        <f t="shared" si="12"/>
        <v>234000</v>
      </c>
      <c r="O10" s="11">
        <f t="shared" si="13"/>
        <v>234000</v>
      </c>
      <c r="P10" s="11">
        <f t="shared" si="14"/>
        <v>234000</v>
      </c>
      <c r="Q10" s="11">
        <f t="shared" si="10"/>
        <v>1065000</v>
      </c>
    </row>
    <row r="11">
      <c r="A11" s="1" t="s">
        <v>4398</v>
      </c>
      <c r="B11" s="8">
        <v>45810.0</v>
      </c>
      <c r="C11" s="1" t="s">
        <v>6</v>
      </c>
      <c r="D11" s="10">
        <v>42500.0</v>
      </c>
      <c r="E11" s="12"/>
      <c r="F11" s="1" t="s">
        <v>4399</v>
      </c>
      <c r="G11" s="11">
        <f t="shared" si="1"/>
        <v>2409500</v>
      </c>
      <c r="H11" s="11">
        <f t="shared" si="2"/>
        <v>1665000</v>
      </c>
      <c r="I11" s="11">
        <f t="shared" si="3"/>
        <v>0</v>
      </c>
      <c r="J11" s="11">
        <f t="shared" si="11"/>
        <v>11309500</v>
      </c>
      <c r="K11" s="11">
        <f t="shared" si="4"/>
        <v>744500</v>
      </c>
      <c r="L11" s="11">
        <f t="shared" si="5"/>
        <v>0</v>
      </c>
      <c r="M11" s="11">
        <f t="shared" si="6"/>
        <v>0</v>
      </c>
      <c r="N11" s="11">
        <f t="shared" si="12"/>
        <v>248166.6667</v>
      </c>
      <c r="O11" s="11">
        <f t="shared" si="13"/>
        <v>248166.6667</v>
      </c>
      <c r="P11" s="11">
        <f t="shared" si="14"/>
        <v>248166.6667</v>
      </c>
      <c r="Q11" s="11">
        <f t="shared" si="10"/>
        <v>1065000</v>
      </c>
    </row>
    <row r="12">
      <c r="A12" s="1" t="s">
        <v>4400</v>
      </c>
      <c r="B12" s="8">
        <v>45810.0</v>
      </c>
      <c r="C12" s="1" t="s">
        <v>6</v>
      </c>
      <c r="D12" s="10">
        <v>50000.0</v>
      </c>
      <c r="E12" s="12"/>
      <c r="F12" s="1" t="s">
        <v>4401</v>
      </c>
      <c r="G12" s="11">
        <f t="shared" si="1"/>
        <v>2459500</v>
      </c>
      <c r="H12" s="11">
        <f t="shared" si="2"/>
        <v>1665000</v>
      </c>
      <c r="I12" s="11">
        <f t="shared" si="3"/>
        <v>0</v>
      </c>
      <c r="J12" s="11">
        <f t="shared" si="11"/>
        <v>11359500</v>
      </c>
      <c r="K12" s="11">
        <f t="shared" si="4"/>
        <v>794500</v>
      </c>
      <c r="L12" s="11">
        <f t="shared" si="5"/>
        <v>0</v>
      </c>
      <c r="M12" s="11">
        <f t="shared" si="6"/>
        <v>0</v>
      </c>
      <c r="N12" s="11">
        <f t="shared" si="12"/>
        <v>264833.3333</v>
      </c>
      <c r="O12" s="11">
        <f t="shared" si="13"/>
        <v>264833.3333</v>
      </c>
      <c r="P12" s="11">
        <f t="shared" si="14"/>
        <v>264833.3333</v>
      </c>
      <c r="Q12" s="11">
        <f t="shared" si="10"/>
        <v>1065000</v>
      </c>
    </row>
    <row r="13">
      <c r="A13" s="1" t="s">
        <v>4402</v>
      </c>
      <c r="B13" s="8">
        <v>45810.0</v>
      </c>
      <c r="C13" s="1" t="s">
        <v>4403</v>
      </c>
      <c r="D13" s="12"/>
      <c r="E13" s="10">
        <v>5964000.0</v>
      </c>
      <c r="F13" s="1" t="s">
        <v>4404</v>
      </c>
      <c r="G13" s="11">
        <f t="shared" si="1"/>
        <v>2459500</v>
      </c>
      <c r="H13" s="11">
        <f>IF(ROW()=2, 0, IF(OR(C13="BIAYA", C13="KOMISI"), H12 + E13, H12))</f>
        <v>7629000</v>
      </c>
      <c r="I13" s="11">
        <f t="shared" si="3"/>
        <v>0</v>
      </c>
      <c r="J13" s="11">
        <f t="shared" si="11"/>
        <v>5395500</v>
      </c>
      <c r="K13" s="11">
        <f t="shared" si="4"/>
        <v>-5169500</v>
      </c>
      <c r="L13" s="11">
        <f t="shared" si="5"/>
        <v>0</v>
      </c>
      <c r="M13" s="11">
        <f t="shared" si="6"/>
        <v>0</v>
      </c>
      <c r="N13" s="11">
        <f t="shared" si="12"/>
        <v>-1723166.667</v>
      </c>
      <c r="O13" s="11">
        <f t="shared" si="13"/>
        <v>-1723166.667</v>
      </c>
      <c r="P13" s="11">
        <f t="shared" si="14"/>
        <v>-1723166.667</v>
      </c>
      <c r="Q13" s="11">
        <f t="shared" si="10"/>
        <v>1065000</v>
      </c>
    </row>
    <row r="14">
      <c r="A14" s="1" t="s">
        <v>4405</v>
      </c>
      <c r="B14" s="8">
        <v>45811.0</v>
      </c>
      <c r="C14" s="1" t="s">
        <v>6</v>
      </c>
      <c r="D14" s="10">
        <v>1489600.0</v>
      </c>
      <c r="E14" s="12"/>
      <c r="F14" s="1" t="s">
        <v>4406</v>
      </c>
      <c r="G14" s="11">
        <f t="shared" si="1"/>
        <v>3949100</v>
      </c>
      <c r="H14" s="11">
        <f t="shared" ref="H14:H225" si="15">IF(ROW()=2, 0, IF(OR(C14="BIAYA", C14="TABUNGAN"), H13 + E14, H13))</f>
        <v>7629000</v>
      </c>
      <c r="I14" s="11">
        <f t="shared" si="3"/>
        <v>0</v>
      </c>
      <c r="J14" s="11">
        <f t="shared" si="11"/>
        <v>6885100</v>
      </c>
      <c r="K14" s="11">
        <f t="shared" si="4"/>
        <v>-3679900</v>
      </c>
      <c r="L14" s="11">
        <f t="shared" si="5"/>
        <v>0</v>
      </c>
      <c r="M14" s="11">
        <f t="shared" si="6"/>
        <v>0</v>
      </c>
      <c r="N14" s="11">
        <f t="shared" si="12"/>
        <v>-1226633.333</v>
      </c>
      <c r="O14" s="11">
        <f t="shared" si="13"/>
        <v>-1226633.333</v>
      </c>
      <c r="P14" s="11">
        <f t="shared" si="14"/>
        <v>-1226633.333</v>
      </c>
      <c r="Q14" s="11">
        <f t="shared" si="10"/>
        <v>1065000</v>
      </c>
    </row>
    <row r="15">
      <c r="A15" s="1" t="s">
        <v>4407</v>
      </c>
      <c r="B15" s="8">
        <v>45811.0</v>
      </c>
      <c r="C15" s="1" t="s">
        <v>25</v>
      </c>
      <c r="D15" s="12"/>
      <c r="E15" s="10">
        <v>7000.0</v>
      </c>
      <c r="F15" s="1" t="s">
        <v>2386</v>
      </c>
      <c r="G15" s="11">
        <f t="shared" si="1"/>
        <v>3949100</v>
      </c>
      <c r="H15" s="11">
        <f t="shared" si="15"/>
        <v>7636000</v>
      </c>
      <c r="I15" s="11">
        <f t="shared" si="3"/>
        <v>0</v>
      </c>
      <c r="J15" s="11">
        <f t="shared" si="11"/>
        <v>6878100</v>
      </c>
      <c r="K15" s="11">
        <f t="shared" si="4"/>
        <v>-3686900</v>
      </c>
      <c r="L15" s="11">
        <f t="shared" si="5"/>
        <v>0</v>
      </c>
      <c r="M15" s="11">
        <f t="shared" si="6"/>
        <v>0</v>
      </c>
      <c r="N15" s="11">
        <f t="shared" si="12"/>
        <v>-1228966.667</v>
      </c>
      <c r="O15" s="11">
        <f t="shared" si="13"/>
        <v>-1228966.667</v>
      </c>
      <c r="P15" s="11">
        <f t="shared" si="14"/>
        <v>-1228966.667</v>
      </c>
      <c r="Q15" s="11">
        <f t="shared" si="10"/>
        <v>1065000</v>
      </c>
    </row>
    <row r="16">
      <c r="A16" s="1" t="s">
        <v>4408</v>
      </c>
      <c r="B16" s="8">
        <v>45811.0</v>
      </c>
      <c r="C16" s="1" t="s">
        <v>6</v>
      </c>
      <c r="D16" s="10">
        <v>72000.0</v>
      </c>
      <c r="E16" s="12"/>
      <c r="F16" s="1" t="s">
        <v>4409</v>
      </c>
      <c r="G16" s="11">
        <f t="shared" si="1"/>
        <v>4021100</v>
      </c>
      <c r="H16" s="11">
        <f t="shared" si="15"/>
        <v>7636000</v>
      </c>
      <c r="I16" s="11">
        <f t="shared" si="3"/>
        <v>0</v>
      </c>
      <c r="J16" s="11">
        <f t="shared" si="11"/>
        <v>6950100</v>
      </c>
      <c r="K16" s="11">
        <f t="shared" si="4"/>
        <v>-3614900</v>
      </c>
      <c r="L16" s="11">
        <f t="shared" si="5"/>
        <v>0</v>
      </c>
      <c r="M16" s="11">
        <f t="shared" si="6"/>
        <v>0</v>
      </c>
      <c r="N16" s="11">
        <f t="shared" si="12"/>
        <v>-1204966.667</v>
      </c>
      <c r="O16" s="11">
        <f t="shared" si="13"/>
        <v>-1204966.667</v>
      </c>
      <c r="P16" s="11">
        <f t="shared" si="14"/>
        <v>-1204966.667</v>
      </c>
      <c r="Q16" s="11">
        <f t="shared" si="10"/>
        <v>1065000</v>
      </c>
    </row>
    <row r="17">
      <c r="A17" s="1" t="s">
        <v>4410</v>
      </c>
      <c r="B17" s="8">
        <v>45811.0</v>
      </c>
      <c r="C17" s="1" t="s">
        <v>6</v>
      </c>
      <c r="D17" s="10">
        <v>20000.0</v>
      </c>
      <c r="E17" s="12"/>
      <c r="F17" s="1" t="s">
        <v>4411</v>
      </c>
      <c r="G17" s="11">
        <f t="shared" si="1"/>
        <v>4041100</v>
      </c>
      <c r="H17" s="11">
        <f t="shared" si="15"/>
        <v>7636000</v>
      </c>
      <c r="I17" s="11">
        <f t="shared" si="3"/>
        <v>0</v>
      </c>
      <c r="J17" s="11">
        <f t="shared" si="11"/>
        <v>6970100</v>
      </c>
      <c r="K17" s="11">
        <f t="shared" si="4"/>
        <v>-3594900</v>
      </c>
      <c r="L17" s="11">
        <f t="shared" si="5"/>
        <v>0</v>
      </c>
      <c r="M17" s="11">
        <f t="shared" si="6"/>
        <v>0</v>
      </c>
      <c r="N17" s="11">
        <f t="shared" si="12"/>
        <v>-1198300</v>
      </c>
      <c r="O17" s="11">
        <f t="shared" si="13"/>
        <v>-1198300</v>
      </c>
      <c r="P17" s="11">
        <f t="shared" si="14"/>
        <v>-1198300</v>
      </c>
      <c r="Q17" s="11">
        <f t="shared" si="10"/>
        <v>1065000</v>
      </c>
    </row>
    <row r="18">
      <c r="A18" s="1" t="s">
        <v>4412</v>
      </c>
      <c r="B18" s="8">
        <v>45811.0</v>
      </c>
      <c r="C18" s="1" t="s">
        <v>25</v>
      </c>
      <c r="D18" s="12"/>
      <c r="E18" s="10">
        <v>380000.0</v>
      </c>
      <c r="F18" s="1" t="s">
        <v>68</v>
      </c>
      <c r="G18" s="11">
        <f t="shared" si="1"/>
        <v>4041100</v>
      </c>
      <c r="H18" s="11">
        <f t="shared" si="15"/>
        <v>8016000</v>
      </c>
      <c r="I18" s="11">
        <f t="shared" si="3"/>
        <v>0</v>
      </c>
      <c r="J18" s="11">
        <f t="shared" si="11"/>
        <v>6590100</v>
      </c>
      <c r="K18" s="11">
        <f t="shared" si="4"/>
        <v>-3974900</v>
      </c>
      <c r="L18" s="11">
        <f t="shared" si="5"/>
        <v>0</v>
      </c>
      <c r="M18" s="11">
        <f t="shared" si="6"/>
        <v>0</v>
      </c>
      <c r="N18" s="11">
        <f t="shared" si="12"/>
        <v>-1324966.667</v>
      </c>
      <c r="O18" s="11">
        <f t="shared" si="13"/>
        <v>-1324966.667</v>
      </c>
      <c r="P18" s="11">
        <f t="shared" si="14"/>
        <v>-1324966.667</v>
      </c>
      <c r="Q18" s="11">
        <f t="shared" si="10"/>
        <v>1065000</v>
      </c>
    </row>
    <row r="19">
      <c r="A19" s="1" t="s">
        <v>4413</v>
      </c>
      <c r="B19" s="8">
        <v>45811.0</v>
      </c>
      <c r="C19" s="1" t="s">
        <v>25</v>
      </c>
      <c r="D19" s="12"/>
      <c r="E19" s="10">
        <v>186600.0</v>
      </c>
      <c r="F19" s="1" t="s">
        <v>4414</v>
      </c>
      <c r="G19" s="11">
        <f t="shared" si="1"/>
        <v>4041100</v>
      </c>
      <c r="H19" s="11">
        <f t="shared" si="15"/>
        <v>8202600</v>
      </c>
      <c r="I19" s="11">
        <f t="shared" si="3"/>
        <v>0</v>
      </c>
      <c r="J19" s="11">
        <f t="shared" si="11"/>
        <v>6403500</v>
      </c>
      <c r="K19" s="11">
        <f t="shared" si="4"/>
        <v>-4161500</v>
      </c>
      <c r="L19" s="11">
        <f t="shared" si="5"/>
        <v>0</v>
      </c>
      <c r="M19" s="11">
        <f t="shared" si="6"/>
        <v>0</v>
      </c>
      <c r="N19" s="11">
        <f t="shared" si="12"/>
        <v>-1387166.667</v>
      </c>
      <c r="O19" s="11">
        <f t="shared" si="13"/>
        <v>-1387166.667</v>
      </c>
      <c r="P19" s="11">
        <f t="shared" si="14"/>
        <v>-1387166.667</v>
      </c>
      <c r="Q19" s="11">
        <f t="shared" si="10"/>
        <v>1065000</v>
      </c>
    </row>
    <row r="20">
      <c r="A20" s="1" t="s">
        <v>4415</v>
      </c>
      <c r="B20" s="8">
        <v>45812.0</v>
      </c>
      <c r="C20" s="1" t="s">
        <v>1969</v>
      </c>
      <c r="D20" s="10">
        <v>866000.0</v>
      </c>
      <c r="E20" s="12"/>
      <c r="F20" s="1" t="s">
        <v>4416</v>
      </c>
      <c r="G20" s="11">
        <f t="shared" si="1"/>
        <v>4907100</v>
      </c>
      <c r="H20" s="11">
        <f t="shared" si="15"/>
        <v>8202600</v>
      </c>
      <c r="I20" s="11">
        <f t="shared" si="3"/>
        <v>0</v>
      </c>
      <c r="J20" s="11">
        <f t="shared" si="11"/>
        <v>7269500</v>
      </c>
      <c r="K20" s="11">
        <f t="shared" si="4"/>
        <v>-3295500</v>
      </c>
      <c r="L20" s="11">
        <f t="shared" si="5"/>
        <v>0</v>
      </c>
      <c r="M20" s="11">
        <f t="shared" si="6"/>
        <v>0</v>
      </c>
      <c r="N20" s="11">
        <f t="shared" si="12"/>
        <v>-1098500</v>
      </c>
      <c r="O20" s="11">
        <f t="shared" si="13"/>
        <v>-1098500</v>
      </c>
      <c r="P20" s="11">
        <f t="shared" si="14"/>
        <v>-1098500</v>
      </c>
      <c r="Q20" s="11">
        <f t="shared" si="10"/>
        <v>1065000</v>
      </c>
    </row>
    <row r="21">
      <c r="A21" s="1" t="s">
        <v>4417</v>
      </c>
      <c r="B21" s="8">
        <v>45812.0</v>
      </c>
      <c r="C21" s="1" t="s">
        <v>25</v>
      </c>
      <c r="D21" s="12"/>
      <c r="E21" s="10">
        <v>36000.0</v>
      </c>
      <c r="F21" s="1" t="s">
        <v>62</v>
      </c>
      <c r="G21" s="11">
        <f t="shared" si="1"/>
        <v>4907100</v>
      </c>
      <c r="H21" s="11">
        <f t="shared" si="15"/>
        <v>8238600</v>
      </c>
      <c r="I21" s="11">
        <f t="shared" si="3"/>
        <v>0</v>
      </c>
      <c r="J21" s="11">
        <f t="shared" si="11"/>
        <v>7233500</v>
      </c>
      <c r="K21" s="11">
        <f t="shared" si="4"/>
        <v>-3331500</v>
      </c>
      <c r="L21" s="11">
        <f t="shared" si="5"/>
        <v>0</v>
      </c>
      <c r="M21" s="11">
        <f t="shared" si="6"/>
        <v>0</v>
      </c>
      <c r="N21" s="11">
        <f t="shared" si="12"/>
        <v>-1110500</v>
      </c>
      <c r="O21" s="11">
        <f t="shared" si="13"/>
        <v>-1110500</v>
      </c>
      <c r="P21" s="11">
        <f t="shared" si="14"/>
        <v>-1110500</v>
      </c>
      <c r="Q21" s="11">
        <f t="shared" si="10"/>
        <v>1065000</v>
      </c>
    </row>
    <row r="22">
      <c r="A22" s="1" t="s">
        <v>4418</v>
      </c>
      <c r="B22" s="8">
        <v>45812.0</v>
      </c>
      <c r="C22" s="1" t="s">
        <v>25</v>
      </c>
      <c r="D22" s="12"/>
      <c r="E22" s="10">
        <v>650000.0</v>
      </c>
      <c r="F22" s="1" t="s">
        <v>4419</v>
      </c>
      <c r="G22" s="11">
        <f t="shared" si="1"/>
        <v>4907100</v>
      </c>
      <c r="H22" s="11">
        <f t="shared" si="15"/>
        <v>8888600</v>
      </c>
      <c r="I22" s="11">
        <f t="shared" si="3"/>
        <v>0</v>
      </c>
      <c r="J22" s="11">
        <f t="shared" si="11"/>
        <v>6583500</v>
      </c>
      <c r="K22" s="11">
        <f t="shared" si="4"/>
        <v>-3981500</v>
      </c>
      <c r="L22" s="11">
        <f t="shared" si="5"/>
        <v>0</v>
      </c>
      <c r="M22" s="11">
        <f t="shared" si="6"/>
        <v>0</v>
      </c>
      <c r="N22" s="11">
        <f t="shared" si="12"/>
        <v>-1327166.667</v>
      </c>
      <c r="O22" s="11">
        <f t="shared" si="13"/>
        <v>-1327166.667</v>
      </c>
      <c r="P22" s="11">
        <f t="shared" si="14"/>
        <v>-1327166.667</v>
      </c>
      <c r="Q22" s="11">
        <f t="shared" si="10"/>
        <v>1065000</v>
      </c>
    </row>
    <row r="23">
      <c r="A23" s="1" t="s">
        <v>4420</v>
      </c>
      <c r="B23" s="8">
        <v>45812.0</v>
      </c>
      <c r="C23" s="1" t="s">
        <v>34</v>
      </c>
      <c r="D23" s="12"/>
      <c r="E23" s="10">
        <v>469000.0</v>
      </c>
      <c r="F23" s="1" t="s">
        <v>37</v>
      </c>
      <c r="G23" s="11">
        <f t="shared" si="1"/>
        <v>4907100</v>
      </c>
      <c r="H23" s="11">
        <f t="shared" si="15"/>
        <v>8888600</v>
      </c>
      <c r="I23" s="11">
        <f t="shared" si="3"/>
        <v>469000</v>
      </c>
      <c r="J23" s="11">
        <f t="shared" si="11"/>
        <v>6114500</v>
      </c>
      <c r="K23" s="11">
        <f t="shared" si="4"/>
        <v>-4450500</v>
      </c>
      <c r="L23" s="11">
        <f t="shared" si="5"/>
        <v>0</v>
      </c>
      <c r="M23" s="11">
        <f t="shared" si="6"/>
        <v>0</v>
      </c>
      <c r="N23" s="11">
        <f t="shared" si="12"/>
        <v>-1483500</v>
      </c>
      <c r="O23" s="11">
        <f t="shared" si="13"/>
        <v>-1483500</v>
      </c>
      <c r="P23" s="11">
        <f t="shared" si="14"/>
        <v>-1483500</v>
      </c>
      <c r="Q23" s="11">
        <f t="shared" si="10"/>
        <v>1065000</v>
      </c>
    </row>
    <row r="24">
      <c r="A24" s="1" t="s">
        <v>4421</v>
      </c>
      <c r="B24" s="8">
        <v>45812.0</v>
      </c>
      <c r="C24" s="1" t="s">
        <v>25</v>
      </c>
      <c r="D24" s="12"/>
      <c r="E24" s="10">
        <v>70000.0</v>
      </c>
      <c r="F24" s="1" t="s">
        <v>4422</v>
      </c>
      <c r="G24" s="11">
        <f t="shared" si="1"/>
        <v>4907100</v>
      </c>
      <c r="H24" s="11">
        <f t="shared" si="15"/>
        <v>8958600</v>
      </c>
      <c r="I24" s="11">
        <f t="shared" si="3"/>
        <v>469000</v>
      </c>
      <c r="J24" s="11">
        <f t="shared" si="11"/>
        <v>6044500</v>
      </c>
      <c r="K24" s="11">
        <f t="shared" si="4"/>
        <v>-4520500</v>
      </c>
      <c r="L24" s="11">
        <f t="shared" si="5"/>
        <v>0</v>
      </c>
      <c r="M24" s="11">
        <f t="shared" si="6"/>
        <v>0</v>
      </c>
      <c r="N24" s="11">
        <f t="shared" si="12"/>
        <v>-1506833.333</v>
      </c>
      <c r="O24" s="11">
        <f t="shared" si="13"/>
        <v>-1506833.333</v>
      </c>
      <c r="P24" s="11">
        <f t="shared" si="14"/>
        <v>-1506833.333</v>
      </c>
      <c r="Q24" s="11">
        <f t="shared" si="10"/>
        <v>1065000</v>
      </c>
    </row>
    <row r="25">
      <c r="A25" s="1" t="s">
        <v>4423</v>
      </c>
      <c r="B25" s="8">
        <v>45812.0</v>
      </c>
      <c r="C25" s="1" t="s">
        <v>25</v>
      </c>
      <c r="D25" s="12"/>
      <c r="E25" s="10">
        <v>150000.0</v>
      </c>
      <c r="F25" s="1" t="s">
        <v>53</v>
      </c>
      <c r="G25" s="11">
        <f t="shared" si="1"/>
        <v>4907100</v>
      </c>
      <c r="H25" s="11">
        <f t="shared" si="15"/>
        <v>9108600</v>
      </c>
      <c r="I25" s="11">
        <f t="shared" si="3"/>
        <v>469000</v>
      </c>
      <c r="J25" s="11">
        <f t="shared" si="11"/>
        <v>5894500</v>
      </c>
      <c r="K25" s="11">
        <f t="shared" si="4"/>
        <v>-4670500</v>
      </c>
      <c r="L25" s="11">
        <f t="shared" si="5"/>
        <v>0</v>
      </c>
      <c r="M25" s="11">
        <f t="shared" si="6"/>
        <v>0</v>
      </c>
      <c r="N25" s="11">
        <f t="shared" si="12"/>
        <v>-1556833.333</v>
      </c>
      <c r="O25" s="11">
        <f t="shared" si="13"/>
        <v>-1556833.333</v>
      </c>
      <c r="P25" s="11">
        <f t="shared" si="14"/>
        <v>-1556833.333</v>
      </c>
      <c r="Q25" s="11">
        <f t="shared" si="10"/>
        <v>1215000</v>
      </c>
    </row>
    <row r="26">
      <c r="A26" s="1" t="s">
        <v>4424</v>
      </c>
      <c r="B26" s="8">
        <v>45812.0</v>
      </c>
      <c r="C26" s="1" t="s">
        <v>25</v>
      </c>
      <c r="D26" s="12"/>
      <c r="E26" s="10">
        <v>72000.0</v>
      </c>
      <c r="F26" s="1" t="s">
        <v>311</v>
      </c>
      <c r="G26" s="11">
        <f t="shared" si="1"/>
        <v>4907100</v>
      </c>
      <c r="H26" s="11">
        <f t="shared" si="15"/>
        <v>9180600</v>
      </c>
      <c r="I26" s="11">
        <f t="shared" si="3"/>
        <v>469000</v>
      </c>
      <c r="J26" s="11">
        <f t="shared" si="11"/>
        <v>5822500</v>
      </c>
      <c r="K26" s="11">
        <f t="shared" si="4"/>
        <v>-4742500</v>
      </c>
      <c r="L26" s="11">
        <f t="shared" si="5"/>
        <v>0</v>
      </c>
      <c r="M26" s="11">
        <f t="shared" si="6"/>
        <v>0</v>
      </c>
      <c r="N26" s="11">
        <f t="shared" si="12"/>
        <v>-1580833.333</v>
      </c>
      <c r="O26" s="11">
        <f t="shared" si="13"/>
        <v>-1580833.333</v>
      </c>
      <c r="P26" s="11">
        <f t="shared" si="14"/>
        <v>-1580833.333</v>
      </c>
      <c r="Q26" s="11">
        <f t="shared" si="10"/>
        <v>1215000</v>
      </c>
    </row>
    <row r="27">
      <c r="A27" s="1" t="s">
        <v>4425</v>
      </c>
      <c r="B27" s="8">
        <v>45812.0</v>
      </c>
      <c r="C27" s="1" t="s">
        <v>25</v>
      </c>
      <c r="D27" s="12"/>
      <c r="E27" s="10">
        <v>303000.0</v>
      </c>
      <c r="F27" s="1" t="s">
        <v>313</v>
      </c>
      <c r="G27" s="11">
        <f t="shared" si="1"/>
        <v>4907100</v>
      </c>
      <c r="H27" s="11">
        <f t="shared" si="15"/>
        <v>9483600</v>
      </c>
      <c r="I27" s="11">
        <f t="shared" si="3"/>
        <v>469000</v>
      </c>
      <c r="J27" s="11">
        <f t="shared" si="11"/>
        <v>5519500</v>
      </c>
      <c r="K27" s="11">
        <f t="shared" si="4"/>
        <v>-5045500</v>
      </c>
      <c r="L27" s="11">
        <f t="shared" si="5"/>
        <v>0</v>
      </c>
      <c r="M27" s="11">
        <f t="shared" si="6"/>
        <v>0</v>
      </c>
      <c r="N27" s="11">
        <f t="shared" si="12"/>
        <v>-1681833.333</v>
      </c>
      <c r="O27" s="11">
        <f t="shared" si="13"/>
        <v>-1681833.333</v>
      </c>
      <c r="P27" s="11">
        <f t="shared" si="14"/>
        <v>-1681833.333</v>
      </c>
      <c r="Q27" s="11">
        <f t="shared" si="10"/>
        <v>1215000</v>
      </c>
    </row>
    <row r="28">
      <c r="A28" s="1" t="s">
        <v>4426</v>
      </c>
      <c r="B28" s="8">
        <v>45812.0</v>
      </c>
      <c r="C28" s="1" t="s">
        <v>25</v>
      </c>
      <c r="D28" s="12"/>
      <c r="E28" s="10">
        <v>49000.0</v>
      </c>
      <c r="F28" s="1" t="s">
        <v>4427</v>
      </c>
      <c r="G28" s="11">
        <f t="shared" si="1"/>
        <v>4907100</v>
      </c>
      <c r="H28" s="11">
        <f t="shared" si="15"/>
        <v>9532600</v>
      </c>
      <c r="I28" s="11">
        <f t="shared" si="3"/>
        <v>469000</v>
      </c>
      <c r="J28" s="11">
        <f t="shared" si="11"/>
        <v>5470500</v>
      </c>
      <c r="K28" s="11">
        <f t="shared" si="4"/>
        <v>-5094500</v>
      </c>
      <c r="L28" s="11">
        <f t="shared" si="5"/>
        <v>0</v>
      </c>
      <c r="M28" s="11">
        <f t="shared" si="6"/>
        <v>0</v>
      </c>
      <c r="N28" s="11">
        <f t="shared" si="12"/>
        <v>-1698166.667</v>
      </c>
      <c r="O28" s="11">
        <f t="shared" si="13"/>
        <v>-1698166.667</v>
      </c>
      <c r="P28" s="11">
        <f t="shared" si="14"/>
        <v>-1698166.667</v>
      </c>
      <c r="Q28" s="11">
        <f t="shared" si="10"/>
        <v>1215000</v>
      </c>
    </row>
    <row r="29">
      <c r="A29" s="1" t="s">
        <v>4428</v>
      </c>
      <c r="B29" s="8">
        <v>45811.0</v>
      </c>
      <c r="C29" s="1" t="s">
        <v>6</v>
      </c>
      <c r="D29" s="10">
        <v>150000.0</v>
      </c>
      <c r="E29" s="12"/>
      <c r="F29" s="1" t="s">
        <v>4429</v>
      </c>
      <c r="G29" s="11">
        <f t="shared" si="1"/>
        <v>5057100</v>
      </c>
      <c r="H29" s="11">
        <f t="shared" si="15"/>
        <v>9532600</v>
      </c>
      <c r="I29" s="11">
        <f t="shared" si="3"/>
        <v>469000</v>
      </c>
      <c r="J29" s="11">
        <f t="shared" si="11"/>
        <v>5620500</v>
      </c>
      <c r="K29" s="11">
        <f t="shared" si="4"/>
        <v>-4944500</v>
      </c>
      <c r="L29" s="11">
        <f t="shared" si="5"/>
        <v>0</v>
      </c>
      <c r="M29" s="11">
        <f t="shared" si="6"/>
        <v>0</v>
      </c>
      <c r="N29" s="11">
        <f t="shared" si="12"/>
        <v>-1648166.667</v>
      </c>
      <c r="O29" s="11">
        <f t="shared" si="13"/>
        <v>-1648166.667</v>
      </c>
      <c r="P29" s="11">
        <f t="shared" si="14"/>
        <v>-1648166.667</v>
      </c>
      <c r="Q29" s="11">
        <f t="shared" si="10"/>
        <v>1215000</v>
      </c>
    </row>
    <row r="30">
      <c r="A30" s="1" t="s">
        <v>4430</v>
      </c>
      <c r="B30" s="8">
        <v>45811.0</v>
      </c>
      <c r="C30" s="1" t="s">
        <v>6</v>
      </c>
      <c r="D30" s="10">
        <v>1454000.0</v>
      </c>
      <c r="E30" s="12"/>
      <c r="F30" s="1" t="s">
        <v>4431</v>
      </c>
      <c r="G30" s="11">
        <f t="shared" si="1"/>
        <v>6511100</v>
      </c>
      <c r="H30" s="11">
        <f t="shared" si="15"/>
        <v>9532600</v>
      </c>
      <c r="I30" s="11">
        <f t="shared" si="3"/>
        <v>469000</v>
      </c>
      <c r="J30" s="11">
        <f t="shared" si="11"/>
        <v>7074500</v>
      </c>
      <c r="K30" s="11">
        <f t="shared" si="4"/>
        <v>-3490500</v>
      </c>
      <c r="L30" s="11">
        <f t="shared" si="5"/>
        <v>0</v>
      </c>
      <c r="M30" s="11">
        <f t="shared" si="6"/>
        <v>0</v>
      </c>
      <c r="N30" s="11">
        <f t="shared" si="12"/>
        <v>-1163500</v>
      </c>
      <c r="O30" s="11">
        <f t="shared" si="13"/>
        <v>-1163500</v>
      </c>
      <c r="P30" s="11">
        <f t="shared" si="14"/>
        <v>-1163500</v>
      </c>
      <c r="Q30" s="11">
        <f t="shared" si="10"/>
        <v>1215000</v>
      </c>
    </row>
    <row r="31">
      <c r="A31" s="1" t="s">
        <v>4432</v>
      </c>
      <c r="B31" s="8">
        <v>45811.0</v>
      </c>
      <c r="C31" s="1" t="s">
        <v>6</v>
      </c>
      <c r="D31" s="10">
        <v>42000.0</v>
      </c>
      <c r="E31" s="12"/>
      <c r="F31" s="1" t="s">
        <v>2056</v>
      </c>
      <c r="G31" s="11">
        <f t="shared" si="1"/>
        <v>6553100</v>
      </c>
      <c r="H31" s="11">
        <f t="shared" si="15"/>
        <v>9532600</v>
      </c>
      <c r="I31" s="11">
        <f t="shared" si="3"/>
        <v>469000</v>
      </c>
      <c r="J31" s="11">
        <f t="shared" si="11"/>
        <v>7116500</v>
      </c>
      <c r="K31" s="11">
        <f t="shared" si="4"/>
        <v>-3448500</v>
      </c>
      <c r="L31" s="11">
        <f t="shared" si="5"/>
        <v>0</v>
      </c>
      <c r="M31" s="11">
        <f t="shared" si="6"/>
        <v>0</v>
      </c>
      <c r="N31" s="11">
        <f t="shared" si="12"/>
        <v>-1149500</v>
      </c>
      <c r="O31" s="11">
        <f t="shared" si="13"/>
        <v>-1149500</v>
      </c>
      <c r="P31" s="11">
        <f t="shared" si="14"/>
        <v>-1149500</v>
      </c>
      <c r="Q31" s="11">
        <f t="shared" si="10"/>
        <v>1215000</v>
      </c>
    </row>
    <row r="32">
      <c r="A32" s="14" t="s">
        <v>4433</v>
      </c>
      <c r="B32" s="8">
        <v>45812.0</v>
      </c>
      <c r="C32" s="1" t="s">
        <v>6</v>
      </c>
      <c r="D32" s="10">
        <v>245000.0</v>
      </c>
      <c r="E32" s="12"/>
      <c r="F32" s="1" t="s">
        <v>4434</v>
      </c>
      <c r="G32" s="11">
        <f t="shared" si="1"/>
        <v>6798100</v>
      </c>
      <c r="H32" s="11">
        <f t="shared" si="15"/>
        <v>9532600</v>
      </c>
      <c r="I32" s="11">
        <f t="shared" si="3"/>
        <v>469000</v>
      </c>
      <c r="J32" s="11">
        <f t="shared" si="11"/>
        <v>7361500</v>
      </c>
      <c r="K32" s="11">
        <f t="shared" si="4"/>
        <v>-3203500</v>
      </c>
      <c r="L32" s="11">
        <f t="shared" si="5"/>
        <v>0</v>
      </c>
      <c r="M32" s="11">
        <f t="shared" si="6"/>
        <v>0</v>
      </c>
      <c r="N32" s="11">
        <f t="shared" si="12"/>
        <v>-1067833.333</v>
      </c>
      <c r="O32" s="11">
        <f t="shared" si="13"/>
        <v>-1067833.333</v>
      </c>
      <c r="P32" s="11">
        <f t="shared" si="14"/>
        <v>-1067833.333</v>
      </c>
      <c r="Q32" s="11">
        <f t="shared" si="10"/>
        <v>1215000</v>
      </c>
    </row>
    <row r="33">
      <c r="A33" s="1" t="s">
        <v>4435</v>
      </c>
      <c r="B33" s="8">
        <v>45812.0</v>
      </c>
      <c r="C33" s="1" t="s">
        <v>6</v>
      </c>
      <c r="D33" s="10">
        <v>25000.0</v>
      </c>
      <c r="E33" s="12"/>
      <c r="F33" s="1" t="s">
        <v>4436</v>
      </c>
      <c r="G33" s="11">
        <f t="shared" si="1"/>
        <v>6823100</v>
      </c>
      <c r="H33" s="11">
        <f t="shared" si="15"/>
        <v>9532600</v>
      </c>
      <c r="I33" s="11">
        <f t="shared" si="3"/>
        <v>469000</v>
      </c>
      <c r="J33" s="11">
        <f t="shared" si="11"/>
        <v>7386500</v>
      </c>
      <c r="K33" s="11">
        <f t="shared" si="4"/>
        <v>-3178500</v>
      </c>
      <c r="L33" s="11">
        <f t="shared" si="5"/>
        <v>0</v>
      </c>
      <c r="M33" s="11">
        <f t="shared" si="6"/>
        <v>0</v>
      </c>
      <c r="N33" s="11">
        <f t="shared" si="12"/>
        <v>-1059500</v>
      </c>
      <c r="O33" s="11">
        <f t="shared" si="13"/>
        <v>-1059500</v>
      </c>
      <c r="P33" s="11">
        <f t="shared" si="14"/>
        <v>-1059500</v>
      </c>
      <c r="Q33" s="11">
        <f t="shared" si="10"/>
        <v>1215000</v>
      </c>
    </row>
    <row r="34">
      <c r="A34" s="1" t="s">
        <v>4437</v>
      </c>
      <c r="B34" s="8">
        <v>45812.0</v>
      </c>
      <c r="C34" s="1" t="s">
        <v>6</v>
      </c>
      <c r="D34" s="10">
        <v>176000.0</v>
      </c>
      <c r="E34" s="12"/>
      <c r="F34" s="1" t="s">
        <v>2056</v>
      </c>
      <c r="G34" s="11">
        <f t="shared" si="1"/>
        <v>6999100</v>
      </c>
      <c r="H34" s="11">
        <f t="shared" si="15"/>
        <v>9532600</v>
      </c>
      <c r="I34" s="11">
        <f t="shared" si="3"/>
        <v>469000</v>
      </c>
      <c r="J34" s="11">
        <f t="shared" si="11"/>
        <v>7562500</v>
      </c>
      <c r="K34" s="11">
        <f t="shared" si="4"/>
        <v>-3002500</v>
      </c>
      <c r="L34" s="11">
        <f t="shared" si="5"/>
        <v>0</v>
      </c>
      <c r="M34" s="11">
        <f t="shared" si="6"/>
        <v>0</v>
      </c>
      <c r="N34" s="11">
        <f t="shared" si="12"/>
        <v>-1000833.333</v>
      </c>
      <c r="O34" s="11">
        <f t="shared" si="13"/>
        <v>-1000833.333</v>
      </c>
      <c r="P34" s="11">
        <f t="shared" si="14"/>
        <v>-1000833.333</v>
      </c>
      <c r="Q34" s="11">
        <f t="shared" si="10"/>
        <v>1215000</v>
      </c>
    </row>
    <row r="35">
      <c r="A35" s="1" t="s">
        <v>4438</v>
      </c>
      <c r="B35" s="8">
        <v>45812.0</v>
      </c>
      <c r="C35" s="1" t="s">
        <v>6</v>
      </c>
      <c r="D35" s="10">
        <v>500000.0</v>
      </c>
      <c r="E35" s="12"/>
      <c r="F35" s="1" t="s">
        <v>4439</v>
      </c>
      <c r="G35" s="11">
        <f t="shared" si="1"/>
        <v>7499100</v>
      </c>
      <c r="H35" s="11">
        <f t="shared" si="15"/>
        <v>9532600</v>
      </c>
      <c r="I35" s="11">
        <f t="shared" si="3"/>
        <v>469000</v>
      </c>
      <c r="J35" s="11">
        <f t="shared" si="11"/>
        <v>8062500</v>
      </c>
      <c r="K35" s="11">
        <f t="shared" si="4"/>
        <v>-2502500</v>
      </c>
      <c r="L35" s="11">
        <f t="shared" si="5"/>
        <v>0</v>
      </c>
      <c r="M35" s="11">
        <f t="shared" si="6"/>
        <v>0</v>
      </c>
      <c r="N35" s="11">
        <f t="shared" si="12"/>
        <v>-834166.6667</v>
      </c>
      <c r="O35" s="11">
        <f t="shared" si="13"/>
        <v>-834166.6667</v>
      </c>
      <c r="P35" s="11">
        <f t="shared" si="14"/>
        <v>-834166.6667</v>
      </c>
      <c r="Q35" s="11">
        <f t="shared" si="10"/>
        <v>1215000</v>
      </c>
    </row>
    <row r="36">
      <c r="A36" s="1" t="s">
        <v>4440</v>
      </c>
      <c r="B36" s="8">
        <v>45812.0</v>
      </c>
      <c r="C36" s="1" t="s">
        <v>6</v>
      </c>
      <c r="D36" s="10">
        <v>20000.0</v>
      </c>
      <c r="E36" s="12"/>
      <c r="F36" s="1" t="s">
        <v>4441</v>
      </c>
      <c r="G36" s="11">
        <f t="shared" si="1"/>
        <v>7519100</v>
      </c>
      <c r="H36" s="11">
        <f t="shared" si="15"/>
        <v>9532600</v>
      </c>
      <c r="I36" s="11">
        <f t="shared" si="3"/>
        <v>469000</v>
      </c>
      <c r="J36" s="11">
        <f t="shared" si="11"/>
        <v>8082500</v>
      </c>
      <c r="K36" s="11">
        <f t="shared" si="4"/>
        <v>-2482500</v>
      </c>
      <c r="L36" s="11">
        <f t="shared" si="5"/>
        <v>0</v>
      </c>
      <c r="M36" s="11">
        <f t="shared" si="6"/>
        <v>0</v>
      </c>
      <c r="N36" s="11">
        <f t="shared" si="12"/>
        <v>-827500</v>
      </c>
      <c r="O36" s="11">
        <f t="shared" si="13"/>
        <v>-827500</v>
      </c>
      <c r="P36" s="11">
        <f t="shared" si="14"/>
        <v>-827500</v>
      </c>
      <c r="Q36" s="11">
        <f t="shared" si="10"/>
        <v>1215000</v>
      </c>
    </row>
    <row r="37">
      <c r="A37" s="1" t="s">
        <v>4442</v>
      </c>
      <c r="B37" s="8">
        <v>45812.0</v>
      </c>
      <c r="C37" s="1" t="s">
        <v>6</v>
      </c>
      <c r="D37" s="10">
        <v>93500.0</v>
      </c>
      <c r="E37" s="12"/>
      <c r="F37" s="1" t="s">
        <v>2449</v>
      </c>
      <c r="G37" s="11">
        <f t="shared" si="1"/>
        <v>7612600</v>
      </c>
      <c r="H37" s="11">
        <f t="shared" si="15"/>
        <v>9532600</v>
      </c>
      <c r="I37" s="11">
        <f t="shared" si="3"/>
        <v>469000</v>
      </c>
      <c r="J37" s="11">
        <f t="shared" si="11"/>
        <v>8176000</v>
      </c>
      <c r="K37" s="11">
        <f t="shared" si="4"/>
        <v>-2389000</v>
      </c>
      <c r="L37" s="11">
        <f t="shared" si="5"/>
        <v>0</v>
      </c>
      <c r="M37" s="11">
        <f t="shared" si="6"/>
        <v>0</v>
      </c>
      <c r="N37" s="11">
        <f t="shared" si="12"/>
        <v>-796333.3333</v>
      </c>
      <c r="O37" s="11">
        <f t="shared" si="13"/>
        <v>-796333.3333</v>
      </c>
      <c r="P37" s="11">
        <f t="shared" si="14"/>
        <v>-796333.3333</v>
      </c>
      <c r="Q37" s="11">
        <f t="shared" si="10"/>
        <v>1215000</v>
      </c>
    </row>
    <row r="38">
      <c r="A38" s="1" t="s">
        <v>4443</v>
      </c>
      <c r="B38" s="8">
        <v>45812.0</v>
      </c>
      <c r="C38" s="1" t="s">
        <v>6</v>
      </c>
      <c r="D38" s="10">
        <v>76000.0</v>
      </c>
      <c r="E38" s="12"/>
      <c r="F38" s="1" t="s">
        <v>4444</v>
      </c>
      <c r="G38" s="11">
        <f t="shared" si="1"/>
        <v>7688600</v>
      </c>
      <c r="H38" s="11">
        <f t="shared" si="15"/>
        <v>9532600</v>
      </c>
      <c r="I38" s="11">
        <f t="shared" si="3"/>
        <v>469000</v>
      </c>
      <c r="J38" s="11">
        <f t="shared" si="11"/>
        <v>8252000</v>
      </c>
      <c r="K38" s="11">
        <f t="shared" si="4"/>
        <v>-2313000</v>
      </c>
      <c r="L38" s="11">
        <f t="shared" si="5"/>
        <v>0</v>
      </c>
      <c r="M38" s="11">
        <f t="shared" si="6"/>
        <v>0</v>
      </c>
      <c r="N38" s="11">
        <f t="shared" si="12"/>
        <v>-771000</v>
      </c>
      <c r="O38" s="11">
        <f t="shared" si="13"/>
        <v>-771000</v>
      </c>
      <c r="P38" s="11">
        <f t="shared" si="14"/>
        <v>-771000</v>
      </c>
      <c r="Q38" s="11">
        <f t="shared" si="10"/>
        <v>1215000</v>
      </c>
    </row>
    <row r="39">
      <c r="A39" s="1" t="s">
        <v>4445</v>
      </c>
      <c r="B39" s="8">
        <v>45812.0</v>
      </c>
      <c r="C39" s="1" t="s">
        <v>6</v>
      </c>
      <c r="D39" s="10">
        <v>132000.0</v>
      </c>
      <c r="E39" s="12"/>
      <c r="F39" s="1" t="s">
        <v>4446</v>
      </c>
      <c r="G39" s="11">
        <f t="shared" si="1"/>
        <v>7820600</v>
      </c>
      <c r="H39" s="11">
        <f t="shared" si="15"/>
        <v>9532600</v>
      </c>
      <c r="I39" s="11">
        <f t="shared" si="3"/>
        <v>469000</v>
      </c>
      <c r="J39" s="11">
        <f t="shared" si="11"/>
        <v>8384000</v>
      </c>
      <c r="K39" s="11">
        <f t="shared" si="4"/>
        <v>-2181000</v>
      </c>
      <c r="L39" s="11">
        <f t="shared" si="5"/>
        <v>0</v>
      </c>
      <c r="M39" s="11">
        <f t="shared" si="6"/>
        <v>0</v>
      </c>
      <c r="N39" s="11">
        <f t="shared" si="12"/>
        <v>-727000</v>
      </c>
      <c r="O39" s="11">
        <f t="shared" si="13"/>
        <v>-727000</v>
      </c>
      <c r="P39" s="11">
        <f t="shared" si="14"/>
        <v>-727000</v>
      </c>
      <c r="Q39" s="11">
        <f t="shared" si="10"/>
        <v>1215000</v>
      </c>
    </row>
    <row r="40">
      <c r="A40" s="1" t="s">
        <v>4447</v>
      </c>
      <c r="B40" s="8">
        <v>45813.0</v>
      </c>
      <c r="C40" s="1" t="s">
        <v>6</v>
      </c>
      <c r="D40" s="10">
        <v>5668320.0</v>
      </c>
      <c r="E40" s="12"/>
      <c r="F40" s="1" t="s">
        <v>4406</v>
      </c>
      <c r="G40" s="11">
        <f t="shared" si="1"/>
        <v>13488920</v>
      </c>
      <c r="H40" s="11">
        <f t="shared" si="15"/>
        <v>9532600</v>
      </c>
      <c r="I40" s="11">
        <f t="shared" si="3"/>
        <v>469000</v>
      </c>
      <c r="J40" s="11">
        <f t="shared" si="11"/>
        <v>14052320</v>
      </c>
      <c r="K40" s="11">
        <f t="shared" si="4"/>
        <v>3487320</v>
      </c>
      <c r="L40" s="11">
        <f t="shared" si="5"/>
        <v>0</v>
      </c>
      <c r="M40" s="11">
        <f t="shared" si="6"/>
        <v>0</v>
      </c>
      <c r="N40" s="11">
        <f t="shared" si="12"/>
        <v>1162440</v>
      </c>
      <c r="O40" s="11">
        <f t="shared" si="13"/>
        <v>1162440</v>
      </c>
      <c r="P40" s="11">
        <f t="shared" si="14"/>
        <v>1162440</v>
      </c>
      <c r="Q40" s="11">
        <f t="shared" si="10"/>
        <v>1215000</v>
      </c>
    </row>
    <row r="41">
      <c r="A41" s="1" t="s">
        <v>4448</v>
      </c>
      <c r="B41" s="8">
        <v>45813.0</v>
      </c>
      <c r="C41" s="1" t="s">
        <v>25</v>
      </c>
      <c r="D41" s="12"/>
      <c r="E41" s="10">
        <v>350000.0</v>
      </c>
      <c r="F41" s="1" t="s">
        <v>4449</v>
      </c>
      <c r="G41" s="11">
        <f t="shared" si="1"/>
        <v>13488920</v>
      </c>
      <c r="H41" s="11">
        <f t="shared" si="15"/>
        <v>9882600</v>
      </c>
      <c r="I41" s="11">
        <f t="shared" si="3"/>
        <v>469000</v>
      </c>
      <c r="J41" s="11">
        <f t="shared" si="11"/>
        <v>13702320</v>
      </c>
      <c r="K41" s="11">
        <f t="shared" si="4"/>
        <v>3137320</v>
      </c>
      <c r="L41" s="11">
        <f t="shared" si="5"/>
        <v>0</v>
      </c>
      <c r="M41" s="11">
        <f t="shared" si="6"/>
        <v>0</v>
      </c>
      <c r="N41" s="11">
        <f t="shared" si="12"/>
        <v>1045773.333</v>
      </c>
      <c r="O41" s="11">
        <f t="shared" si="13"/>
        <v>1045773.333</v>
      </c>
      <c r="P41" s="11">
        <f t="shared" si="14"/>
        <v>1045773.333</v>
      </c>
      <c r="Q41" s="11">
        <f t="shared" si="10"/>
        <v>1215000</v>
      </c>
    </row>
    <row r="42">
      <c r="A42" s="1" t="s">
        <v>4450</v>
      </c>
      <c r="B42" s="8">
        <v>45813.0</v>
      </c>
      <c r="C42" s="1" t="s">
        <v>6</v>
      </c>
      <c r="D42" s="10">
        <v>102000.0</v>
      </c>
      <c r="E42" s="12"/>
      <c r="F42" s="1" t="s">
        <v>4451</v>
      </c>
      <c r="G42" s="11">
        <f t="shared" si="1"/>
        <v>13590920</v>
      </c>
      <c r="H42" s="11">
        <f t="shared" si="15"/>
        <v>9882600</v>
      </c>
      <c r="I42" s="11">
        <f t="shared" si="3"/>
        <v>469000</v>
      </c>
      <c r="J42" s="11">
        <f t="shared" si="11"/>
        <v>13804320</v>
      </c>
      <c r="K42" s="11">
        <f t="shared" si="4"/>
        <v>3239320</v>
      </c>
      <c r="L42" s="11">
        <f t="shared" si="5"/>
        <v>0</v>
      </c>
      <c r="M42" s="11">
        <f t="shared" si="6"/>
        <v>0</v>
      </c>
      <c r="N42" s="11">
        <f t="shared" si="12"/>
        <v>1079773.333</v>
      </c>
      <c r="O42" s="11">
        <f t="shared" si="13"/>
        <v>1079773.333</v>
      </c>
      <c r="P42" s="11">
        <f t="shared" si="14"/>
        <v>1079773.333</v>
      </c>
      <c r="Q42" s="11">
        <f t="shared" si="10"/>
        <v>1215000</v>
      </c>
    </row>
    <row r="43">
      <c r="A43" s="1" t="s">
        <v>4452</v>
      </c>
      <c r="B43" s="8">
        <v>45813.0</v>
      </c>
      <c r="C43" s="1" t="s">
        <v>6</v>
      </c>
      <c r="D43" s="10">
        <v>444000.0</v>
      </c>
      <c r="E43" s="12"/>
      <c r="F43" s="1" t="s">
        <v>3239</v>
      </c>
      <c r="G43" s="11">
        <f t="shared" si="1"/>
        <v>14034920</v>
      </c>
      <c r="H43" s="11">
        <f t="shared" si="15"/>
        <v>9882600</v>
      </c>
      <c r="I43" s="11">
        <f t="shared" si="3"/>
        <v>469000</v>
      </c>
      <c r="J43" s="11">
        <f t="shared" si="11"/>
        <v>14248320</v>
      </c>
      <c r="K43" s="11">
        <f t="shared" si="4"/>
        <v>3683320</v>
      </c>
      <c r="L43" s="11">
        <f t="shared" si="5"/>
        <v>0</v>
      </c>
      <c r="M43" s="11">
        <f t="shared" si="6"/>
        <v>0</v>
      </c>
      <c r="N43" s="11">
        <f t="shared" si="12"/>
        <v>1227773.333</v>
      </c>
      <c r="O43" s="11">
        <f t="shared" si="13"/>
        <v>1227773.333</v>
      </c>
      <c r="P43" s="11">
        <f t="shared" si="14"/>
        <v>1227773.333</v>
      </c>
      <c r="Q43" s="11">
        <f t="shared" si="10"/>
        <v>1215000</v>
      </c>
    </row>
    <row r="44">
      <c r="A44" s="1" t="s">
        <v>4453</v>
      </c>
      <c r="B44" s="8">
        <v>45813.0</v>
      </c>
      <c r="C44" s="1" t="s">
        <v>6</v>
      </c>
      <c r="D44" s="10">
        <v>200000.0</v>
      </c>
      <c r="E44" s="12"/>
      <c r="F44" s="1" t="s">
        <v>4454</v>
      </c>
      <c r="G44" s="11">
        <f t="shared" si="1"/>
        <v>14234920</v>
      </c>
      <c r="H44" s="11">
        <f t="shared" si="15"/>
        <v>9882600</v>
      </c>
      <c r="I44" s="11">
        <f t="shared" si="3"/>
        <v>469000</v>
      </c>
      <c r="J44" s="11">
        <f t="shared" si="11"/>
        <v>14448320</v>
      </c>
      <c r="K44" s="11">
        <f t="shared" si="4"/>
        <v>3883320</v>
      </c>
      <c r="L44" s="11">
        <f t="shared" si="5"/>
        <v>0</v>
      </c>
      <c r="M44" s="11">
        <f t="shared" si="6"/>
        <v>0</v>
      </c>
      <c r="N44" s="11">
        <f t="shared" si="12"/>
        <v>1294440</v>
      </c>
      <c r="O44" s="11">
        <f t="shared" si="13"/>
        <v>1294440</v>
      </c>
      <c r="P44" s="11">
        <f t="shared" si="14"/>
        <v>1294440</v>
      </c>
      <c r="Q44" s="11">
        <f t="shared" si="10"/>
        <v>1215000</v>
      </c>
    </row>
    <row r="45">
      <c r="A45" s="1" t="s">
        <v>4455</v>
      </c>
      <c r="B45" s="8">
        <v>45813.0</v>
      </c>
      <c r="C45" s="1" t="s">
        <v>25</v>
      </c>
      <c r="D45" s="12"/>
      <c r="E45" s="10">
        <v>80000.0</v>
      </c>
      <c r="F45" s="1" t="s">
        <v>39</v>
      </c>
      <c r="G45" s="11">
        <f t="shared" si="1"/>
        <v>14234920</v>
      </c>
      <c r="H45" s="11">
        <f t="shared" si="15"/>
        <v>9962600</v>
      </c>
      <c r="I45" s="11">
        <f t="shared" si="3"/>
        <v>469000</v>
      </c>
      <c r="J45" s="11">
        <f t="shared" si="11"/>
        <v>14368320</v>
      </c>
      <c r="K45" s="11">
        <f t="shared" si="4"/>
        <v>3803320</v>
      </c>
      <c r="L45" s="11">
        <f t="shared" si="5"/>
        <v>0</v>
      </c>
      <c r="M45" s="11">
        <f t="shared" si="6"/>
        <v>0</v>
      </c>
      <c r="N45" s="11">
        <f t="shared" si="12"/>
        <v>1267773.333</v>
      </c>
      <c r="O45" s="11">
        <f t="shared" si="13"/>
        <v>1267773.333</v>
      </c>
      <c r="P45" s="11">
        <f t="shared" si="14"/>
        <v>1267773.333</v>
      </c>
      <c r="Q45" s="11">
        <f t="shared" si="10"/>
        <v>1215000</v>
      </c>
    </row>
    <row r="46">
      <c r="A46" s="1" t="s">
        <v>4456</v>
      </c>
      <c r="B46" s="8">
        <v>45813.0</v>
      </c>
      <c r="C46" s="1" t="s">
        <v>25</v>
      </c>
      <c r="D46" s="12"/>
      <c r="E46" s="10">
        <v>100000.0</v>
      </c>
      <c r="F46" s="1" t="s">
        <v>4457</v>
      </c>
      <c r="G46" s="11">
        <f t="shared" si="1"/>
        <v>14234920</v>
      </c>
      <c r="H46" s="11">
        <f t="shared" si="15"/>
        <v>10062600</v>
      </c>
      <c r="I46" s="11">
        <f t="shared" si="3"/>
        <v>469000</v>
      </c>
      <c r="J46" s="11">
        <f t="shared" si="11"/>
        <v>14268320</v>
      </c>
      <c r="K46" s="11">
        <f t="shared" si="4"/>
        <v>3703320</v>
      </c>
      <c r="L46" s="11">
        <f t="shared" si="5"/>
        <v>0</v>
      </c>
      <c r="M46" s="11">
        <f t="shared" si="6"/>
        <v>0</v>
      </c>
      <c r="N46" s="11">
        <f t="shared" si="12"/>
        <v>1234440</v>
      </c>
      <c r="O46" s="11">
        <f t="shared" si="13"/>
        <v>1234440</v>
      </c>
      <c r="P46" s="11">
        <f t="shared" si="14"/>
        <v>1234440</v>
      </c>
      <c r="Q46" s="11">
        <f t="shared" si="10"/>
        <v>1215000</v>
      </c>
    </row>
    <row r="47">
      <c r="A47" s="14" t="s">
        <v>4458</v>
      </c>
      <c r="B47" s="8">
        <v>45814.0</v>
      </c>
      <c r="C47" s="1" t="s">
        <v>25</v>
      </c>
      <c r="D47" s="12"/>
      <c r="E47" s="10">
        <v>50000.0</v>
      </c>
      <c r="F47" s="1" t="s">
        <v>53</v>
      </c>
      <c r="G47" s="11">
        <f t="shared" si="1"/>
        <v>14234920</v>
      </c>
      <c r="H47" s="11">
        <f t="shared" si="15"/>
        <v>10112600</v>
      </c>
      <c r="I47" s="11">
        <f t="shared" si="3"/>
        <v>469000</v>
      </c>
      <c r="J47" s="11">
        <f t="shared" si="11"/>
        <v>14218320</v>
      </c>
      <c r="K47" s="11">
        <f t="shared" si="4"/>
        <v>3653320</v>
      </c>
      <c r="L47" s="11">
        <f t="shared" si="5"/>
        <v>0</v>
      </c>
      <c r="M47" s="11">
        <f t="shared" si="6"/>
        <v>0</v>
      </c>
      <c r="N47" s="11">
        <f t="shared" si="12"/>
        <v>1217773.333</v>
      </c>
      <c r="O47" s="11">
        <f t="shared" si="13"/>
        <v>1217773.333</v>
      </c>
      <c r="P47" s="11">
        <f t="shared" si="14"/>
        <v>1217773.333</v>
      </c>
      <c r="Q47" s="11">
        <f t="shared" si="10"/>
        <v>1265000</v>
      </c>
    </row>
    <row r="48">
      <c r="A48" s="1" t="s">
        <v>4459</v>
      </c>
      <c r="B48" s="8">
        <v>45814.0</v>
      </c>
      <c r="C48" s="1" t="s">
        <v>25</v>
      </c>
      <c r="D48" s="12"/>
      <c r="E48" s="10">
        <v>58000.0</v>
      </c>
      <c r="F48" s="1" t="s">
        <v>4460</v>
      </c>
      <c r="G48" s="11">
        <f t="shared" si="1"/>
        <v>14234920</v>
      </c>
      <c r="H48" s="11">
        <f t="shared" si="15"/>
        <v>10170600</v>
      </c>
      <c r="I48" s="11">
        <f t="shared" si="3"/>
        <v>469000</v>
      </c>
      <c r="J48" s="11">
        <f t="shared" si="11"/>
        <v>14160320</v>
      </c>
      <c r="K48" s="11">
        <f t="shared" si="4"/>
        <v>3595320</v>
      </c>
      <c r="L48" s="11">
        <f t="shared" si="5"/>
        <v>0</v>
      </c>
      <c r="M48" s="11">
        <f t="shared" si="6"/>
        <v>0</v>
      </c>
      <c r="N48" s="11">
        <f t="shared" si="12"/>
        <v>1198440</v>
      </c>
      <c r="O48" s="11">
        <f t="shared" si="13"/>
        <v>1198440</v>
      </c>
      <c r="P48" s="11">
        <f t="shared" si="14"/>
        <v>1198440</v>
      </c>
      <c r="Q48" s="11">
        <f t="shared" si="10"/>
        <v>1265000</v>
      </c>
    </row>
    <row r="49">
      <c r="A49" s="1" t="s">
        <v>4461</v>
      </c>
      <c r="B49" s="8">
        <v>45814.0</v>
      </c>
      <c r="C49" s="1" t="s">
        <v>25</v>
      </c>
      <c r="D49" s="12"/>
      <c r="E49" s="10">
        <v>65000.0</v>
      </c>
      <c r="F49" s="1" t="s">
        <v>4462</v>
      </c>
      <c r="G49" s="11">
        <f t="shared" si="1"/>
        <v>14234920</v>
      </c>
      <c r="H49" s="11">
        <f t="shared" si="15"/>
        <v>10235600</v>
      </c>
      <c r="I49" s="11">
        <f t="shared" si="3"/>
        <v>469000</v>
      </c>
      <c r="J49" s="11">
        <f t="shared" si="11"/>
        <v>14095320</v>
      </c>
      <c r="K49" s="11">
        <f t="shared" si="4"/>
        <v>3530320</v>
      </c>
      <c r="L49" s="11">
        <f t="shared" si="5"/>
        <v>0</v>
      </c>
      <c r="M49" s="11">
        <f t="shared" si="6"/>
        <v>0</v>
      </c>
      <c r="N49" s="11">
        <f t="shared" si="12"/>
        <v>1176773.333</v>
      </c>
      <c r="O49" s="11">
        <f t="shared" si="13"/>
        <v>1176773.333</v>
      </c>
      <c r="P49" s="11">
        <f t="shared" si="14"/>
        <v>1176773.333</v>
      </c>
      <c r="Q49" s="11">
        <f t="shared" si="10"/>
        <v>1265000</v>
      </c>
    </row>
    <row r="50">
      <c r="A50" s="1" t="s">
        <v>4463</v>
      </c>
      <c r="B50" s="8">
        <v>45814.0</v>
      </c>
      <c r="C50" s="1" t="s">
        <v>25</v>
      </c>
      <c r="D50" s="12"/>
      <c r="E50" s="10">
        <v>179000.0</v>
      </c>
      <c r="F50" s="1" t="s">
        <v>4464</v>
      </c>
      <c r="G50" s="11">
        <f t="shared" si="1"/>
        <v>14234920</v>
      </c>
      <c r="H50" s="11">
        <f t="shared" si="15"/>
        <v>10414600</v>
      </c>
      <c r="I50" s="11">
        <f t="shared" si="3"/>
        <v>469000</v>
      </c>
      <c r="J50" s="11">
        <f t="shared" si="11"/>
        <v>13916320</v>
      </c>
      <c r="K50" s="11">
        <f t="shared" si="4"/>
        <v>3351320</v>
      </c>
      <c r="L50" s="11">
        <f t="shared" si="5"/>
        <v>0</v>
      </c>
      <c r="M50" s="11">
        <f t="shared" si="6"/>
        <v>0</v>
      </c>
      <c r="N50" s="11">
        <f t="shared" si="12"/>
        <v>1117106.667</v>
      </c>
      <c r="O50" s="11">
        <f t="shared" si="13"/>
        <v>1117106.667</v>
      </c>
      <c r="P50" s="11">
        <f t="shared" si="14"/>
        <v>1117106.667</v>
      </c>
      <c r="Q50" s="11">
        <f t="shared" si="10"/>
        <v>1265000</v>
      </c>
    </row>
    <row r="51">
      <c r="A51" s="1" t="s">
        <v>4465</v>
      </c>
      <c r="B51" s="8">
        <v>45814.0</v>
      </c>
      <c r="C51" s="1" t="s">
        <v>25</v>
      </c>
      <c r="D51" s="12"/>
      <c r="E51" s="10">
        <v>45000.0</v>
      </c>
      <c r="F51" s="1" t="s">
        <v>3290</v>
      </c>
      <c r="G51" s="11">
        <f t="shared" si="1"/>
        <v>14234920</v>
      </c>
      <c r="H51" s="11">
        <f t="shared" si="15"/>
        <v>10459600</v>
      </c>
      <c r="I51" s="11">
        <f t="shared" si="3"/>
        <v>469000</v>
      </c>
      <c r="J51" s="11">
        <f t="shared" si="11"/>
        <v>13871320</v>
      </c>
      <c r="K51" s="11">
        <f t="shared" si="4"/>
        <v>3306320</v>
      </c>
      <c r="L51" s="11">
        <f t="shared" si="5"/>
        <v>0</v>
      </c>
      <c r="M51" s="11">
        <f t="shared" si="6"/>
        <v>0</v>
      </c>
      <c r="N51" s="11">
        <f t="shared" si="12"/>
        <v>1102106.667</v>
      </c>
      <c r="O51" s="11">
        <f t="shared" si="13"/>
        <v>1102106.667</v>
      </c>
      <c r="P51" s="11">
        <f t="shared" si="14"/>
        <v>1102106.667</v>
      </c>
      <c r="Q51" s="11">
        <f t="shared" si="10"/>
        <v>1265000</v>
      </c>
    </row>
    <row r="52">
      <c r="A52" s="1" t="s">
        <v>4466</v>
      </c>
      <c r="B52" s="8">
        <v>45814.0</v>
      </c>
      <c r="C52" s="1" t="s">
        <v>1969</v>
      </c>
      <c r="D52" s="10">
        <v>3880000.0</v>
      </c>
      <c r="E52" s="12"/>
      <c r="F52" s="1" t="s">
        <v>4467</v>
      </c>
      <c r="G52" s="11">
        <f t="shared" si="1"/>
        <v>18114920</v>
      </c>
      <c r="H52" s="11">
        <f t="shared" si="15"/>
        <v>10459600</v>
      </c>
      <c r="I52" s="11">
        <f t="shared" si="3"/>
        <v>469000</v>
      </c>
      <c r="J52" s="11">
        <f t="shared" si="11"/>
        <v>17751320</v>
      </c>
      <c r="K52" s="11">
        <f t="shared" si="4"/>
        <v>7186320</v>
      </c>
      <c r="L52" s="11">
        <f t="shared" si="5"/>
        <v>0</v>
      </c>
      <c r="M52" s="11">
        <f t="shared" si="6"/>
        <v>0</v>
      </c>
      <c r="N52" s="11">
        <f t="shared" si="12"/>
        <v>2395440</v>
      </c>
      <c r="O52" s="11">
        <f t="shared" si="13"/>
        <v>2395440</v>
      </c>
      <c r="P52" s="11">
        <f t="shared" si="14"/>
        <v>2395440</v>
      </c>
      <c r="Q52" s="11">
        <f t="shared" si="10"/>
        <v>1265000</v>
      </c>
    </row>
    <row r="53">
      <c r="A53" s="1" t="s">
        <v>4468</v>
      </c>
      <c r="B53" s="8">
        <v>45814.0</v>
      </c>
      <c r="C53" s="1" t="s">
        <v>25</v>
      </c>
      <c r="D53" s="12"/>
      <c r="E53" s="10">
        <v>500000.0</v>
      </c>
      <c r="F53" s="1" t="s">
        <v>53</v>
      </c>
      <c r="G53" s="11">
        <f t="shared" si="1"/>
        <v>18114920</v>
      </c>
      <c r="H53" s="11">
        <f t="shared" si="15"/>
        <v>10959600</v>
      </c>
      <c r="I53" s="11">
        <f t="shared" si="3"/>
        <v>469000</v>
      </c>
      <c r="J53" s="11">
        <f t="shared" si="11"/>
        <v>17251320</v>
      </c>
      <c r="K53" s="11">
        <f t="shared" si="4"/>
        <v>6686320</v>
      </c>
      <c r="L53" s="11">
        <f t="shared" si="5"/>
        <v>0</v>
      </c>
      <c r="M53" s="11">
        <f t="shared" si="6"/>
        <v>0</v>
      </c>
      <c r="N53" s="11">
        <f t="shared" si="12"/>
        <v>2228773.333</v>
      </c>
      <c r="O53" s="11">
        <f t="shared" si="13"/>
        <v>2228773.333</v>
      </c>
      <c r="P53" s="11">
        <f t="shared" si="14"/>
        <v>2228773.333</v>
      </c>
      <c r="Q53" s="11">
        <f t="shared" si="10"/>
        <v>1765000</v>
      </c>
    </row>
    <row r="54">
      <c r="A54" s="1" t="s">
        <v>4469</v>
      </c>
      <c r="B54" s="8">
        <v>45815.0</v>
      </c>
      <c r="C54" s="1" t="s">
        <v>1982</v>
      </c>
      <c r="D54" s="12"/>
      <c r="E54" s="10">
        <v>50000.0</v>
      </c>
      <c r="F54" s="1" t="s">
        <v>3275</v>
      </c>
      <c r="G54" s="11">
        <f t="shared" si="1"/>
        <v>18114920</v>
      </c>
      <c r="H54" s="11">
        <f t="shared" si="15"/>
        <v>10959600</v>
      </c>
      <c r="I54" s="11">
        <f t="shared" si="3"/>
        <v>469000</v>
      </c>
      <c r="J54" s="11">
        <f t="shared" si="11"/>
        <v>17201320</v>
      </c>
      <c r="K54" s="11">
        <f t="shared" si="4"/>
        <v>6686320</v>
      </c>
      <c r="L54" s="11">
        <f t="shared" si="5"/>
        <v>50000</v>
      </c>
      <c r="M54" s="11">
        <f t="shared" si="6"/>
        <v>0</v>
      </c>
      <c r="N54" s="11">
        <f t="shared" si="12"/>
        <v>2178773.333</v>
      </c>
      <c r="O54" s="11">
        <f t="shared" si="13"/>
        <v>2228773.333</v>
      </c>
      <c r="P54" s="11">
        <f t="shared" si="14"/>
        <v>2228773.333</v>
      </c>
      <c r="Q54" s="11">
        <f t="shared" si="10"/>
        <v>1765000</v>
      </c>
    </row>
    <row r="55">
      <c r="A55" s="1" t="s">
        <v>4470</v>
      </c>
      <c r="B55" s="8">
        <v>45816.0</v>
      </c>
      <c r="C55" s="1" t="s">
        <v>1969</v>
      </c>
      <c r="D55" s="10">
        <v>850000.0</v>
      </c>
      <c r="E55" s="12"/>
      <c r="F55" s="1" t="s">
        <v>4471</v>
      </c>
      <c r="G55" s="11">
        <f t="shared" si="1"/>
        <v>18964920</v>
      </c>
      <c r="H55" s="11">
        <f t="shared" si="15"/>
        <v>10959600</v>
      </c>
      <c r="I55" s="11">
        <f t="shared" si="3"/>
        <v>469000</v>
      </c>
      <c r="J55" s="11">
        <f t="shared" si="11"/>
        <v>18051320</v>
      </c>
      <c r="K55" s="11">
        <f t="shared" si="4"/>
        <v>7536320</v>
      </c>
      <c r="L55" s="11">
        <f t="shared" si="5"/>
        <v>50000</v>
      </c>
      <c r="M55" s="11">
        <f t="shared" si="6"/>
        <v>0</v>
      </c>
      <c r="N55" s="11">
        <f t="shared" si="12"/>
        <v>2462106.667</v>
      </c>
      <c r="O55" s="11">
        <f t="shared" si="13"/>
        <v>2512106.667</v>
      </c>
      <c r="P55" s="11">
        <f t="shared" si="14"/>
        <v>2512106.667</v>
      </c>
      <c r="Q55" s="11">
        <f t="shared" si="10"/>
        <v>1765000</v>
      </c>
    </row>
    <row r="56">
      <c r="A56" s="1" t="s">
        <v>4472</v>
      </c>
      <c r="B56" s="8">
        <v>45818.0</v>
      </c>
      <c r="C56" s="1" t="s">
        <v>1969</v>
      </c>
      <c r="D56" s="10">
        <v>345000.0</v>
      </c>
      <c r="E56" s="10"/>
      <c r="F56" s="1" t="s">
        <v>4473</v>
      </c>
      <c r="G56" s="11">
        <f t="shared" si="1"/>
        <v>19309920</v>
      </c>
      <c r="H56" s="11">
        <f t="shared" si="15"/>
        <v>10959600</v>
      </c>
      <c r="I56" s="11">
        <f t="shared" si="3"/>
        <v>469000</v>
      </c>
      <c r="J56" s="11">
        <f t="shared" si="11"/>
        <v>18396320</v>
      </c>
      <c r="K56" s="11">
        <f t="shared" si="4"/>
        <v>7881320</v>
      </c>
      <c r="L56" s="11">
        <f t="shared" si="5"/>
        <v>50000</v>
      </c>
      <c r="M56" s="11">
        <f t="shared" si="6"/>
        <v>0</v>
      </c>
      <c r="N56" s="11">
        <f t="shared" si="12"/>
        <v>2577106.667</v>
      </c>
      <c r="O56" s="11">
        <f t="shared" si="13"/>
        <v>2627106.667</v>
      </c>
      <c r="P56" s="11">
        <f t="shared" si="14"/>
        <v>2627106.667</v>
      </c>
      <c r="Q56" s="11">
        <f t="shared" si="10"/>
        <v>1765000</v>
      </c>
    </row>
    <row r="57">
      <c r="A57" s="1" t="s">
        <v>4474</v>
      </c>
      <c r="B57" s="8">
        <v>45818.0</v>
      </c>
      <c r="C57" s="1" t="s">
        <v>25</v>
      </c>
      <c r="D57" s="12"/>
      <c r="E57" s="10">
        <v>503000.0</v>
      </c>
      <c r="F57" s="1" t="s">
        <v>433</v>
      </c>
      <c r="G57" s="11">
        <f t="shared" si="1"/>
        <v>19309920</v>
      </c>
      <c r="H57" s="11">
        <f t="shared" si="15"/>
        <v>11462600</v>
      </c>
      <c r="I57" s="11">
        <f t="shared" si="3"/>
        <v>469000</v>
      </c>
      <c r="J57" s="11">
        <f t="shared" si="11"/>
        <v>17893320</v>
      </c>
      <c r="K57" s="11">
        <f t="shared" si="4"/>
        <v>7378320</v>
      </c>
      <c r="L57" s="11">
        <f t="shared" si="5"/>
        <v>50000</v>
      </c>
      <c r="M57" s="11">
        <f t="shared" si="6"/>
        <v>0</v>
      </c>
      <c r="N57" s="11">
        <f t="shared" si="12"/>
        <v>2409440</v>
      </c>
      <c r="O57" s="11">
        <f t="shared" si="13"/>
        <v>2459440</v>
      </c>
      <c r="P57" s="11">
        <f t="shared" si="14"/>
        <v>2459440</v>
      </c>
      <c r="Q57" s="11">
        <f t="shared" si="10"/>
        <v>1765000</v>
      </c>
    </row>
    <row r="58">
      <c r="A58" s="14" t="s">
        <v>4475</v>
      </c>
      <c r="B58" s="8">
        <v>45818.0</v>
      </c>
      <c r="C58" s="1" t="s">
        <v>25</v>
      </c>
      <c r="D58" s="12"/>
      <c r="E58" s="10">
        <v>30000.0</v>
      </c>
      <c r="F58" s="1" t="s">
        <v>4476</v>
      </c>
      <c r="G58" s="11">
        <f t="shared" si="1"/>
        <v>19309920</v>
      </c>
      <c r="H58" s="11">
        <f t="shared" si="15"/>
        <v>11492600</v>
      </c>
      <c r="I58" s="11">
        <f t="shared" si="3"/>
        <v>469000</v>
      </c>
      <c r="J58" s="11">
        <f t="shared" si="11"/>
        <v>17863320</v>
      </c>
      <c r="K58" s="11">
        <f t="shared" si="4"/>
        <v>7348320</v>
      </c>
      <c r="L58" s="11">
        <f t="shared" si="5"/>
        <v>50000</v>
      </c>
      <c r="M58" s="11">
        <f t="shared" si="6"/>
        <v>0</v>
      </c>
      <c r="N58" s="11">
        <f t="shared" si="12"/>
        <v>2399440</v>
      </c>
      <c r="O58" s="11">
        <f t="shared" si="13"/>
        <v>2449440</v>
      </c>
      <c r="P58" s="11">
        <f t="shared" si="14"/>
        <v>2449440</v>
      </c>
      <c r="Q58" s="11">
        <f t="shared" si="10"/>
        <v>1765000</v>
      </c>
    </row>
    <row r="59">
      <c r="A59" s="1" t="s">
        <v>4477</v>
      </c>
      <c r="B59" s="8">
        <v>45818.0</v>
      </c>
      <c r="C59" s="1" t="s">
        <v>25</v>
      </c>
      <c r="D59" s="12"/>
      <c r="E59" s="10">
        <v>111000.0</v>
      </c>
      <c r="F59" s="1" t="s">
        <v>4478</v>
      </c>
      <c r="G59" s="11">
        <f t="shared" si="1"/>
        <v>19309920</v>
      </c>
      <c r="H59" s="11">
        <f t="shared" si="15"/>
        <v>11603600</v>
      </c>
      <c r="I59" s="11">
        <f t="shared" si="3"/>
        <v>469000</v>
      </c>
      <c r="J59" s="11">
        <f t="shared" si="11"/>
        <v>17752320</v>
      </c>
      <c r="K59" s="11">
        <f t="shared" si="4"/>
        <v>7237320</v>
      </c>
      <c r="L59" s="11">
        <f t="shared" si="5"/>
        <v>50000</v>
      </c>
      <c r="M59" s="11">
        <f t="shared" si="6"/>
        <v>0</v>
      </c>
      <c r="N59" s="11">
        <f t="shared" si="12"/>
        <v>2362440</v>
      </c>
      <c r="O59" s="11">
        <f t="shared" si="13"/>
        <v>2412440</v>
      </c>
      <c r="P59" s="11">
        <f t="shared" si="14"/>
        <v>2412440</v>
      </c>
      <c r="Q59" s="11">
        <f t="shared" si="10"/>
        <v>1765000</v>
      </c>
    </row>
    <row r="60">
      <c r="A60" s="1" t="s">
        <v>4479</v>
      </c>
      <c r="B60" s="8">
        <v>45818.0</v>
      </c>
      <c r="C60" s="1" t="s">
        <v>22</v>
      </c>
      <c r="D60" s="12"/>
      <c r="E60" s="10">
        <v>950000.0</v>
      </c>
      <c r="F60" s="1" t="s">
        <v>30</v>
      </c>
      <c r="G60" s="11">
        <f t="shared" si="1"/>
        <v>19309920</v>
      </c>
      <c r="H60" s="11">
        <f t="shared" si="15"/>
        <v>11603600</v>
      </c>
      <c r="I60" s="11">
        <f t="shared" si="3"/>
        <v>469000</v>
      </c>
      <c r="J60" s="11">
        <f t="shared" si="11"/>
        <v>16802320</v>
      </c>
      <c r="K60" s="11">
        <f t="shared" si="4"/>
        <v>7237320</v>
      </c>
      <c r="L60" s="11">
        <f t="shared" si="5"/>
        <v>50000</v>
      </c>
      <c r="M60" s="11">
        <f t="shared" si="6"/>
        <v>950000</v>
      </c>
      <c r="N60" s="11">
        <f t="shared" si="12"/>
        <v>2362440</v>
      </c>
      <c r="O60" s="11">
        <f t="shared" si="13"/>
        <v>1462440</v>
      </c>
      <c r="P60" s="11">
        <f t="shared" si="14"/>
        <v>2412440</v>
      </c>
      <c r="Q60" s="11">
        <f t="shared" si="10"/>
        <v>1765000</v>
      </c>
    </row>
    <row r="61">
      <c r="A61" s="1" t="s">
        <v>4480</v>
      </c>
      <c r="B61" s="8">
        <v>45813.0</v>
      </c>
      <c r="C61" s="1" t="s">
        <v>6</v>
      </c>
      <c r="D61" s="10">
        <v>54000.0</v>
      </c>
      <c r="E61" s="12"/>
      <c r="F61" s="1" t="s">
        <v>3100</v>
      </c>
      <c r="G61" s="11">
        <f t="shared" si="1"/>
        <v>19363920</v>
      </c>
      <c r="H61" s="11">
        <f t="shared" si="15"/>
        <v>11603600</v>
      </c>
      <c r="I61" s="11">
        <f t="shared" si="3"/>
        <v>469000</v>
      </c>
      <c r="J61" s="11">
        <f t="shared" si="11"/>
        <v>16856320</v>
      </c>
      <c r="K61" s="11">
        <f t="shared" si="4"/>
        <v>7291320</v>
      </c>
      <c r="L61" s="11">
        <f t="shared" si="5"/>
        <v>50000</v>
      </c>
      <c r="M61" s="11">
        <f t="shared" si="6"/>
        <v>950000</v>
      </c>
      <c r="N61" s="11">
        <f t="shared" si="12"/>
        <v>2380440</v>
      </c>
      <c r="O61" s="11">
        <f t="shared" si="13"/>
        <v>1480440</v>
      </c>
      <c r="P61" s="11">
        <f t="shared" si="14"/>
        <v>2430440</v>
      </c>
      <c r="Q61" s="11">
        <f t="shared" si="10"/>
        <v>1765000</v>
      </c>
    </row>
    <row r="62">
      <c r="A62" s="1" t="s">
        <v>4481</v>
      </c>
      <c r="B62" s="8">
        <v>45813.0</v>
      </c>
      <c r="C62" s="1" t="s">
        <v>6</v>
      </c>
      <c r="D62" s="10">
        <v>132500.0</v>
      </c>
      <c r="E62" s="12"/>
      <c r="F62" s="1" t="s">
        <v>4482</v>
      </c>
      <c r="G62" s="11">
        <f t="shared" si="1"/>
        <v>19496420</v>
      </c>
      <c r="H62" s="11">
        <f t="shared" si="15"/>
        <v>11603600</v>
      </c>
      <c r="I62" s="11">
        <f t="shared" si="3"/>
        <v>469000</v>
      </c>
      <c r="J62" s="11">
        <f t="shared" si="11"/>
        <v>16988820</v>
      </c>
      <c r="K62" s="11">
        <f t="shared" si="4"/>
        <v>7423820</v>
      </c>
      <c r="L62" s="11">
        <f t="shared" si="5"/>
        <v>50000</v>
      </c>
      <c r="M62" s="11">
        <f t="shared" si="6"/>
        <v>950000</v>
      </c>
      <c r="N62" s="11">
        <f t="shared" si="12"/>
        <v>2424606.667</v>
      </c>
      <c r="O62" s="11">
        <f t="shared" si="13"/>
        <v>1524606.667</v>
      </c>
      <c r="P62" s="11">
        <f t="shared" si="14"/>
        <v>2474606.667</v>
      </c>
      <c r="Q62" s="11">
        <f t="shared" si="10"/>
        <v>1765000</v>
      </c>
    </row>
    <row r="63">
      <c r="A63" s="1" t="s">
        <v>4483</v>
      </c>
      <c r="B63" s="8">
        <v>45817.0</v>
      </c>
      <c r="C63" s="1" t="s">
        <v>6</v>
      </c>
      <c r="D63" s="10">
        <v>142500.0</v>
      </c>
      <c r="E63" s="12"/>
      <c r="F63" s="1" t="s">
        <v>2056</v>
      </c>
      <c r="G63" s="11">
        <f t="shared" si="1"/>
        <v>19638920</v>
      </c>
      <c r="H63" s="11">
        <f t="shared" si="15"/>
        <v>11603600</v>
      </c>
      <c r="I63" s="11">
        <f t="shared" si="3"/>
        <v>469000</v>
      </c>
      <c r="J63" s="11">
        <f t="shared" si="11"/>
        <v>17131320</v>
      </c>
      <c r="K63" s="11">
        <f t="shared" si="4"/>
        <v>7566320</v>
      </c>
      <c r="L63" s="11">
        <f t="shared" si="5"/>
        <v>50000</v>
      </c>
      <c r="M63" s="11">
        <f t="shared" si="6"/>
        <v>950000</v>
      </c>
      <c r="N63" s="11">
        <f t="shared" si="12"/>
        <v>2472106.667</v>
      </c>
      <c r="O63" s="11">
        <f t="shared" si="13"/>
        <v>1572106.667</v>
      </c>
      <c r="P63" s="11">
        <f t="shared" si="14"/>
        <v>2522106.667</v>
      </c>
      <c r="Q63" s="11">
        <f t="shared" si="10"/>
        <v>1765000</v>
      </c>
    </row>
    <row r="64">
      <c r="A64" s="1" t="s">
        <v>4484</v>
      </c>
      <c r="B64" s="8">
        <v>45817.0</v>
      </c>
      <c r="C64" s="1" t="s">
        <v>6</v>
      </c>
      <c r="D64" s="10">
        <v>90000.0</v>
      </c>
      <c r="E64" s="12"/>
      <c r="F64" s="1" t="s">
        <v>2830</v>
      </c>
      <c r="G64" s="11">
        <f t="shared" si="1"/>
        <v>19728920</v>
      </c>
      <c r="H64" s="11">
        <f t="shared" si="15"/>
        <v>11603600</v>
      </c>
      <c r="I64" s="11">
        <f t="shared" si="3"/>
        <v>469000</v>
      </c>
      <c r="J64" s="11">
        <f t="shared" si="11"/>
        <v>17221320</v>
      </c>
      <c r="K64" s="11">
        <f t="shared" si="4"/>
        <v>7656320</v>
      </c>
      <c r="L64" s="11">
        <f t="shared" si="5"/>
        <v>50000</v>
      </c>
      <c r="M64" s="11">
        <f t="shared" si="6"/>
        <v>950000</v>
      </c>
      <c r="N64" s="11">
        <f t="shared" si="12"/>
        <v>2502106.667</v>
      </c>
      <c r="O64" s="11">
        <f t="shared" si="13"/>
        <v>1602106.667</v>
      </c>
      <c r="P64" s="11">
        <f t="shared" si="14"/>
        <v>2552106.667</v>
      </c>
      <c r="Q64" s="11">
        <f t="shared" si="10"/>
        <v>1765000</v>
      </c>
    </row>
    <row r="65">
      <c r="A65" s="1" t="s">
        <v>4485</v>
      </c>
      <c r="B65" s="8">
        <v>45817.0</v>
      </c>
      <c r="C65" s="1" t="s">
        <v>6</v>
      </c>
      <c r="D65" s="10">
        <v>667500.0</v>
      </c>
      <c r="E65" s="12"/>
      <c r="F65" s="1" t="s">
        <v>4486</v>
      </c>
      <c r="G65" s="11">
        <f t="shared" si="1"/>
        <v>20396420</v>
      </c>
      <c r="H65" s="11">
        <f t="shared" si="15"/>
        <v>11603600</v>
      </c>
      <c r="I65" s="11">
        <f t="shared" si="3"/>
        <v>469000</v>
      </c>
      <c r="J65" s="11">
        <f t="shared" si="11"/>
        <v>17888820</v>
      </c>
      <c r="K65" s="11">
        <f t="shared" si="4"/>
        <v>8323820</v>
      </c>
      <c r="L65" s="11">
        <f t="shared" si="5"/>
        <v>50000</v>
      </c>
      <c r="M65" s="11">
        <f t="shared" si="6"/>
        <v>950000</v>
      </c>
      <c r="N65" s="11">
        <f t="shared" si="12"/>
        <v>2724606.667</v>
      </c>
      <c r="O65" s="11">
        <f t="shared" si="13"/>
        <v>1824606.667</v>
      </c>
      <c r="P65" s="11">
        <f t="shared" si="14"/>
        <v>2774606.667</v>
      </c>
      <c r="Q65" s="11">
        <f t="shared" si="10"/>
        <v>1765000</v>
      </c>
    </row>
    <row r="66">
      <c r="A66" s="1" t="s">
        <v>4487</v>
      </c>
      <c r="B66" s="8">
        <v>45817.0</v>
      </c>
      <c r="C66" s="1" t="s">
        <v>6</v>
      </c>
      <c r="D66" s="10">
        <v>169000.0</v>
      </c>
      <c r="E66" s="12"/>
      <c r="F66" s="1" t="s">
        <v>2677</v>
      </c>
      <c r="G66" s="11">
        <f t="shared" si="1"/>
        <v>20565420</v>
      </c>
      <c r="H66" s="11">
        <f t="shared" si="15"/>
        <v>11603600</v>
      </c>
      <c r="I66" s="11">
        <f t="shared" si="3"/>
        <v>469000</v>
      </c>
      <c r="J66" s="11">
        <f t="shared" si="11"/>
        <v>18057820</v>
      </c>
      <c r="K66" s="11">
        <f t="shared" si="4"/>
        <v>8492820</v>
      </c>
      <c r="L66" s="11">
        <f t="shared" si="5"/>
        <v>50000</v>
      </c>
      <c r="M66" s="11">
        <f t="shared" si="6"/>
        <v>950000</v>
      </c>
      <c r="N66" s="11">
        <f t="shared" si="12"/>
        <v>2780940</v>
      </c>
      <c r="O66" s="11">
        <f t="shared" si="13"/>
        <v>1880940</v>
      </c>
      <c r="P66" s="11">
        <f t="shared" si="14"/>
        <v>2830940</v>
      </c>
      <c r="Q66" s="11">
        <f t="shared" si="10"/>
        <v>1765000</v>
      </c>
    </row>
    <row r="67">
      <c r="A67" s="1" t="s">
        <v>4488</v>
      </c>
      <c r="B67" s="8">
        <v>45817.0</v>
      </c>
      <c r="C67" s="1" t="s">
        <v>6</v>
      </c>
      <c r="D67" s="10">
        <v>1500000.0</v>
      </c>
      <c r="E67" s="12"/>
      <c r="F67" s="1" t="s">
        <v>2449</v>
      </c>
      <c r="G67" s="11">
        <f t="shared" si="1"/>
        <v>22065420</v>
      </c>
      <c r="H67" s="11">
        <f t="shared" si="15"/>
        <v>11603600</v>
      </c>
      <c r="I67" s="11">
        <f t="shared" si="3"/>
        <v>469000</v>
      </c>
      <c r="J67" s="11">
        <f t="shared" si="11"/>
        <v>19557820</v>
      </c>
      <c r="K67" s="11">
        <f t="shared" si="4"/>
        <v>9992820</v>
      </c>
      <c r="L67" s="11">
        <f t="shared" si="5"/>
        <v>50000</v>
      </c>
      <c r="M67" s="11">
        <f t="shared" si="6"/>
        <v>950000</v>
      </c>
      <c r="N67" s="11">
        <f t="shared" si="12"/>
        <v>3280940</v>
      </c>
      <c r="O67" s="11">
        <f t="shared" si="13"/>
        <v>2380940</v>
      </c>
      <c r="P67" s="11">
        <f t="shared" si="14"/>
        <v>3330940</v>
      </c>
      <c r="Q67" s="11">
        <f t="shared" si="10"/>
        <v>1765000</v>
      </c>
    </row>
    <row r="68">
      <c r="A68" s="1" t="s">
        <v>4489</v>
      </c>
      <c r="B68" s="8">
        <v>45818.0</v>
      </c>
      <c r="C68" s="1" t="s">
        <v>6</v>
      </c>
      <c r="D68" s="10">
        <v>300000.0</v>
      </c>
      <c r="E68" s="12"/>
      <c r="F68" s="1" t="s">
        <v>4490</v>
      </c>
      <c r="G68" s="11">
        <f t="shared" si="1"/>
        <v>22365420</v>
      </c>
      <c r="H68" s="11">
        <f t="shared" si="15"/>
        <v>11603600</v>
      </c>
      <c r="I68" s="11">
        <f t="shared" si="3"/>
        <v>469000</v>
      </c>
      <c r="J68" s="11">
        <f t="shared" si="11"/>
        <v>19857820</v>
      </c>
      <c r="K68" s="11">
        <f t="shared" si="4"/>
        <v>10292820</v>
      </c>
      <c r="L68" s="11">
        <f t="shared" si="5"/>
        <v>50000</v>
      </c>
      <c r="M68" s="11">
        <f t="shared" si="6"/>
        <v>950000</v>
      </c>
      <c r="N68" s="11">
        <f t="shared" si="12"/>
        <v>3380940</v>
      </c>
      <c r="O68" s="11">
        <f t="shared" si="13"/>
        <v>2480940</v>
      </c>
      <c r="P68" s="11">
        <f t="shared" si="14"/>
        <v>3430940</v>
      </c>
      <c r="Q68" s="11">
        <f t="shared" si="10"/>
        <v>1765000</v>
      </c>
    </row>
    <row r="69">
      <c r="A69" s="1" t="s">
        <v>4491</v>
      </c>
      <c r="B69" s="8">
        <v>45818.0</v>
      </c>
      <c r="C69" s="1" t="s">
        <v>6</v>
      </c>
      <c r="D69" s="10">
        <v>1014300.0</v>
      </c>
      <c r="E69" s="12"/>
      <c r="F69" s="1" t="s">
        <v>4406</v>
      </c>
      <c r="G69" s="11">
        <f t="shared" si="1"/>
        <v>23379720</v>
      </c>
      <c r="H69" s="11">
        <f t="shared" si="15"/>
        <v>11603600</v>
      </c>
      <c r="I69" s="11">
        <f t="shared" si="3"/>
        <v>469000</v>
      </c>
      <c r="J69" s="11">
        <f t="shared" si="11"/>
        <v>20872120</v>
      </c>
      <c r="K69" s="11">
        <f t="shared" si="4"/>
        <v>11307120</v>
      </c>
      <c r="L69" s="11">
        <f t="shared" si="5"/>
        <v>50000</v>
      </c>
      <c r="M69" s="11">
        <f t="shared" si="6"/>
        <v>950000</v>
      </c>
      <c r="N69" s="11">
        <f t="shared" si="12"/>
        <v>3719040</v>
      </c>
      <c r="O69" s="11">
        <f t="shared" si="13"/>
        <v>2819040</v>
      </c>
      <c r="P69" s="11">
        <f t="shared" si="14"/>
        <v>3769040</v>
      </c>
      <c r="Q69" s="11">
        <f t="shared" si="10"/>
        <v>1765000</v>
      </c>
    </row>
    <row r="70">
      <c r="A70" s="1" t="s">
        <v>4492</v>
      </c>
      <c r="B70" s="8">
        <v>45818.0</v>
      </c>
      <c r="C70" s="1" t="s">
        <v>6</v>
      </c>
      <c r="D70" s="10">
        <v>237000.0</v>
      </c>
      <c r="E70" s="12"/>
      <c r="F70" s="1" t="s">
        <v>4439</v>
      </c>
      <c r="G70" s="11">
        <f t="shared" si="1"/>
        <v>23616720</v>
      </c>
      <c r="H70" s="11">
        <f t="shared" si="15"/>
        <v>11603600</v>
      </c>
      <c r="I70" s="11">
        <f t="shared" si="3"/>
        <v>469000</v>
      </c>
      <c r="J70" s="11">
        <f t="shared" si="11"/>
        <v>21109120</v>
      </c>
      <c r="K70" s="11">
        <f t="shared" si="4"/>
        <v>11544120</v>
      </c>
      <c r="L70" s="11">
        <f t="shared" si="5"/>
        <v>50000</v>
      </c>
      <c r="M70" s="11">
        <f t="shared" si="6"/>
        <v>950000</v>
      </c>
      <c r="N70" s="11">
        <f t="shared" si="12"/>
        <v>3798040</v>
      </c>
      <c r="O70" s="11">
        <f t="shared" si="13"/>
        <v>2898040</v>
      </c>
      <c r="P70" s="11">
        <f t="shared" si="14"/>
        <v>3848040</v>
      </c>
      <c r="Q70" s="11">
        <f t="shared" si="10"/>
        <v>1765000</v>
      </c>
    </row>
    <row r="71">
      <c r="A71" s="1" t="s">
        <v>4493</v>
      </c>
      <c r="B71" s="8">
        <v>45818.0</v>
      </c>
      <c r="C71" s="1" t="s">
        <v>6</v>
      </c>
      <c r="D71" s="10">
        <v>107000.0</v>
      </c>
      <c r="E71" s="12"/>
      <c r="F71" s="1" t="s">
        <v>2056</v>
      </c>
      <c r="G71" s="11">
        <f t="shared" si="1"/>
        <v>23723720</v>
      </c>
      <c r="H71" s="11">
        <f t="shared" si="15"/>
        <v>11603600</v>
      </c>
      <c r="I71" s="11">
        <f t="shared" si="3"/>
        <v>469000</v>
      </c>
      <c r="J71" s="11">
        <f t="shared" si="11"/>
        <v>21216120</v>
      </c>
      <c r="K71" s="11">
        <f t="shared" si="4"/>
        <v>11651120</v>
      </c>
      <c r="L71" s="11">
        <f t="shared" si="5"/>
        <v>50000</v>
      </c>
      <c r="M71" s="11">
        <f t="shared" si="6"/>
        <v>950000</v>
      </c>
      <c r="N71" s="11">
        <f t="shared" si="12"/>
        <v>3833706.667</v>
      </c>
      <c r="O71" s="11">
        <f t="shared" si="13"/>
        <v>2933706.667</v>
      </c>
      <c r="P71" s="11">
        <f t="shared" si="14"/>
        <v>3883706.667</v>
      </c>
      <c r="Q71" s="11">
        <f t="shared" si="10"/>
        <v>1765000</v>
      </c>
    </row>
    <row r="72">
      <c r="A72" s="1" t="s">
        <v>4494</v>
      </c>
      <c r="B72" s="8">
        <v>45819.0</v>
      </c>
      <c r="C72" s="1" t="s">
        <v>25</v>
      </c>
      <c r="D72" s="12"/>
      <c r="E72" s="10">
        <v>500000.0</v>
      </c>
      <c r="F72" s="1" t="s">
        <v>53</v>
      </c>
      <c r="G72" s="11">
        <f t="shared" si="1"/>
        <v>23723720</v>
      </c>
      <c r="H72" s="11">
        <f t="shared" si="15"/>
        <v>12103600</v>
      </c>
      <c r="I72" s="11">
        <f t="shared" si="3"/>
        <v>469000</v>
      </c>
      <c r="J72" s="11">
        <f t="shared" si="11"/>
        <v>20716120</v>
      </c>
      <c r="K72" s="11">
        <f t="shared" si="4"/>
        <v>11151120</v>
      </c>
      <c r="L72" s="11">
        <f t="shared" si="5"/>
        <v>50000</v>
      </c>
      <c r="M72" s="11">
        <f t="shared" si="6"/>
        <v>950000</v>
      </c>
      <c r="N72" s="11">
        <f t="shared" si="12"/>
        <v>3667040</v>
      </c>
      <c r="O72" s="11">
        <f t="shared" si="13"/>
        <v>2767040</v>
      </c>
      <c r="P72" s="11">
        <f t="shared" si="14"/>
        <v>3717040</v>
      </c>
      <c r="Q72" s="11">
        <f t="shared" si="10"/>
        <v>2265000</v>
      </c>
    </row>
    <row r="73">
      <c r="A73" s="1" t="s">
        <v>4495</v>
      </c>
      <c r="B73" s="8">
        <v>45819.0</v>
      </c>
      <c r="C73" s="1" t="s">
        <v>1969</v>
      </c>
      <c r="D73" s="10">
        <v>485000.0</v>
      </c>
      <c r="E73" s="12"/>
      <c r="F73" s="1" t="s">
        <v>4496</v>
      </c>
      <c r="G73" s="11">
        <f t="shared" si="1"/>
        <v>24208720</v>
      </c>
      <c r="H73" s="11">
        <f t="shared" si="15"/>
        <v>12103600</v>
      </c>
      <c r="I73" s="11">
        <f t="shared" si="3"/>
        <v>469000</v>
      </c>
      <c r="J73" s="11">
        <f t="shared" si="11"/>
        <v>21201120</v>
      </c>
      <c r="K73" s="11">
        <f t="shared" si="4"/>
        <v>11636120</v>
      </c>
      <c r="L73" s="11">
        <f t="shared" si="5"/>
        <v>50000</v>
      </c>
      <c r="M73" s="11">
        <f t="shared" si="6"/>
        <v>950000</v>
      </c>
      <c r="N73" s="11">
        <f t="shared" si="12"/>
        <v>3828706.667</v>
      </c>
      <c r="O73" s="11">
        <f t="shared" si="13"/>
        <v>2928706.667</v>
      </c>
      <c r="P73" s="11">
        <f t="shared" si="14"/>
        <v>3878706.667</v>
      </c>
      <c r="Q73" s="11">
        <f t="shared" si="10"/>
        <v>2265000</v>
      </c>
    </row>
    <row r="74">
      <c r="A74" s="1" t="s">
        <v>4497</v>
      </c>
      <c r="B74" s="8">
        <v>45819.0</v>
      </c>
      <c r="C74" s="1" t="s">
        <v>25</v>
      </c>
      <c r="D74" s="12"/>
      <c r="E74" s="10">
        <v>100000.0</v>
      </c>
      <c r="F74" s="1" t="s">
        <v>4498</v>
      </c>
      <c r="G74" s="11">
        <f t="shared" si="1"/>
        <v>24208720</v>
      </c>
      <c r="H74" s="11">
        <f t="shared" si="15"/>
        <v>12203600</v>
      </c>
      <c r="I74" s="11">
        <f t="shared" si="3"/>
        <v>469000</v>
      </c>
      <c r="J74" s="11">
        <f t="shared" si="11"/>
        <v>21101120</v>
      </c>
      <c r="K74" s="11">
        <f t="shared" si="4"/>
        <v>11536120</v>
      </c>
      <c r="L74" s="11">
        <f t="shared" si="5"/>
        <v>50000</v>
      </c>
      <c r="M74" s="11">
        <f t="shared" si="6"/>
        <v>950000</v>
      </c>
      <c r="N74" s="11">
        <f t="shared" si="12"/>
        <v>3795373.333</v>
      </c>
      <c r="O74" s="11">
        <f t="shared" si="13"/>
        <v>2895373.333</v>
      </c>
      <c r="P74" s="11">
        <f t="shared" si="14"/>
        <v>3845373.333</v>
      </c>
      <c r="Q74" s="11">
        <f t="shared" si="10"/>
        <v>2265000</v>
      </c>
    </row>
    <row r="75">
      <c r="A75" s="1" t="s">
        <v>4499</v>
      </c>
      <c r="B75" s="8">
        <v>45820.0</v>
      </c>
      <c r="C75" s="1" t="s">
        <v>25</v>
      </c>
      <c r="D75" s="12"/>
      <c r="E75" s="10">
        <v>137000.0</v>
      </c>
      <c r="F75" s="1" t="s">
        <v>62</v>
      </c>
      <c r="G75" s="11">
        <f t="shared" si="1"/>
        <v>24208720</v>
      </c>
      <c r="H75" s="11">
        <f t="shared" si="15"/>
        <v>12340600</v>
      </c>
      <c r="I75" s="11">
        <f t="shared" si="3"/>
        <v>469000</v>
      </c>
      <c r="J75" s="11">
        <f t="shared" si="11"/>
        <v>20964120</v>
      </c>
      <c r="K75" s="11">
        <f t="shared" si="4"/>
        <v>11399120</v>
      </c>
      <c r="L75" s="11">
        <f t="shared" si="5"/>
        <v>50000</v>
      </c>
      <c r="M75" s="11">
        <f t="shared" si="6"/>
        <v>950000</v>
      </c>
      <c r="N75" s="11">
        <f t="shared" si="12"/>
        <v>3749706.667</v>
      </c>
      <c r="O75" s="11">
        <f t="shared" si="13"/>
        <v>2849706.667</v>
      </c>
      <c r="P75" s="11">
        <f t="shared" si="14"/>
        <v>3799706.667</v>
      </c>
      <c r="Q75" s="11">
        <f t="shared" si="10"/>
        <v>2265000</v>
      </c>
    </row>
    <row r="76">
      <c r="A76" s="1" t="s">
        <v>4500</v>
      </c>
      <c r="B76" s="8">
        <v>45819.0</v>
      </c>
      <c r="C76" s="1" t="s">
        <v>6</v>
      </c>
      <c r="D76" s="10">
        <v>105000.0</v>
      </c>
      <c r="E76" s="12"/>
      <c r="F76" s="1" t="s">
        <v>4501</v>
      </c>
      <c r="G76" s="11">
        <f t="shared" si="1"/>
        <v>24313720</v>
      </c>
      <c r="H76" s="11">
        <f t="shared" si="15"/>
        <v>12340600</v>
      </c>
      <c r="I76" s="11">
        <f t="shared" si="3"/>
        <v>469000</v>
      </c>
      <c r="J76" s="11">
        <f t="shared" si="11"/>
        <v>21069120</v>
      </c>
      <c r="K76" s="11">
        <f t="shared" si="4"/>
        <v>11504120</v>
      </c>
      <c r="L76" s="11">
        <f t="shared" si="5"/>
        <v>50000</v>
      </c>
      <c r="M76" s="11">
        <f t="shared" si="6"/>
        <v>950000</v>
      </c>
      <c r="N76" s="11">
        <f t="shared" si="12"/>
        <v>3784706.667</v>
      </c>
      <c r="O76" s="11">
        <f t="shared" si="13"/>
        <v>2884706.667</v>
      </c>
      <c r="P76" s="11">
        <f t="shared" si="14"/>
        <v>3834706.667</v>
      </c>
      <c r="Q76" s="11">
        <f t="shared" si="10"/>
        <v>2265000</v>
      </c>
    </row>
    <row r="77">
      <c r="A77" s="1" t="s">
        <v>4502</v>
      </c>
      <c r="B77" s="8">
        <v>45820.0</v>
      </c>
      <c r="C77" s="1" t="s">
        <v>6</v>
      </c>
      <c r="D77" s="10">
        <v>200000.0</v>
      </c>
      <c r="E77" s="12"/>
      <c r="F77" s="1" t="s">
        <v>3614</v>
      </c>
      <c r="G77" s="11">
        <f t="shared" si="1"/>
        <v>24513720</v>
      </c>
      <c r="H77" s="11">
        <f t="shared" si="15"/>
        <v>12340600</v>
      </c>
      <c r="I77" s="11">
        <f t="shared" si="3"/>
        <v>469000</v>
      </c>
      <c r="J77" s="11">
        <f t="shared" si="11"/>
        <v>21269120</v>
      </c>
      <c r="K77" s="11">
        <f t="shared" si="4"/>
        <v>11704120</v>
      </c>
      <c r="L77" s="11">
        <f t="shared" si="5"/>
        <v>50000</v>
      </c>
      <c r="M77" s="11">
        <f t="shared" si="6"/>
        <v>950000</v>
      </c>
      <c r="N77" s="11">
        <f t="shared" si="12"/>
        <v>3851373.333</v>
      </c>
      <c r="O77" s="11">
        <f t="shared" si="13"/>
        <v>2951373.333</v>
      </c>
      <c r="P77" s="11">
        <f t="shared" si="14"/>
        <v>3901373.333</v>
      </c>
      <c r="Q77" s="11">
        <f t="shared" si="10"/>
        <v>2265000</v>
      </c>
    </row>
    <row r="78">
      <c r="A78" s="1" t="s">
        <v>4503</v>
      </c>
      <c r="B78" s="8">
        <v>45820.0</v>
      </c>
      <c r="C78" s="1" t="s">
        <v>6</v>
      </c>
      <c r="D78" s="10">
        <v>64000.0</v>
      </c>
      <c r="E78" s="12"/>
      <c r="F78" s="1" t="s">
        <v>2579</v>
      </c>
      <c r="G78" s="11">
        <f t="shared" si="1"/>
        <v>24577720</v>
      </c>
      <c r="H78" s="11">
        <f t="shared" si="15"/>
        <v>12340600</v>
      </c>
      <c r="I78" s="11">
        <f t="shared" si="3"/>
        <v>469000</v>
      </c>
      <c r="J78" s="11">
        <f t="shared" si="11"/>
        <v>21333120</v>
      </c>
      <c r="K78" s="11">
        <f t="shared" si="4"/>
        <v>11768120</v>
      </c>
      <c r="L78" s="11">
        <f t="shared" si="5"/>
        <v>50000</v>
      </c>
      <c r="M78" s="11">
        <f t="shared" si="6"/>
        <v>950000</v>
      </c>
      <c r="N78" s="11">
        <f t="shared" si="12"/>
        <v>3872706.667</v>
      </c>
      <c r="O78" s="11">
        <f t="shared" si="13"/>
        <v>2972706.667</v>
      </c>
      <c r="P78" s="11">
        <f t="shared" si="14"/>
        <v>3922706.667</v>
      </c>
      <c r="Q78" s="11">
        <f t="shared" si="10"/>
        <v>2265000</v>
      </c>
    </row>
    <row r="79">
      <c r="A79" s="1" t="s">
        <v>4504</v>
      </c>
      <c r="B79" s="8">
        <v>45820.0</v>
      </c>
      <c r="C79" s="1" t="s">
        <v>6</v>
      </c>
      <c r="D79" s="10">
        <v>167000.0</v>
      </c>
      <c r="E79" s="12"/>
      <c r="F79" s="1" t="s">
        <v>4049</v>
      </c>
      <c r="G79" s="11">
        <f t="shared" si="1"/>
        <v>24744720</v>
      </c>
      <c r="H79" s="11">
        <f t="shared" si="15"/>
        <v>12340600</v>
      </c>
      <c r="I79" s="11">
        <f t="shared" si="3"/>
        <v>469000</v>
      </c>
      <c r="J79" s="11">
        <f t="shared" si="11"/>
        <v>21500120</v>
      </c>
      <c r="K79" s="11">
        <f t="shared" si="4"/>
        <v>11935120</v>
      </c>
      <c r="L79" s="11">
        <f t="shared" si="5"/>
        <v>50000</v>
      </c>
      <c r="M79" s="11">
        <f t="shared" si="6"/>
        <v>950000</v>
      </c>
      <c r="N79" s="11">
        <f t="shared" si="12"/>
        <v>3928373.333</v>
      </c>
      <c r="O79" s="11">
        <f t="shared" si="13"/>
        <v>3028373.333</v>
      </c>
      <c r="P79" s="11">
        <f t="shared" si="14"/>
        <v>3978373.333</v>
      </c>
      <c r="Q79" s="11">
        <f t="shared" si="10"/>
        <v>2265000</v>
      </c>
    </row>
    <row r="80">
      <c r="A80" s="1" t="s">
        <v>4505</v>
      </c>
      <c r="B80" s="8">
        <v>45820.0</v>
      </c>
      <c r="C80" s="1" t="s">
        <v>6</v>
      </c>
      <c r="D80" s="10">
        <v>250000.0</v>
      </c>
      <c r="E80" s="12"/>
      <c r="F80" s="1" t="s">
        <v>4506</v>
      </c>
      <c r="G80" s="11">
        <f t="shared" si="1"/>
        <v>24994720</v>
      </c>
      <c r="H80" s="11">
        <f t="shared" si="15"/>
        <v>12340600</v>
      </c>
      <c r="I80" s="11">
        <f t="shared" si="3"/>
        <v>469000</v>
      </c>
      <c r="J80" s="11">
        <f t="shared" si="11"/>
        <v>21750120</v>
      </c>
      <c r="K80" s="11">
        <f t="shared" si="4"/>
        <v>12185120</v>
      </c>
      <c r="L80" s="11">
        <f t="shared" si="5"/>
        <v>50000</v>
      </c>
      <c r="M80" s="11">
        <f t="shared" si="6"/>
        <v>950000</v>
      </c>
      <c r="N80" s="11">
        <f t="shared" si="12"/>
        <v>4011706.667</v>
      </c>
      <c r="O80" s="11">
        <f t="shared" si="13"/>
        <v>3111706.667</v>
      </c>
      <c r="P80" s="11">
        <f t="shared" si="14"/>
        <v>4061706.667</v>
      </c>
      <c r="Q80" s="11">
        <f t="shared" si="10"/>
        <v>2265000</v>
      </c>
    </row>
    <row r="81">
      <c r="A81" s="1" t="s">
        <v>4507</v>
      </c>
      <c r="B81" s="8">
        <v>45820.0</v>
      </c>
      <c r="C81" s="1" t="s">
        <v>6</v>
      </c>
      <c r="D81" s="10">
        <v>1000000.0</v>
      </c>
      <c r="E81" s="12"/>
      <c r="F81" s="1" t="s">
        <v>4508</v>
      </c>
      <c r="G81" s="11">
        <f t="shared" si="1"/>
        <v>25994720</v>
      </c>
      <c r="H81" s="11">
        <f t="shared" si="15"/>
        <v>12340600</v>
      </c>
      <c r="I81" s="11">
        <f t="shared" si="3"/>
        <v>469000</v>
      </c>
      <c r="J81" s="11">
        <f t="shared" si="11"/>
        <v>22750120</v>
      </c>
      <c r="K81" s="11">
        <f t="shared" si="4"/>
        <v>13185120</v>
      </c>
      <c r="L81" s="11">
        <f t="shared" si="5"/>
        <v>50000</v>
      </c>
      <c r="M81" s="11">
        <f t="shared" si="6"/>
        <v>950000</v>
      </c>
      <c r="N81" s="11">
        <f t="shared" si="12"/>
        <v>4345040</v>
      </c>
      <c r="O81" s="11">
        <f t="shared" si="13"/>
        <v>3445040</v>
      </c>
      <c r="P81" s="11">
        <f t="shared" si="14"/>
        <v>4395040</v>
      </c>
      <c r="Q81" s="11">
        <f t="shared" si="10"/>
        <v>2265000</v>
      </c>
    </row>
    <row r="82">
      <c r="A82" s="1" t="s">
        <v>4509</v>
      </c>
      <c r="B82" s="8">
        <v>45820.0</v>
      </c>
      <c r="C82" s="1" t="s">
        <v>6</v>
      </c>
      <c r="D82" s="10">
        <v>1850000.0</v>
      </c>
      <c r="E82" s="12"/>
      <c r="F82" s="1" t="s">
        <v>4446</v>
      </c>
      <c r="G82" s="11">
        <f t="shared" si="1"/>
        <v>27844720</v>
      </c>
      <c r="H82" s="11">
        <f t="shared" si="15"/>
        <v>12340600</v>
      </c>
      <c r="I82" s="11">
        <f t="shared" si="3"/>
        <v>469000</v>
      </c>
      <c r="J82" s="11">
        <f t="shared" si="11"/>
        <v>24600120</v>
      </c>
      <c r="K82" s="11">
        <f t="shared" si="4"/>
        <v>15035120</v>
      </c>
      <c r="L82" s="11">
        <f t="shared" si="5"/>
        <v>50000</v>
      </c>
      <c r="M82" s="11">
        <f t="shared" si="6"/>
        <v>950000</v>
      </c>
      <c r="N82" s="11">
        <f t="shared" si="12"/>
        <v>4961706.667</v>
      </c>
      <c r="O82" s="11">
        <f t="shared" si="13"/>
        <v>4061706.667</v>
      </c>
      <c r="P82" s="11">
        <f t="shared" si="14"/>
        <v>5011706.667</v>
      </c>
      <c r="Q82" s="11">
        <f t="shared" si="10"/>
        <v>2265000</v>
      </c>
    </row>
    <row r="83">
      <c r="A83" s="1" t="s">
        <v>4510</v>
      </c>
      <c r="B83" s="8">
        <v>45820.0</v>
      </c>
      <c r="C83" s="1" t="s">
        <v>6</v>
      </c>
      <c r="D83" s="10">
        <v>27000.0</v>
      </c>
      <c r="E83" s="12"/>
      <c r="F83" s="1" t="s">
        <v>4506</v>
      </c>
      <c r="G83" s="11">
        <f t="shared" si="1"/>
        <v>27871720</v>
      </c>
      <c r="H83" s="11">
        <f t="shared" si="15"/>
        <v>12340600</v>
      </c>
      <c r="I83" s="11">
        <f t="shared" si="3"/>
        <v>469000</v>
      </c>
      <c r="J83" s="11">
        <f t="shared" si="11"/>
        <v>24627120</v>
      </c>
      <c r="K83" s="11">
        <f t="shared" si="4"/>
        <v>15062120</v>
      </c>
      <c r="L83" s="11">
        <f t="shared" si="5"/>
        <v>50000</v>
      </c>
      <c r="M83" s="11">
        <f t="shared" si="6"/>
        <v>950000</v>
      </c>
      <c r="N83" s="11">
        <f t="shared" si="12"/>
        <v>4970706.667</v>
      </c>
      <c r="O83" s="11">
        <f t="shared" si="13"/>
        <v>4070706.667</v>
      </c>
      <c r="P83" s="11">
        <f t="shared" si="14"/>
        <v>5020706.667</v>
      </c>
      <c r="Q83" s="11">
        <f t="shared" si="10"/>
        <v>2265000</v>
      </c>
    </row>
    <row r="84">
      <c r="A84" s="1" t="s">
        <v>4511</v>
      </c>
      <c r="B84" s="8">
        <v>45820.0</v>
      </c>
      <c r="C84" s="1" t="s">
        <v>6</v>
      </c>
      <c r="D84" s="10">
        <v>282000.0</v>
      </c>
      <c r="E84" s="12"/>
      <c r="F84" s="1" t="s">
        <v>4512</v>
      </c>
      <c r="G84" s="11">
        <f t="shared" si="1"/>
        <v>28153720</v>
      </c>
      <c r="H84" s="11">
        <f t="shared" si="15"/>
        <v>12340600</v>
      </c>
      <c r="I84" s="11">
        <f t="shared" si="3"/>
        <v>469000</v>
      </c>
      <c r="J84" s="11">
        <f t="shared" si="11"/>
        <v>24909120</v>
      </c>
      <c r="K84" s="11">
        <f t="shared" si="4"/>
        <v>15344120</v>
      </c>
      <c r="L84" s="11">
        <f t="shared" si="5"/>
        <v>50000</v>
      </c>
      <c r="M84" s="11">
        <f t="shared" si="6"/>
        <v>950000</v>
      </c>
      <c r="N84" s="11">
        <f t="shared" si="12"/>
        <v>5064706.667</v>
      </c>
      <c r="O84" s="11">
        <f t="shared" si="13"/>
        <v>4164706.667</v>
      </c>
      <c r="P84" s="11">
        <f t="shared" si="14"/>
        <v>5114706.667</v>
      </c>
      <c r="Q84" s="11">
        <f t="shared" si="10"/>
        <v>2265000</v>
      </c>
    </row>
    <row r="85">
      <c r="A85" s="1" t="s">
        <v>4513</v>
      </c>
      <c r="B85" s="8">
        <v>45821.0</v>
      </c>
      <c r="C85" s="1" t="s">
        <v>1969</v>
      </c>
      <c r="D85" s="10">
        <v>750000.0</v>
      </c>
      <c r="E85" s="12"/>
      <c r="F85" s="1" t="s">
        <v>4514</v>
      </c>
      <c r="G85" s="11">
        <f t="shared" si="1"/>
        <v>28903720</v>
      </c>
      <c r="H85" s="11">
        <f t="shared" si="15"/>
        <v>12340600</v>
      </c>
      <c r="I85" s="11">
        <f t="shared" si="3"/>
        <v>469000</v>
      </c>
      <c r="J85" s="11">
        <f t="shared" si="11"/>
        <v>25659120</v>
      </c>
      <c r="K85" s="11">
        <f t="shared" si="4"/>
        <v>16094120</v>
      </c>
      <c r="L85" s="11">
        <f t="shared" si="5"/>
        <v>50000</v>
      </c>
      <c r="M85" s="11">
        <f t="shared" si="6"/>
        <v>950000</v>
      </c>
      <c r="N85" s="11">
        <f t="shared" si="12"/>
        <v>5314706.667</v>
      </c>
      <c r="O85" s="11">
        <f t="shared" si="13"/>
        <v>4414706.667</v>
      </c>
      <c r="P85" s="11">
        <f t="shared" si="14"/>
        <v>5364706.667</v>
      </c>
      <c r="Q85" s="11">
        <f t="shared" si="10"/>
        <v>2265000</v>
      </c>
    </row>
    <row r="86">
      <c r="A86" s="1" t="s">
        <v>4515</v>
      </c>
      <c r="B86" s="8">
        <v>45821.0</v>
      </c>
      <c r="C86" s="1" t="s">
        <v>25</v>
      </c>
      <c r="D86" s="12"/>
      <c r="E86" s="10">
        <v>500000.0</v>
      </c>
      <c r="F86" s="1" t="s">
        <v>53</v>
      </c>
      <c r="G86" s="11">
        <f t="shared" si="1"/>
        <v>28903720</v>
      </c>
      <c r="H86" s="11">
        <f t="shared" si="15"/>
        <v>12840600</v>
      </c>
      <c r="I86" s="11">
        <f t="shared" si="3"/>
        <v>469000</v>
      </c>
      <c r="J86" s="11">
        <f t="shared" si="11"/>
        <v>25159120</v>
      </c>
      <c r="K86" s="11">
        <f t="shared" si="4"/>
        <v>15594120</v>
      </c>
      <c r="L86" s="11">
        <f t="shared" si="5"/>
        <v>50000</v>
      </c>
      <c r="M86" s="11">
        <f t="shared" si="6"/>
        <v>950000</v>
      </c>
      <c r="N86" s="11">
        <f t="shared" si="12"/>
        <v>5148040</v>
      </c>
      <c r="O86" s="11">
        <f t="shared" si="13"/>
        <v>4248040</v>
      </c>
      <c r="P86" s="11">
        <f t="shared" si="14"/>
        <v>5198040</v>
      </c>
      <c r="Q86" s="11">
        <f t="shared" si="10"/>
        <v>2765000</v>
      </c>
    </row>
    <row r="87">
      <c r="A87" s="1" t="s">
        <v>4516</v>
      </c>
      <c r="B87" s="8">
        <v>45821.0</v>
      </c>
      <c r="C87" s="1" t="s">
        <v>25</v>
      </c>
      <c r="D87" s="12"/>
      <c r="E87" s="10">
        <v>60000.0</v>
      </c>
      <c r="F87" s="1" t="s">
        <v>4517</v>
      </c>
      <c r="G87" s="11">
        <f t="shared" si="1"/>
        <v>28903720</v>
      </c>
      <c r="H87" s="11">
        <f t="shared" si="15"/>
        <v>12900600</v>
      </c>
      <c r="I87" s="11">
        <f t="shared" si="3"/>
        <v>469000</v>
      </c>
      <c r="J87" s="11">
        <f t="shared" si="11"/>
        <v>25099120</v>
      </c>
      <c r="K87" s="11">
        <f t="shared" si="4"/>
        <v>15534120</v>
      </c>
      <c r="L87" s="11">
        <f t="shared" si="5"/>
        <v>50000</v>
      </c>
      <c r="M87" s="11">
        <f t="shared" si="6"/>
        <v>950000</v>
      </c>
      <c r="N87" s="11">
        <f t="shared" si="12"/>
        <v>5128040</v>
      </c>
      <c r="O87" s="11">
        <f t="shared" si="13"/>
        <v>4228040</v>
      </c>
      <c r="P87" s="11">
        <f t="shared" si="14"/>
        <v>5178040</v>
      </c>
      <c r="Q87" s="11">
        <f t="shared" si="10"/>
        <v>2765000</v>
      </c>
    </row>
    <row r="88">
      <c r="A88" s="1" t="s">
        <v>4518</v>
      </c>
      <c r="B88" s="8">
        <v>45821.0</v>
      </c>
      <c r="C88" s="1" t="s">
        <v>6</v>
      </c>
      <c r="D88" s="10">
        <v>98600.0</v>
      </c>
      <c r="E88" s="12"/>
      <c r="F88" s="1" t="s">
        <v>3100</v>
      </c>
      <c r="G88" s="11">
        <f t="shared" si="1"/>
        <v>29002320</v>
      </c>
      <c r="H88" s="11">
        <f t="shared" si="15"/>
        <v>12900600</v>
      </c>
      <c r="I88" s="11">
        <f t="shared" si="3"/>
        <v>469000</v>
      </c>
      <c r="J88" s="11">
        <f t="shared" si="11"/>
        <v>25197720</v>
      </c>
      <c r="K88" s="11">
        <f t="shared" si="4"/>
        <v>15632720</v>
      </c>
      <c r="L88" s="11">
        <f t="shared" si="5"/>
        <v>50000</v>
      </c>
      <c r="M88" s="11">
        <f t="shared" si="6"/>
        <v>950000</v>
      </c>
      <c r="N88" s="11">
        <f t="shared" si="12"/>
        <v>5160906.667</v>
      </c>
      <c r="O88" s="11">
        <f t="shared" si="13"/>
        <v>4260906.667</v>
      </c>
      <c r="P88" s="11">
        <f t="shared" si="14"/>
        <v>5210906.667</v>
      </c>
      <c r="Q88" s="11">
        <f t="shared" si="10"/>
        <v>2765000</v>
      </c>
    </row>
    <row r="89">
      <c r="A89" s="1" t="s">
        <v>4519</v>
      </c>
      <c r="B89" s="8">
        <v>45821.0</v>
      </c>
      <c r="C89" s="1" t="s">
        <v>6</v>
      </c>
      <c r="D89" s="10">
        <v>1128000.0</v>
      </c>
      <c r="E89" s="12"/>
      <c r="F89" s="1" t="s">
        <v>4520</v>
      </c>
      <c r="G89" s="11">
        <f t="shared" si="1"/>
        <v>30130320</v>
      </c>
      <c r="H89" s="11">
        <f t="shared" si="15"/>
        <v>12900600</v>
      </c>
      <c r="I89" s="11">
        <f t="shared" si="3"/>
        <v>469000</v>
      </c>
      <c r="J89" s="11">
        <f t="shared" si="11"/>
        <v>26325720</v>
      </c>
      <c r="K89" s="11">
        <f t="shared" si="4"/>
        <v>16760720</v>
      </c>
      <c r="L89" s="11">
        <f t="shared" si="5"/>
        <v>50000</v>
      </c>
      <c r="M89" s="11">
        <f t="shared" si="6"/>
        <v>950000</v>
      </c>
      <c r="N89" s="11">
        <f t="shared" si="12"/>
        <v>5536906.667</v>
      </c>
      <c r="O89" s="11">
        <f t="shared" si="13"/>
        <v>4636906.667</v>
      </c>
      <c r="P89" s="11">
        <f t="shared" si="14"/>
        <v>5586906.667</v>
      </c>
      <c r="Q89" s="11">
        <f t="shared" si="10"/>
        <v>2765000</v>
      </c>
    </row>
    <row r="90">
      <c r="A90" s="1" t="s">
        <v>4521</v>
      </c>
      <c r="B90" s="8">
        <v>45821.0</v>
      </c>
      <c r="C90" s="1" t="s">
        <v>6</v>
      </c>
      <c r="D90" s="10">
        <v>2000000.0</v>
      </c>
      <c r="E90" s="12"/>
      <c r="F90" s="1" t="s">
        <v>4522</v>
      </c>
      <c r="G90" s="11">
        <f t="shared" si="1"/>
        <v>32130320</v>
      </c>
      <c r="H90" s="11">
        <f t="shared" si="15"/>
        <v>12900600</v>
      </c>
      <c r="I90" s="11">
        <f t="shared" si="3"/>
        <v>469000</v>
      </c>
      <c r="J90" s="11">
        <f t="shared" si="11"/>
        <v>28325720</v>
      </c>
      <c r="K90" s="11">
        <f t="shared" si="4"/>
        <v>18760720</v>
      </c>
      <c r="L90" s="11">
        <f t="shared" si="5"/>
        <v>50000</v>
      </c>
      <c r="M90" s="11">
        <f t="shared" si="6"/>
        <v>950000</v>
      </c>
      <c r="N90" s="11">
        <f t="shared" si="12"/>
        <v>6203573.333</v>
      </c>
      <c r="O90" s="11">
        <f t="shared" si="13"/>
        <v>5303573.333</v>
      </c>
      <c r="P90" s="11">
        <f t="shared" si="14"/>
        <v>6253573.333</v>
      </c>
      <c r="Q90" s="11">
        <f t="shared" si="10"/>
        <v>2765000</v>
      </c>
    </row>
    <row r="91">
      <c r="A91" s="1" t="s">
        <v>4523</v>
      </c>
      <c r="B91" s="8">
        <v>45822.0</v>
      </c>
      <c r="C91" s="1" t="s">
        <v>34</v>
      </c>
      <c r="D91" s="12"/>
      <c r="E91" s="10">
        <v>1.0627E7</v>
      </c>
      <c r="F91" s="1" t="s">
        <v>4524</v>
      </c>
      <c r="G91" s="11">
        <f t="shared" si="1"/>
        <v>32130320</v>
      </c>
      <c r="H91" s="11">
        <f t="shared" si="15"/>
        <v>12900600</v>
      </c>
      <c r="I91" s="11">
        <f t="shared" si="3"/>
        <v>11096000</v>
      </c>
      <c r="J91" s="11">
        <f t="shared" si="11"/>
        <v>17698720</v>
      </c>
      <c r="K91" s="11">
        <f t="shared" si="4"/>
        <v>8133720</v>
      </c>
      <c r="L91" s="11">
        <f t="shared" si="5"/>
        <v>50000</v>
      </c>
      <c r="M91" s="11">
        <f t="shared" si="6"/>
        <v>950000</v>
      </c>
      <c r="N91" s="11">
        <f t="shared" si="12"/>
        <v>2661240</v>
      </c>
      <c r="O91" s="11">
        <f t="shared" si="13"/>
        <v>1761240</v>
      </c>
      <c r="P91" s="11">
        <f t="shared" si="14"/>
        <v>2711240</v>
      </c>
      <c r="Q91" s="11">
        <f t="shared" si="10"/>
        <v>2765000</v>
      </c>
    </row>
    <row r="92">
      <c r="A92" s="1" t="s">
        <v>4525</v>
      </c>
      <c r="B92" s="8">
        <v>45822.0</v>
      </c>
      <c r="C92" s="1" t="s">
        <v>1969</v>
      </c>
      <c r="D92" s="10">
        <v>1300000.0</v>
      </c>
      <c r="E92" s="12"/>
      <c r="F92" s="1" t="s">
        <v>4526</v>
      </c>
      <c r="G92" s="11">
        <f t="shared" si="1"/>
        <v>33430320</v>
      </c>
      <c r="H92" s="11">
        <f t="shared" si="15"/>
        <v>12900600</v>
      </c>
      <c r="I92" s="11">
        <f t="shared" si="3"/>
        <v>11096000</v>
      </c>
      <c r="J92" s="11">
        <f t="shared" si="11"/>
        <v>18998720</v>
      </c>
      <c r="K92" s="11">
        <f t="shared" si="4"/>
        <v>9433720</v>
      </c>
      <c r="L92" s="11">
        <f t="shared" si="5"/>
        <v>50000</v>
      </c>
      <c r="M92" s="11">
        <f t="shared" si="6"/>
        <v>950000</v>
      </c>
      <c r="N92" s="11">
        <f t="shared" si="12"/>
        <v>3094573.333</v>
      </c>
      <c r="O92" s="11">
        <f t="shared" si="13"/>
        <v>2194573.333</v>
      </c>
      <c r="P92" s="11">
        <f t="shared" si="14"/>
        <v>3144573.333</v>
      </c>
      <c r="Q92" s="11">
        <f t="shared" si="10"/>
        <v>2765000</v>
      </c>
    </row>
    <row r="93">
      <c r="A93" s="1" t="s">
        <v>4527</v>
      </c>
      <c r="B93" s="8">
        <v>45822.0</v>
      </c>
      <c r="C93" s="1" t="s">
        <v>6</v>
      </c>
      <c r="D93" s="10">
        <v>600000.0</v>
      </c>
      <c r="E93" s="12"/>
      <c r="F93" s="1" t="s">
        <v>4528</v>
      </c>
      <c r="G93" s="11">
        <f t="shared" si="1"/>
        <v>34030320</v>
      </c>
      <c r="H93" s="11">
        <f t="shared" si="15"/>
        <v>12900600</v>
      </c>
      <c r="I93" s="11">
        <f t="shared" si="3"/>
        <v>11096000</v>
      </c>
      <c r="J93" s="11">
        <f t="shared" si="11"/>
        <v>19598720</v>
      </c>
      <c r="K93" s="11">
        <f t="shared" si="4"/>
        <v>10033720</v>
      </c>
      <c r="L93" s="11">
        <f t="shared" si="5"/>
        <v>50000</v>
      </c>
      <c r="M93" s="11">
        <f t="shared" si="6"/>
        <v>950000</v>
      </c>
      <c r="N93" s="11">
        <f t="shared" si="12"/>
        <v>3294573.333</v>
      </c>
      <c r="O93" s="11">
        <f t="shared" si="13"/>
        <v>2394573.333</v>
      </c>
      <c r="P93" s="11">
        <f t="shared" si="14"/>
        <v>3344573.333</v>
      </c>
      <c r="Q93" s="11">
        <f t="shared" si="10"/>
        <v>2765000</v>
      </c>
    </row>
    <row r="94">
      <c r="A94" s="1" t="s">
        <v>4529</v>
      </c>
      <c r="B94" s="8">
        <v>45822.0</v>
      </c>
      <c r="C94" s="1" t="s">
        <v>25</v>
      </c>
      <c r="D94" s="12"/>
      <c r="E94" s="10">
        <v>542600.0</v>
      </c>
      <c r="F94" s="1" t="s">
        <v>1206</v>
      </c>
      <c r="G94" s="11">
        <f t="shared" si="1"/>
        <v>34030320</v>
      </c>
      <c r="H94" s="11">
        <f t="shared" si="15"/>
        <v>13443200</v>
      </c>
      <c r="I94" s="11">
        <f t="shared" si="3"/>
        <v>11096000</v>
      </c>
      <c r="J94" s="11">
        <f t="shared" si="11"/>
        <v>19056120</v>
      </c>
      <c r="K94" s="11">
        <f t="shared" si="4"/>
        <v>9491120</v>
      </c>
      <c r="L94" s="11">
        <f t="shared" si="5"/>
        <v>50000</v>
      </c>
      <c r="M94" s="11">
        <f t="shared" si="6"/>
        <v>950000</v>
      </c>
      <c r="N94" s="11">
        <f t="shared" si="12"/>
        <v>3113706.667</v>
      </c>
      <c r="O94" s="11">
        <f t="shared" si="13"/>
        <v>2213706.667</v>
      </c>
      <c r="P94" s="11">
        <f t="shared" si="14"/>
        <v>3163706.667</v>
      </c>
      <c r="Q94" s="11">
        <f t="shared" si="10"/>
        <v>2765000</v>
      </c>
    </row>
    <row r="95">
      <c r="A95" s="1" t="s">
        <v>4530</v>
      </c>
      <c r="B95" s="8">
        <v>45822.0</v>
      </c>
      <c r="C95" s="1" t="s">
        <v>25</v>
      </c>
      <c r="D95" s="12"/>
      <c r="E95" s="10">
        <v>128000.0</v>
      </c>
      <c r="F95" s="1" t="s">
        <v>4531</v>
      </c>
      <c r="G95" s="11">
        <f t="shared" si="1"/>
        <v>34030320</v>
      </c>
      <c r="H95" s="11">
        <f t="shared" si="15"/>
        <v>13571200</v>
      </c>
      <c r="I95" s="11">
        <f t="shared" si="3"/>
        <v>11096000</v>
      </c>
      <c r="J95" s="11">
        <f t="shared" si="11"/>
        <v>18928120</v>
      </c>
      <c r="K95" s="11">
        <f t="shared" si="4"/>
        <v>9363120</v>
      </c>
      <c r="L95" s="11">
        <f t="shared" si="5"/>
        <v>50000</v>
      </c>
      <c r="M95" s="11">
        <f t="shared" si="6"/>
        <v>950000</v>
      </c>
      <c r="N95" s="11">
        <f t="shared" si="12"/>
        <v>3071040</v>
      </c>
      <c r="O95" s="11">
        <f t="shared" si="13"/>
        <v>2171040</v>
      </c>
      <c r="P95" s="11">
        <f t="shared" si="14"/>
        <v>3121040</v>
      </c>
      <c r="Q95" s="11">
        <f t="shared" si="10"/>
        <v>2765000</v>
      </c>
    </row>
    <row r="96">
      <c r="A96" s="1" t="s">
        <v>4532</v>
      </c>
      <c r="B96" s="8">
        <v>45822.0</v>
      </c>
      <c r="C96" s="1" t="s">
        <v>25</v>
      </c>
      <c r="D96" s="12"/>
      <c r="E96" s="10">
        <v>32000.0</v>
      </c>
      <c r="F96" s="1" t="s">
        <v>4533</v>
      </c>
      <c r="G96" s="11">
        <f t="shared" si="1"/>
        <v>34030320</v>
      </c>
      <c r="H96" s="11">
        <f t="shared" si="15"/>
        <v>13603200</v>
      </c>
      <c r="I96" s="11">
        <f t="shared" si="3"/>
        <v>11096000</v>
      </c>
      <c r="J96" s="11">
        <f t="shared" si="11"/>
        <v>18896120</v>
      </c>
      <c r="K96" s="11">
        <f t="shared" si="4"/>
        <v>9331120</v>
      </c>
      <c r="L96" s="11">
        <f t="shared" si="5"/>
        <v>50000</v>
      </c>
      <c r="M96" s="11">
        <f t="shared" si="6"/>
        <v>950000</v>
      </c>
      <c r="N96" s="11">
        <f t="shared" si="12"/>
        <v>3060373.333</v>
      </c>
      <c r="O96" s="11">
        <f t="shared" si="13"/>
        <v>2160373.333</v>
      </c>
      <c r="P96" s="11">
        <f t="shared" si="14"/>
        <v>3110373.333</v>
      </c>
      <c r="Q96" s="11">
        <f t="shared" si="10"/>
        <v>2765000</v>
      </c>
    </row>
    <row r="97">
      <c r="A97" s="1" t="s">
        <v>4534</v>
      </c>
      <c r="B97" s="8">
        <v>45822.0</v>
      </c>
      <c r="C97" s="1" t="s">
        <v>25</v>
      </c>
      <c r="D97" s="12"/>
      <c r="E97" s="10">
        <v>300000.0</v>
      </c>
      <c r="F97" s="1" t="s">
        <v>53</v>
      </c>
      <c r="G97" s="11">
        <f t="shared" si="1"/>
        <v>34030320</v>
      </c>
      <c r="H97" s="11">
        <f t="shared" si="15"/>
        <v>13903200</v>
      </c>
      <c r="I97" s="11">
        <f t="shared" si="3"/>
        <v>11096000</v>
      </c>
      <c r="J97" s="11">
        <f t="shared" si="11"/>
        <v>18596120</v>
      </c>
      <c r="K97" s="11">
        <f t="shared" si="4"/>
        <v>9031120</v>
      </c>
      <c r="L97" s="11">
        <f t="shared" si="5"/>
        <v>50000</v>
      </c>
      <c r="M97" s="11">
        <f t="shared" si="6"/>
        <v>950000</v>
      </c>
      <c r="N97" s="11">
        <f t="shared" si="12"/>
        <v>2960373.333</v>
      </c>
      <c r="O97" s="11">
        <f t="shared" si="13"/>
        <v>2060373.333</v>
      </c>
      <c r="P97" s="11">
        <f t="shared" si="14"/>
        <v>3010373.333</v>
      </c>
      <c r="Q97" s="11">
        <f t="shared" si="10"/>
        <v>3065000</v>
      </c>
    </row>
    <row r="98">
      <c r="A98" s="1" t="s">
        <v>4535</v>
      </c>
      <c r="B98" s="8">
        <v>45822.0</v>
      </c>
      <c r="C98" s="1" t="s">
        <v>25</v>
      </c>
      <c r="D98" s="12"/>
      <c r="E98" s="10">
        <v>28000.0</v>
      </c>
      <c r="F98" s="1" t="s">
        <v>4427</v>
      </c>
      <c r="G98" s="11">
        <f t="shared" si="1"/>
        <v>34030320</v>
      </c>
      <c r="H98" s="11">
        <f t="shared" si="15"/>
        <v>13931200</v>
      </c>
      <c r="I98" s="11">
        <f t="shared" si="3"/>
        <v>11096000</v>
      </c>
      <c r="J98" s="11">
        <f t="shared" si="11"/>
        <v>18568120</v>
      </c>
      <c r="K98" s="11">
        <f t="shared" si="4"/>
        <v>9003120</v>
      </c>
      <c r="L98" s="11">
        <f t="shared" si="5"/>
        <v>50000</v>
      </c>
      <c r="M98" s="11">
        <f t="shared" si="6"/>
        <v>950000</v>
      </c>
      <c r="N98" s="11">
        <f t="shared" si="12"/>
        <v>2951040</v>
      </c>
      <c r="O98" s="11">
        <f t="shared" si="13"/>
        <v>2051040</v>
      </c>
      <c r="P98" s="11">
        <f t="shared" si="14"/>
        <v>3001040</v>
      </c>
      <c r="Q98" s="11">
        <f t="shared" si="10"/>
        <v>3065000</v>
      </c>
    </row>
    <row r="99">
      <c r="A99" s="1" t="s">
        <v>4536</v>
      </c>
      <c r="B99" s="8">
        <v>45822.0</v>
      </c>
      <c r="C99" s="1" t="s">
        <v>25</v>
      </c>
      <c r="D99" s="12"/>
      <c r="E99" s="10">
        <v>210000.0</v>
      </c>
      <c r="F99" s="1" t="s">
        <v>4537</v>
      </c>
      <c r="G99" s="11">
        <f t="shared" si="1"/>
        <v>34030320</v>
      </c>
      <c r="H99" s="11">
        <f t="shared" si="15"/>
        <v>14141200</v>
      </c>
      <c r="I99" s="11">
        <f t="shared" si="3"/>
        <v>11096000</v>
      </c>
      <c r="J99" s="11">
        <f t="shared" si="11"/>
        <v>18358120</v>
      </c>
      <c r="K99" s="11">
        <f t="shared" si="4"/>
        <v>8793120</v>
      </c>
      <c r="L99" s="11">
        <f t="shared" si="5"/>
        <v>50000</v>
      </c>
      <c r="M99" s="11">
        <f t="shared" si="6"/>
        <v>950000</v>
      </c>
      <c r="N99" s="11">
        <f t="shared" si="12"/>
        <v>2881040</v>
      </c>
      <c r="O99" s="11">
        <f t="shared" si="13"/>
        <v>1981040</v>
      </c>
      <c r="P99" s="11">
        <f t="shared" si="14"/>
        <v>2931040</v>
      </c>
      <c r="Q99" s="11">
        <f t="shared" si="10"/>
        <v>3065000</v>
      </c>
    </row>
    <row r="100">
      <c r="A100" s="1" t="s">
        <v>4538</v>
      </c>
      <c r="B100" s="8">
        <v>45822.0</v>
      </c>
      <c r="C100" s="1" t="s">
        <v>25</v>
      </c>
      <c r="D100" s="12"/>
      <c r="E100" s="10">
        <v>250000.0</v>
      </c>
      <c r="F100" s="1" t="s">
        <v>4539</v>
      </c>
      <c r="G100" s="11">
        <f t="shared" si="1"/>
        <v>34030320</v>
      </c>
      <c r="H100" s="11">
        <f t="shared" si="15"/>
        <v>14391200</v>
      </c>
      <c r="I100" s="11">
        <f t="shared" si="3"/>
        <v>11096000</v>
      </c>
      <c r="J100" s="11">
        <f t="shared" si="11"/>
        <v>18108120</v>
      </c>
      <c r="K100" s="11">
        <f t="shared" si="4"/>
        <v>8543120</v>
      </c>
      <c r="L100" s="11">
        <f t="shared" si="5"/>
        <v>50000</v>
      </c>
      <c r="M100" s="11">
        <f t="shared" si="6"/>
        <v>950000</v>
      </c>
      <c r="N100" s="11">
        <f t="shared" si="12"/>
        <v>2797706.667</v>
      </c>
      <c r="O100" s="11">
        <f t="shared" si="13"/>
        <v>1897706.667</v>
      </c>
      <c r="P100" s="11">
        <f t="shared" si="14"/>
        <v>2847706.667</v>
      </c>
      <c r="Q100" s="11">
        <f t="shared" si="10"/>
        <v>3065000</v>
      </c>
    </row>
    <row r="101">
      <c r="A101" s="1" t="s">
        <v>4540</v>
      </c>
      <c r="B101" s="8">
        <v>45822.0</v>
      </c>
      <c r="C101" s="1" t="s">
        <v>1969</v>
      </c>
      <c r="D101" s="10">
        <v>460000.0</v>
      </c>
      <c r="E101" s="12"/>
      <c r="F101" s="1" t="s">
        <v>4526</v>
      </c>
      <c r="G101" s="11">
        <f t="shared" si="1"/>
        <v>34490320</v>
      </c>
      <c r="H101" s="11">
        <f t="shared" si="15"/>
        <v>14391200</v>
      </c>
      <c r="I101" s="11">
        <f t="shared" si="3"/>
        <v>11096000</v>
      </c>
      <c r="J101" s="11">
        <f t="shared" si="11"/>
        <v>18568120</v>
      </c>
      <c r="K101" s="11">
        <f t="shared" si="4"/>
        <v>9003120</v>
      </c>
      <c r="L101" s="11">
        <f t="shared" si="5"/>
        <v>50000</v>
      </c>
      <c r="M101" s="11">
        <f t="shared" si="6"/>
        <v>950000</v>
      </c>
      <c r="N101" s="11">
        <f t="shared" si="12"/>
        <v>2951040</v>
      </c>
      <c r="O101" s="11">
        <f t="shared" si="13"/>
        <v>2051040</v>
      </c>
      <c r="P101" s="11">
        <f t="shared" si="14"/>
        <v>3001040</v>
      </c>
      <c r="Q101" s="11">
        <f t="shared" si="10"/>
        <v>3065000</v>
      </c>
    </row>
    <row r="102">
      <c r="A102" s="1" t="s">
        <v>4541</v>
      </c>
      <c r="B102" s="8">
        <v>45823.0</v>
      </c>
      <c r="C102" s="1" t="s">
        <v>22</v>
      </c>
      <c r="D102" s="12"/>
      <c r="E102" s="10">
        <v>220000.0</v>
      </c>
      <c r="F102" s="1" t="s">
        <v>30</v>
      </c>
      <c r="G102" s="11">
        <f t="shared" si="1"/>
        <v>34490320</v>
      </c>
      <c r="H102" s="11">
        <f t="shared" si="15"/>
        <v>14391200</v>
      </c>
      <c r="I102" s="11">
        <f t="shared" si="3"/>
        <v>11096000</v>
      </c>
      <c r="J102" s="11">
        <f t="shared" si="11"/>
        <v>18348120</v>
      </c>
      <c r="K102" s="11">
        <f t="shared" si="4"/>
        <v>9003120</v>
      </c>
      <c r="L102" s="11">
        <f t="shared" si="5"/>
        <v>50000</v>
      </c>
      <c r="M102" s="11">
        <f t="shared" si="6"/>
        <v>1170000</v>
      </c>
      <c r="N102" s="11">
        <f t="shared" si="12"/>
        <v>2951040</v>
      </c>
      <c r="O102" s="11">
        <f t="shared" si="13"/>
        <v>1831040</v>
      </c>
      <c r="P102" s="11">
        <f t="shared" si="14"/>
        <v>3001040</v>
      </c>
      <c r="Q102" s="11">
        <f t="shared" si="10"/>
        <v>3065000</v>
      </c>
    </row>
    <row r="103">
      <c r="A103" s="1" t="s">
        <v>4542</v>
      </c>
      <c r="B103" s="8">
        <v>45824.0</v>
      </c>
      <c r="C103" s="1" t="s">
        <v>34</v>
      </c>
      <c r="D103" s="12"/>
      <c r="E103" s="10">
        <v>371600.0</v>
      </c>
      <c r="F103" s="1" t="s">
        <v>1206</v>
      </c>
      <c r="G103" s="11">
        <f t="shared" si="1"/>
        <v>34490320</v>
      </c>
      <c r="H103" s="11">
        <f t="shared" si="15"/>
        <v>14391200</v>
      </c>
      <c r="I103" s="11">
        <f t="shared" si="3"/>
        <v>11467600</v>
      </c>
      <c r="J103" s="11">
        <f t="shared" si="11"/>
        <v>17976520</v>
      </c>
      <c r="K103" s="11">
        <f t="shared" si="4"/>
        <v>8631520</v>
      </c>
      <c r="L103" s="11">
        <f t="shared" si="5"/>
        <v>50000</v>
      </c>
      <c r="M103" s="11">
        <f t="shared" si="6"/>
        <v>1170000</v>
      </c>
      <c r="N103" s="11">
        <f t="shared" si="12"/>
        <v>2827173.333</v>
      </c>
      <c r="O103" s="11">
        <f t="shared" si="13"/>
        <v>1707173.333</v>
      </c>
      <c r="P103" s="11">
        <f t="shared" si="14"/>
        <v>2877173.333</v>
      </c>
      <c r="Q103" s="11">
        <f t="shared" si="10"/>
        <v>3065000</v>
      </c>
    </row>
    <row r="104">
      <c r="A104" s="1" t="s">
        <v>4543</v>
      </c>
      <c r="B104" s="8">
        <v>45824.0</v>
      </c>
      <c r="C104" s="1" t="s">
        <v>34</v>
      </c>
      <c r="D104" s="12"/>
      <c r="E104" s="10">
        <v>642000.0</v>
      </c>
      <c r="F104" s="1" t="s">
        <v>4544</v>
      </c>
      <c r="G104" s="11">
        <f t="shared" si="1"/>
        <v>34490320</v>
      </c>
      <c r="H104" s="11">
        <f t="shared" si="15"/>
        <v>14391200</v>
      </c>
      <c r="I104" s="11">
        <f t="shared" si="3"/>
        <v>12109600</v>
      </c>
      <c r="J104" s="11">
        <f t="shared" si="11"/>
        <v>17334520</v>
      </c>
      <c r="K104" s="11">
        <f t="shared" si="4"/>
        <v>7989520</v>
      </c>
      <c r="L104" s="11">
        <f t="shared" si="5"/>
        <v>50000</v>
      </c>
      <c r="M104" s="11">
        <f t="shared" si="6"/>
        <v>1170000</v>
      </c>
      <c r="N104" s="11">
        <f t="shared" si="12"/>
        <v>2613173.333</v>
      </c>
      <c r="O104" s="11">
        <f t="shared" si="13"/>
        <v>1493173.333</v>
      </c>
      <c r="P104" s="11">
        <f t="shared" si="14"/>
        <v>2663173.333</v>
      </c>
      <c r="Q104" s="11">
        <f t="shared" si="10"/>
        <v>3065000</v>
      </c>
    </row>
    <row r="105">
      <c r="A105" s="1" t="s">
        <v>4545</v>
      </c>
      <c r="B105" s="8">
        <v>45824.0</v>
      </c>
      <c r="C105" s="1" t="s">
        <v>25</v>
      </c>
      <c r="D105" s="12"/>
      <c r="E105" s="10">
        <v>63000.0</v>
      </c>
      <c r="F105" s="1" t="s">
        <v>4546</v>
      </c>
      <c r="G105" s="11">
        <f t="shared" si="1"/>
        <v>34490320</v>
      </c>
      <c r="H105" s="11">
        <f t="shared" si="15"/>
        <v>14454200</v>
      </c>
      <c r="I105" s="11">
        <f t="shared" si="3"/>
        <v>12109600</v>
      </c>
      <c r="J105" s="11">
        <f t="shared" si="11"/>
        <v>17271520</v>
      </c>
      <c r="K105" s="11">
        <f t="shared" si="4"/>
        <v>7926520</v>
      </c>
      <c r="L105" s="11">
        <f t="shared" si="5"/>
        <v>50000</v>
      </c>
      <c r="M105" s="11">
        <f t="shared" si="6"/>
        <v>1170000</v>
      </c>
      <c r="N105" s="11">
        <f t="shared" si="12"/>
        <v>2592173.333</v>
      </c>
      <c r="O105" s="11">
        <f t="shared" si="13"/>
        <v>1472173.333</v>
      </c>
      <c r="P105" s="11">
        <f t="shared" si="14"/>
        <v>2642173.333</v>
      </c>
      <c r="Q105" s="11">
        <f t="shared" si="10"/>
        <v>3065000</v>
      </c>
    </row>
    <row r="106">
      <c r="A106" s="1" t="s">
        <v>4547</v>
      </c>
      <c r="B106" s="8">
        <v>45824.0</v>
      </c>
      <c r="C106" s="1" t="s">
        <v>25</v>
      </c>
      <c r="D106" s="12"/>
      <c r="E106" s="10">
        <v>640000.0</v>
      </c>
      <c r="F106" s="1" t="s">
        <v>4548</v>
      </c>
      <c r="G106" s="11">
        <f t="shared" si="1"/>
        <v>34490320</v>
      </c>
      <c r="H106" s="11">
        <f t="shared" si="15"/>
        <v>15094200</v>
      </c>
      <c r="I106" s="11">
        <f t="shared" si="3"/>
        <v>12109600</v>
      </c>
      <c r="J106" s="11">
        <f t="shared" si="11"/>
        <v>16631520</v>
      </c>
      <c r="K106" s="11">
        <f t="shared" si="4"/>
        <v>7286520</v>
      </c>
      <c r="L106" s="11">
        <f t="shared" si="5"/>
        <v>50000</v>
      </c>
      <c r="M106" s="11">
        <f t="shared" si="6"/>
        <v>1170000</v>
      </c>
      <c r="N106" s="11">
        <f t="shared" si="12"/>
        <v>2378840</v>
      </c>
      <c r="O106" s="11">
        <f t="shared" si="13"/>
        <v>1258840</v>
      </c>
      <c r="P106" s="11">
        <f t="shared" si="14"/>
        <v>2428840</v>
      </c>
      <c r="Q106" s="11">
        <f t="shared" si="10"/>
        <v>3065000</v>
      </c>
    </row>
    <row r="107">
      <c r="A107" s="1" t="s">
        <v>4549</v>
      </c>
      <c r="B107" s="8">
        <v>45824.0</v>
      </c>
      <c r="C107" s="1" t="s">
        <v>25</v>
      </c>
      <c r="D107" s="12"/>
      <c r="E107" s="10">
        <v>150000.0</v>
      </c>
      <c r="F107" s="1" t="s">
        <v>4550</v>
      </c>
      <c r="G107" s="11">
        <f t="shared" si="1"/>
        <v>34490320</v>
      </c>
      <c r="H107" s="11">
        <f t="shared" si="15"/>
        <v>15244200</v>
      </c>
      <c r="I107" s="11">
        <f t="shared" si="3"/>
        <v>12109600</v>
      </c>
      <c r="J107" s="11">
        <f t="shared" si="11"/>
        <v>16481520</v>
      </c>
      <c r="K107" s="11">
        <f t="shared" si="4"/>
        <v>7136520</v>
      </c>
      <c r="L107" s="11">
        <f t="shared" si="5"/>
        <v>50000</v>
      </c>
      <c r="M107" s="11">
        <f t="shared" si="6"/>
        <v>1170000</v>
      </c>
      <c r="N107" s="11">
        <f t="shared" si="12"/>
        <v>2328840</v>
      </c>
      <c r="O107" s="11">
        <f t="shared" si="13"/>
        <v>1208840</v>
      </c>
      <c r="P107" s="11">
        <f t="shared" si="14"/>
        <v>2378840</v>
      </c>
      <c r="Q107" s="11">
        <f t="shared" si="10"/>
        <v>3065000</v>
      </c>
    </row>
    <row r="108">
      <c r="A108" s="1" t="s">
        <v>4551</v>
      </c>
      <c r="B108" s="8">
        <v>45824.0</v>
      </c>
      <c r="C108" s="1" t="s">
        <v>25</v>
      </c>
      <c r="D108" s="12"/>
      <c r="E108" s="10">
        <v>7000.0</v>
      </c>
      <c r="F108" s="1" t="s">
        <v>1944</v>
      </c>
      <c r="G108" s="11">
        <f t="shared" si="1"/>
        <v>34490320</v>
      </c>
      <c r="H108" s="11">
        <f t="shared" si="15"/>
        <v>15251200</v>
      </c>
      <c r="I108" s="11">
        <f t="shared" si="3"/>
        <v>12109600</v>
      </c>
      <c r="J108" s="11">
        <f t="shared" si="11"/>
        <v>16474520</v>
      </c>
      <c r="K108" s="11">
        <f t="shared" si="4"/>
        <v>7129520</v>
      </c>
      <c r="L108" s="11">
        <f t="shared" si="5"/>
        <v>50000</v>
      </c>
      <c r="M108" s="11">
        <f t="shared" si="6"/>
        <v>1170000</v>
      </c>
      <c r="N108" s="11">
        <f t="shared" si="12"/>
        <v>2326506.667</v>
      </c>
      <c r="O108" s="11">
        <f t="shared" si="13"/>
        <v>1206506.667</v>
      </c>
      <c r="P108" s="11">
        <f t="shared" si="14"/>
        <v>2376506.667</v>
      </c>
      <c r="Q108" s="11">
        <f t="shared" si="10"/>
        <v>3065000</v>
      </c>
    </row>
    <row r="109">
      <c r="A109" s="1" t="s">
        <v>4552</v>
      </c>
      <c r="B109" s="8">
        <v>45825.0</v>
      </c>
      <c r="C109" s="1" t="s">
        <v>1982</v>
      </c>
      <c r="D109" s="12"/>
      <c r="E109" s="10">
        <v>500000.0</v>
      </c>
      <c r="F109" s="1" t="s">
        <v>3275</v>
      </c>
      <c r="G109" s="11">
        <f t="shared" si="1"/>
        <v>34490320</v>
      </c>
      <c r="H109" s="11">
        <f t="shared" si="15"/>
        <v>15251200</v>
      </c>
      <c r="I109" s="11">
        <f t="shared" si="3"/>
        <v>12109600</v>
      </c>
      <c r="J109" s="11">
        <f t="shared" si="11"/>
        <v>15974520</v>
      </c>
      <c r="K109" s="11">
        <f t="shared" si="4"/>
        <v>7129520</v>
      </c>
      <c r="L109" s="11">
        <f t="shared" si="5"/>
        <v>550000</v>
      </c>
      <c r="M109" s="11">
        <f t="shared" si="6"/>
        <v>1170000</v>
      </c>
      <c r="N109" s="11">
        <f t="shared" si="12"/>
        <v>1826506.667</v>
      </c>
      <c r="O109" s="11">
        <f t="shared" si="13"/>
        <v>1206506.667</v>
      </c>
      <c r="P109" s="11">
        <f t="shared" si="14"/>
        <v>2376506.667</v>
      </c>
      <c r="Q109" s="11">
        <f t="shared" si="10"/>
        <v>3065000</v>
      </c>
    </row>
    <row r="110">
      <c r="A110" s="1" t="s">
        <v>4553</v>
      </c>
      <c r="B110" s="8">
        <v>45825.0</v>
      </c>
      <c r="C110" s="1" t="s">
        <v>25</v>
      </c>
      <c r="D110" s="12"/>
      <c r="E110" s="10">
        <v>300000.0</v>
      </c>
      <c r="F110" s="1" t="s">
        <v>53</v>
      </c>
      <c r="G110" s="11">
        <f t="shared" si="1"/>
        <v>34490320</v>
      </c>
      <c r="H110" s="11">
        <f t="shared" si="15"/>
        <v>15551200</v>
      </c>
      <c r="I110" s="11">
        <f t="shared" si="3"/>
        <v>12109600</v>
      </c>
      <c r="J110" s="11">
        <f t="shared" si="11"/>
        <v>15674520</v>
      </c>
      <c r="K110" s="11">
        <f t="shared" si="4"/>
        <v>6829520</v>
      </c>
      <c r="L110" s="11">
        <f t="shared" si="5"/>
        <v>550000</v>
      </c>
      <c r="M110" s="11">
        <f t="shared" si="6"/>
        <v>1170000</v>
      </c>
      <c r="N110" s="11">
        <f t="shared" si="12"/>
        <v>1726506.667</v>
      </c>
      <c r="O110" s="11">
        <f t="shared" si="13"/>
        <v>1106506.667</v>
      </c>
      <c r="P110" s="11">
        <f t="shared" si="14"/>
        <v>2276506.667</v>
      </c>
      <c r="Q110" s="11">
        <f t="shared" si="10"/>
        <v>3365000</v>
      </c>
    </row>
    <row r="111">
      <c r="A111" s="1" t="s">
        <v>4554</v>
      </c>
      <c r="B111" s="8">
        <v>45826.0</v>
      </c>
      <c r="C111" s="1" t="s">
        <v>25</v>
      </c>
      <c r="D111" s="12"/>
      <c r="E111" s="10">
        <v>218000.0</v>
      </c>
      <c r="F111" s="1" t="s">
        <v>62</v>
      </c>
      <c r="G111" s="11">
        <f t="shared" si="1"/>
        <v>34490320</v>
      </c>
      <c r="H111" s="11">
        <f t="shared" si="15"/>
        <v>15769200</v>
      </c>
      <c r="I111" s="11">
        <f t="shared" si="3"/>
        <v>12109600</v>
      </c>
      <c r="J111" s="11">
        <f t="shared" si="11"/>
        <v>15456520</v>
      </c>
      <c r="K111" s="11">
        <f t="shared" si="4"/>
        <v>6611520</v>
      </c>
      <c r="L111" s="11">
        <f t="shared" si="5"/>
        <v>550000</v>
      </c>
      <c r="M111" s="11">
        <f t="shared" si="6"/>
        <v>1170000</v>
      </c>
      <c r="N111" s="11">
        <f t="shared" si="12"/>
        <v>1653840</v>
      </c>
      <c r="O111" s="11">
        <f t="shared" si="13"/>
        <v>1033840</v>
      </c>
      <c r="P111" s="11">
        <f t="shared" si="14"/>
        <v>2203840</v>
      </c>
      <c r="Q111" s="11">
        <f t="shared" si="10"/>
        <v>3365000</v>
      </c>
    </row>
    <row r="112">
      <c r="A112" s="1" t="s">
        <v>4555</v>
      </c>
      <c r="B112" s="8">
        <v>45826.0</v>
      </c>
      <c r="C112" s="1" t="s">
        <v>25</v>
      </c>
      <c r="D112" s="12"/>
      <c r="E112" s="10">
        <v>140000.0</v>
      </c>
      <c r="F112" s="1" t="s">
        <v>253</v>
      </c>
      <c r="G112" s="11">
        <f t="shared" si="1"/>
        <v>34490320</v>
      </c>
      <c r="H112" s="11">
        <f t="shared" si="15"/>
        <v>15909200</v>
      </c>
      <c r="I112" s="11">
        <f t="shared" si="3"/>
        <v>12109600</v>
      </c>
      <c r="J112" s="11">
        <f t="shared" si="11"/>
        <v>15316520</v>
      </c>
      <c r="K112" s="11">
        <f t="shared" si="4"/>
        <v>6471520</v>
      </c>
      <c r="L112" s="11">
        <f t="shared" si="5"/>
        <v>550000</v>
      </c>
      <c r="M112" s="11">
        <f t="shared" si="6"/>
        <v>1170000</v>
      </c>
      <c r="N112" s="11">
        <f t="shared" si="12"/>
        <v>1607173.333</v>
      </c>
      <c r="O112" s="11">
        <f t="shared" si="13"/>
        <v>987173.3333</v>
      </c>
      <c r="P112" s="11">
        <f t="shared" si="14"/>
        <v>2157173.333</v>
      </c>
      <c r="Q112" s="11">
        <f t="shared" si="10"/>
        <v>3365000</v>
      </c>
    </row>
    <row r="113">
      <c r="A113" s="1" t="s">
        <v>4556</v>
      </c>
      <c r="B113" s="8">
        <v>45826.0</v>
      </c>
      <c r="C113" s="1" t="s">
        <v>25</v>
      </c>
      <c r="D113" s="12"/>
      <c r="E113" s="10">
        <v>108000.0</v>
      </c>
      <c r="F113" s="1" t="s">
        <v>62</v>
      </c>
      <c r="G113" s="11">
        <f t="shared" si="1"/>
        <v>34490320</v>
      </c>
      <c r="H113" s="11">
        <f t="shared" si="15"/>
        <v>16017200</v>
      </c>
      <c r="I113" s="11">
        <f t="shared" si="3"/>
        <v>12109600</v>
      </c>
      <c r="J113" s="11">
        <f t="shared" si="11"/>
        <v>15208520</v>
      </c>
      <c r="K113" s="11">
        <f t="shared" si="4"/>
        <v>6363520</v>
      </c>
      <c r="L113" s="11">
        <f t="shared" si="5"/>
        <v>550000</v>
      </c>
      <c r="M113" s="11">
        <f t="shared" si="6"/>
        <v>1170000</v>
      </c>
      <c r="N113" s="11">
        <f t="shared" si="12"/>
        <v>1571173.333</v>
      </c>
      <c r="O113" s="11">
        <f t="shared" si="13"/>
        <v>951173.3333</v>
      </c>
      <c r="P113" s="11">
        <f t="shared" si="14"/>
        <v>2121173.333</v>
      </c>
      <c r="Q113" s="11">
        <f t="shared" si="10"/>
        <v>3365000</v>
      </c>
    </row>
    <row r="114">
      <c r="A114" s="1" t="s">
        <v>4557</v>
      </c>
      <c r="B114" s="8">
        <v>45826.0</v>
      </c>
      <c r="C114" s="1" t="s">
        <v>25</v>
      </c>
      <c r="D114" s="12"/>
      <c r="E114" s="10">
        <v>70000.0</v>
      </c>
      <c r="F114" s="1" t="s">
        <v>49</v>
      </c>
      <c r="G114" s="11">
        <f t="shared" si="1"/>
        <v>34490320</v>
      </c>
      <c r="H114" s="11">
        <f t="shared" si="15"/>
        <v>16087200</v>
      </c>
      <c r="I114" s="11">
        <f t="shared" si="3"/>
        <v>12109600</v>
      </c>
      <c r="J114" s="11">
        <f t="shared" si="11"/>
        <v>15138520</v>
      </c>
      <c r="K114" s="11">
        <f t="shared" si="4"/>
        <v>6293520</v>
      </c>
      <c r="L114" s="11">
        <f t="shared" si="5"/>
        <v>550000</v>
      </c>
      <c r="M114" s="11">
        <f t="shared" si="6"/>
        <v>1170000</v>
      </c>
      <c r="N114" s="11">
        <f t="shared" si="12"/>
        <v>1547840</v>
      </c>
      <c r="O114" s="11">
        <f t="shared" si="13"/>
        <v>927840</v>
      </c>
      <c r="P114" s="11">
        <f t="shared" si="14"/>
        <v>2097840</v>
      </c>
      <c r="Q114" s="11">
        <f t="shared" si="10"/>
        <v>3365000</v>
      </c>
    </row>
    <row r="115">
      <c r="A115" s="14" t="s">
        <v>4558</v>
      </c>
      <c r="B115" s="8">
        <v>45826.0</v>
      </c>
      <c r="C115" s="1" t="s">
        <v>25</v>
      </c>
      <c r="D115" s="12"/>
      <c r="E115" s="10">
        <v>25000.0</v>
      </c>
      <c r="F115" s="1" t="s">
        <v>4559</v>
      </c>
      <c r="G115" s="11">
        <f t="shared" si="1"/>
        <v>34490320</v>
      </c>
      <c r="H115" s="11">
        <f t="shared" si="15"/>
        <v>16112200</v>
      </c>
      <c r="I115" s="11">
        <f t="shared" si="3"/>
        <v>12109600</v>
      </c>
      <c r="J115" s="11">
        <f t="shared" si="11"/>
        <v>15113520</v>
      </c>
      <c r="K115" s="11">
        <f t="shared" si="4"/>
        <v>6268520</v>
      </c>
      <c r="L115" s="11">
        <f t="shared" si="5"/>
        <v>550000</v>
      </c>
      <c r="M115" s="11">
        <f t="shared" si="6"/>
        <v>1170000</v>
      </c>
      <c r="N115" s="11">
        <f t="shared" si="12"/>
        <v>1539506.667</v>
      </c>
      <c r="O115" s="11">
        <f t="shared" si="13"/>
        <v>919506.6667</v>
      </c>
      <c r="P115" s="11">
        <f t="shared" si="14"/>
        <v>2089506.667</v>
      </c>
      <c r="Q115" s="11">
        <f t="shared" si="10"/>
        <v>3365000</v>
      </c>
    </row>
    <row r="116">
      <c r="A116" s="1" t="s">
        <v>4560</v>
      </c>
      <c r="B116" s="8">
        <v>45826.0</v>
      </c>
      <c r="C116" s="1" t="s">
        <v>25</v>
      </c>
      <c r="D116" s="12"/>
      <c r="E116" s="10">
        <v>55000.0</v>
      </c>
      <c r="F116" s="1" t="s">
        <v>4561</v>
      </c>
      <c r="G116" s="11">
        <f t="shared" si="1"/>
        <v>34490320</v>
      </c>
      <c r="H116" s="11">
        <f t="shared" si="15"/>
        <v>16167200</v>
      </c>
      <c r="I116" s="11">
        <f t="shared" si="3"/>
        <v>12109600</v>
      </c>
      <c r="J116" s="11">
        <f t="shared" si="11"/>
        <v>15058520</v>
      </c>
      <c r="K116" s="11">
        <f t="shared" si="4"/>
        <v>6213520</v>
      </c>
      <c r="L116" s="11">
        <f t="shared" si="5"/>
        <v>550000</v>
      </c>
      <c r="M116" s="11">
        <f t="shared" si="6"/>
        <v>1170000</v>
      </c>
      <c r="N116" s="11">
        <f t="shared" si="12"/>
        <v>1521173.333</v>
      </c>
      <c r="O116" s="11">
        <f t="shared" si="13"/>
        <v>901173.3333</v>
      </c>
      <c r="P116" s="11">
        <f t="shared" si="14"/>
        <v>2071173.333</v>
      </c>
      <c r="Q116" s="11">
        <f t="shared" si="10"/>
        <v>3365000</v>
      </c>
    </row>
    <row r="117">
      <c r="A117" s="1" t="s">
        <v>4562</v>
      </c>
      <c r="B117" s="8">
        <v>45826.0</v>
      </c>
      <c r="C117" s="1" t="s">
        <v>25</v>
      </c>
      <c r="D117" s="12"/>
      <c r="E117" s="10">
        <v>30000.0</v>
      </c>
      <c r="F117" s="1" t="s">
        <v>438</v>
      </c>
      <c r="G117" s="11">
        <f t="shared" si="1"/>
        <v>34490320</v>
      </c>
      <c r="H117" s="11">
        <f t="shared" si="15"/>
        <v>16197200</v>
      </c>
      <c r="I117" s="11">
        <f t="shared" si="3"/>
        <v>12109600</v>
      </c>
      <c r="J117" s="11">
        <f t="shared" si="11"/>
        <v>15028520</v>
      </c>
      <c r="K117" s="11">
        <f t="shared" si="4"/>
        <v>6183520</v>
      </c>
      <c r="L117" s="11">
        <f t="shared" si="5"/>
        <v>550000</v>
      </c>
      <c r="M117" s="11">
        <f t="shared" si="6"/>
        <v>1170000</v>
      </c>
      <c r="N117" s="11">
        <f t="shared" si="12"/>
        <v>1511173.333</v>
      </c>
      <c r="O117" s="11">
        <f t="shared" si="13"/>
        <v>891173.3333</v>
      </c>
      <c r="P117" s="11">
        <f t="shared" si="14"/>
        <v>2061173.333</v>
      </c>
      <c r="Q117" s="11">
        <f t="shared" si="10"/>
        <v>3365000</v>
      </c>
    </row>
    <row r="118">
      <c r="A118" s="1" t="s">
        <v>4563</v>
      </c>
      <c r="B118" s="8">
        <v>45826.0</v>
      </c>
      <c r="C118" s="1" t="s">
        <v>25</v>
      </c>
      <c r="D118" s="12"/>
      <c r="E118" s="10">
        <v>672000.0</v>
      </c>
      <c r="F118" s="1" t="s">
        <v>4564</v>
      </c>
      <c r="G118" s="11">
        <f t="shared" si="1"/>
        <v>34490320</v>
      </c>
      <c r="H118" s="11">
        <f t="shared" si="15"/>
        <v>16869200</v>
      </c>
      <c r="I118" s="11">
        <f t="shared" si="3"/>
        <v>12109600</v>
      </c>
      <c r="J118" s="11">
        <f t="shared" si="11"/>
        <v>14356520</v>
      </c>
      <c r="K118" s="11">
        <f t="shared" si="4"/>
        <v>5511520</v>
      </c>
      <c r="L118" s="11">
        <f t="shared" si="5"/>
        <v>550000</v>
      </c>
      <c r="M118" s="11">
        <f t="shared" si="6"/>
        <v>1170000</v>
      </c>
      <c r="N118" s="11">
        <f t="shared" si="12"/>
        <v>1287173.333</v>
      </c>
      <c r="O118" s="11">
        <f t="shared" si="13"/>
        <v>667173.3333</v>
      </c>
      <c r="P118" s="11">
        <f t="shared" si="14"/>
        <v>1837173.333</v>
      </c>
      <c r="Q118" s="11">
        <f t="shared" si="10"/>
        <v>3365000</v>
      </c>
    </row>
    <row r="119">
      <c r="A119" s="1" t="s">
        <v>4565</v>
      </c>
      <c r="B119" s="8">
        <v>45826.0</v>
      </c>
      <c r="C119" s="1" t="s">
        <v>1969</v>
      </c>
      <c r="D119" s="10">
        <v>1505000.0</v>
      </c>
      <c r="E119" s="12"/>
      <c r="F119" s="1" t="s">
        <v>4566</v>
      </c>
      <c r="G119" s="11">
        <f t="shared" si="1"/>
        <v>35995320</v>
      </c>
      <c r="H119" s="11">
        <f t="shared" si="15"/>
        <v>16869200</v>
      </c>
      <c r="I119" s="11">
        <f t="shared" si="3"/>
        <v>12109600</v>
      </c>
      <c r="J119" s="11">
        <f t="shared" si="11"/>
        <v>15861520</v>
      </c>
      <c r="K119" s="11">
        <f t="shared" si="4"/>
        <v>7016520</v>
      </c>
      <c r="L119" s="11">
        <f t="shared" si="5"/>
        <v>550000</v>
      </c>
      <c r="M119" s="11">
        <f t="shared" si="6"/>
        <v>1170000</v>
      </c>
      <c r="N119" s="11">
        <f t="shared" si="12"/>
        <v>1788840</v>
      </c>
      <c r="O119" s="11">
        <f t="shared" si="13"/>
        <v>1168840</v>
      </c>
      <c r="P119" s="11">
        <f t="shared" si="14"/>
        <v>2338840</v>
      </c>
      <c r="Q119" s="11">
        <f t="shared" si="10"/>
        <v>3365000</v>
      </c>
    </row>
    <row r="120">
      <c r="A120" s="1" t="s">
        <v>4567</v>
      </c>
      <c r="B120" s="8">
        <v>45826.0</v>
      </c>
      <c r="C120" s="1" t="s">
        <v>25</v>
      </c>
      <c r="D120" s="12"/>
      <c r="E120" s="10">
        <v>80000.0</v>
      </c>
      <c r="F120" s="1" t="s">
        <v>4568</v>
      </c>
      <c r="G120" s="11">
        <f t="shared" si="1"/>
        <v>35995320</v>
      </c>
      <c r="H120" s="11">
        <f t="shared" si="15"/>
        <v>16949200</v>
      </c>
      <c r="I120" s="11">
        <f t="shared" si="3"/>
        <v>12109600</v>
      </c>
      <c r="J120" s="11">
        <f t="shared" si="11"/>
        <v>15781520</v>
      </c>
      <c r="K120" s="11">
        <f t="shared" si="4"/>
        <v>6936520</v>
      </c>
      <c r="L120" s="11">
        <f t="shared" si="5"/>
        <v>550000</v>
      </c>
      <c r="M120" s="11">
        <f t="shared" si="6"/>
        <v>1170000</v>
      </c>
      <c r="N120" s="11">
        <f t="shared" si="12"/>
        <v>1762173.333</v>
      </c>
      <c r="O120" s="11">
        <f t="shared" si="13"/>
        <v>1142173.333</v>
      </c>
      <c r="P120" s="11">
        <f t="shared" si="14"/>
        <v>2312173.333</v>
      </c>
      <c r="Q120" s="11">
        <f t="shared" si="10"/>
        <v>3365000</v>
      </c>
    </row>
    <row r="121">
      <c r="A121" s="1" t="s">
        <v>4569</v>
      </c>
      <c r="B121" s="8">
        <v>45826.0</v>
      </c>
      <c r="C121" s="1" t="s">
        <v>25</v>
      </c>
      <c r="D121" s="12"/>
      <c r="E121" s="10">
        <v>23000.0</v>
      </c>
      <c r="F121" s="1" t="s">
        <v>307</v>
      </c>
      <c r="G121" s="11">
        <f t="shared" si="1"/>
        <v>35995320</v>
      </c>
      <c r="H121" s="11">
        <f t="shared" si="15"/>
        <v>16972200</v>
      </c>
      <c r="I121" s="11">
        <f t="shared" si="3"/>
        <v>12109600</v>
      </c>
      <c r="J121" s="11">
        <f t="shared" si="11"/>
        <v>15758520</v>
      </c>
      <c r="K121" s="11">
        <f t="shared" si="4"/>
        <v>6913520</v>
      </c>
      <c r="L121" s="11">
        <f t="shared" si="5"/>
        <v>550000</v>
      </c>
      <c r="M121" s="11">
        <f t="shared" si="6"/>
        <v>1170000</v>
      </c>
      <c r="N121" s="11">
        <f t="shared" si="12"/>
        <v>1754506.667</v>
      </c>
      <c r="O121" s="11">
        <f t="shared" si="13"/>
        <v>1134506.667</v>
      </c>
      <c r="P121" s="11">
        <f t="shared" si="14"/>
        <v>2304506.667</v>
      </c>
      <c r="Q121" s="11">
        <f t="shared" si="10"/>
        <v>3365000</v>
      </c>
    </row>
    <row r="122">
      <c r="A122" s="1" t="s">
        <v>4570</v>
      </c>
      <c r="B122" s="8">
        <v>45826.0</v>
      </c>
      <c r="C122" s="1" t="s">
        <v>1969</v>
      </c>
      <c r="D122" s="10">
        <v>2275000.0</v>
      </c>
      <c r="E122" s="12"/>
      <c r="F122" s="1" t="s">
        <v>4571</v>
      </c>
      <c r="G122" s="11">
        <f t="shared" si="1"/>
        <v>38270320</v>
      </c>
      <c r="H122" s="11">
        <f t="shared" si="15"/>
        <v>16972200</v>
      </c>
      <c r="I122" s="11">
        <f t="shared" si="3"/>
        <v>12109600</v>
      </c>
      <c r="J122" s="11">
        <f t="shared" si="11"/>
        <v>18033520</v>
      </c>
      <c r="K122" s="11">
        <f t="shared" si="4"/>
        <v>9188520</v>
      </c>
      <c r="L122" s="11">
        <f t="shared" si="5"/>
        <v>550000</v>
      </c>
      <c r="M122" s="11">
        <f t="shared" si="6"/>
        <v>1170000</v>
      </c>
      <c r="N122" s="11">
        <f t="shared" si="12"/>
        <v>2512840</v>
      </c>
      <c r="O122" s="11">
        <f t="shared" si="13"/>
        <v>1892840</v>
      </c>
      <c r="P122" s="11">
        <f t="shared" si="14"/>
        <v>3062840</v>
      </c>
      <c r="Q122" s="11">
        <f t="shared" si="10"/>
        <v>3365000</v>
      </c>
    </row>
    <row r="123">
      <c r="A123" s="1" t="s">
        <v>4572</v>
      </c>
      <c r="B123" s="8">
        <v>45822.0</v>
      </c>
      <c r="C123" s="1" t="s">
        <v>6</v>
      </c>
      <c r="D123" s="10">
        <v>246000.0</v>
      </c>
      <c r="E123" s="12"/>
      <c r="F123" s="1" t="s">
        <v>2141</v>
      </c>
      <c r="G123" s="11">
        <f t="shared" si="1"/>
        <v>38516320</v>
      </c>
      <c r="H123" s="11">
        <f t="shared" si="15"/>
        <v>16972200</v>
      </c>
      <c r="I123" s="11">
        <f t="shared" si="3"/>
        <v>12109600</v>
      </c>
      <c r="J123" s="11">
        <f t="shared" si="11"/>
        <v>18279520</v>
      </c>
      <c r="K123" s="11">
        <f t="shared" si="4"/>
        <v>9434520</v>
      </c>
      <c r="L123" s="11">
        <f t="shared" si="5"/>
        <v>550000</v>
      </c>
      <c r="M123" s="11">
        <f t="shared" si="6"/>
        <v>1170000</v>
      </c>
      <c r="N123" s="11">
        <f t="shared" si="12"/>
        <v>2594840</v>
      </c>
      <c r="O123" s="11">
        <f t="shared" si="13"/>
        <v>1974840</v>
      </c>
      <c r="P123" s="11">
        <f t="shared" si="14"/>
        <v>3144840</v>
      </c>
      <c r="Q123" s="11">
        <f t="shared" si="10"/>
        <v>3365000</v>
      </c>
    </row>
    <row r="124">
      <c r="A124" s="1" t="s">
        <v>4573</v>
      </c>
      <c r="B124" s="8">
        <v>45822.0</v>
      </c>
      <c r="C124" s="1" t="s">
        <v>6</v>
      </c>
      <c r="D124" s="10">
        <v>45000.0</v>
      </c>
      <c r="E124" s="12"/>
      <c r="F124" s="1" t="s">
        <v>2830</v>
      </c>
      <c r="G124" s="11">
        <f t="shared" si="1"/>
        <v>38561320</v>
      </c>
      <c r="H124" s="11">
        <f t="shared" si="15"/>
        <v>16972200</v>
      </c>
      <c r="I124" s="11">
        <f t="shared" si="3"/>
        <v>12109600</v>
      </c>
      <c r="J124" s="11">
        <f t="shared" si="11"/>
        <v>18324520</v>
      </c>
      <c r="K124" s="11">
        <f t="shared" si="4"/>
        <v>9479520</v>
      </c>
      <c r="L124" s="11">
        <f t="shared" si="5"/>
        <v>550000</v>
      </c>
      <c r="M124" s="11">
        <f t="shared" si="6"/>
        <v>1170000</v>
      </c>
      <c r="N124" s="11">
        <f t="shared" si="12"/>
        <v>2609840</v>
      </c>
      <c r="O124" s="11">
        <f t="shared" si="13"/>
        <v>1989840</v>
      </c>
      <c r="P124" s="11">
        <f t="shared" si="14"/>
        <v>3159840</v>
      </c>
      <c r="Q124" s="11">
        <f t="shared" si="10"/>
        <v>3365000</v>
      </c>
    </row>
    <row r="125">
      <c r="A125" s="1" t="s">
        <v>4574</v>
      </c>
      <c r="B125" s="8">
        <v>45822.0</v>
      </c>
      <c r="C125" s="1" t="s">
        <v>6</v>
      </c>
      <c r="D125" s="10">
        <v>68000.0</v>
      </c>
      <c r="E125" s="12"/>
      <c r="F125" s="1" t="s">
        <v>4575</v>
      </c>
      <c r="G125" s="11">
        <f t="shared" si="1"/>
        <v>38629320</v>
      </c>
      <c r="H125" s="11">
        <f t="shared" si="15"/>
        <v>16972200</v>
      </c>
      <c r="I125" s="11">
        <f t="shared" si="3"/>
        <v>12109600</v>
      </c>
      <c r="J125" s="11">
        <f t="shared" si="11"/>
        <v>18392520</v>
      </c>
      <c r="K125" s="11">
        <f t="shared" si="4"/>
        <v>9547520</v>
      </c>
      <c r="L125" s="11">
        <f t="shared" si="5"/>
        <v>550000</v>
      </c>
      <c r="M125" s="11">
        <f t="shared" si="6"/>
        <v>1170000</v>
      </c>
      <c r="N125" s="11">
        <f t="shared" si="12"/>
        <v>2632506.667</v>
      </c>
      <c r="O125" s="11">
        <f t="shared" si="13"/>
        <v>2012506.667</v>
      </c>
      <c r="P125" s="11">
        <f t="shared" si="14"/>
        <v>3182506.667</v>
      </c>
      <c r="Q125" s="11">
        <f t="shared" si="10"/>
        <v>3365000</v>
      </c>
    </row>
    <row r="126">
      <c r="A126" s="1" t="s">
        <v>4576</v>
      </c>
      <c r="B126" s="8">
        <v>45822.0</v>
      </c>
      <c r="C126" s="1" t="s">
        <v>6</v>
      </c>
      <c r="D126" s="10">
        <v>175000.0</v>
      </c>
      <c r="E126" s="12"/>
      <c r="F126" s="1" t="s">
        <v>4577</v>
      </c>
      <c r="G126" s="11">
        <f t="shared" si="1"/>
        <v>38804320</v>
      </c>
      <c r="H126" s="11">
        <f t="shared" si="15"/>
        <v>16972200</v>
      </c>
      <c r="I126" s="11">
        <f t="shared" si="3"/>
        <v>12109600</v>
      </c>
      <c r="J126" s="11">
        <f t="shared" si="11"/>
        <v>18567520</v>
      </c>
      <c r="K126" s="11">
        <f t="shared" si="4"/>
        <v>9722520</v>
      </c>
      <c r="L126" s="11">
        <f t="shared" si="5"/>
        <v>550000</v>
      </c>
      <c r="M126" s="11">
        <f t="shared" si="6"/>
        <v>1170000</v>
      </c>
      <c r="N126" s="11">
        <f t="shared" si="12"/>
        <v>2690840</v>
      </c>
      <c r="O126" s="11">
        <f t="shared" si="13"/>
        <v>2070840</v>
      </c>
      <c r="P126" s="11">
        <f t="shared" si="14"/>
        <v>3240840</v>
      </c>
      <c r="Q126" s="11">
        <f t="shared" si="10"/>
        <v>3365000</v>
      </c>
    </row>
    <row r="127">
      <c r="A127" s="1" t="s">
        <v>4578</v>
      </c>
      <c r="B127" s="8">
        <v>45824.0</v>
      </c>
      <c r="C127" s="1" t="s">
        <v>6</v>
      </c>
      <c r="D127" s="10">
        <v>440500.0</v>
      </c>
      <c r="E127" s="12"/>
      <c r="F127" s="1" t="s">
        <v>4579</v>
      </c>
      <c r="G127" s="11">
        <f t="shared" si="1"/>
        <v>39244820</v>
      </c>
      <c r="H127" s="11">
        <f t="shared" si="15"/>
        <v>16972200</v>
      </c>
      <c r="I127" s="11">
        <f t="shared" si="3"/>
        <v>12109600</v>
      </c>
      <c r="J127" s="11">
        <f t="shared" si="11"/>
        <v>19008020</v>
      </c>
      <c r="K127" s="11">
        <f t="shared" si="4"/>
        <v>10163020</v>
      </c>
      <c r="L127" s="11">
        <f t="shared" si="5"/>
        <v>550000</v>
      </c>
      <c r="M127" s="11">
        <f t="shared" si="6"/>
        <v>1170000</v>
      </c>
      <c r="N127" s="11">
        <f t="shared" si="12"/>
        <v>2837673.333</v>
      </c>
      <c r="O127" s="11">
        <f t="shared" si="13"/>
        <v>2217673.333</v>
      </c>
      <c r="P127" s="11">
        <f t="shared" si="14"/>
        <v>3387673.333</v>
      </c>
      <c r="Q127" s="11">
        <f t="shared" si="10"/>
        <v>3365000</v>
      </c>
    </row>
    <row r="128">
      <c r="A128" s="1" t="s">
        <v>4580</v>
      </c>
      <c r="B128" s="8">
        <v>45824.0</v>
      </c>
      <c r="C128" s="1" t="s">
        <v>6</v>
      </c>
      <c r="D128" s="10">
        <v>17000.0</v>
      </c>
      <c r="E128" s="12"/>
      <c r="F128" s="1" t="s">
        <v>4049</v>
      </c>
      <c r="G128" s="11">
        <f t="shared" si="1"/>
        <v>39261820</v>
      </c>
      <c r="H128" s="11">
        <f t="shared" si="15"/>
        <v>16972200</v>
      </c>
      <c r="I128" s="11">
        <f t="shared" si="3"/>
        <v>12109600</v>
      </c>
      <c r="J128" s="11">
        <f t="shared" si="11"/>
        <v>19025020</v>
      </c>
      <c r="K128" s="11">
        <f t="shared" si="4"/>
        <v>10180020</v>
      </c>
      <c r="L128" s="11">
        <f t="shared" si="5"/>
        <v>550000</v>
      </c>
      <c r="M128" s="11">
        <f t="shared" si="6"/>
        <v>1170000</v>
      </c>
      <c r="N128" s="11">
        <f t="shared" si="12"/>
        <v>2843340</v>
      </c>
      <c r="O128" s="11">
        <f t="shared" si="13"/>
        <v>2223340</v>
      </c>
      <c r="P128" s="11">
        <f t="shared" si="14"/>
        <v>3393340</v>
      </c>
      <c r="Q128" s="11">
        <f t="shared" si="10"/>
        <v>3365000</v>
      </c>
    </row>
    <row r="129">
      <c r="A129" s="1" t="s">
        <v>4581</v>
      </c>
      <c r="B129" s="8">
        <v>45825.0</v>
      </c>
      <c r="C129" s="1" t="s">
        <v>6</v>
      </c>
      <c r="D129" s="10">
        <v>42500.0</v>
      </c>
      <c r="E129" s="12"/>
      <c r="F129" s="1" t="s">
        <v>3239</v>
      </c>
      <c r="G129" s="11">
        <f t="shared" si="1"/>
        <v>39304320</v>
      </c>
      <c r="H129" s="11">
        <f t="shared" si="15"/>
        <v>16972200</v>
      </c>
      <c r="I129" s="11">
        <f t="shared" si="3"/>
        <v>12109600</v>
      </c>
      <c r="J129" s="11">
        <f t="shared" si="11"/>
        <v>19067520</v>
      </c>
      <c r="K129" s="11">
        <f t="shared" si="4"/>
        <v>10222520</v>
      </c>
      <c r="L129" s="11">
        <f t="shared" si="5"/>
        <v>550000</v>
      </c>
      <c r="M129" s="11">
        <f t="shared" si="6"/>
        <v>1170000</v>
      </c>
      <c r="N129" s="11">
        <f t="shared" si="12"/>
        <v>2857506.667</v>
      </c>
      <c r="O129" s="11">
        <f t="shared" si="13"/>
        <v>2237506.667</v>
      </c>
      <c r="P129" s="11">
        <f t="shared" si="14"/>
        <v>3407506.667</v>
      </c>
      <c r="Q129" s="11">
        <f t="shared" si="10"/>
        <v>3365000</v>
      </c>
    </row>
    <row r="130">
      <c r="A130" s="1" t="s">
        <v>4582</v>
      </c>
      <c r="B130" s="8">
        <v>45825.0</v>
      </c>
      <c r="C130" s="1" t="s">
        <v>6</v>
      </c>
      <c r="D130" s="10">
        <v>500000.0</v>
      </c>
      <c r="E130" s="12"/>
      <c r="F130" s="1" t="s">
        <v>2139</v>
      </c>
      <c r="G130" s="11">
        <f t="shared" si="1"/>
        <v>39804320</v>
      </c>
      <c r="H130" s="11">
        <f t="shared" si="15"/>
        <v>16972200</v>
      </c>
      <c r="I130" s="11">
        <f t="shared" si="3"/>
        <v>12109600</v>
      </c>
      <c r="J130" s="11">
        <f t="shared" si="11"/>
        <v>19567520</v>
      </c>
      <c r="K130" s="11">
        <f t="shared" si="4"/>
        <v>10722520</v>
      </c>
      <c r="L130" s="11">
        <f t="shared" si="5"/>
        <v>550000</v>
      </c>
      <c r="M130" s="11">
        <f t="shared" si="6"/>
        <v>1170000</v>
      </c>
      <c r="N130" s="11">
        <f t="shared" si="12"/>
        <v>3024173.333</v>
      </c>
      <c r="O130" s="11">
        <f t="shared" si="13"/>
        <v>2404173.333</v>
      </c>
      <c r="P130" s="11">
        <f t="shared" si="14"/>
        <v>3574173.333</v>
      </c>
      <c r="Q130" s="11">
        <f t="shared" si="10"/>
        <v>3365000</v>
      </c>
    </row>
    <row r="131">
      <c r="A131" s="1" t="s">
        <v>4583</v>
      </c>
      <c r="B131" s="8">
        <v>45825.0</v>
      </c>
      <c r="C131" s="1" t="s">
        <v>6</v>
      </c>
      <c r="D131" s="10">
        <v>35000.0</v>
      </c>
      <c r="E131" s="12"/>
      <c r="F131" s="1" t="s">
        <v>4584</v>
      </c>
      <c r="G131" s="11">
        <f t="shared" si="1"/>
        <v>39839320</v>
      </c>
      <c r="H131" s="11">
        <f t="shared" si="15"/>
        <v>16972200</v>
      </c>
      <c r="I131" s="11">
        <f t="shared" si="3"/>
        <v>12109600</v>
      </c>
      <c r="J131" s="11">
        <f t="shared" si="11"/>
        <v>19602520</v>
      </c>
      <c r="K131" s="11">
        <f t="shared" si="4"/>
        <v>10757520</v>
      </c>
      <c r="L131" s="11">
        <f t="shared" si="5"/>
        <v>550000</v>
      </c>
      <c r="M131" s="11">
        <f t="shared" si="6"/>
        <v>1170000</v>
      </c>
      <c r="N131" s="11">
        <f t="shared" si="12"/>
        <v>3035840</v>
      </c>
      <c r="O131" s="11">
        <f t="shared" si="13"/>
        <v>2415840</v>
      </c>
      <c r="P131" s="11">
        <f t="shared" si="14"/>
        <v>3585840</v>
      </c>
      <c r="Q131" s="11">
        <f t="shared" si="10"/>
        <v>3365000</v>
      </c>
    </row>
    <row r="132">
      <c r="A132" s="1" t="s">
        <v>4585</v>
      </c>
      <c r="B132" s="8">
        <v>45825.0</v>
      </c>
      <c r="C132" s="1" t="s">
        <v>6</v>
      </c>
      <c r="D132" s="10">
        <v>220000.0</v>
      </c>
      <c r="E132" s="12"/>
      <c r="F132" s="1" t="s">
        <v>2441</v>
      </c>
      <c r="G132" s="11">
        <f t="shared" si="1"/>
        <v>40059320</v>
      </c>
      <c r="H132" s="11">
        <f t="shared" si="15"/>
        <v>16972200</v>
      </c>
      <c r="I132" s="11">
        <f t="shared" si="3"/>
        <v>12109600</v>
      </c>
      <c r="J132" s="11">
        <f t="shared" si="11"/>
        <v>19822520</v>
      </c>
      <c r="K132" s="11">
        <f t="shared" si="4"/>
        <v>10977520</v>
      </c>
      <c r="L132" s="11">
        <f t="shared" si="5"/>
        <v>550000</v>
      </c>
      <c r="M132" s="11">
        <f t="shared" si="6"/>
        <v>1170000</v>
      </c>
      <c r="N132" s="11">
        <f t="shared" si="12"/>
        <v>3109173.333</v>
      </c>
      <c r="O132" s="11">
        <f t="shared" si="13"/>
        <v>2489173.333</v>
      </c>
      <c r="P132" s="11">
        <f t="shared" si="14"/>
        <v>3659173.333</v>
      </c>
      <c r="Q132" s="11">
        <f t="shared" si="10"/>
        <v>3365000</v>
      </c>
    </row>
    <row r="133">
      <c r="A133" s="1" t="s">
        <v>4586</v>
      </c>
      <c r="B133" s="8">
        <v>45826.0</v>
      </c>
      <c r="C133" s="1" t="s">
        <v>6</v>
      </c>
      <c r="D133" s="10">
        <v>225000.0</v>
      </c>
      <c r="E133" s="12"/>
      <c r="F133" s="1" t="s">
        <v>4587</v>
      </c>
      <c r="G133" s="11">
        <f t="shared" si="1"/>
        <v>40284320</v>
      </c>
      <c r="H133" s="11">
        <f t="shared" si="15"/>
        <v>16972200</v>
      </c>
      <c r="I133" s="11">
        <f t="shared" si="3"/>
        <v>12109600</v>
      </c>
      <c r="J133" s="11">
        <f t="shared" si="11"/>
        <v>20047520</v>
      </c>
      <c r="K133" s="11">
        <f t="shared" si="4"/>
        <v>11202520</v>
      </c>
      <c r="L133" s="11">
        <f t="shared" si="5"/>
        <v>550000</v>
      </c>
      <c r="M133" s="11">
        <f t="shared" si="6"/>
        <v>1170000</v>
      </c>
      <c r="N133" s="11">
        <f t="shared" si="12"/>
        <v>3184173.333</v>
      </c>
      <c r="O133" s="11">
        <f t="shared" si="13"/>
        <v>2564173.333</v>
      </c>
      <c r="P133" s="11">
        <f t="shared" si="14"/>
        <v>3734173.333</v>
      </c>
      <c r="Q133" s="11">
        <f t="shared" si="10"/>
        <v>3365000</v>
      </c>
    </row>
    <row r="134">
      <c r="A134" s="1" t="s">
        <v>4588</v>
      </c>
      <c r="B134" s="8">
        <v>45826.0</v>
      </c>
      <c r="C134" s="1" t="s">
        <v>6</v>
      </c>
      <c r="D134" s="10">
        <v>360000.0</v>
      </c>
      <c r="E134" s="12"/>
      <c r="F134" s="1" t="s">
        <v>3687</v>
      </c>
      <c r="G134" s="11">
        <f t="shared" si="1"/>
        <v>40644320</v>
      </c>
      <c r="H134" s="11">
        <f t="shared" si="15"/>
        <v>16972200</v>
      </c>
      <c r="I134" s="11">
        <f t="shared" si="3"/>
        <v>12109600</v>
      </c>
      <c r="J134" s="11">
        <f t="shared" si="11"/>
        <v>20407520</v>
      </c>
      <c r="K134" s="11">
        <f t="shared" si="4"/>
        <v>11562520</v>
      </c>
      <c r="L134" s="11">
        <f t="shared" si="5"/>
        <v>550000</v>
      </c>
      <c r="M134" s="11">
        <f t="shared" si="6"/>
        <v>1170000</v>
      </c>
      <c r="N134" s="11">
        <f t="shared" si="12"/>
        <v>3304173.333</v>
      </c>
      <c r="O134" s="11">
        <f t="shared" si="13"/>
        <v>2684173.333</v>
      </c>
      <c r="P134" s="11">
        <f t="shared" si="14"/>
        <v>3854173.333</v>
      </c>
      <c r="Q134" s="11">
        <f t="shared" si="10"/>
        <v>3365000</v>
      </c>
    </row>
    <row r="135">
      <c r="A135" s="1" t="s">
        <v>4589</v>
      </c>
      <c r="B135" s="8">
        <v>45826.0</v>
      </c>
      <c r="C135" s="1" t="s">
        <v>6</v>
      </c>
      <c r="D135" s="10">
        <v>295000.0</v>
      </c>
      <c r="E135" s="12"/>
      <c r="F135" s="1" t="s">
        <v>2478</v>
      </c>
      <c r="G135" s="11">
        <f t="shared" si="1"/>
        <v>40939320</v>
      </c>
      <c r="H135" s="11">
        <f t="shared" si="15"/>
        <v>16972200</v>
      </c>
      <c r="I135" s="11">
        <f t="shared" si="3"/>
        <v>12109600</v>
      </c>
      <c r="J135" s="11">
        <f t="shared" si="11"/>
        <v>20702520</v>
      </c>
      <c r="K135" s="11">
        <f t="shared" si="4"/>
        <v>11857520</v>
      </c>
      <c r="L135" s="11">
        <f t="shared" si="5"/>
        <v>550000</v>
      </c>
      <c r="M135" s="11">
        <f t="shared" si="6"/>
        <v>1170000</v>
      </c>
      <c r="N135" s="11">
        <f t="shared" si="12"/>
        <v>3402506.667</v>
      </c>
      <c r="O135" s="11">
        <f t="shared" si="13"/>
        <v>2782506.667</v>
      </c>
      <c r="P135" s="11">
        <f t="shared" si="14"/>
        <v>3952506.667</v>
      </c>
      <c r="Q135" s="11">
        <f t="shared" si="10"/>
        <v>3365000</v>
      </c>
    </row>
    <row r="136">
      <c r="A136" s="1" t="s">
        <v>4590</v>
      </c>
      <c r="B136" s="8">
        <v>45826.0</v>
      </c>
      <c r="C136" s="1" t="s">
        <v>6</v>
      </c>
      <c r="D136" s="10">
        <v>50000.0</v>
      </c>
      <c r="E136" s="12"/>
      <c r="F136" s="1" t="s">
        <v>4591</v>
      </c>
      <c r="G136" s="11">
        <f t="shared" si="1"/>
        <v>40989320</v>
      </c>
      <c r="H136" s="11">
        <f t="shared" si="15"/>
        <v>16972200</v>
      </c>
      <c r="I136" s="11">
        <f t="shared" si="3"/>
        <v>12109600</v>
      </c>
      <c r="J136" s="11">
        <f t="shared" si="11"/>
        <v>20752520</v>
      </c>
      <c r="K136" s="11">
        <f t="shared" si="4"/>
        <v>11907520</v>
      </c>
      <c r="L136" s="11">
        <f t="shared" si="5"/>
        <v>550000</v>
      </c>
      <c r="M136" s="11">
        <f t="shared" si="6"/>
        <v>1170000</v>
      </c>
      <c r="N136" s="11">
        <f t="shared" si="12"/>
        <v>3419173.333</v>
      </c>
      <c r="O136" s="11">
        <f t="shared" si="13"/>
        <v>2799173.333</v>
      </c>
      <c r="P136" s="11">
        <f t="shared" si="14"/>
        <v>3969173.333</v>
      </c>
      <c r="Q136" s="11">
        <f t="shared" si="10"/>
        <v>3365000</v>
      </c>
    </row>
    <row r="137">
      <c r="A137" s="1" t="s">
        <v>4592</v>
      </c>
      <c r="B137" s="8">
        <v>45827.0</v>
      </c>
      <c r="C137" s="1" t="s">
        <v>6</v>
      </c>
      <c r="D137" s="10">
        <v>828000.0</v>
      </c>
      <c r="E137" s="12"/>
      <c r="F137" s="1" t="s">
        <v>4593</v>
      </c>
      <c r="G137" s="11">
        <f t="shared" si="1"/>
        <v>41817320</v>
      </c>
      <c r="H137" s="11">
        <f t="shared" si="15"/>
        <v>16972200</v>
      </c>
      <c r="I137" s="11">
        <f t="shared" si="3"/>
        <v>12109600</v>
      </c>
      <c r="J137" s="11">
        <f t="shared" si="11"/>
        <v>21580520</v>
      </c>
      <c r="K137" s="11">
        <f t="shared" si="4"/>
        <v>12735520</v>
      </c>
      <c r="L137" s="11">
        <f t="shared" si="5"/>
        <v>550000</v>
      </c>
      <c r="M137" s="11">
        <f t="shared" si="6"/>
        <v>1170000</v>
      </c>
      <c r="N137" s="11">
        <f t="shared" si="12"/>
        <v>3695173.333</v>
      </c>
      <c r="O137" s="11">
        <f t="shared" si="13"/>
        <v>3075173.333</v>
      </c>
      <c r="P137" s="11">
        <f t="shared" si="14"/>
        <v>4245173.333</v>
      </c>
      <c r="Q137" s="11">
        <f t="shared" si="10"/>
        <v>3365000</v>
      </c>
    </row>
    <row r="138">
      <c r="A138" s="1" t="s">
        <v>4594</v>
      </c>
      <c r="B138" s="8">
        <v>45827.0</v>
      </c>
      <c r="C138" s="1" t="s">
        <v>6</v>
      </c>
      <c r="D138" s="10">
        <v>175000.0</v>
      </c>
      <c r="E138" s="12"/>
      <c r="F138" s="1" t="s">
        <v>4595</v>
      </c>
      <c r="G138" s="11">
        <f t="shared" si="1"/>
        <v>41992320</v>
      </c>
      <c r="H138" s="11">
        <f t="shared" si="15"/>
        <v>16972200</v>
      </c>
      <c r="I138" s="11">
        <f t="shared" si="3"/>
        <v>12109600</v>
      </c>
      <c r="J138" s="11">
        <f t="shared" si="11"/>
        <v>21755520</v>
      </c>
      <c r="K138" s="11">
        <f t="shared" si="4"/>
        <v>12910520</v>
      </c>
      <c r="L138" s="11">
        <f t="shared" si="5"/>
        <v>550000</v>
      </c>
      <c r="M138" s="11">
        <f t="shared" si="6"/>
        <v>1170000</v>
      </c>
      <c r="N138" s="11">
        <f t="shared" si="12"/>
        <v>3753506.667</v>
      </c>
      <c r="O138" s="11">
        <f t="shared" si="13"/>
        <v>3133506.667</v>
      </c>
      <c r="P138" s="11">
        <f t="shared" si="14"/>
        <v>4303506.667</v>
      </c>
      <c r="Q138" s="11">
        <f t="shared" si="10"/>
        <v>3365000</v>
      </c>
    </row>
    <row r="139">
      <c r="A139" s="1" t="s">
        <v>4596</v>
      </c>
      <c r="B139" s="8">
        <v>45827.0</v>
      </c>
      <c r="C139" s="1" t="s">
        <v>6</v>
      </c>
      <c r="D139" s="10">
        <v>700000.0</v>
      </c>
      <c r="E139" s="12"/>
      <c r="F139" s="1" t="s">
        <v>4597</v>
      </c>
      <c r="G139" s="11">
        <f t="shared" si="1"/>
        <v>42692320</v>
      </c>
      <c r="H139" s="11">
        <f t="shared" si="15"/>
        <v>16972200</v>
      </c>
      <c r="I139" s="11">
        <f t="shared" si="3"/>
        <v>12109600</v>
      </c>
      <c r="J139" s="11">
        <f t="shared" si="11"/>
        <v>22455520</v>
      </c>
      <c r="K139" s="11">
        <f t="shared" si="4"/>
        <v>13610520</v>
      </c>
      <c r="L139" s="11">
        <f t="shared" si="5"/>
        <v>550000</v>
      </c>
      <c r="M139" s="11">
        <f t="shared" si="6"/>
        <v>1170000</v>
      </c>
      <c r="N139" s="11">
        <f t="shared" si="12"/>
        <v>3986840</v>
      </c>
      <c r="O139" s="11">
        <f t="shared" si="13"/>
        <v>3366840</v>
      </c>
      <c r="P139" s="11">
        <f t="shared" si="14"/>
        <v>4536840</v>
      </c>
      <c r="Q139" s="11">
        <f t="shared" si="10"/>
        <v>3365000</v>
      </c>
    </row>
    <row r="140">
      <c r="A140" s="1" t="s">
        <v>4598</v>
      </c>
      <c r="B140" s="8">
        <v>45827.0</v>
      </c>
      <c r="C140" s="1" t="s">
        <v>25</v>
      </c>
      <c r="D140" s="12"/>
      <c r="E140" s="10">
        <v>380000.0</v>
      </c>
      <c r="F140" s="1" t="s">
        <v>4599</v>
      </c>
      <c r="G140" s="11">
        <f t="shared" si="1"/>
        <v>42692320</v>
      </c>
      <c r="H140" s="11">
        <f t="shared" si="15"/>
        <v>17352200</v>
      </c>
      <c r="I140" s="11">
        <f t="shared" si="3"/>
        <v>12109600</v>
      </c>
      <c r="J140" s="11">
        <f t="shared" si="11"/>
        <v>22075520</v>
      </c>
      <c r="K140" s="11">
        <f t="shared" si="4"/>
        <v>13230520</v>
      </c>
      <c r="L140" s="11">
        <f t="shared" si="5"/>
        <v>550000</v>
      </c>
      <c r="M140" s="11">
        <f t="shared" si="6"/>
        <v>1170000</v>
      </c>
      <c r="N140" s="11">
        <f t="shared" si="12"/>
        <v>3860173.333</v>
      </c>
      <c r="O140" s="11">
        <f t="shared" si="13"/>
        <v>3240173.333</v>
      </c>
      <c r="P140" s="11">
        <f t="shared" si="14"/>
        <v>4410173.333</v>
      </c>
      <c r="Q140" s="11">
        <f t="shared" si="10"/>
        <v>3365000</v>
      </c>
    </row>
    <row r="141">
      <c r="A141" s="1" t="s">
        <v>4600</v>
      </c>
      <c r="B141" s="8">
        <v>45827.0</v>
      </c>
      <c r="C141" s="1" t="s">
        <v>16</v>
      </c>
      <c r="D141" s="12"/>
      <c r="E141" s="10">
        <v>1.0E7</v>
      </c>
      <c r="F141" s="1" t="s">
        <v>4601</v>
      </c>
      <c r="G141" s="11">
        <f t="shared" si="1"/>
        <v>42692320</v>
      </c>
      <c r="H141" s="11">
        <f t="shared" si="15"/>
        <v>17352200</v>
      </c>
      <c r="I141" s="11">
        <f t="shared" si="3"/>
        <v>12109600</v>
      </c>
      <c r="J141" s="11">
        <f t="shared" si="11"/>
        <v>12075520</v>
      </c>
      <c r="K141" s="11">
        <f t="shared" si="4"/>
        <v>13230520</v>
      </c>
      <c r="L141" s="11">
        <f t="shared" si="5"/>
        <v>550000</v>
      </c>
      <c r="M141" s="11">
        <f t="shared" si="6"/>
        <v>1170000</v>
      </c>
      <c r="N141" s="11">
        <f t="shared" si="12"/>
        <v>3860173.333</v>
      </c>
      <c r="O141" s="11">
        <f t="shared" si="13"/>
        <v>3240173.333</v>
      </c>
      <c r="P141" s="11">
        <f t="shared" si="14"/>
        <v>4410173.333</v>
      </c>
      <c r="Q141" s="11">
        <f t="shared" si="10"/>
        <v>3365000</v>
      </c>
    </row>
    <row r="142">
      <c r="A142" s="1" t="s">
        <v>4602</v>
      </c>
      <c r="B142" s="8">
        <v>45827.0</v>
      </c>
      <c r="C142" s="1" t="s">
        <v>25</v>
      </c>
      <c r="D142" s="12"/>
      <c r="E142" s="10">
        <v>75000.0</v>
      </c>
      <c r="F142" s="1" t="s">
        <v>4603</v>
      </c>
      <c r="G142" s="11">
        <f t="shared" si="1"/>
        <v>42692320</v>
      </c>
      <c r="H142" s="11">
        <f t="shared" si="15"/>
        <v>17427200</v>
      </c>
      <c r="I142" s="11">
        <f t="shared" si="3"/>
        <v>12109600</v>
      </c>
      <c r="J142" s="11">
        <f t="shared" si="11"/>
        <v>12000520</v>
      </c>
      <c r="K142" s="11">
        <f t="shared" si="4"/>
        <v>13155520</v>
      </c>
      <c r="L142" s="11">
        <f t="shared" si="5"/>
        <v>550000</v>
      </c>
      <c r="M142" s="11">
        <f t="shared" si="6"/>
        <v>1170000</v>
      </c>
      <c r="N142" s="11">
        <f t="shared" si="12"/>
        <v>3835173.333</v>
      </c>
      <c r="O142" s="11">
        <f t="shared" si="13"/>
        <v>3215173.333</v>
      </c>
      <c r="P142" s="11">
        <f t="shared" si="14"/>
        <v>4385173.333</v>
      </c>
      <c r="Q142" s="11">
        <f t="shared" si="10"/>
        <v>3365000</v>
      </c>
    </row>
    <row r="143">
      <c r="A143" s="1" t="s">
        <v>4604</v>
      </c>
      <c r="B143" s="8">
        <v>45827.0</v>
      </c>
      <c r="C143" s="1" t="s">
        <v>25</v>
      </c>
      <c r="D143" s="12"/>
      <c r="E143" s="10">
        <v>300000.0</v>
      </c>
      <c r="F143" s="1" t="s">
        <v>53</v>
      </c>
      <c r="G143" s="11">
        <f t="shared" si="1"/>
        <v>42692320</v>
      </c>
      <c r="H143" s="11">
        <f t="shared" si="15"/>
        <v>17727200</v>
      </c>
      <c r="I143" s="11">
        <f t="shared" si="3"/>
        <v>12109600</v>
      </c>
      <c r="J143" s="11">
        <f t="shared" si="11"/>
        <v>11700520</v>
      </c>
      <c r="K143" s="11">
        <f t="shared" si="4"/>
        <v>12855520</v>
      </c>
      <c r="L143" s="11">
        <f t="shared" si="5"/>
        <v>550000</v>
      </c>
      <c r="M143" s="11">
        <f t="shared" si="6"/>
        <v>1170000</v>
      </c>
      <c r="N143" s="11">
        <f t="shared" si="12"/>
        <v>3735173.333</v>
      </c>
      <c r="O143" s="11">
        <f t="shared" si="13"/>
        <v>3115173.333</v>
      </c>
      <c r="P143" s="11">
        <f t="shared" si="14"/>
        <v>4285173.333</v>
      </c>
      <c r="Q143" s="11">
        <f t="shared" si="10"/>
        <v>3665000</v>
      </c>
    </row>
    <row r="144">
      <c r="A144" s="1" t="s">
        <v>4605</v>
      </c>
      <c r="B144" s="8">
        <v>45828.0</v>
      </c>
      <c r="C144" s="1" t="s">
        <v>25</v>
      </c>
      <c r="D144" s="12"/>
      <c r="E144" s="10">
        <v>386000.0</v>
      </c>
      <c r="F144" s="1" t="s">
        <v>4606</v>
      </c>
      <c r="G144" s="11">
        <f t="shared" si="1"/>
        <v>42692320</v>
      </c>
      <c r="H144" s="11">
        <f t="shared" si="15"/>
        <v>18113200</v>
      </c>
      <c r="I144" s="11">
        <f t="shared" si="3"/>
        <v>12109600</v>
      </c>
      <c r="J144" s="11">
        <f t="shared" si="11"/>
        <v>11314520</v>
      </c>
      <c r="K144" s="11">
        <f t="shared" si="4"/>
        <v>12469520</v>
      </c>
      <c r="L144" s="11">
        <f t="shared" si="5"/>
        <v>550000</v>
      </c>
      <c r="M144" s="11">
        <f t="shared" si="6"/>
        <v>1170000</v>
      </c>
      <c r="N144" s="11">
        <f t="shared" si="12"/>
        <v>3606506.667</v>
      </c>
      <c r="O144" s="11">
        <f t="shared" si="13"/>
        <v>2986506.667</v>
      </c>
      <c r="P144" s="11">
        <f t="shared" si="14"/>
        <v>4156506.667</v>
      </c>
      <c r="Q144" s="11">
        <f t="shared" si="10"/>
        <v>3665000</v>
      </c>
    </row>
    <row r="145">
      <c r="A145" s="1" t="s">
        <v>4607</v>
      </c>
      <c r="B145" s="8">
        <v>45828.0</v>
      </c>
      <c r="C145" s="1" t="s">
        <v>25</v>
      </c>
      <c r="D145" s="12"/>
      <c r="E145" s="10">
        <v>120000.0</v>
      </c>
      <c r="F145" s="1" t="s">
        <v>4608</v>
      </c>
      <c r="G145" s="11">
        <f t="shared" si="1"/>
        <v>42692320</v>
      </c>
      <c r="H145" s="11">
        <f t="shared" si="15"/>
        <v>18233200</v>
      </c>
      <c r="I145" s="11">
        <f t="shared" si="3"/>
        <v>12109600</v>
      </c>
      <c r="J145" s="11">
        <f t="shared" si="11"/>
        <v>11194520</v>
      </c>
      <c r="K145" s="11">
        <f t="shared" si="4"/>
        <v>12349520</v>
      </c>
      <c r="L145" s="11">
        <f t="shared" si="5"/>
        <v>550000</v>
      </c>
      <c r="M145" s="11">
        <f t="shared" si="6"/>
        <v>1170000</v>
      </c>
      <c r="N145" s="11">
        <f t="shared" si="12"/>
        <v>3566506.667</v>
      </c>
      <c r="O145" s="11">
        <f t="shared" si="13"/>
        <v>2946506.667</v>
      </c>
      <c r="P145" s="11">
        <f t="shared" si="14"/>
        <v>4116506.667</v>
      </c>
      <c r="Q145" s="11">
        <f t="shared" si="10"/>
        <v>3665000</v>
      </c>
    </row>
    <row r="146">
      <c r="A146" s="1" t="s">
        <v>4609</v>
      </c>
      <c r="B146" s="8">
        <v>45828.0</v>
      </c>
      <c r="C146" s="1" t="s">
        <v>25</v>
      </c>
      <c r="D146" s="12"/>
      <c r="E146" s="10">
        <v>176000.0</v>
      </c>
      <c r="F146" s="1" t="s">
        <v>660</v>
      </c>
      <c r="G146" s="11">
        <f t="shared" si="1"/>
        <v>42692320</v>
      </c>
      <c r="H146" s="11">
        <f t="shared" si="15"/>
        <v>18409200</v>
      </c>
      <c r="I146" s="11">
        <f t="shared" si="3"/>
        <v>12109600</v>
      </c>
      <c r="J146" s="11">
        <f t="shared" si="11"/>
        <v>11018520</v>
      </c>
      <c r="K146" s="11">
        <f t="shared" si="4"/>
        <v>12173520</v>
      </c>
      <c r="L146" s="11">
        <f t="shared" si="5"/>
        <v>550000</v>
      </c>
      <c r="M146" s="11">
        <f t="shared" si="6"/>
        <v>1170000</v>
      </c>
      <c r="N146" s="11">
        <f t="shared" si="12"/>
        <v>3507840</v>
      </c>
      <c r="O146" s="11">
        <f t="shared" si="13"/>
        <v>2887840</v>
      </c>
      <c r="P146" s="11">
        <f t="shared" si="14"/>
        <v>4057840</v>
      </c>
      <c r="Q146" s="11">
        <f t="shared" si="10"/>
        <v>3665000</v>
      </c>
    </row>
    <row r="147">
      <c r="A147" s="1" t="s">
        <v>4610</v>
      </c>
      <c r="B147" s="8">
        <v>45828.0</v>
      </c>
      <c r="C147" s="1" t="s">
        <v>25</v>
      </c>
      <c r="D147" s="12"/>
      <c r="E147" s="10">
        <v>35000.0</v>
      </c>
      <c r="F147" s="1" t="s">
        <v>4128</v>
      </c>
      <c r="G147" s="11">
        <f t="shared" si="1"/>
        <v>42692320</v>
      </c>
      <c r="H147" s="11">
        <f t="shared" si="15"/>
        <v>18444200</v>
      </c>
      <c r="I147" s="11">
        <f t="shared" si="3"/>
        <v>12109600</v>
      </c>
      <c r="J147" s="11">
        <f t="shared" si="11"/>
        <v>10983520</v>
      </c>
      <c r="K147" s="11">
        <f t="shared" si="4"/>
        <v>12138520</v>
      </c>
      <c r="L147" s="11">
        <f t="shared" si="5"/>
        <v>550000</v>
      </c>
      <c r="M147" s="11">
        <f t="shared" si="6"/>
        <v>1170000</v>
      </c>
      <c r="N147" s="11">
        <f t="shared" si="12"/>
        <v>3496173.333</v>
      </c>
      <c r="O147" s="11">
        <f t="shared" si="13"/>
        <v>2876173.333</v>
      </c>
      <c r="P147" s="11">
        <f t="shared" si="14"/>
        <v>4046173.333</v>
      </c>
      <c r="Q147" s="11">
        <f t="shared" si="10"/>
        <v>3665000</v>
      </c>
    </row>
    <row r="148">
      <c r="A148" s="1" t="s">
        <v>4611</v>
      </c>
      <c r="B148" s="8">
        <v>45829.0</v>
      </c>
      <c r="C148" s="1" t="s">
        <v>1969</v>
      </c>
      <c r="D148" s="10">
        <v>767000.0</v>
      </c>
      <c r="E148" s="12"/>
      <c r="F148" s="1" t="s">
        <v>4612</v>
      </c>
      <c r="G148" s="11">
        <f t="shared" si="1"/>
        <v>43459320</v>
      </c>
      <c r="H148" s="11">
        <f t="shared" si="15"/>
        <v>18444200</v>
      </c>
      <c r="I148" s="11">
        <f t="shared" si="3"/>
        <v>12109600</v>
      </c>
      <c r="J148" s="11">
        <f t="shared" si="11"/>
        <v>11750520</v>
      </c>
      <c r="K148" s="11">
        <f t="shared" si="4"/>
        <v>12905520</v>
      </c>
      <c r="L148" s="11">
        <f t="shared" si="5"/>
        <v>550000</v>
      </c>
      <c r="M148" s="11">
        <f t="shared" si="6"/>
        <v>1170000</v>
      </c>
      <c r="N148" s="11">
        <f t="shared" si="12"/>
        <v>3751840</v>
      </c>
      <c r="O148" s="11">
        <f t="shared" si="13"/>
        <v>3131840</v>
      </c>
      <c r="P148" s="11">
        <f t="shared" si="14"/>
        <v>4301840</v>
      </c>
      <c r="Q148" s="11">
        <f t="shared" si="10"/>
        <v>3665000</v>
      </c>
    </row>
    <row r="149">
      <c r="A149" s="1" t="s">
        <v>4613</v>
      </c>
      <c r="B149" s="8">
        <v>45829.0</v>
      </c>
      <c r="C149" s="1" t="s">
        <v>1969</v>
      </c>
      <c r="D149" s="10">
        <v>1135000.0</v>
      </c>
      <c r="E149" s="12"/>
      <c r="F149" s="1" t="s">
        <v>4614</v>
      </c>
      <c r="G149" s="11">
        <f t="shared" si="1"/>
        <v>44594320</v>
      </c>
      <c r="H149" s="11">
        <f t="shared" si="15"/>
        <v>18444200</v>
      </c>
      <c r="I149" s="11">
        <f t="shared" si="3"/>
        <v>12109600</v>
      </c>
      <c r="J149" s="11">
        <f t="shared" si="11"/>
        <v>12885520</v>
      </c>
      <c r="K149" s="11">
        <f t="shared" si="4"/>
        <v>14040520</v>
      </c>
      <c r="L149" s="11">
        <f t="shared" si="5"/>
        <v>550000</v>
      </c>
      <c r="M149" s="11">
        <f t="shared" si="6"/>
        <v>1170000</v>
      </c>
      <c r="N149" s="11">
        <f t="shared" si="12"/>
        <v>4130173.333</v>
      </c>
      <c r="O149" s="11">
        <f t="shared" si="13"/>
        <v>3510173.333</v>
      </c>
      <c r="P149" s="11">
        <f t="shared" si="14"/>
        <v>4680173.333</v>
      </c>
      <c r="Q149" s="11">
        <f t="shared" si="10"/>
        <v>3665000</v>
      </c>
    </row>
    <row r="150">
      <c r="A150" s="1" t="s">
        <v>4615</v>
      </c>
      <c r="B150" s="8">
        <v>45829.0</v>
      </c>
      <c r="C150" s="1" t="s">
        <v>22</v>
      </c>
      <c r="D150" s="12"/>
      <c r="E150" s="10">
        <v>428000.0</v>
      </c>
      <c r="F150" s="1" t="s">
        <v>30</v>
      </c>
      <c r="G150" s="11">
        <f t="shared" si="1"/>
        <v>44594320</v>
      </c>
      <c r="H150" s="11">
        <f t="shared" si="15"/>
        <v>18444200</v>
      </c>
      <c r="I150" s="11">
        <f t="shared" si="3"/>
        <v>12109600</v>
      </c>
      <c r="J150" s="11">
        <f t="shared" si="11"/>
        <v>12457520</v>
      </c>
      <c r="K150" s="11">
        <f t="shared" si="4"/>
        <v>14040520</v>
      </c>
      <c r="L150" s="11">
        <f t="shared" si="5"/>
        <v>550000</v>
      </c>
      <c r="M150" s="11">
        <f t="shared" si="6"/>
        <v>1598000</v>
      </c>
      <c r="N150" s="11">
        <f t="shared" si="12"/>
        <v>4130173.333</v>
      </c>
      <c r="O150" s="11">
        <f t="shared" si="13"/>
        <v>3082173.333</v>
      </c>
      <c r="P150" s="11">
        <f t="shared" si="14"/>
        <v>4680173.333</v>
      </c>
      <c r="Q150" s="11">
        <f t="shared" si="10"/>
        <v>3665000</v>
      </c>
    </row>
    <row r="151">
      <c r="A151" s="1" t="s">
        <v>4616</v>
      </c>
      <c r="B151" s="8">
        <v>45829.0</v>
      </c>
      <c r="C151" s="1" t="s">
        <v>34</v>
      </c>
      <c r="D151" s="12"/>
      <c r="E151" s="10">
        <v>256000.0</v>
      </c>
      <c r="F151" s="1" t="s">
        <v>37</v>
      </c>
      <c r="G151" s="11">
        <f t="shared" si="1"/>
        <v>44594320</v>
      </c>
      <c r="H151" s="11">
        <f t="shared" si="15"/>
        <v>18444200</v>
      </c>
      <c r="I151" s="11">
        <f t="shared" si="3"/>
        <v>12365600</v>
      </c>
      <c r="J151" s="11">
        <f t="shared" si="11"/>
        <v>12201520</v>
      </c>
      <c r="K151" s="11">
        <f t="shared" si="4"/>
        <v>13784520</v>
      </c>
      <c r="L151" s="11">
        <f t="shared" si="5"/>
        <v>550000</v>
      </c>
      <c r="M151" s="11">
        <f t="shared" si="6"/>
        <v>1598000</v>
      </c>
      <c r="N151" s="11">
        <f t="shared" si="12"/>
        <v>4044840</v>
      </c>
      <c r="O151" s="11">
        <f t="shared" si="13"/>
        <v>2996840</v>
      </c>
      <c r="P151" s="11">
        <f t="shared" si="14"/>
        <v>4594840</v>
      </c>
      <c r="Q151" s="11">
        <f t="shared" si="10"/>
        <v>3665000</v>
      </c>
    </row>
    <row r="152">
      <c r="A152" s="1" t="s">
        <v>4617</v>
      </c>
      <c r="B152" s="8">
        <v>45829.0</v>
      </c>
      <c r="C152" s="1" t="s">
        <v>25</v>
      </c>
      <c r="D152" s="12"/>
      <c r="E152" s="10">
        <v>90000.0</v>
      </c>
      <c r="F152" s="1" t="s">
        <v>62</v>
      </c>
      <c r="G152" s="11">
        <f t="shared" si="1"/>
        <v>44594320</v>
      </c>
      <c r="H152" s="11">
        <f t="shared" si="15"/>
        <v>18534200</v>
      </c>
      <c r="I152" s="11">
        <f t="shared" si="3"/>
        <v>12365600</v>
      </c>
      <c r="J152" s="11">
        <f t="shared" si="11"/>
        <v>12111520</v>
      </c>
      <c r="K152" s="11">
        <f t="shared" si="4"/>
        <v>13694520</v>
      </c>
      <c r="L152" s="11">
        <f t="shared" si="5"/>
        <v>550000</v>
      </c>
      <c r="M152" s="11">
        <f t="shared" si="6"/>
        <v>1598000</v>
      </c>
      <c r="N152" s="11">
        <f t="shared" si="12"/>
        <v>4014840</v>
      </c>
      <c r="O152" s="11">
        <f t="shared" si="13"/>
        <v>2966840</v>
      </c>
      <c r="P152" s="11">
        <f t="shared" si="14"/>
        <v>4564840</v>
      </c>
      <c r="Q152" s="11">
        <f t="shared" si="10"/>
        <v>3665000</v>
      </c>
    </row>
    <row r="153">
      <c r="A153" s="1" t="s">
        <v>4618</v>
      </c>
      <c r="B153" s="8">
        <v>45829.0</v>
      </c>
      <c r="C153" s="1" t="s">
        <v>25</v>
      </c>
      <c r="D153" s="12"/>
      <c r="E153" s="10">
        <v>55000.0</v>
      </c>
      <c r="F153" s="1" t="s">
        <v>4619</v>
      </c>
      <c r="G153" s="11">
        <f t="shared" si="1"/>
        <v>44594320</v>
      </c>
      <c r="H153" s="11">
        <f t="shared" si="15"/>
        <v>18589200</v>
      </c>
      <c r="I153" s="11">
        <f t="shared" si="3"/>
        <v>12365600</v>
      </c>
      <c r="J153" s="11">
        <f t="shared" si="11"/>
        <v>12056520</v>
      </c>
      <c r="K153" s="11">
        <f t="shared" si="4"/>
        <v>13639520</v>
      </c>
      <c r="L153" s="11">
        <f t="shared" si="5"/>
        <v>550000</v>
      </c>
      <c r="M153" s="11">
        <f t="shared" si="6"/>
        <v>1598000</v>
      </c>
      <c r="N153" s="11">
        <f t="shared" si="12"/>
        <v>3996506.667</v>
      </c>
      <c r="O153" s="11">
        <f t="shared" si="13"/>
        <v>2948506.667</v>
      </c>
      <c r="P153" s="11">
        <f t="shared" si="14"/>
        <v>4546506.667</v>
      </c>
      <c r="Q153" s="11">
        <f t="shared" si="10"/>
        <v>3665000</v>
      </c>
    </row>
    <row r="154">
      <c r="A154" s="1" t="s">
        <v>4620</v>
      </c>
      <c r="B154" s="8">
        <v>45829.0</v>
      </c>
      <c r="C154" s="1" t="s">
        <v>25</v>
      </c>
      <c r="D154" s="12"/>
      <c r="E154" s="10">
        <v>375000.0</v>
      </c>
      <c r="F154" s="1" t="s">
        <v>4621</v>
      </c>
      <c r="G154" s="11">
        <f t="shared" si="1"/>
        <v>44594320</v>
      </c>
      <c r="H154" s="11">
        <f t="shared" si="15"/>
        <v>18964200</v>
      </c>
      <c r="I154" s="11">
        <f t="shared" si="3"/>
        <v>12365600</v>
      </c>
      <c r="J154" s="11">
        <f t="shared" si="11"/>
        <v>11681520</v>
      </c>
      <c r="K154" s="11">
        <f t="shared" si="4"/>
        <v>13264520</v>
      </c>
      <c r="L154" s="11">
        <f t="shared" si="5"/>
        <v>550000</v>
      </c>
      <c r="M154" s="11">
        <f t="shared" si="6"/>
        <v>1598000</v>
      </c>
      <c r="N154" s="11">
        <f t="shared" si="12"/>
        <v>3871506.667</v>
      </c>
      <c r="O154" s="11">
        <f t="shared" si="13"/>
        <v>2823506.667</v>
      </c>
      <c r="P154" s="11">
        <f t="shared" si="14"/>
        <v>4421506.667</v>
      </c>
      <c r="Q154" s="11">
        <f t="shared" si="10"/>
        <v>3665000</v>
      </c>
    </row>
    <row r="155">
      <c r="A155" s="1" t="s">
        <v>4622</v>
      </c>
      <c r="B155" s="8">
        <v>45827.0</v>
      </c>
      <c r="C155" s="1" t="s">
        <v>6</v>
      </c>
      <c r="D155" s="10">
        <v>500000.0</v>
      </c>
      <c r="E155" s="12"/>
      <c r="F155" s="1" t="s">
        <v>2139</v>
      </c>
      <c r="G155" s="11">
        <f t="shared" si="1"/>
        <v>45094320</v>
      </c>
      <c r="H155" s="11">
        <f t="shared" si="15"/>
        <v>18964200</v>
      </c>
      <c r="I155" s="11">
        <f t="shared" si="3"/>
        <v>12365600</v>
      </c>
      <c r="J155" s="11">
        <f t="shared" si="11"/>
        <v>12181520</v>
      </c>
      <c r="K155" s="11">
        <f t="shared" si="4"/>
        <v>13764520</v>
      </c>
      <c r="L155" s="11">
        <f t="shared" si="5"/>
        <v>550000</v>
      </c>
      <c r="M155" s="11">
        <f t="shared" si="6"/>
        <v>1598000</v>
      </c>
      <c r="N155" s="11">
        <f t="shared" si="12"/>
        <v>4038173.333</v>
      </c>
      <c r="O155" s="11">
        <f t="shared" si="13"/>
        <v>2990173.333</v>
      </c>
      <c r="P155" s="11">
        <f t="shared" si="14"/>
        <v>4588173.333</v>
      </c>
      <c r="Q155" s="11">
        <f t="shared" si="10"/>
        <v>3665000</v>
      </c>
    </row>
    <row r="156">
      <c r="A156" s="1" t="s">
        <v>4623</v>
      </c>
      <c r="B156" s="8">
        <v>45828.0</v>
      </c>
      <c r="C156" s="1" t="s">
        <v>6</v>
      </c>
      <c r="D156" s="10">
        <v>900000.0</v>
      </c>
      <c r="E156" s="12"/>
      <c r="F156" s="1" t="s">
        <v>4624</v>
      </c>
      <c r="G156" s="11">
        <f t="shared" si="1"/>
        <v>45994320</v>
      </c>
      <c r="H156" s="11">
        <f t="shared" si="15"/>
        <v>18964200</v>
      </c>
      <c r="I156" s="11">
        <f t="shared" si="3"/>
        <v>12365600</v>
      </c>
      <c r="J156" s="11">
        <f t="shared" si="11"/>
        <v>13081520</v>
      </c>
      <c r="K156" s="11">
        <f t="shared" si="4"/>
        <v>14664520</v>
      </c>
      <c r="L156" s="11">
        <f t="shared" si="5"/>
        <v>550000</v>
      </c>
      <c r="M156" s="11">
        <f t="shared" si="6"/>
        <v>1598000</v>
      </c>
      <c r="N156" s="11">
        <f t="shared" si="12"/>
        <v>4338173.333</v>
      </c>
      <c r="O156" s="11">
        <f t="shared" si="13"/>
        <v>3290173.333</v>
      </c>
      <c r="P156" s="11">
        <f t="shared" si="14"/>
        <v>4888173.333</v>
      </c>
      <c r="Q156" s="11">
        <f t="shared" si="10"/>
        <v>3665000</v>
      </c>
    </row>
    <row r="157">
      <c r="A157" s="1" t="s">
        <v>4625</v>
      </c>
      <c r="B157" s="8">
        <v>45828.0</v>
      </c>
      <c r="C157" s="1" t="s">
        <v>25</v>
      </c>
      <c r="D157" s="12"/>
      <c r="E157" s="10">
        <v>15000.0</v>
      </c>
      <c r="F157" s="1" t="s">
        <v>2874</v>
      </c>
      <c r="G157" s="11">
        <f t="shared" si="1"/>
        <v>45994320</v>
      </c>
      <c r="H157" s="11">
        <f t="shared" si="15"/>
        <v>18979200</v>
      </c>
      <c r="I157" s="11">
        <f t="shared" si="3"/>
        <v>12365600</v>
      </c>
      <c r="J157" s="11">
        <f t="shared" si="11"/>
        <v>13066520</v>
      </c>
      <c r="K157" s="11">
        <f t="shared" si="4"/>
        <v>14649520</v>
      </c>
      <c r="L157" s="11">
        <f t="shared" si="5"/>
        <v>550000</v>
      </c>
      <c r="M157" s="11">
        <f t="shared" si="6"/>
        <v>1598000</v>
      </c>
      <c r="N157" s="11">
        <f t="shared" si="12"/>
        <v>4333173.333</v>
      </c>
      <c r="O157" s="11">
        <f t="shared" si="13"/>
        <v>3285173.333</v>
      </c>
      <c r="P157" s="11">
        <f t="shared" si="14"/>
        <v>4883173.333</v>
      </c>
      <c r="Q157" s="11">
        <f t="shared" si="10"/>
        <v>3665000</v>
      </c>
    </row>
    <row r="158">
      <c r="A158" s="1" t="s">
        <v>4626</v>
      </c>
      <c r="B158" s="8">
        <v>45829.0</v>
      </c>
      <c r="C158" s="1" t="s">
        <v>6</v>
      </c>
      <c r="D158" s="10">
        <v>60000.0</v>
      </c>
      <c r="E158" s="12"/>
      <c r="F158" s="1" t="s">
        <v>3239</v>
      </c>
      <c r="G158" s="11">
        <f t="shared" si="1"/>
        <v>46054320</v>
      </c>
      <c r="H158" s="11">
        <f t="shared" si="15"/>
        <v>18979200</v>
      </c>
      <c r="I158" s="11">
        <f t="shared" si="3"/>
        <v>12365600</v>
      </c>
      <c r="J158" s="11">
        <f t="shared" si="11"/>
        <v>13126520</v>
      </c>
      <c r="K158" s="11">
        <f t="shared" si="4"/>
        <v>14709520</v>
      </c>
      <c r="L158" s="11">
        <f t="shared" si="5"/>
        <v>550000</v>
      </c>
      <c r="M158" s="11">
        <f t="shared" si="6"/>
        <v>1598000</v>
      </c>
      <c r="N158" s="11">
        <f t="shared" si="12"/>
        <v>4353173.333</v>
      </c>
      <c r="O158" s="11">
        <f t="shared" si="13"/>
        <v>3305173.333</v>
      </c>
      <c r="P158" s="11">
        <f t="shared" si="14"/>
        <v>4903173.333</v>
      </c>
      <c r="Q158" s="11">
        <f t="shared" si="10"/>
        <v>3665000</v>
      </c>
    </row>
    <row r="159">
      <c r="A159" s="1" t="s">
        <v>4627</v>
      </c>
      <c r="B159" s="8">
        <v>45829.0</v>
      </c>
      <c r="C159" s="1" t="s">
        <v>6</v>
      </c>
      <c r="D159" s="10">
        <v>612000.0</v>
      </c>
      <c r="E159" s="12"/>
      <c r="F159" s="1" t="s">
        <v>2872</v>
      </c>
      <c r="G159" s="11">
        <f t="shared" si="1"/>
        <v>46666320</v>
      </c>
      <c r="H159" s="11">
        <f t="shared" si="15"/>
        <v>18979200</v>
      </c>
      <c r="I159" s="11">
        <f t="shared" si="3"/>
        <v>12365600</v>
      </c>
      <c r="J159" s="11">
        <f t="shared" si="11"/>
        <v>13738520</v>
      </c>
      <c r="K159" s="11">
        <f t="shared" si="4"/>
        <v>15321520</v>
      </c>
      <c r="L159" s="11">
        <f t="shared" si="5"/>
        <v>550000</v>
      </c>
      <c r="M159" s="11">
        <f t="shared" si="6"/>
        <v>1598000</v>
      </c>
      <c r="N159" s="11">
        <f t="shared" si="12"/>
        <v>4557173.333</v>
      </c>
      <c r="O159" s="11">
        <f t="shared" si="13"/>
        <v>3509173.333</v>
      </c>
      <c r="P159" s="11">
        <f t="shared" si="14"/>
        <v>5107173.333</v>
      </c>
      <c r="Q159" s="11">
        <f t="shared" si="10"/>
        <v>3665000</v>
      </c>
    </row>
    <row r="160">
      <c r="A160" s="1" t="s">
        <v>4628</v>
      </c>
      <c r="B160" s="8">
        <v>45829.0</v>
      </c>
      <c r="C160" s="1" t="s">
        <v>6</v>
      </c>
      <c r="D160" s="10">
        <v>145000.0</v>
      </c>
      <c r="E160" s="12"/>
      <c r="F160" s="1" t="s">
        <v>4629</v>
      </c>
      <c r="G160" s="11">
        <f t="shared" si="1"/>
        <v>46811320</v>
      </c>
      <c r="H160" s="11">
        <f t="shared" si="15"/>
        <v>18979200</v>
      </c>
      <c r="I160" s="11">
        <f t="shared" si="3"/>
        <v>12365600</v>
      </c>
      <c r="J160" s="11">
        <f t="shared" si="11"/>
        <v>13883520</v>
      </c>
      <c r="K160" s="11">
        <f t="shared" si="4"/>
        <v>15466520</v>
      </c>
      <c r="L160" s="11">
        <f t="shared" si="5"/>
        <v>550000</v>
      </c>
      <c r="M160" s="11">
        <f t="shared" si="6"/>
        <v>1598000</v>
      </c>
      <c r="N160" s="11">
        <f t="shared" si="12"/>
        <v>4605506.667</v>
      </c>
      <c r="O160" s="11">
        <f t="shared" si="13"/>
        <v>3557506.667</v>
      </c>
      <c r="P160" s="11">
        <f t="shared" si="14"/>
        <v>5155506.667</v>
      </c>
      <c r="Q160" s="11">
        <f t="shared" si="10"/>
        <v>3665000</v>
      </c>
    </row>
    <row r="161">
      <c r="A161" s="1" t="s">
        <v>4630</v>
      </c>
      <c r="B161" s="8">
        <v>45829.0</v>
      </c>
      <c r="C161" s="1" t="s">
        <v>6</v>
      </c>
      <c r="D161" s="10">
        <v>362000.0</v>
      </c>
      <c r="E161" s="12"/>
      <c r="F161" s="1" t="s">
        <v>4631</v>
      </c>
      <c r="G161" s="11">
        <f t="shared" si="1"/>
        <v>47173320</v>
      </c>
      <c r="H161" s="11">
        <f t="shared" si="15"/>
        <v>18979200</v>
      </c>
      <c r="I161" s="11">
        <f t="shared" si="3"/>
        <v>12365600</v>
      </c>
      <c r="J161" s="11">
        <f t="shared" si="11"/>
        <v>14245520</v>
      </c>
      <c r="K161" s="11">
        <f t="shared" si="4"/>
        <v>15828520</v>
      </c>
      <c r="L161" s="11">
        <f t="shared" si="5"/>
        <v>550000</v>
      </c>
      <c r="M161" s="11">
        <f t="shared" si="6"/>
        <v>1598000</v>
      </c>
      <c r="N161" s="11">
        <f t="shared" si="12"/>
        <v>4726173.333</v>
      </c>
      <c r="O161" s="11">
        <f t="shared" si="13"/>
        <v>3678173.333</v>
      </c>
      <c r="P161" s="11">
        <f t="shared" si="14"/>
        <v>5276173.333</v>
      </c>
      <c r="Q161" s="11">
        <f t="shared" si="10"/>
        <v>3665000</v>
      </c>
    </row>
    <row r="162">
      <c r="A162" s="1" t="s">
        <v>4632</v>
      </c>
      <c r="B162" s="8">
        <v>45829.0</v>
      </c>
      <c r="C162" s="1" t="s">
        <v>25</v>
      </c>
      <c r="D162" s="12"/>
      <c r="E162" s="10">
        <v>10000.0</v>
      </c>
      <c r="F162" s="1" t="s">
        <v>276</v>
      </c>
      <c r="G162" s="11">
        <f t="shared" si="1"/>
        <v>47173320</v>
      </c>
      <c r="H162" s="11">
        <f t="shared" si="15"/>
        <v>18989200</v>
      </c>
      <c r="I162" s="11">
        <f t="shared" si="3"/>
        <v>12365600</v>
      </c>
      <c r="J162" s="11">
        <f t="shared" si="11"/>
        <v>14235520</v>
      </c>
      <c r="K162" s="11">
        <f t="shared" si="4"/>
        <v>15818520</v>
      </c>
      <c r="L162" s="11">
        <f t="shared" si="5"/>
        <v>550000</v>
      </c>
      <c r="M162" s="11">
        <f t="shared" si="6"/>
        <v>1598000</v>
      </c>
      <c r="N162" s="11">
        <f t="shared" si="12"/>
        <v>4722840</v>
      </c>
      <c r="O162" s="11">
        <f t="shared" si="13"/>
        <v>3674840</v>
      </c>
      <c r="P162" s="11">
        <f t="shared" si="14"/>
        <v>5272840</v>
      </c>
      <c r="Q162" s="11">
        <f t="shared" si="10"/>
        <v>3665000</v>
      </c>
    </row>
    <row r="163">
      <c r="A163" s="1" t="s">
        <v>4633</v>
      </c>
      <c r="B163" s="8">
        <v>45829.0</v>
      </c>
      <c r="C163" s="1" t="s">
        <v>25</v>
      </c>
      <c r="D163" s="12"/>
      <c r="E163" s="10">
        <v>100000.0</v>
      </c>
      <c r="F163" s="1" t="s">
        <v>53</v>
      </c>
      <c r="G163" s="11">
        <f t="shared" si="1"/>
        <v>47173320</v>
      </c>
      <c r="H163" s="11">
        <f t="shared" si="15"/>
        <v>19089200</v>
      </c>
      <c r="I163" s="11">
        <f t="shared" si="3"/>
        <v>12365600</v>
      </c>
      <c r="J163" s="11">
        <f t="shared" si="11"/>
        <v>14135520</v>
      </c>
      <c r="K163" s="11">
        <f t="shared" si="4"/>
        <v>15718520</v>
      </c>
      <c r="L163" s="11">
        <f t="shared" si="5"/>
        <v>550000</v>
      </c>
      <c r="M163" s="11">
        <f t="shared" si="6"/>
        <v>1598000</v>
      </c>
      <c r="N163" s="11">
        <f t="shared" si="12"/>
        <v>4689506.667</v>
      </c>
      <c r="O163" s="11">
        <f t="shared" si="13"/>
        <v>3641506.667</v>
      </c>
      <c r="P163" s="11">
        <f t="shared" si="14"/>
        <v>5239506.667</v>
      </c>
      <c r="Q163" s="11">
        <f t="shared" si="10"/>
        <v>3765000</v>
      </c>
    </row>
    <row r="164">
      <c r="A164" s="1" t="s">
        <v>4634</v>
      </c>
      <c r="B164" s="8">
        <v>45829.0</v>
      </c>
      <c r="C164" s="1" t="s">
        <v>1969</v>
      </c>
      <c r="D164" s="10">
        <v>2160000.0</v>
      </c>
      <c r="E164" s="12"/>
      <c r="F164" s="1" t="s">
        <v>4614</v>
      </c>
      <c r="G164" s="11">
        <f t="shared" si="1"/>
        <v>49333320</v>
      </c>
      <c r="H164" s="11">
        <f t="shared" si="15"/>
        <v>19089200</v>
      </c>
      <c r="I164" s="11">
        <f t="shared" si="3"/>
        <v>12365600</v>
      </c>
      <c r="J164" s="11">
        <f t="shared" si="11"/>
        <v>16295520</v>
      </c>
      <c r="K164" s="11">
        <f t="shared" si="4"/>
        <v>17878520</v>
      </c>
      <c r="L164" s="11">
        <f t="shared" si="5"/>
        <v>550000</v>
      </c>
      <c r="M164" s="11">
        <f t="shared" si="6"/>
        <v>1598000</v>
      </c>
      <c r="N164" s="11">
        <f t="shared" si="12"/>
        <v>5409506.667</v>
      </c>
      <c r="O164" s="11">
        <f t="shared" si="13"/>
        <v>4361506.667</v>
      </c>
      <c r="P164" s="11">
        <f t="shared" si="14"/>
        <v>5959506.667</v>
      </c>
      <c r="Q164" s="11">
        <f t="shared" si="10"/>
        <v>3765000</v>
      </c>
    </row>
    <row r="165">
      <c r="A165" s="1" t="s">
        <v>4635</v>
      </c>
      <c r="B165" s="8">
        <v>45830.0</v>
      </c>
      <c r="C165" s="1" t="s">
        <v>6</v>
      </c>
      <c r="D165" s="10">
        <v>971000.0</v>
      </c>
      <c r="E165" s="12"/>
      <c r="F165" s="1" t="s">
        <v>2443</v>
      </c>
      <c r="G165" s="11">
        <f t="shared" si="1"/>
        <v>50304320</v>
      </c>
      <c r="H165" s="11">
        <f t="shared" si="15"/>
        <v>19089200</v>
      </c>
      <c r="I165" s="11">
        <f t="shared" si="3"/>
        <v>12365600</v>
      </c>
      <c r="J165" s="11">
        <f t="shared" si="11"/>
        <v>17266520</v>
      </c>
      <c r="K165" s="11">
        <f t="shared" si="4"/>
        <v>18849520</v>
      </c>
      <c r="L165" s="11">
        <f t="shared" si="5"/>
        <v>550000</v>
      </c>
      <c r="M165" s="11">
        <f t="shared" si="6"/>
        <v>1598000</v>
      </c>
      <c r="N165" s="11">
        <f t="shared" si="12"/>
        <v>5733173.333</v>
      </c>
      <c r="O165" s="11">
        <f t="shared" si="13"/>
        <v>4685173.333</v>
      </c>
      <c r="P165" s="11">
        <f t="shared" si="14"/>
        <v>6283173.333</v>
      </c>
      <c r="Q165" s="11">
        <f t="shared" si="10"/>
        <v>3765000</v>
      </c>
    </row>
    <row r="166">
      <c r="A166" s="1" t="s">
        <v>4636</v>
      </c>
      <c r="B166" s="8">
        <v>45831.0</v>
      </c>
      <c r="C166" s="1" t="s">
        <v>25</v>
      </c>
      <c r="D166" s="12"/>
      <c r="E166" s="10">
        <v>324000.0</v>
      </c>
      <c r="F166" s="1" t="s">
        <v>4637</v>
      </c>
      <c r="G166" s="11">
        <f t="shared" si="1"/>
        <v>50304320</v>
      </c>
      <c r="H166" s="11">
        <f t="shared" si="15"/>
        <v>19413200</v>
      </c>
      <c r="I166" s="11">
        <f t="shared" si="3"/>
        <v>12365600</v>
      </c>
      <c r="J166" s="11">
        <f t="shared" si="11"/>
        <v>16942520</v>
      </c>
      <c r="K166" s="11">
        <f t="shared" si="4"/>
        <v>18525520</v>
      </c>
      <c r="L166" s="11">
        <f t="shared" si="5"/>
        <v>550000</v>
      </c>
      <c r="M166" s="11">
        <f t="shared" si="6"/>
        <v>1598000</v>
      </c>
      <c r="N166" s="11">
        <f t="shared" si="12"/>
        <v>5625173.333</v>
      </c>
      <c r="O166" s="11">
        <f t="shared" si="13"/>
        <v>4577173.333</v>
      </c>
      <c r="P166" s="11">
        <f t="shared" si="14"/>
        <v>6175173.333</v>
      </c>
      <c r="Q166" s="11">
        <f t="shared" si="10"/>
        <v>3765000</v>
      </c>
    </row>
    <row r="167">
      <c r="A167" s="1" t="s">
        <v>4638</v>
      </c>
      <c r="B167" s="8">
        <v>45831.0</v>
      </c>
      <c r="C167" s="1" t="s">
        <v>25</v>
      </c>
      <c r="D167" s="12"/>
      <c r="E167" s="10">
        <v>1675000.0</v>
      </c>
      <c r="F167" s="1" t="s">
        <v>4639</v>
      </c>
      <c r="G167" s="11">
        <f t="shared" si="1"/>
        <v>50304320</v>
      </c>
      <c r="H167" s="11">
        <f t="shared" si="15"/>
        <v>21088200</v>
      </c>
      <c r="I167" s="11">
        <f t="shared" si="3"/>
        <v>12365600</v>
      </c>
      <c r="J167" s="11">
        <f t="shared" si="11"/>
        <v>15267520</v>
      </c>
      <c r="K167" s="11">
        <f t="shared" si="4"/>
        <v>16850520</v>
      </c>
      <c r="L167" s="11">
        <f t="shared" si="5"/>
        <v>550000</v>
      </c>
      <c r="M167" s="11">
        <f t="shared" si="6"/>
        <v>1598000</v>
      </c>
      <c r="N167" s="11">
        <f t="shared" si="12"/>
        <v>5066840</v>
      </c>
      <c r="O167" s="11">
        <f t="shared" si="13"/>
        <v>4018840</v>
      </c>
      <c r="P167" s="11">
        <f t="shared" si="14"/>
        <v>5616840</v>
      </c>
      <c r="Q167" s="11">
        <f t="shared" si="10"/>
        <v>3765000</v>
      </c>
    </row>
    <row r="168">
      <c r="A168" s="1" t="s">
        <v>4640</v>
      </c>
      <c r="B168" s="8">
        <v>45831.0</v>
      </c>
      <c r="C168" s="1" t="s">
        <v>22</v>
      </c>
      <c r="D168" s="12"/>
      <c r="E168" s="10">
        <v>166700.0</v>
      </c>
      <c r="F168" s="1" t="s">
        <v>30</v>
      </c>
      <c r="G168" s="11">
        <f t="shared" si="1"/>
        <v>50304320</v>
      </c>
      <c r="H168" s="11">
        <f t="shared" si="15"/>
        <v>21088200</v>
      </c>
      <c r="I168" s="11">
        <f t="shared" si="3"/>
        <v>12365600</v>
      </c>
      <c r="J168" s="11">
        <f t="shared" si="11"/>
        <v>15100820</v>
      </c>
      <c r="K168" s="11">
        <f t="shared" si="4"/>
        <v>16850520</v>
      </c>
      <c r="L168" s="11">
        <f t="shared" si="5"/>
        <v>550000</v>
      </c>
      <c r="M168" s="11">
        <f t="shared" si="6"/>
        <v>1764700</v>
      </c>
      <c r="N168" s="11">
        <f t="shared" si="12"/>
        <v>5066840</v>
      </c>
      <c r="O168" s="11">
        <f t="shared" si="13"/>
        <v>3852140</v>
      </c>
      <c r="P168" s="11">
        <f t="shared" si="14"/>
        <v>5616840</v>
      </c>
      <c r="Q168" s="11">
        <f t="shared" si="10"/>
        <v>3765000</v>
      </c>
    </row>
    <row r="169">
      <c r="A169" s="1" t="s">
        <v>4641</v>
      </c>
      <c r="B169" s="8">
        <v>45831.0</v>
      </c>
      <c r="C169" s="1" t="s">
        <v>6</v>
      </c>
      <c r="D169" s="10">
        <v>609000.0</v>
      </c>
      <c r="E169" s="12"/>
      <c r="F169" s="1" t="s">
        <v>4642</v>
      </c>
      <c r="G169" s="11">
        <f t="shared" si="1"/>
        <v>50913320</v>
      </c>
      <c r="H169" s="11">
        <f t="shared" si="15"/>
        <v>21088200</v>
      </c>
      <c r="I169" s="11">
        <f t="shared" si="3"/>
        <v>12365600</v>
      </c>
      <c r="J169" s="11">
        <f t="shared" si="11"/>
        <v>15709820</v>
      </c>
      <c r="K169" s="11">
        <f t="shared" si="4"/>
        <v>17459520</v>
      </c>
      <c r="L169" s="11">
        <f t="shared" si="5"/>
        <v>550000</v>
      </c>
      <c r="M169" s="11">
        <f t="shared" si="6"/>
        <v>1764700</v>
      </c>
      <c r="N169" s="11">
        <f t="shared" si="12"/>
        <v>5269840</v>
      </c>
      <c r="O169" s="11">
        <f t="shared" si="13"/>
        <v>4055140</v>
      </c>
      <c r="P169" s="11">
        <f t="shared" si="14"/>
        <v>5819840</v>
      </c>
      <c r="Q169" s="11">
        <f t="shared" si="10"/>
        <v>3765000</v>
      </c>
    </row>
    <row r="170">
      <c r="A170" s="1" t="s">
        <v>4643</v>
      </c>
      <c r="B170" s="8">
        <v>45831.0</v>
      </c>
      <c r="C170" s="1" t="s">
        <v>6</v>
      </c>
      <c r="D170" s="10">
        <v>293000.0</v>
      </c>
      <c r="E170" s="10"/>
      <c r="F170" s="1" t="s">
        <v>2144</v>
      </c>
      <c r="G170" s="11">
        <f t="shared" si="1"/>
        <v>51206320</v>
      </c>
      <c r="H170" s="11">
        <f t="shared" si="15"/>
        <v>21088200</v>
      </c>
      <c r="I170" s="11">
        <f t="shared" si="3"/>
        <v>12365600</v>
      </c>
      <c r="J170" s="11">
        <f t="shared" si="11"/>
        <v>16002820</v>
      </c>
      <c r="K170" s="11">
        <f t="shared" si="4"/>
        <v>17752520</v>
      </c>
      <c r="L170" s="11">
        <f t="shared" si="5"/>
        <v>550000</v>
      </c>
      <c r="M170" s="11">
        <f t="shared" si="6"/>
        <v>1764700</v>
      </c>
      <c r="N170" s="11">
        <f t="shared" si="12"/>
        <v>5367506.667</v>
      </c>
      <c r="O170" s="11">
        <f t="shared" si="13"/>
        <v>4152806.667</v>
      </c>
      <c r="P170" s="11">
        <f t="shared" si="14"/>
        <v>5917506.667</v>
      </c>
      <c r="Q170" s="11">
        <f t="shared" si="10"/>
        <v>3765000</v>
      </c>
    </row>
    <row r="171">
      <c r="A171" s="1" t="s">
        <v>4644</v>
      </c>
      <c r="B171" s="8">
        <v>45831.0</v>
      </c>
      <c r="C171" s="1" t="s">
        <v>34</v>
      </c>
      <c r="D171" s="12"/>
      <c r="E171" s="10">
        <v>21000.0</v>
      </c>
      <c r="F171" s="1" t="s">
        <v>2386</v>
      </c>
      <c r="G171" s="11">
        <f t="shared" si="1"/>
        <v>51206320</v>
      </c>
      <c r="H171" s="11">
        <f t="shared" si="15"/>
        <v>21088200</v>
      </c>
      <c r="I171" s="11">
        <f t="shared" si="3"/>
        <v>12386600</v>
      </c>
      <c r="J171" s="11">
        <f t="shared" si="11"/>
        <v>15981820</v>
      </c>
      <c r="K171" s="11">
        <f t="shared" si="4"/>
        <v>17731520</v>
      </c>
      <c r="L171" s="11">
        <f t="shared" si="5"/>
        <v>550000</v>
      </c>
      <c r="M171" s="11">
        <f t="shared" si="6"/>
        <v>1764700</v>
      </c>
      <c r="N171" s="11">
        <f t="shared" si="12"/>
        <v>5360506.667</v>
      </c>
      <c r="O171" s="11">
        <f t="shared" si="13"/>
        <v>4145806.667</v>
      </c>
      <c r="P171" s="11">
        <f t="shared" si="14"/>
        <v>5910506.667</v>
      </c>
      <c r="Q171" s="11">
        <f t="shared" si="10"/>
        <v>3765000</v>
      </c>
    </row>
    <row r="172">
      <c r="A172" s="1" t="s">
        <v>4645</v>
      </c>
      <c r="B172" s="8">
        <v>45831.0</v>
      </c>
      <c r="C172" s="1" t="s">
        <v>1982</v>
      </c>
      <c r="D172" s="12"/>
      <c r="E172" s="10">
        <v>1500000.0</v>
      </c>
      <c r="F172" s="1" t="s">
        <v>3275</v>
      </c>
      <c r="G172" s="11">
        <f t="shared" si="1"/>
        <v>51206320</v>
      </c>
      <c r="H172" s="11">
        <f t="shared" si="15"/>
        <v>21088200</v>
      </c>
      <c r="I172" s="11">
        <f t="shared" si="3"/>
        <v>12386600</v>
      </c>
      <c r="J172" s="11">
        <f t="shared" si="11"/>
        <v>14481820</v>
      </c>
      <c r="K172" s="11">
        <f t="shared" si="4"/>
        <v>17731520</v>
      </c>
      <c r="L172" s="11">
        <f t="shared" si="5"/>
        <v>2050000</v>
      </c>
      <c r="M172" s="11">
        <f t="shared" si="6"/>
        <v>1764700</v>
      </c>
      <c r="N172" s="11">
        <f t="shared" si="12"/>
        <v>3860506.667</v>
      </c>
      <c r="O172" s="11">
        <f t="shared" si="13"/>
        <v>4145806.667</v>
      </c>
      <c r="P172" s="11">
        <f t="shared" si="14"/>
        <v>5910506.667</v>
      </c>
      <c r="Q172" s="11">
        <f t="shared" si="10"/>
        <v>3765000</v>
      </c>
    </row>
    <row r="173">
      <c r="A173" s="1" t="s">
        <v>4646</v>
      </c>
      <c r="B173" s="8">
        <v>45831.0</v>
      </c>
      <c r="C173" s="1" t="s">
        <v>25</v>
      </c>
      <c r="D173" s="12"/>
      <c r="E173" s="10">
        <v>7000.0</v>
      </c>
      <c r="F173" s="1" t="s">
        <v>1944</v>
      </c>
      <c r="G173" s="11">
        <f t="shared" si="1"/>
        <v>51206320</v>
      </c>
      <c r="H173" s="11">
        <f t="shared" si="15"/>
        <v>21095200</v>
      </c>
      <c r="I173" s="11">
        <f t="shared" si="3"/>
        <v>12386600</v>
      </c>
      <c r="J173" s="11">
        <f t="shared" si="11"/>
        <v>14474820</v>
      </c>
      <c r="K173" s="11">
        <f t="shared" si="4"/>
        <v>17724520</v>
      </c>
      <c r="L173" s="11">
        <f t="shared" si="5"/>
        <v>2050000</v>
      </c>
      <c r="M173" s="11">
        <f t="shared" si="6"/>
        <v>1764700</v>
      </c>
      <c r="N173" s="11">
        <f t="shared" si="12"/>
        <v>3858173.333</v>
      </c>
      <c r="O173" s="11">
        <f t="shared" si="13"/>
        <v>4143473.333</v>
      </c>
      <c r="P173" s="11">
        <f t="shared" si="14"/>
        <v>5908173.333</v>
      </c>
      <c r="Q173" s="11">
        <f t="shared" si="10"/>
        <v>3765000</v>
      </c>
    </row>
    <row r="174">
      <c r="A174" s="1" t="s">
        <v>4647</v>
      </c>
      <c r="B174" s="8">
        <v>45831.0</v>
      </c>
      <c r="C174" s="1" t="s">
        <v>25</v>
      </c>
      <c r="D174" s="12"/>
      <c r="E174" s="10">
        <v>25000.0</v>
      </c>
      <c r="F174" s="1" t="s">
        <v>4648</v>
      </c>
      <c r="G174" s="11">
        <f t="shared" si="1"/>
        <v>51206320</v>
      </c>
      <c r="H174" s="11">
        <f t="shared" si="15"/>
        <v>21120200</v>
      </c>
      <c r="I174" s="11">
        <f t="shared" si="3"/>
        <v>12386600</v>
      </c>
      <c r="J174" s="11">
        <f t="shared" si="11"/>
        <v>14449820</v>
      </c>
      <c r="K174" s="11">
        <f t="shared" si="4"/>
        <v>17699520</v>
      </c>
      <c r="L174" s="11">
        <f t="shared" si="5"/>
        <v>2050000</v>
      </c>
      <c r="M174" s="11">
        <f t="shared" si="6"/>
        <v>1764700</v>
      </c>
      <c r="N174" s="11">
        <f t="shared" si="12"/>
        <v>3849840</v>
      </c>
      <c r="O174" s="11">
        <f t="shared" si="13"/>
        <v>4135140</v>
      </c>
      <c r="P174" s="11">
        <f t="shared" si="14"/>
        <v>5899840</v>
      </c>
      <c r="Q174" s="11">
        <f t="shared" si="10"/>
        <v>3765000</v>
      </c>
    </row>
    <row r="175">
      <c r="A175" s="1" t="s">
        <v>4649</v>
      </c>
      <c r="B175" s="8">
        <v>45831.0</v>
      </c>
      <c r="C175" s="1" t="s">
        <v>1969</v>
      </c>
      <c r="D175" s="10">
        <v>349000.0</v>
      </c>
      <c r="E175" s="12"/>
      <c r="F175" s="1" t="s">
        <v>4650</v>
      </c>
      <c r="G175" s="11">
        <f t="shared" si="1"/>
        <v>51555320</v>
      </c>
      <c r="H175" s="11">
        <f t="shared" si="15"/>
        <v>21120200</v>
      </c>
      <c r="I175" s="11">
        <f t="shared" si="3"/>
        <v>12386600</v>
      </c>
      <c r="J175" s="11">
        <f t="shared" si="11"/>
        <v>14798820</v>
      </c>
      <c r="K175" s="11">
        <f t="shared" si="4"/>
        <v>18048520</v>
      </c>
      <c r="L175" s="11">
        <f t="shared" si="5"/>
        <v>2050000</v>
      </c>
      <c r="M175" s="11">
        <f t="shared" si="6"/>
        <v>1764700</v>
      </c>
      <c r="N175" s="11">
        <f t="shared" si="12"/>
        <v>3966173.333</v>
      </c>
      <c r="O175" s="11">
        <f t="shared" si="13"/>
        <v>4251473.333</v>
      </c>
      <c r="P175" s="11">
        <f t="shared" si="14"/>
        <v>6016173.333</v>
      </c>
      <c r="Q175" s="11">
        <f t="shared" si="10"/>
        <v>3765000</v>
      </c>
    </row>
    <row r="176">
      <c r="A176" s="1" t="s">
        <v>4651</v>
      </c>
      <c r="B176" s="8">
        <v>45832.0</v>
      </c>
      <c r="C176" s="1" t="s">
        <v>25</v>
      </c>
      <c r="D176" s="12"/>
      <c r="E176" s="10">
        <v>93000.0</v>
      </c>
      <c r="F176" s="1" t="s">
        <v>62</v>
      </c>
      <c r="G176" s="11">
        <f t="shared" si="1"/>
        <v>51555320</v>
      </c>
      <c r="H176" s="11">
        <f t="shared" si="15"/>
        <v>21213200</v>
      </c>
      <c r="I176" s="11">
        <f t="shared" si="3"/>
        <v>12386600</v>
      </c>
      <c r="J176" s="11">
        <f t="shared" si="11"/>
        <v>14705820</v>
      </c>
      <c r="K176" s="11">
        <f t="shared" si="4"/>
        <v>17955520</v>
      </c>
      <c r="L176" s="11">
        <f t="shared" si="5"/>
        <v>2050000</v>
      </c>
      <c r="M176" s="11">
        <f t="shared" si="6"/>
        <v>1764700</v>
      </c>
      <c r="N176" s="11">
        <f t="shared" si="12"/>
        <v>3935173.333</v>
      </c>
      <c r="O176" s="11">
        <f t="shared" si="13"/>
        <v>4220473.333</v>
      </c>
      <c r="P176" s="11">
        <f t="shared" si="14"/>
        <v>5985173.333</v>
      </c>
      <c r="Q176" s="11">
        <f t="shared" si="10"/>
        <v>3765000</v>
      </c>
    </row>
    <row r="177">
      <c r="A177" s="1" t="s">
        <v>4652</v>
      </c>
      <c r="B177" s="8">
        <v>45832.0</v>
      </c>
      <c r="C177" s="1" t="s">
        <v>6</v>
      </c>
      <c r="D177" s="10">
        <v>247500.0</v>
      </c>
      <c r="E177" s="12"/>
      <c r="F177" s="1" t="s">
        <v>4653</v>
      </c>
      <c r="G177" s="11">
        <f t="shared" si="1"/>
        <v>51802820</v>
      </c>
      <c r="H177" s="11">
        <f t="shared" si="15"/>
        <v>21213200</v>
      </c>
      <c r="I177" s="11">
        <f t="shared" si="3"/>
        <v>12386600</v>
      </c>
      <c r="J177" s="11">
        <f t="shared" si="11"/>
        <v>14953320</v>
      </c>
      <c r="K177" s="11">
        <f t="shared" si="4"/>
        <v>18203020</v>
      </c>
      <c r="L177" s="11">
        <f t="shared" si="5"/>
        <v>2050000</v>
      </c>
      <c r="M177" s="11">
        <f t="shared" si="6"/>
        <v>1764700</v>
      </c>
      <c r="N177" s="11">
        <f t="shared" si="12"/>
        <v>4017673.333</v>
      </c>
      <c r="O177" s="11">
        <f t="shared" si="13"/>
        <v>4302973.333</v>
      </c>
      <c r="P177" s="11">
        <f t="shared" si="14"/>
        <v>6067673.333</v>
      </c>
      <c r="Q177" s="11">
        <f t="shared" si="10"/>
        <v>3765000</v>
      </c>
    </row>
    <row r="178">
      <c r="A178" s="1" t="s">
        <v>4654</v>
      </c>
      <c r="B178" s="8">
        <v>45832.0</v>
      </c>
      <c r="C178" s="1" t="s">
        <v>6</v>
      </c>
      <c r="D178" s="10">
        <v>384000.0</v>
      </c>
      <c r="E178" s="12"/>
      <c r="F178" s="1" t="s">
        <v>2449</v>
      </c>
      <c r="G178" s="11">
        <f t="shared" si="1"/>
        <v>52186820</v>
      </c>
      <c r="H178" s="11">
        <f t="shared" si="15"/>
        <v>21213200</v>
      </c>
      <c r="I178" s="11">
        <f t="shared" si="3"/>
        <v>12386600</v>
      </c>
      <c r="J178" s="11">
        <f t="shared" si="11"/>
        <v>15337320</v>
      </c>
      <c r="K178" s="11">
        <f t="shared" si="4"/>
        <v>18587020</v>
      </c>
      <c r="L178" s="11">
        <f t="shared" si="5"/>
        <v>2050000</v>
      </c>
      <c r="M178" s="11">
        <f t="shared" si="6"/>
        <v>1764700</v>
      </c>
      <c r="N178" s="11">
        <f t="shared" si="12"/>
        <v>4145673.333</v>
      </c>
      <c r="O178" s="11">
        <f t="shared" si="13"/>
        <v>4430973.333</v>
      </c>
      <c r="P178" s="11">
        <f t="shared" si="14"/>
        <v>6195673.333</v>
      </c>
      <c r="Q178" s="11">
        <f t="shared" si="10"/>
        <v>3765000</v>
      </c>
    </row>
    <row r="179">
      <c r="A179" s="1" t="s">
        <v>4655</v>
      </c>
      <c r="B179" s="8">
        <v>45832.0</v>
      </c>
      <c r="C179" s="1" t="s">
        <v>34</v>
      </c>
      <c r="D179" s="12"/>
      <c r="E179" s="10">
        <v>1276800.0</v>
      </c>
      <c r="F179" s="1" t="s">
        <v>4656</v>
      </c>
      <c r="G179" s="11">
        <f t="shared" si="1"/>
        <v>52186820</v>
      </c>
      <c r="H179" s="11">
        <f t="shared" si="15"/>
        <v>21213200</v>
      </c>
      <c r="I179" s="11">
        <f t="shared" si="3"/>
        <v>13663400</v>
      </c>
      <c r="J179" s="11">
        <f t="shared" si="11"/>
        <v>14060520</v>
      </c>
      <c r="K179" s="11">
        <f t="shared" si="4"/>
        <v>17310220</v>
      </c>
      <c r="L179" s="11">
        <f t="shared" si="5"/>
        <v>2050000</v>
      </c>
      <c r="M179" s="11">
        <f t="shared" si="6"/>
        <v>1764700</v>
      </c>
      <c r="N179" s="11">
        <f t="shared" si="12"/>
        <v>3720073.333</v>
      </c>
      <c r="O179" s="11">
        <f t="shared" si="13"/>
        <v>4005373.333</v>
      </c>
      <c r="P179" s="11">
        <f t="shared" si="14"/>
        <v>5770073.333</v>
      </c>
      <c r="Q179" s="11">
        <f t="shared" si="10"/>
        <v>3765000</v>
      </c>
    </row>
    <row r="180">
      <c r="A180" s="1" t="s">
        <v>4657</v>
      </c>
      <c r="B180" s="8">
        <v>45832.0</v>
      </c>
      <c r="C180" s="1" t="s">
        <v>25</v>
      </c>
      <c r="D180" s="12"/>
      <c r="E180" s="10">
        <v>130000.0</v>
      </c>
      <c r="F180" s="1" t="s">
        <v>4658</v>
      </c>
      <c r="G180" s="11">
        <f t="shared" si="1"/>
        <v>52186820</v>
      </c>
      <c r="H180" s="11">
        <f t="shared" si="15"/>
        <v>21343200</v>
      </c>
      <c r="I180" s="11">
        <f t="shared" si="3"/>
        <v>13663400</v>
      </c>
      <c r="J180" s="11">
        <f t="shared" si="11"/>
        <v>13930520</v>
      </c>
      <c r="K180" s="11">
        <f t="shared" si="4"/>
        <v>17180220</v>
      </c>
      <c r="L180" s="11">
        <f t="shared" si="5"/>
        <v>2050000</v>
      </c>
      <c r="M180" s="11">
        <f t="shared" si="6"/>
        <v>1764700</v>
      </c>
      <c r="N180" s="11">
        <f t="shared" si="12"/>
        <v>3676740</v>
      </c>
      <c r="O180" s="11">
        <f t="shared" si="13"/>
        <v>3962040</v>
      </c>
      <c r="P180" s="11">
        <f t="shared" si="14"/>
        <v>5726740</v>
      </c>
      <c r="Q180" s="11">
        <f t="shared" si="10"/>
        <v>3765000</v>
      </c>
    </row>
    <row r="181">
      <c r="A181" s="1" t="s">
        <v>4659</v>
      </c>
      <c r="B181" s="8">
        <v>45832.0</v>
      </c>
      <c r="C181" s="1" t="s">
        <v>25</v>
      </c>
      <c r="D181" s="12"/>
      <c r="E181" s="10">
        <v>200000.0</v>
      </c>
      <c r="F181" s="1" t="s">
        <v>53</v>
      </c>
      <c r="G181" s="11">
        <f t="shared" si="1"/>
        <v>52186820</v>
      </c>
      <c r="H181" s="11">
        <f t="shared" si="15"/>
        <v>21543200</v>
      </c>
      <c r="I181" s="11">
        <f t="shared" si="3"/>
        <v>13663400</v>
      </c>
      <c r="J181" s="11">
        <f t="shared" si="11"/>
        <v>13730520</v>
      </c>
      <c r="K181" s="11">
        <f t="shared" si="4"/>
        <v>16980220</v>
      </c>
      <c r="L181" s="11">
        <f t="shared" si="5"/>
        <v>2050000</v>
      </c>
      <c r="M181" s="11">
        <f t="shared" si="6"/>
        <v>1764700</v>
      </c>
      <c r="N181" s="11">
        <f t="shared" si="12"/>
        <v>3610073.333</v>
      </c>
      <c r="O181" s="11">
        <f t="shared" si="13"/>
        <v>3895373.333</v>
      </c>
      <c r="P181" s="11">
        <f t="shared" si="14"/>
        <v>5660073.333</v>
      </c>
      <c r="Q181" s="11">
        <f t="shared" si="10"/>
        <v>3965000</v>
      </c>
    </row>
    <row r="182">
      <c r="A182" s="1" t="s">
        <v>4660</v>
      </c>
      <c r="B182" s="8">
        <v>45832.0</v>
      </c>
      <c r="C182" s="1" t="s">
        <v>25</v>
      </c>
      <c r="D182" s="12"/>
      <c r="E182" s="10">
        <v>20000.0</v>
      </c>
      <c r="F182" s="1" t="s">
        <v>4559</v>
      </c>
      <c r="G182" s="11">
        <f t="shared" si="1"/>
        <v>52186820</v>
      </c>
      <c r="H182" s="11">
        <f t="shared" si="15"/>
        <v>21563200</v>
      </c>
      <c r="I182" s="11">
        <f t="shared" si="3"/>
        <v>13663400</v>
      </c>
      <c r="J182" s="11">
        <f t="shared" si="11"/>
        <v>13710520</v>
      </c>
      <c r="K182" s="11">
        <f t="shared" si="4"/>
        <v>16960220</v>
      </c>
      <c r="L182" s="11">
        <f t="shared" si="5"/>
        <v>2050000</v>
      </c>
      <c r="M182" s="11">
        <f t="shared" si="6"/>
        <v>1764700</v>
      </c>
      <c r="N182" s="11">
        <f t="shared" si="12"/>
        <v>3603406.667</v>
      </c>
      <c r="O182" s="11">
        <f t="shared" si="13"/>
        <v>3888706.667</v>
      </c>
      <c r="P182" s="11">
        <f t="shared" si="14"/>
        <v>5653406.667</v>
      </c>
      <c r="Q182" s="11">
        <f t="shared" si="10"/>
        <v>3965000</v>
      </c>
    </row>
    <row r="183">
      <c r="A183" s="1" t="s">
        <v>4661</v>
      </c>
      <c r="B183" s="8">
        <v>45832.0</v>
      </c>
      <c r="C183" s="1" t="s">
        <v>25</v>
      </c>
      <c r="D183" s="12"/>
      <c r="E183" s="10">
        <v>50000.0</v>
      </c>
      <c r="F183" s="1" t="s">
        <v>39</v>
      </c>
      <c r="G183" s="11">
        <f t="shared" si="1"/>
        <v>52186820</v>
      </c>
      <c r="H183" s="11">
        <f t="shared" si="15"/>
        <v>21613200</v>
      </c>
      <c r="I183" s="11">
        <f t="shared" si="3"/>
        <v>13663400</v>
      </c>
      <c r="J183" s="11">
        <f t="shared" si="11"/>
        <v>13660520</v>
      </c>
      <c r="K183" s="11">
        <f t="shared" si="4"/>
        <v>16910220</v>
      </c>
      <c r="L183" s="11">
        <f t="shared" si="5"/>
        <v>2050000</v>
      </c>
      <c r="M183" s="11">
        <f t="shared" si="6"/>
        <v>1764700</v>
      </c>
      <c r="N183" s="11">
        <f t="shared" si="12"/>
        <v>3586740</v>
      </c>
      <c r="O183" s="11">
        <f t="shared" si="13"/>
        <v>3872040</v>
      </c>
      <c r="P183" s="11">
        <f t="shared" si="14"/>
        <v>5636740</v>
      </c>
      <c r="Q183" s="11">
        <f t="shared" si="10"/>
        <v>3965000</v>
      </c>
    </row>
    <row r="184">
      <c r="A184" s="1" t="s">
        <v>4662</v>
      </c>
      <c r="B184" s="8">
        <v>45832.0</v>
      </c>
      <c r="C184" s="1" t="s">
        <v>25</v>
      </c>
      <c r="D184" s="12"/>
      <c r="E184" s="10">
        <v>17000.0</v>
      </c>
      <c r="F184" s="1" t="s">
        <v>3476</v>
      </c>
      <c r="G184" s="11">
        <f t="shared" si="1"/>
        <v>52186820</v>
      </c>
      <c r="H184" s="11">
        <f t="shared" si="15"/>
        <v>21630200</v>
      </c>
      <c r="I184" s="11">
        <f t="shared" si="3"/>
        <v>13663400</v>
      </c>
      <c r="J184" s="11">
        <f t="shared" si="11"/>
        <v>13643520</v>
      </c>
      <c r="K184" s="11">
        <f t="shared" si="4"/>
        <v>16893220</v>
      </c>
      <c r="L184" s="11">
        <f t="shared" si="5"/>
        <v>2050000</v>
      </c>
      <c r="M184" s="11">
        <f t="shared" si="6"/>
        <v>1764700</v>
      </c>
      <c r="N184" s="11">
        <f t="shared" si="12"/>
        <v>3581073.333</v>
      </c>
      <c r="O184" s="11">
        <f t="shared" si="13"/>
        <v>3866373.333</v>
      </c>
      <c r="P184" s="11">
        <f t="shared" si="14"/>
        <v>5631073.333</v>
      </c>
      <c r="Q184" s="11">
        <f t="shared" si="10"/>
        <v>3965000</v>
      </c>
    </row>
    <row r="185">
      <c r="A185" s="1" t="s">
        <v>4663</v>
      </c>
      <c r="B185" s="8">
        <v>45832.0</v>
      </c>
      <c r="C185" s="1" t="s">
        <v>6</v>
      </c>
      <c r="D185" s="10">
        <v>243000.0</v>
      </c>
      <c r="E185" s="12"/>
      <c r="F185" s="1" t="s">
        <v>4664</v>
      </c>
      <c r="G185" s="11">
        <f t="shared" si="1"/>
        <v>52429820</v>
      </c>
      <c r="H185" s="11">
        <f t="shared" si="15"/>
        <v>21630200</v>
      </c>
      <c r="I185" s="11">
        <f t="shared" si="3"/>
        <v>13663400</v>
      </c>
      <c r="J185" s="11">
        <f t="shared" si="11"/>
        <v>13886520</v>
      </c>
      <c r="K185" s="11">
        <f t="shared" si="4"/>
        <v>17136220</v>
      </c>
      <c r="L185" s="11">
        <f t="shared" si="5"/>
        <v>2050000</v>
      </c>
      <c r="M185" s="11">
        <f t="shared" si="6"/>
        <v>1764700</v>
      </c>
      <c r="N185" s="11">
        <f t="shared" si="12"/>
        <v>3662073.333</v>
      </c>
      <c r="O185" s="11">
        <f t="shared" si="13"/>
        <v>3947373.333</v>
      </c>
      <c r="P185" s="11">
        <f t="shared" si="14"/>
        <v>5712073.333</v>
      </c>
      <c r="Q185" s="11">
        <f t="shared" si="10"/>
        <v>3965000</v>
      </c>
    </row>
    <row r="186">
      <c r="A186" s="1" t="s">
        <v>4665</v>
      </c>
      <c r="B186" s="8">
        <v>45832.0</v>
      </c>
      <c r="C186" s="1" t="s">
        <v>1969</v>
      </c>
      <c r="D186" s="10">
        <v>497000.0</v>
      </c>
      <c r="E186" s="10"/>
      <c r="F186" s="1" t="s">
        <v>4666</v>
      </c>
      <c r="G186" s="11">
        <f t="shared" si="1"/>
        <v>52926820</v>
      </c>
      <c r="H186" s="11">
        <f t="shared" si="15"/>
        <v>21630200</v>
      </c>
      <c r="I186" s="11">
        <f t="shared" si="3"/>
        <v>13663400</v>
      </c>
      <c r="J186" s="11">
        <f t="shared" si="11"/>
        <v>14383520</v>
      </c>
      <c r="K186" s="11">
        <f t="shared" si="4"/>
        <v>17633220</v>
      </c>
      <c r="L186" s="11">
        <f t="shared" si="5"/>
        <v>2050000</v>
      </c>
      <c r="M186" s="11">
        <f t="shared" si="6"/>
        <v>1764700</v>
      </c>
      <c r="N186" s="11">
        <f t="shared" si="12"/>
        <v>3827740</v>
      </c>
      <c r="O186" s="11">
        <f t="shared" si="13"/>
        <v>4113040</v>
      </c>
      <c r="P186" s="11">
        <f t="shared" si="14"/>
        <v>5877740</v>
      </c>
      <c r="Q186" s="11">
        <f t="shared" si="10"/>
        <v>3965000</v>
      </c>
    </row>
    <row r="187">
      <c r="A187" s="1" t="s">
        <v>4667</v>
      </c>
      <c r="B187" s="8">
        <v>45833.0</v>
      </c>
      <c r="C187" s="1" t="s">
        <v>25</v>
      </c>
      <c r="D187" s="12"/>
      <c r="E187" s="10">
        <v>503000.0</v>
      </c>
      <c r="F187" s="1" t="s">
        <v>433</v>
      </c>
      <c r="G187" s="11">
        <f t="shared" si="1"/>
        <v>52926820</v>
      </c>
      <c r="H187" s="11">
        <f t="shared" si="15"/>
        <v>22133200</v>
      </c>
      <c r="I187" s="11">
        <f t="shared" si="3"/>
        <v>13663400</v>
      </c>
      <c r="J187" s="11">
        <f t="shared" si="11"/>
        <v>13880520</v>
      </c>
      <c r="K187" s="11">
        <f t="shared" si="4"/>
        <v>17130220</v>
      </c>
      <c r="L187" s="11">
        <f t="shared" si="5"/>
        <v>2050000</v>
      </c>
      <c r="M187" s="11">
        <f t="shared" si="6"/>
        <v>1764700</v>
      </c>
      <c r="N187" s="11">
        <f t="shared" si="12"/>
        <v>3660073.333</v>
      </c>
      <c r="O187" s="11">
        <f t="shared" si="13"/>
        <v>3945373.333</v>
      </c>
      <c r="P187" s="11">
        <f t="shared" si="14"/>
        <v>5710073.333</v>
      </c>
      <c r="Q187" s="11">
        <f t="shared" si="10"/>
        <v>3965000</v>
      </c>
    </row>
    <row r="188">
      <c r="A188" s="1" t="s">
        <v>4668</v>
      </c>
      <c r="B188" s="8">
        <v>45833.0</v>
      </c>
      <c r="C188" s="1" t="s">
        <v>6</v>
      </c>
      <c r="D188" s="10">
        <v>20000.0</v>
      </c>
      <c r="E188" s="12"/>
      <c r="F188" s="1" t="s">
        <v>4669</v>
      </c>
      <c r="G188" s="11">
        <f t="shared" si="1"/>
        <v>52946820</v>
      </c>
      <c r="H188" s="11">
        <f t="shared" si="15"/>
        <v>22133200</v>
      </c>
      <c r="I188" s="11">
        <f t="shared" si="3"/>
        <v>13663400</v>
      </c>
      <c r="J188" s="11">
        <f t="shared" si="11"/>
        <v>13900520</v>
      </c>
      <c r="K188" s="11">
        <f t="shared" si="4"/>
        <v>17150220</v>
      </c>
      <c r="L188" s="11">
        <f t="shared" si="5"/>
        <v>2050000</v>
      </c>
      <c r="M188" s="11">
        <f t="shared" si="6"/>
        <v>1764700</v>
      </c>
      <c r="N188" s="11">
        <f t="shared" si="12"/>
        <v>3666740</v>
      </c>
      <c r="O188" s="11">
        <f t="shared" si="13"/>
        <v>3952040</v>
      </c>
      <c r="P188" s="11">
        <f t="shared" si="14"/>
        <v>5716740</v>
      </c>
      <c r="Q188" s="11">
        <f t="shared" si="10"/>
        <v>3965000</v>
      </c>
    </row>
    <row r="189">
      <c r="A189" s="1" t="s">
        <v>4670</v>
      </c>
      <c r="B189" s="8">
        <v>45833.0</v>
      </c>
      <c r="C189" s="1" t="s">
        <v>6</v>
      </c>
      <c r="D189" s="10">
        <v>593000.0</v>
      </c>
      <c r="E189" s="12"/>
      <c r="F189" s="1" t="s">
        <v>1990</v>
      </c>
      <c r="G189" s="11">
        <f t="shared" si="1"/>
        <v>53539820</v>
      </c>
      <c r="H189" s="11">
        <f t="shared" si="15"/>
        <v>22133200</v>
      </c>
      <c r="I189" s="11">
        <f t="shared" si="3"/>
        <v>13663400</v>
      </c>
      <c r="J189" s="11">
        <f t="shared" si="11"/>
        <v>14493520</v>
      </c>
      <c r="K189" s="11">
        <f t="shared" si="4"/>
        <v>17743220</v>
      </c>
      <c r="L189" s="11">
        <f t="shared" si="5"/>
        <v>2050000</v>
      </c>
      <c r="M189" s="11">
        <f t="shared" si="6"/>
        <v>1764700</v>
      </c>
      <c r="N189" s="11">
        <f t="shared" si="12"/>
        <v>3864406.667</v>
      </c>
      <c r="O189" s="11">
        <f t="shared" si="13"/>
        <v>4149706.667</v>
      </c>
      <c r="P189" s="11">
        <f t="shared" si="14"/>
        <v>5914406.667</v>
      </c>
      <c r="Q189" s="11">
        <f t="shared" si="10"/>
        <v>3965000</v>
      </c>
    </row>
    <row r="190">
      <c r="A190" s="1" t="s">
        <v>4671</v>
      </c>
      <c r="B190" s="8">
        <v>45833.0</v>
      </c>
      <c r="C190" s="1" t="s">
        <v>6</v>
      </c>
      <c r="D190" s="10">
        <v>50000.0</v>
      </c>
      <c r="E190" s="12"/>
      <c r="F190" s="1" t="s">
        <v>4672</v>
      </c>
      <c r="G190" s="11">
        <f t="shared" si="1"/>
        <v>53589820</v>
      </c>
      <c r="H190" s="11">
        <f t="shared" si="15"/>
        <v>22133200</v>
      </c>
      <c r="I190" s="11">
        <f t="shared" si="3"/>
        <v>13663400</v>
      </c>
      <c r="J190" s="11">
        <f t="shared" si="11"/>
        <v>14543520</v>
      </c>
      <c r="K190" s="11">
        <f t="shared" si="4"/>
        <v>17793220</v>
      </c>
      <c r="L190" s="11">
        <f t="shared" si="5"/>
        <v>2050000</v>
      </c>
      <c r="M190" s="11">
        <f t="shared" si="6"/>
        <v>1764700</v>
      </c>
      <c r="N190" s="11">
        <f t="shared" si="12"/>
        <v>3881073.333</v>
      </c>
      <c r="O190" s="11">
        <f t="shared" si="13"/>
        <v>4166373.333</v>
      </c>
      <c r="P190" s="11">
        <f t="shared" si="14"/>
        <v>5931073.333</v>
      </c>
      <c r="Q190" s="11">
        <f t="shared" si="10"/>
        <v>3965000</v>
      </c>
    </row>
    <row r="191">
      <c r="A191" s="1" t="s">
        <v>4673</v>
      </c>
      <c r="B191" s="8">
        <v>45833.0</v>
      </c>
      <c r="C191" s="1" t="s">
        <v>6</v>
      </c>
      <c r="D191" s="10">
        <v>129000.0</v>
      </c>
      <c r="E191" s="12"/>
      <c r="F191" s="1" t="s">
        <v>2449</v>
      </c>
      <c r="G191" s="11">
        <f t="shared" si="1"/>
        <v>53718820</v>
      </c>
      <c r="H191" s="11">
        <f t="shared" si="15"/>
        <v>22133200</v>
      </c>
      <c r="I191" s="11">
        <f t="shared" si="3"/>
        <v>13663400</v>
      </c>
      <c r="J191" s="11">
        <f t="shared" si="11"/>
        <v>14672520</v>
      </c>
      <c r="K191" s="11">
        <f t="shared" si="4"/>
        <v>17922220</v>
      </c>
      <c r="L191" s="11">
        <f t="shared" si="5"/>
        <v>2050000</v>
      </c>
      <c r="M191" s="11">
        <f t="shared" si="6"/>
        <v>1764700</v>
      </c>
      <c r="N191" s="11">
        <f t="shared" si="12"/>
        <v>3924073.333</v>
      </c>
      <c r="O191" s="11">
        <f t="shared" si="13"/>
        <v>4209373.333</v>
      </c>
      <c r="P191" s="11">
        <f t="shared" si="14"/>
        <v>5974073.333</v>
      </c>
      <c r="Q191" s="11">
        <f t="shared" si="10"/>
        <v>3965000</v>
      </c>
    </row>
    <row r="192">
      <c r="A192" s="1" t="s">
        <v>4674</v>
      </c>
      <c r="B192" s="8">
        <v>45833.0</v>
      </c>
      <c r="C192" s="1" t="s">
        <v>25</v>
      </c>
      <c r="D192" s="12"/>
      <c r="E192" s="10">
        <v>48000.0</v>
      </c>
      <c r="F192" s="1" t="s">
        <v>39</v>
      </c>
      <c r="G192" s="11">
        <f t="shared" si="1"/>
        <v>53718820</v>
      </c>
      <c r="H192" s="11">
        <f t="shared" si="15"/>
        <v>22181200</v>
      </c>
      <c r="I192" s="11">
        <f t="shared" si="3"/>
        <v>13663400</v>
      </c>
      <c r="J192" s="11">
        <f t="shared" si="11"/>
        <v>14624520</v>
      </c>
      <c r="K192" s="11">
        <f t="shared" si="4"/>
        <v>17874220</v>
      </c>
      <c r="L192" s="11">
        <f t="shared" si="5"/>
        <v>2050000</v>
      </c>
      <c r="M192" s="11">
        <f t="shared" si="6"/>
        <v>1764700</v>
      </c>
      <c r="N192" s="11">
        <f t="shared" si="12"/>
        <v>3908073.333</v>
      </c>
      <c r="O192" s="11">
        <f t="shared" si="13"/>
        <v>4193373.333</v>
      </c>
      <c r="P192" s="11">
        <f t="shared" si="14"/>
        <v>5958073.333</v>
      </c>
      <c r="Q192" s="11">
        <f t="shared" si="10"/>
        <v>3965000</v>
      </c>
    </row>
    <row r="193">
      <c r="A193" s="1" t="s">
        <v>4675</v>
      </c>
      <c r="B193" s="8">
        <v>45833.0</v>
      </c>
      <c r="C193" s="1" t="s">
        <v>1969</v>
      </c>
      <c r="D193" s="10">
        <v>1250000.0</v>
      </c>
      <c r="E193" s="12"/>
      <c r="F193" s="1" t="s">
        <v>4676</v>
      </c>
      <c r="G193" s="11">
        <f t="shared" si="1"/>
        <v>54968820</v>
      </c>
      <c r="H193" s="11">
        <f t="shared" si="15"/>
        <v>22181200</v>
      </c>
      <c r="I193" s="11">
        <f t="shared" si="3"/>
        <v>13663400</v>
      </c>
      <c r="J193" s="11">
        <f t="shared" si="11"/>
        <v>15874520</v>
      </c>
      <c r="K193" s="11">
        <f t="shared" si="4"/>
        <v>19124220</v>
      </c>
      <c r="L193" s="11">
        <f t="shared" si="5"/>
        <v>2050000</v>
      </c>
      <c r="M193" s="11">
        <f t="shared" si="6"/>
        <v>1764700</v>
      </c>
      <c r="N193" s="11">
        <f t="shared" si="12"/>
        <v>4324740</v>
      </c>
      <c r="O193" s="11">
        <f t="shared" si="13"/>
        <v>4610040</v>
      </c>
      <c r="P193" s="11">
        <f t="shared" si="14"/>
        <v>6374740</v>
      </c>
      <c r="Q193" s="11">
        <f t="shared" si="10"/>
        <v>3965000</v>
      </c>
    </row>
    <row r="194">
      <c r="A194" s="1" t="s">
        <v>4677</v>
      </c>
      <c r="B194" s="8">
        <v>45833.0</v>
      </c>
      <c r="C194" s="1" t="s">
        <v>6</v>
      </c>
      <c r="D194" s="10">
        <v>315000.0</v>
      </c>
      <c r="E194" s="12"/>
      <c r="F194" s="1" t="s">
        <v>4678</v>
      </c>
      <c r="G194" s="11">
        <f t="shared" si="1"/>
        <v>55283820</v>
      </c>
      <c r="H194" s="11">
        <f t="shared" si="15"/>
        <v>22181200</v>
      </c>
      <c r="I194" s="11">
        <f t="shared" si="3"/>
        <v>13663400</v>
      </c>
      <c r="J194" s="11">
        <f t="shared" si="11"/>
        <v>16189520</v>
      </c>
      <c r="K194" s="11">
        <f t="shared" si="4"/>
        <v>19439220</v>
      </c>
      <c r="L194" s="11">
        <f t="shared" si="5"/>
        <v>2050000</v>
      </c>
      <c r="M194" s="11">
        <f t="shared" si="6"/>
        <v>1764700</v>
      </c>
      <c r="N194" s="11">
        <f t="shared" si="12"/>
        <v>4429740</v>
      </c>
      <c r="O194" s="11">
        <f t="shared" si="13"/>
        <v>4715040</v>
      </c>
      <c r="P194" s="11">
        <f t="shared" si="14"/>
        <v>6479740</v>
      </c>
      <c r="Q194" s="11">
        <f t="shared" si="10"/>
        <v>3965000</v>
      </c>
    </row>
    <row r="195">
      <c r="A195" s="1" t="s">
        <v>4679</v>
      </c>
      <c r="B195" s="8">
        <v>45833.0</v>
      </c>
      <c r="C195" s="1" t="s">
        <v>6</v>
      </c>
      <c r="D195" s="10">
        <v>243000.0</v>
      </c>
      <c r="E195" s="12"/>
      <c r="F195" s="1" t="s">
        <v>4680</v>
      </c>
      <c r="G195" s="11">
        <f t="shared" si="1"/>
        <v>55526820</v>
      </c>
      <c r="H195" s="11">
        <f t="shared" si="15"/>
        <v>22181200</v>
      </c>
      <c r="I195" s="11">
        <f t="shared" si="3"/>
        <v>13663400</v>
      </c>
      <c r="J195" s="11">
        <f t="shared" si="11"/>
        <v>16432520</v>
      </c>
      <c r="K195" s="11">
        <f t="shared" si="4"/>
        <v>19682220</v>
      </c>
      <c r="L195" s="11">
        <f t="shared" si="5"/>
        <v>2050000</v>
      </c>
      <c r="M195" s="11">
        <f t="shared" si="6"/>
        <v>1764700</v>
      </c>
      <c r="N195" s="11">
        <f t="shared" si="12"/>
        <v>4510740</v>
      </c>
      <c r="O195" s="11">
        <f t="shared" si="13"/>
        <v>4796040</v>
      </c>
      <c r="P195" s="11">
        <f t="shared" si="14"/>
        <v>6560740</v>
      </c>
      <c r="Q195" s="11">
        <f t="shared" si="10"/>
        <v>3965000</v>
      </c>
    </row>
    <row r="196">
      <c r="A196" s="1" t="s">
        <v>4681</v>
      </c>
      <c r="B196" s="8">
        <v>45833.0</v>
      </c>
      <c r="C196" s="1" t="s">
        <v>6</v>
      </c>
      <c r="D196" s="10">
        <v>56000.0</v>
      </c>
      <c r="E196" s="12"/>
      <c r="F196" s="1" t="s">
        <v>3239</v>
      </c>
      <c r="G196" s="11">
        <f t="shared" si="1"/>
        <v>55582820</v>
      </c>
      <c r="H196" s="11">
        <f t="shared" si="15"/>
        <v>22181200</v>
      </c>
      <c r="I196" s="11">
        <f t="shared" si="3"/>
        <v>13663400</v>
      </c>
      <c r="J196" s="11">
        <f t="shared" si="11"/>
        <v>16488520</v>
      </c>
      <c r="K196" s="11">
        <f t="shared" si="4"/>
        <v>19738220</v>
      </c>
      <c r="L196" s="11">
        <f t="shared" si="5"/>
        <v>2050000</v>
      </c>
      <c r="M196" s="11">
        <f t="shared" si="6"/>
        <v>1764700</v>
      </c>
      <c r="N196" s="11">
        <f t="shared" si="12"/>
        <v>4529406.667</v>
      </c>
      <c r="O196" s="11">
        <f t="shared" si="13"/>
        <v>4814706.667</v>
      </c>
      <c r="P196" s="11">
        <f t="shared" si="14"/>
        <v>6579406.667</v>
      </c>
      <c r="Q196" s="11">
        <f t="shared" si="10"/>
        <v>3965000</v>
      </c>
    </row>
    <row r="197">
      <c r="A197" s="1" t="s">
        <v>4682</v>
      </c>
      <c r="B197" s="8">
        <v>45833.0</v>
      </c>
      <c r="C197" s="1" t="s">
        <v>6</v>
      </c>
      <c r="D197" s="10">
        <v>527000.0</v>
      </c>
      <c r="E197" s="12"/>
      <c r="F197" s="1" t="s">
        <v>2443</v>
      </c>
      <c r="G197" s="11">
        <f t="shared" si="1"/>
        <v>56109820</v>
      </c>
      <c r="H197" s="11">
        <f t="shared" si="15"/>
        <v>22181200</v>
      </c>
      <c r="I197" s="11">
        <f t="shared" si="3"/>
        <v>13663400</v>
      </c>
      <c r="J197" s="11">
        <f t="shared" si="11"/>
        <v>17015520</v>
      </c>
      <c r="K197" s="11">
        <f t="shared" si="4"/>
        <v>20265220</v>
      </c>
      <c r="L197" s="11">
        <f t="shared" si="5"/>
        <v>2050000</v>
      </c>
      <c r="M197" s="11">
        <f t="shared" si="6"/>
        <v>1764700</v>
      </c>
      <c r="N197" s="11">
        <f t="shared" si="12"/>
        <v>4705073.333</v>
      </c>
      <c r="O197" s="11">
        <f t="shared" si="13"/>
        <v>4990373.333</v>
      </c>
      <c r="P197" s="11">
        <f t="shared" si="14"/>
        <v>6755073.333</v>
      </c>
      <c r="Q197" s="11">
        <f t="shared" si="10"/>
        <v>3965000</v>
      </c>
    </row>
    <row r="198">
      <c r="A198" s="1" t="s">
        <v>4683</v>
      </c>
      <c r="B198" s="8">
        <v>45834.0</v>
      </c>
      <c r="C198" s="1" t="s">
        <v>6</v>
      </c>
      <c r="D198" s="10">
        <v>280000.0</v>
      </c>
      <c r="E198" s="12"/>
      <c r="F198" s="1" t="s">
        <v>4684</v>
      </c>
      <c r="G198" s="11">
        <f t="shared" si="1"/>
        <v>56389820</v>
      </c>
      <c r="H198" s="11">
        <f t="shared" si="15"/>
        <v>22181200</v>
      </c>
      <c r="I198" s="11">
        <f t="shared" si="3"/>
        <v>13663400</v>
      </c>
      <c r="J198" s="11">
        <f t="shared" si="11"/>
        <v>17295520</v>
      </c>
      <c r="K198" s="11">
        <f t="shared" si="4"/>
        <v>20545220</v>
      </c>
      <c r="L198" s="11">
        <f t="shared" si="5"/>
        <v>2050000</v>
      </c>
      <c r="M198" s="11">
        <f t="shared" si="6"/>
        <v>1764700</v>
      </c>
      <c r="N198" s="11">
        <f t="shared" si="12"/>
        <v>4798406.667</v>
      </c>
      <c r="O198" s="11">
        <f t="shared" si="13"/>
        <v>5083706.667</v>
      </c>
      <c r="P198" s="11">
        <f t="shared" si="14"/>
        <v>6848406.667</v>
      </c>
      <c r="Q198" s="11">
        <f t="shared" si="10"/>
        <v>3965000</v>
      </c>
    </row>
    <row r="199">
      <c r="A199" s="1" t="s">
        <v>4685</v>
      </c>
      <c r="B199" s="8">
        <v>45834.0</v>
      </c>
      <c r="C199" s="1" t="s">
        <v>25</v>
      </c>
      <c r="D199" s="12"/>
      <c r="E199" s="10">
        <v>50000.0</v>
      </c>
      <c r="F199" s="1" t="s">
        <v>62</v>
      </c>
      <c r="G199" s="11">
        <f t="shared" si="1"/>
        <v>56389820</v>
      </c>
      <c r="H199" s="11">
        <f t="shared" si="15"/>
        <v>22231200</v>
      </c>
      <c r="I199" s="11">
        <f t="shared" si="3"/>
        <v>13663400</v>
      </c>
      <c r="J199" s="11">
        <f t="shared" si="11"/>
        <v>17245520</v>
      </c>
      <c r="K199" s="11">
        <f t="shared" si="4"/>
        <v>20495220</v>
      </c>
      <c r="L199" s="11">
        <f t="shared" si="5"/>
        <v>2050000</v>
      </c>
      <c r="M199" s="11">
        <f t="shared" si="6"/>
        <v>1764700</v>
      </c>
      <c r="N199" s="11">
        <f t="shared" si="12"/>
        <v>4781740</v>
      </c>
      <c r="O199" s="11">
        <f t="shared" si="13"/>
        <v>5067040</v>
      </c>
      <c r="P199" s="11">
        <f t="shared" si="14"/>
        <v>6831740</v>
      </c>
      <c r="Q199" s="11">
        <f t="shared" si="10"/>
        <v>3965000</v>
      </c>
    </row>
    <row r="200">
      <c r="A200" s="1" t="s">
        <v>4686</v>
      </c>
      <c r="B200" s="8">
        <v>45834.0</v>
      </c>
      <c r="C200" s="1" t="s">
        <v>6</v>
      </c>
      <c r="D200" s="10">
        <v>1050000.0</v>
      </c>
      <c r="E200" s="12"/>
      <c r="F200" s="1" t="s">
        <v>2139</v>
      </c>
      <c r="G200" s="11">
        <f t="shared" si="1"/>
        <v>57439820</v>
      </c>
      <c r="H200" s="11">
        <f t="shared" si="15"/>
        <v>22231200</v>
      </c>
      <c r="I200" s="11">
        <f t="shared" si="3"/>
        <v>13663400</v>
      </c>
      <c r="J200" s="11">
        <f t="shared" si="11"/>
        <v>18295520</v>
      </c>
      <c r="K200" s="11">
        <f t="shared" si="4"/>
        <v>21545220</v>
      </c>
      <c r="L200" s="11">
        <f t="shared" si="5"/>
        <v>2050000</v>
      </c>
      <c r="M200" s="11">
        <f t="shared" si="6"/>
        <v>1764700</v>
      </c>
      <c r="N200" s="11">
        <f t="shared" si="12"/>
        <v>5131740</v>
      </c>
      <c r="O200" s="11">
        <f t="shared" si="13"/>
        <v>5417040</v>
      </c>
      <c r="P200" s="11">
        <f t="shared" si="14"/>
        <v>7181740</v>
      </c>
      <c r="Q200" s="11">
        <f t="shared" si="10"/>
        <v>3965000</v>
      </c>
    </row>
    <row r="201">
      <c r="A201" s="1" t="s">
        <v>4687</v>
      </c>
      <c r="B201" s="8">
        <v>45834.0</v>
      </c>
      <c r="C201" s="1" t="s">
        <v>6</v>
      </c>
      <c r="D201" s="10">
        <v>116000.0</v>
      </c>
      <c r="E201" s="12"/>
      <c r="F201" s="1" t="s">
        <v>4688</v>
      </c>
      <c r="G201" s="11">
        <f t="shared" si="1"/>
        <v>57555820</v>
      </c>
      <c r="H201" s="11">
        <f t="shared" si="15"/>
        <v>22231200</v>
      </c>
      <c r="I201" s="11">
        <f t="shared" si="3"/>
        <v>13663400</v>
      </c>
      <c r="J201" s="11">
        <f t="shared" si="11"/>
        <v>18411520</v>
      </c>
      <c r="K201" s="11">
        <f t="shared" si="4"/>
        <v>21661220</v>
      </c>
      <c r="L201" s="11">
        <f t="shared" si="5"/>
        <v>2050000</v>
      </c>
      <c r="M201" s="11">
        <f t="shared" si="6"/>
        <v>1764700</v>
      </c>
      <c r="N201" s="11">
        <f t="shared" si="12"/>
        <v>5170406.667</v>
      </c>
      <c r="O201" s="11">
        <f t="shared" si="13"/>
        <v>5455706.667</v>
      </c>
      <c r="P201" s="11">
        <f t="shared" si="14"/>
        <v>7220406.667</v>
      </c>
      <c r="Q201" s="11">
        <f t="shared" si="10"/>
        <v>3965000</v>
      </c>
    </row>
    <row r="202">
      <c r="A202" s="1" t="s">
        <v>4689</v>
      </c>
      <c r="B202" s="8">
        <v>45834.0</v>
      </c>
      <c r="C202" s="1" t="s">
        <v>6</v>
      </c>
      <c r="D202" s="10">
        <v>330000.0</v>
      </c>
      <c r="E202" s="12"/>
      <c r="F202" s="1" t="s">
        <v>4690</v>
      </c>
      <c r="G202" s="11">
        <f t="shared" si="1"/>
        <v>57885820</v>
      </c>
      <c r="H202" s="11">
        <f t="shared" si="15"/>
        <v>22231200</v>
      </c>
      <c r="I202" s="11">
        <f t="shared" si="3"/>
        <v>13663400</v>
      </c>
      <c r="J202" s="11">
        <f t="shared" si="11"/>
        <v>18741520</v>
      </c>
      <c r="K202" s="11">
        <f t="shared" si="4"/>
        <v>21991220</v>
      </c>
      <c r="L202" s="11">
        <f t="shared" si="5"/>
        <v>2050000</v>
      </c>
      <c r="M202" s="11">
        <f t="shared" si="6"/>
        <v>1764700</v>
      </c>
      <c r="N202" s="11">
        <f t="shared" si="12"/>
        <v>5280406.667</v>
      </c>
      <c r="O202" s="11">
        <f t="shared" si="13"/>
        <v>5565706.667</v>
      </c>
      <c r="P202" s="11">
        <f t="shared" si="14"/>
        <v>7330406.667</v>
      </c>
      <c r="Q202" s="11">
        <f t="shared" si="10"/>
        <v>3965000</v>
      </c>
    </row>
    <row r="203">
      <c r="A203" s="1" t="s">
        <v>4691</v>
      </c>
      <c r="B203" s="8">
        <v>45834.0</v>
      </c>
      <c r="C203" s="1" t="s">
        <v>25</v>
      </c>
      <c r="D203" s="12"/>
      <c r="E203" s="10">
        <v>50000.0</v>
      </c>
      <c r="F203" s="1" t="s">
        <v>4692</v>
      </c>
      <c r="G203" s="11">
        <f t="shared" si="1"/>
        <v>57885820</v>
      </c>
      <c r="H203" s="11">
        <f t="shared" si="15"/>
        <v>22281200</v>
      </c>
      <c r="I203" s="11">
        <f t="shared" si="3"/>
        <v>13663400</v>
      </c>
      <c r="J203" s="11">
        <f t="shared" si="11"/>
        <v>18691520</v>
      </c>
      <c r="K203" s="11">
        <f t="shared" si="4"/>
        <v>21941220</v>
      </c>
      <c r="L203" s="11">
        <f t="shared" si="5"/>
        <v>2050000</v>
      </c>
      <c r="M203" s="11">
        <f t="shared" si="6"/>
        <v>1764700</v>
      </c>
      <c r="N203" s="11">
        <f t="shared" si="12"/>
        <v>5263740</v>
      </c>
      <c r="O203" s="11">
        <f t="shared" si="13"/>
        <v>5549040</v>
      </c>
      <c r="P203" s="11">
        <f t="shared" si="14"/>
        <v>7313740</v>
      </c>
      <c r="Q203" s="11">
        <f t="shared" si="10"/>
        <v>3965000</v>
      </c>
    </row>
    <row r="204">
      <c r="A204" s="1" t="s">
        <v>4693</v>
      </c>
      <c r="B204" s="8">
        <v>45834.0</v>
      </c>
      <c r="C204" s="1" t="s">
        <v>1969</v>
      </c>
      <c r="D204" s="10">
        <v>907000.0</v>
      </c>
      <c r="E204" s="12"/>
      <c r="F204" s="1" t="s">
        <v>4694</v>
      </c>
      <c r="G204" s="11">
        <f t="shared" si="1"/>
        <v>58792820</v>
      </c>
      <c r="H204" s="11">
        <f t="shared" si="15"/>
        <v>22281200</v>
      </c>
      <c r="I204" s="11">
        <f t="shared" si="3"/>
        <v>13663400</v>
      </c>
      <c r="J204" s="11">
        <f t="shared" si="11"/>
        <v>19598520</v>
      </c>
      <c r="K204" s="11">
        <f t="shared" si="4"/>
        <v>22848220</v>
      </c>
      <c r="L204" s="11">
        <f t="shared" si="5"/>
        <v>2050000</v>
      </c>
      <c r="M204" s="11">
        <f t="shared" si="6"/>
        <v>1764700</v>
      </c>
      <c r="N204" s="11">
        <f t="shared" si="12"/>
        <v>5566073.333</v>
      </c>
      <c r="O204" s="11">
        <f t="shared" si="13"/>
        <v>5851373.333</v>
      </c>
      <c r="P204" s="11">
        <f t="shared" si="14"/>
        <v>7616073.333</v>
      </c>
      <c r="Q204" s="11">
        <f t="shared" si="10"/>
        <v>3965000</v>
      </c>
    </row>
    <row r="205">
      <c r="A205" s="1" t="s">
        <v>4695</v>
      </c>
      <c r="B205" s="8">
        <v>45835.0</v>
      </c>
      <c r="C205" s="1" t="s">
        <v>25</v>
      </c>
      <c r="D205" s="12"/>
      <c r="E205" s="10">
        <v>324000.0</v>
      </c>
      <c r="F205" s="1" t="s">
        <v>4696</v>
      </c>
      <c r="G205" s="11">
        <f t="shared" si="1"/>
        <v>58792820</v>
      </c>
      <c r="H205" s="11">
        <f t="shared" si="15"/>
        <v>22605200</v>
      </c>
      <c r="I205" s="11">
        <f t="shared" si="3"/>
        <v>13663400</v>
      </c>
      <c r="J205" s="11">
        <f t="shared" si="11"/>
        <v>19274520</v>
      </c>
      <c r="K205" s="11">
        <f t="shared" si="4"/>
        <v>22524220</v>
      </c>
      <c r="L205" s="11">
        <f t="shared" si="5"/>
        <v>2050000</v>
      </c>
      <c r="M205" s="11">
        <f t="shared" si="6"/>
        <v>1764700</v>
      </c>
      <c r="N205" s="11">
        <f t="shared" si="12"/>
        <v>5458073.333</v>
      </c>
      <c r="O205" s="11">
        <f t="shared" si="13"/>
        <v>5743373.333</v>
      </c>
      <c r="P205" s="11">
        <f t="shared" si="14"/>
        <v>7508073.333</v>
      </c>
      <c r="Q205" s="11">
        <f t="shared" si="10"/>
        <v>3965000</v>
      </c>
    </row>
    <row r="206">
      <c r="A206" s="1" t="s">
        <v>4697</v>
      </c>
      <c r="B206" s="8">
        <v>45835.0</v>
      </c>
      <c r="C206" s="1" t="s">
        <v>25</v>
      </c>
      <c r="D206" s="12"/>
      <c r="E206" s="10">
        <v>24000.0</v>
      </c>
      <c r="F206" s="1" t="s">
        <v>4559</v>
      </c>
      <c r="G206" s="11">
        <f t="shared" si="1"/>
        <v>58792820</v>
      </c>
      <c r="H206" s="11">
        <f t="shared" si="15"/>
        <v>22629200</v>
      </c>
      <c r="I206" s="11">
        <f t="shared" si="3"/>
        <v>13663400</v>
      </c>
      <c r="J206" s="11">
        <f t="shared" si="11"/>
        <v>19250520</v>
      </c>
      <c r="K206" s="11">
        <f t="shared" si="4"/>
        <v>22500220</v>
      </c>
      <c r="L206" s="11">
        <f t="shared" si="5"/>
        <v>2050000</v>
      </c>
      <c r="M206" s="11">
        <f t="shared" si="6"/>
        <v>1764700</v>
      </c>
      <c r="N206" s="11">
        <f t="shared" si="12"/>
        <v>5450073.333</v>
      </c>
      <c r="O206" s="11">
        <f t="shared" si="13"/>
        <v>5735373.333</v>
      </c>
      <c r="P206" s="11">
        <f t="shared" si="14"/>
        <v>7500073.333</v>
      </c>
      <c r="Q206" s="11">
        <f t="shared" si="10"/>
        <v>3965000</v>
      </c>
    </row>
    <row r="207">
      <c r="A207" s="1" t="s">
        <v>4698</v>
      </c>
      <c r="B207" s="8">
        <v>45835.0</v>
      </c>
      <c r="C207" s="1" t="s">
        <v>1969</v>
      </c>
      <c r="D207" s="10">
        <v>264000.0</v>
      </c>
      <c r="E207" s="10"/>
      <c r="F207" s="1" t="s">
        <v>4699</v>
      </c>
      <c r="G207" s="11">
        <f t="shared" si="1"/>
        <v>59056820</v>
      </c>
      <c r="H207" s="11">
        <f t="shared" si="15"/>
        <v>22629200</v>
      </c>
      <c r="I207" s="11">
        <f t="shared" si="3"/>
        <v>13663400</v>
      </c>
      <c r="J207" s="11">
        <f t="shared" si="11"/>
        <v>19514520</v>
      </c>
      <c r="K207" s="11">
        <f t="shared" si="4"/>
        <v>22764220</v>
      </c>
      <c r="L207" s="11">
        <f t="shared" si="5"/>
        <v>2050000</v>
      </c>
      <c r="M207" s="11">
        <f t="shared" si="6"/>
        <v>1764700</v>
      </c>
      <c r="N207" s="11">
        <f t="shared" si="12"/>
        <v>5538073.333</v>
      </c>
      <c r="O207" s="11">
        <f t="shared" si="13"/>
        <v>5823373.333</v>
      </c>
      <c r="P207" s="11">
        <f t="shared" si="14"/>
        <v>7588073.333</v>
      </c>
      <c r="Q207" s="11">
        <f t="shared" si="10"/>
        <v>3965000</v>
      </c>
    </row>
    <row r="208">
      <c r="A208" s="1" t="s">
        <v>4700</v>
      </c>
      <c r="B208" s="8">
        <v>45835.0</v>
      </c>
      <c r="C208" s="1" t="s">
        <v>25</v>
      </c>
      <c r="D208" s="12"/>
      <c r="E208" s="10">
        <v>920000.0</v>
      </c>
      <c r="F208" s="1" t="s">
        <v>53</v>
      </c>
      <c r="G208" s="11">
        <f t="shared" si="1"/>
        <v>59056820</v>
      </c>
      <c r="H208" s="11">
        <f t="shared" si="15"/>
        <v>23549200</v>
      </c>
      <c r="I208" s="11">
        <f t="shared" si="3"/>
        <v>13663400</v>
      </c>
      <c r="J208" s="11">
        <f t="shared" si="11"/>
        <v>18594520</v>
      </c>
      <c r="K208" s="11">
        <f t="shared" si="4"/>
        <v>21844220</v>
      </c>
      <c r="L208" s="11">
        <f t="shared" si="5"/>
        <v>2050000</v>
      </c>
      <c r="M208" s="11">
        <f t="shared" si="6"/>
        <v>1764700</v>
      </c>
      <c r="N208" s="11">
        <f t="shared" si="12"/>
        <v>5231406.667</v>
      </c>
      <c r="O208" s="11">
        <f t="shared" si="13"/>
        <v>5516706.667</v>
      </c>
      <c r="P208" s="11">
        <f t="shared" si="14"/>
        <v>7281406.667</v>
      </c>
      <c r="Q208" s="11">
        <f t="shared" si="10"/>
        <v>4885000</v>
      </c>
    </row>
    <row r="209">
      <c r="A209" s="1" t="s">
        <v>4701</v>
      </c>
      <c r="B209" s="8">
        <v>45836.0</v>
      </c>
      <c r="C209" s="1" t="s">
        <v>25</v>
      </c>
      <c r="D209" s="12"/>
      <c r="E209" s="10">
        <v>48000.0</v>
      </c>
      <c r="F209" s="1" t="s">
        <v>62</v>
      </c>
      <c r="G209" s="11">
        <f t="shared" si="1"/>
        <v>59056820</v>
      </c>
      <c r="H209" s="11">
        <f t="shared" si="15"/>
        <v>23597200</v>
      </c>
      <c r="I209" s="11">
        <f t="shared" si="3"/>
        <v>13663400</v>
      </c>
      <c r="J209" s="11">
        <f t="shared" si="11"/>
        <v>18546520</v>
      </c>
      <c r="K209" s="11">
        <f t="shared" si="4"/>
        <v>21796220</v>
      </c>
      <c r="L209" s="11">
        <f t="shared" si="5"/>
        <v>2050000</v>
      </c>
      <c r="M209" s="11">
        <f t="shared" si="6"/>
        <v>1764700</v>
      </c>
      <c r="N209" s="11">
        <f t="shared" si="12"/>
        <v>5215406.667</v>
      </c>
      <c r="O209" s="11">
        <f t="shared" si="13"/>
        <v>5500706.667</v>
      </c>
      <c r="P209" s="11">
        <f t="shared" si="14"/>
        <v>7265406.667</v>
      </c>
      <c r="Q209" s="11">
        <f t="shared" si="10"/>
        <v>4885000</v>
      </c>
    </row>
    <row r="210">
      <c r="A210" s="1" t="s">
        <v>4702</v>
      </c>
      <c r="B210" s="8">
        <v>45836.0</v>
      </c>
      <c r="C210" s="1" t="s">
        <v>25</v>
      </c>
      <c r="D210" s="12"/>
      <c r="E210" s="10">
        <v>60000.0</v>
      </c>
      <c r="F210" s="1" t="s">
        <v>4703</v>
      </c>
      <c r="G210" s="11">
        <f t="shared" si="1"/>
        <v>59056820</v>
      </c>
      <c r="H210" s="11">
        <f t="shared" si="15"/>
        <v>23657200</v>
      </c>
      <c r="I210" s="11">
        <f t="shared" si="3"/>
        <v>13663400</v>
      </c>
      <c r="J210" s="11">
        <f t="shared" si="11"/>
        <v>18486520</v>
      </c>
      <c r="K210" s="11">
        <f t="shared" si="4"/>
        <v>21736220</v>
      </c>
      <c r="L210" s="11">
        <f t="shared" si="5"/>
        <v>2050000</v>
      </c>
      <c r="M210" s="11">
        <f t="shared" si="6"/>
        <v>1764700</v>
      </c>
      <c r="N210" s="11">
        <f t="shared" si="12"/>
        <v>5195406.667</v>
      </c>
      <c r="O210" s="11">
        <f t="shared" si="13"/>
        <v>5480706.667</v>
      </c>
      <c r="P210" s="11">
        <f t="shared" si="14"/>
        <v>7245406.667</v>
      </c>
      <c r="Q210" s="11">
        <f t="shared" si="10"/>
        <v>4885000</v>
      </c>
    </row>
    <row r="211">
      <c r="A211" s="14" t="s">
        <v>4704</v>
      </c>
      <c r="B211" s="8">
        <v>45836.0</v>
      </c>
      <c r="C211" s="1" t="s">
        <v>1969</v>
      </c>
      <c r="D211" s="10">
        <v>487000.0</v>
      </c>
      <c r="E211" s="12"/>
      <c r="F211" s="1" t="s">
        <v>4705</v>
      </c>
      <c r="G211" s="11">
        <f t="shared" si="1"/>
        <v>59543820</v>
      </c>
      <c r="H211" s="11">
        <f t="shared" si="15"/>
        <v>23657200</v>
      </c>
      <c r="I211" s="11">
        <f t="shared" si="3"/>
        <v>13663400</v>
      </c>
      <c r="J211" s="11">
        <f t="shared" si="11"/>
        <v>18973520</v>
      </c>
      <c r="K211" s="11">
        <f t="shared" si="4"/>
        <v>22223220</v>
      </c>
      <c r="L211" s="11">
        <f t="shared" si="5"/>
        <v>2050000</v>
      </c>
      <c r="M211" s="11">
        <f t="shared" si="6"/>
        <v>1764700</v>
      </c>
      <c r="N211" s="11">
        <f t="shared" si="12"/>
        <v>5357740</v>
      </c>
      <c r="O211" s="11">
        <f t="shared" si="13"/>
        <v>5643040</v>
      </c>
      <c r="P211" s="11">
        <f t="shared" si="14"/>
        <v>7407740</v>
      </c>
      <c r="Q211" s="11">
        <f t="shared" si="10"/>
        <v>4885000</v>
      </c>
    </row>
    <row r="212">
      <c r="A212" s="1" t="s">
        <v>4706</v>
      </c>
      <c r="B212" s="8">
        <v>45835.0</v>
      </c>
      <c r="C212" s="1" t="s">
        <v>6</v>
      </c>
      <c r="D212" s="10">
        <v>72500.0</v>
      </c>
      <c r="E212" s="12"/>
      <c r="F212" s="1" t="s">
        <v>4707</v>
      </c>
      <c r="G212" s="11">
        <f t="shared" si="1"/>
        <v>59616320</v>
      </c>
      <c r="H212" s="11">
        <f t="shared" si="15"/>
        <v>23657200</v>
      </c>
      <c r="I212" s="11">
        <f t="shared" si="3"/>
        <v>13663400</v>
      </c>
      <c r="J212" s="11">
        <f t="shared" si="11"/>
        <v>19046020</v>
      </c>
      <c r="K212" s="11">
        <f t="shared" si="4"/>
        <v>22295720</v>
      </c>
      <c r="L212" s="11">
        <f t="shared" si="5"/>
        <v>2050000</v>
      </c>
      <c r="M212" s="11">
        <f t="shared" si="6"/>
        <v>1764700</v>
      </c>
      <c r="N212" s="11">
        <f t="shared" si="12"/>
        <v>5381906.667</v>
      </c>
      <c r="O212" s="11">
        <f t="shared" si="13"/>
        <v>5667206.667</v>
      </c>
      <c r="P212" s="11">
        <f t="shared" si="14"/>
        <v>7431906.667</v>
      </c>
      <c r="Q212" s="11">
        <f t="shared" si="10"/>
        <v>4885000</v>
      </c>
    </row>
    <row r="213">
      <c r="A213" s="1" t="s">
        <v>4708</v>
      </c>
      <c r="B213" s="8">
        <v>45835.0</v>
      </c>
      <c r="C213" s="1" t="s">
        <v>6</v>
      </c>
      <c r="D213" s="10">
        <v>1178000.0</v>
      </c>
      <c r="E213" s="12"/>
      <c r="F213" s="1" t="s">
        <v>4709</v>
      </c>
      <c r="G213" s="11">
        <f t="shared" si="1"/>
        <v>60794320</v>
      </c>
      <c r="H213" s="11">
        <f t="shared" si="15"/>
        <v>23657200</v>
      </c>
      <c r="I213" s="11">
        <f t="shared" si="3"/>
        <v>13663400</v>
      </c>
      <c r="J213" s="11">
        <f t="shared" si="11"/>
        <v>20224020</v>
      </c>
      <c r="K213" s="11">
        <f t="shared" si="4"/>
        <v>23473720</v>
      </c>
      <c r="L213" s="11">
        <f t="shared" si="5"/>
        <v>2050000</v>
      </c>
      <c r="M213" s="11">
        <f t="shared" si="6"/>
        <v>1764700</v>
      </c>
      <c r="N213" s="11">
        <f t="shared" si="12"/>
        <v>5774573.333</v>
      </c>
      <c r="O213" s="11">
        <f t="shared" si="13"/>
        <v>6059873.333</v>
      </c>
      <c r="P213" s="11">
        <f t="shared" si="14"/>
        <v>7824573.333</v>
      </c>
      <c r="Q213" s="11">
        <f t="shared" si="10"/>
        <v>4885000</v>
      </c>
    </row>
    <row r="214">
      <c r="A214" s="1" t="s">
        <v>4710</v>
      </c>
      <c r="B214" s="8">
        <v>45835.0</v>
      </c>
      <c r="C214" s="1" t="s">
        <v>6</v>
      </c>
      <c r="D214" s="10">
        <v>990000.0</v>
      </c>
      <c r="E214" s="12"/>
      <c r="F214" s="1" t="s">
        <v>4711</v>
      </c>
      <c r="G214" s="11">
        <f t="shared" si="1"/>
        <v>61784320</v>
      </c>
      <c r="H214" s="11">
        <f t="shared" si="15"/>
        <v>23657200</v>
      </c>
      <c r="I214" s="11">
        <f t="shared" si="3"/>
        <v>13663400</v>
      </c>
      <c r="J214" s="11">
        <f t="shared" si="11"/>
        <v>21214020</v>
      </c>
      <c r="K214" s="11">
        <f t="shared" si="4"/>
        <v>24463720</v>
      </c>
      <c r="L214" s="11">
        <f t="shared" si="5"/>
        <v>2050000</v>
      </c>
      <c r="M214" s="11">
        <f t="shared" si="6"/>
        <v>1764700</v>
      </c>
      <c r="N214" s="11">
        <f t="shared" si="12"/>
        <v>6104573.333</v>
      </c>
      <c r="O214" s="11">
        <f t="shared" si="13"/>
        <v>6389873.333</v>
      </c>
      <c r="P214" s="11">
        <f t="shared" si="14"/>
        <v>8154573.333</v>
      </c>
      <c r="Q214" s="11">
        <f t="shared" si="10"/>
        <v>4885000</v>
      </c>
    </row>
    <row r="215">
      <c r="A215" s="1" t="s">
        <v>4712</v>
      </c>
      <c r="B215" s="8">
        <v>45835.0</v>
      </c>
      <c r="C215" s="1" t="s">
        <v>6</v>
      </c>
      <c r="D215" s="10">
        <v>25000.0</v>
      </c>
      <c r="E215" s="12"/>
      <c r="F215" s="1" t="s">
        <v>4713</v>
      </c>
      <c r="G215" s="11">
        <f t="shared" si="1"/>
        <v>61809320</v>
      </c>
      <c r="H215" s="11">
        <f t="shared" si="15"/>
        <v>23657200</v>
      </c>
      <c r="I215" s="11">
        <f t="shared" si="3"/>
        <v>13663400</v>
      </c>
      <c r="J215" s="11">
        <f t="shared" si="11"/>
        <v>21239020</v>
      </c>
      <c r="K215" s="11">
        <f t="shared" si="4"/>
        <v>24488720</v>
      </c>
      <c r="L215" s="11">
        <f t="shared" si="5"/>
        <v>2050000</v>
      </c>
      <c r="M215" s="11">
        <f t="shared" si="6"/>
        <v>1764700</v>
      </c>
      <c r="N215" s="11">
        <f t="shared" si="12"/>
        <v>6112906.667</v>
      </c>
      <c r="O215" s="11">
        <f t="shared" si="13"/>
        <v>6398206.667</v>
      </c>
      <c r="P215" s="11">
        <f t="shared" si="14"/>
        <v>8162906.667</v>
      </c>
      <c r="Q215" s="11">
        <f t="shared" si="10"/>
        <v>4885000</v>
      </c>
    </row>
    <row r="216">
      <c r="A216" s="1" t="s">
        <v>4714</v>
      </c>
      <c r="B216" s="8">
        <v>45835.0</v>
      </c>
      <c r="C216" s="1" t="s">
        <v>6</v>
      </c>
      <c r="D216" s="10">
        <v>567000.0</v>
      </c>
      <c r="E216" s="12"/>
      <c r="F216" s="1" t="s">
        <v>4715</v>
      </c>
      <c r="G216" s="11">
        <f t="shared" si="1"/>
        <v>62376320</v>
      </c>
      <c r="H216" s="11">
        <f t="shared" si="15"/>
        <v>23657200</v>
      </c>
      <c r="I216" s="11">
        <f t="shared" si="3"/>
        <v>13663400</v>
      </c>
      <c r="J216" s="11">
        <f t="shared" si="11"/>
        <v>21806020</v>
      </c>
      <c r="K216" s="11">
        <f t="shared" si="4"/>
        <v>25055720</v>
      </c>
      <c r="L216" s="11">
        <f t="shared" si="5"/>
        <v>2050000</v>
      </c>
      <c r="M216" s="11">
        <f t="shared" si="6"/>
        <v>1764700</v>
      </c>
      <c r="N216" s="11">
        <f t="shared" si="12"/>
        <v>6301906.667</v>
      </c>
      <c r="O216" s="11">
        <f t="shared" si="13"/>
        <v>6587206.667</v>
      </c>
      <c r="P216" s="11">
        <f t="shared" si="14"/>
        <v>8351906.667</v>
      </c>
      <c r="Q216" s="11">
        <f t="shared" si="10"/>
        <v>4885000</v>
      </c>
    </row>
    <row r="217">
      <c r="A217" s="1" t="s">
        <v>4716</v>
      </c>
      <c r="B217" s="8">
        <v>45836.0</v>
      </c>
      <c r="C217" s="1" t="s">
        <v>6</v>
      </c>
      <c r="D217" s="10">
        <v>427000.0</v>
      </c>
      <c r="E217" s="12"/>
      <c r="F217" s="1" t="s">
        <v>2449</v>
      </c>
      <c r="G217" s="11">
        <f t="shared" si="1"/>
        <v>62803320</v>
      </c>
      <c r="H217" s="11">
        <f t="shared" si="15"/>
        <v>23657200</v>
      </c>
      <c r="I217" s="11">
        <f t="shared" si="3"/>
        <v>13663400</v>
      </c>
      <c r="J217" s="11">
        <f t="shared" si="11"/>
        <v>22233020</v>
      </c>
      <c r="K217" s="11">
        <f t="shared" si="4"/>
        <v>25482720</v>
      </c>
      <c r="L217" s="11">
        <f t="shared" si="5"/>
        <v>2050000</v>
      </c>
      <c r="M217" s="11">
        <f t="shared" si="6"/>
        <v>1764700</v>
      </c>
      <c r="N217" s="11">
        <f t="shared" si="12"/>
        <v>6444240</v>
      </c>
      <c r="O217" s="11">
        <f t="shared" si="13"/>
        <v>6729540</v>
      </c>
      <c r="P217" s="11">
        <f t="shared" si="14"/>
        <v>8494240</v>
      </c>
      <c r="Q217" s="11">
        <f t="shared" si="10"/>
        <v>4885000</v>
      </c>
    </row>
    <row r="218">
      <c r="A218" s="1" t="s">
        <v>4717</v>
      </c>
      <c r="B218" s="8">
        <v>45838.0</v>
      </c>
      <c r="C218" s="1" t="s">
        <v>4718</v>
      </c>
      <c r="D218" s="12"/>
      <c r="E218" s="10">
        <v>8000000.0</v>
      </c>
      <c r="F218" s="1" t="s">
        <v>4719</v>
      </c>
      <c r="G218" s="11">
        <f t="shared" si="1"/>
        <v>62803320</v>
      </c>
      <c r="H218" s="11">
        <f t="shared" si="15"/>
        <v>31657200</v>
      </c>
      <c r="I218" s="11">
        <f t="shared" si="3"/>
        <v>13663400</v>
      </c>
      <c r="J218" s="11">
        <f t="shared" si="11"/>
        <v>14233020</v>
      </c>
      <c r="K218" s="11">
        <f t="shared" si="4"/>
        <v>17482720</v>
      </c>
      <c r="L218" s="11">
        <f t="shared" si="5"/>
        <v>2050000</v>
      </c>
      <c r="M218" s="11">
        <f t="shared" si="6"/>
        <v>1764700</v>
      </c>
      <c r="N218" s="11">
        <f t="shared" si="12"/>
        <v>3777573.333</v>
      </c>
      <c r="O218" s="11">
        <f t="shared" si="13"/>
        <v>4062873.333</v>
      </c>
      <c r="P218" s="11">
        <f t="shared" si="14"/>
        <v>5827573.333</v>
      </c>
      <c r="Q218" s="11">
        <f t="shared" si="10"/>
        <v>4885000</v>
      </c>
    </row>
    <row r="219">
      <c r="A219" s="1" t="s">
        <v>4720</v>
      </c>
      <c r="B219" s="8">
        <v>45838.0</v>
      </c>
      <c r="C219" s="1" t="s">
        <v>1969</v>
      </c>
      <c r="D219" s="10">
        <v>100000.0</v>
      </c>
      <c r="E219" s="12"/>
      <c r="F219" s="1" t="s">
        <v>4721</v>
      </c>
      <c r="G219" s="11">
        <f t="shared" si="1"/>
        <v>62903320</v>
      </c>
      <c r="H219" s="11">
        <f t="shared" si="15"/>
        <v>31657200</v>
      </c>
      <c r="I219" s="11">
        <f t="shared" si="3"/>
        <v>13663400</v>
      </c>
      <c r="J219" s="11">
        <f t="shared" si="11"/>
        <v>14333020</v>
      </c>
      <c r="K219" s="11">
        <f t="shared" si="4"/>
        <v>17582720</v>
      </c>
      <c r="L219" s="11">
        <f t="shared" si="5"/>
        <v>2050000</v>
      </c>
      <c r="M219" s="11">
        <f t="shared" si="6"/>
        <v>1764700</v>
      </c>
      <c r="N219" s="11">
        <f t="shared" si="12"/>
        <v>3810906.667</v>
      </c>
      <c r="O219" s="11">
        <f t="shared" si="13"/>
        <v>4096206.667</v>
      </c>
      <c r="P219" s="11">
        <f t="shared" si="14"/>
        <v>5860906.667</v>
      </c>
      <c r="Q219" s="11">
        <f t="shared" si="10"/>
        <v>4885000</v>
      </c>
    </row>
    <row r="220">
      <c r="A220" s="1" t="s">
        <v>4722</v>
      </c>
      <c r="B220" s="8">
        <v>45838.0</v>
      </c>
      <c r="C220" s="1" t="s">
        <v>1969</v>
      </c>
      <c r="D220" s="10">
        <v>139000.0</v>
      </c>
      <c r="E220" s="12"/>
      <c r="F220" s="1" t="s">
        <v>4723</v>
      </c>
      <c r="G220" s="11">
        <f t="shared" si="1"/>
        <v>63042320</v>
      </c>
      <c r="H220" s="11">
        <f t="shared" si="15"/>
        <v>31657200</v>
      </c>
      <c r="I220" s="11">
        <f t="shared" si="3"/>
        <v>13663400</v>
      </c>
      <c r="J220" s="11">
        <f t="shared" si="11"/>
        <v>14472020</v>
      </c>
      <c r="K220" s="11">
        <f t="shared" si="4"/>
        <v>17721720</v>
      </c>
      <c r="L220" s="11">
        <f t="shared" si="5"/>
        <v>2050000</v>
      </c>
      <c r="M220" s="11">
        <f t="shared" si="6"/>
        <v>1764700</v>
      </c>
      <c r="N220" s="11">
        <f t="shared" si="12"/>
        <v>3857240</v>
      </c>
      <c r="O220" s="11">
        <f t="shared" si="13"/>
        <v>4142540</v>
      </c>
      <c r="P220" s="11">
        <f t="shared" si="14"/>
        <v>5907240</v>
      </c>
      <c r="Q220" s="11">
        <f t="shared" si="10"/>
        <v>4885000</v>
      </c>
    </row>
    <row r="221">
      <c r="A221" s="1" t="s">
        <v>4724</v>
      </c>
      <c r="B221" s="8">
        <v>45838.0</v>
      </c>
      <c r="C221" s="1" t="s">
        <v>1969</v>
      </c>
      <c r="D221" s="10">
        <v>640000.0</v>
      </c>
      <c r="E221" s="12"/>
      <c r="F221" s="1" t="s">
        <v>4725</v>
      </c>
      <c r="G221" s="11">
        <f t="shared" si="1"/>
        <v>63682320</v>
      </c>
      <c r="H221" s="11">
        <f t="shared" si="15"/>
        <v>31657200</v>
      </c>
      <c r="I221" s="11">
        <f t="shared" si="3"/>
        <v>13663400</v>
      </c>
      <c r="J221" s="11">
        <f t="shared" si="11"/>
        <v>15112020</v>
      </c>
      <c r="K221" s="11">
        <f t="shared" si="4"/>
        <v>18361720</v>
      </c>
      <c r="L221" s="11">
        <f t="shared" si="5"/>
        <v>2050000</v>
      </c>
      <c r="M221" s="11">
        <f t="shared" si="6"/>
        <v>1764700</v>
      </c>
      <c r="N221" s="11">
        <f t="shared" si="12"/>
        <v>4070573.333</v>
      </c>
      <c r="O221" s="11">
        <f t="shared" si="13"/>
        <v>4355873.333</v>
      </c>
      <c r="P221" s="11">
        <f t="shared" si="14"/>
        <v>6120573.333</v>
      </c>
      <c r="Q221" s="11">
        <f t="shared" si="10"/>
        <v>4885000</v>
      </c>
    </row>
    <row r="222">
      <c r="A222" s="1" t="s">
        <v>4726</v>
      </c>
      <c r="B222" s="8">
        <v>45838.0</v>
      </c>
      <c r="C222" s="1" t="s">
        <v>1982</v>
      </c>
      <c r="D222" s="12"/>
      <c r="E222" s="10">
        <v>182000.0</v>
      </c>
      <c r="F222" s="1" t="s">
        <v>3275</v>
      </c>
      <c r="G222" s="11">
        <f t="shared" si="1"/>
        <v>63682320</v>
      </c>
      <c r="H222" s="11">
        <f t="shared" si="15"/>
        <v>31657200</v>
      </c>
      <c r="I222" s="11">
        <f t="shared" si="3"/>
        <v>13663400</v>
      </c>
      <c r="J222" s="11">
        <f t="shared" si="11"/>
        <v>14930020</v>
      </c>
      <c r="K222" s="11">
        <f t="shared" si="4"/>
        <v>18361720</v>
      </c>
      <c r="L222" s="11">
        <f t="shared" si="5"/>
        <v>2232000</v>
      </c>
      <c r="M222" s="11">
        <f t="shared" si="6"/>
        <v>1764700</v>
      </c>
      <c r="N222" s="11">
        <f t="shared" si="12"/>
        <v>3888573.333</v>
      </c>
      <c r="O222" s="11">
        <f t="shared" si="13"/>
        <v>4355873.333</v>
      </c>
      <c r="P222" s="11">
        <f t="shared" si="14"/>
        <v>6120573.333</v>
      </c>
      <c r="Q222" s="11">
        <f t="shared" si="10"/>
        <v>4885000</v>
      </c>
    </row>
    <row r="223">
      <c r="A223" s="14" t="s">
        <v>4727</v>
      </c>
      <c r="B223" s="8">
        <v>45838.0</v>
      </c>
      <c r="C223" s="1" t="s">
        <v>25</v>
      </c>
      <c r="D223" s="12"/>
      <c r="E223" s="10">
        <v>56126.0</v>
      </c>
      <c r="F223" s="1" t="s">
        <v>4603</v>
      </c>
      <c r="G223" s="11">
        <f t="shared" si="1"/>
        <v>63682320</v>
      </c>
      <c r="H223" s="11">
        <f t="shared" si="15"/>
        <v>31713326</v>
      </c>
      <c r="I223" s="11">
        <f t="shared" si="3"/>
        <v>13663400</v>
      </c>
      <c r="J223" s="11">
        <f t="shared" si="11"/>
        <v>14873894</v>
      </c>
      <c r="K223" s="11">
        <f t="shared" si="4"/>
        <v>18305594</v>
      </c>
      <c r="L223" s="11">
        <f t="shared" si="5"/>
        <v>2232000</v>
      </c>
      <c r="M223" s="11">
        <f t="shared" si="6"/>
        <v>1764700</v>
      </c>
      <c r="N223" s="11">
        <f t="shared" si="12"/>
        <v>3869864.667</v>
      </c>
      <c r="O223" s="11">
        <f t="shared" si="13"/>
        <v>4337164.667</v>
      </c>
      <c r="P223" s="11">
        <f t="shared" si="14"/>
        <v>6101864.667</v>
      </c>
      <c r="Q223" s="11">
        <f t="shared" si="10"/>
        <v>4885000</v>
      </c>
    </row>
    <row r="224">
      <c r="A224" s="1" t="s">
        <v>4728</v>
      </c>
      <c r="B224" s="8">
        <v>45839.0</v>
      </c>
      <c r="C224" s="1" t="s">
        <v>25</v>
      </c>
      <c r="D224" s="12"/>
      <c r="E224" s="10">
        <v>30000.0</v>
      </c>
      <c r="F224" s="1" t="s">
        <v>3862</v>
      </c>
      <c r="G224" s="11">
        <f t="shared" si="1"/>
        <v>63682320</v>
      </c>
      <c r="H224" s="11">
        <f t="shared" si="15"/>
        <v>31743326</v>
      </c>
      <c r="I224" s="11">
        <f t="shared" si="3"/>
        <v>13663400</v>
      </c>
      <c r="J224" s="11">
        <f t="shared" si="11"/>
        <v>14843894</v>
      </c>
      <c r="K224" s="11">
        <f t="shared" si="4"/>
        <v>18275594</v>
      </c>
      <c r="L224" s="11">
        <f t="shared" si="5"/>
        <v>2232000</v>
      </c>
      <c r="M224" s="11">
        <f t="shared" si="6"/>
        <v>1764700</v>
      </c>
      <c r="N224" s="11">
        <f t="shared" si="12"/>
        <v>3859864.667</v>
      </c>
      <c r="O224" s="11">
        <f t="shared" si="13"/>
        <v>4327164.667</v>
      </c>
      <c r="P224" s="11">
        <f t="shared" si="14"/>
        <v>6091864.667</v>
      </c>
      <c r="Q224" s="11">
        <f t="shared" si="10"/>
        <v>4885000</v>
      </c>
    </row>
    <row r="225">
      <c r="A225" s="1" t="s">
        <v>4729</v>
      </c>
      <c r="B225" s="8">
        <v>45838.0</v>
      </c>
      <c r="C225" s="1" t="s">
        <v>6</v>
      </c>
      <c r="D225" s="10">
        <v>207000.0</v>
      </c>
      <c r="E225" s="12"/>
      <c r="F225" s="1" t="s">
        <v>2045</v>
      </c>
      <c r="G225" s="11">
        <f t="shared" si="1"/>
        <v>63889320</v>
      </c>
      <c r="H225" s="11">
        <f t="shared" si="15"/>
        <v>31743326</v>
      </c>
      <c r="I225" s="11">
        <f t="shared" si="3"/>
        <v>13663400</v>
      </c>
      <c r="J225" s="11">
        <f t="shared" si="11"/>
        <v>15050894</v>
      </c>
      <c r="K225" s="11">
        <f t="shared" si="4"/>
        <v>18482594</v>
      </c>
      <c r="L225" s="11">
        <f t="shared" si="5"/>
        <v>2232000</v>
      </c>
      <c r="M225" s="11">
        <f t="shared" si="6"/>
        <v>1764700</v>
      </c>
      <c r="N225" s="11">
        <f t="shared" si="12"/>
        <v>3928864.667</v>
      </c>
      <c r="O225" s="11">
        <f t="shared" si="13"/>
        <v>4396164.667</v>
      </c>
      <c r="P225" s="11">
        <f t="shared" si="14"/>
        <v>6160864.667</v>
      </c>
      <c r="Q225" s="11">
        <f t="shared" si="10"/>
        <v>4885000</v>
      </c>
    </row>
    <row r="226">
      <c r="C226" s="15"/>
      <c r="D226" s="12"/>
      <c r="E226" s="12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</row>
    <row r="227">
      <c r="C227" s="15"/>
      <c r="D227" s="12"/>
      <c r="E227" s="12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</row>
    <row r="228">
      <c r="C228" s="15"/>
      <c r="D228" s="12"/>
      <c r="E228" s="12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</row>
    <row r="229">
      <c r="C229" s="15"/>
      <c r="D229" s="12"/>
      <c r="E229" s="12"/>
      <c r="G229" s="11"/>
      <c r="H229" s="11"/>
      <c r="I229" s="11"/>
      <c r="J229" s="11"/>
      <c r="K229" s="11"/>
      <c r="L229" s="11"/>
      <c r="M229" s="11"/>
      <c r="N229" s="9">
        <v>2232000.0</v>
      </c>
      <c r="O229" s="9">
        <v>1764700.0</v>
      </c>
      <c r="P229" s="11"/>
      <c r="Q229" s="11"/>
    </row>
    <row r="230">
      <c r="C230" s="15"/>
      <c r="D230" s="12"/>
      <c r="E230" s="12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</row>
    <row r="231">
      <c r="C231" s="15"/>
      <c r="D231" s="12"/>
      <c r="E231" s="12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</row>
    <row r="232">
      <c r="C232" s="15"/>
      <c r="D232" s="12"/>
      <c r="E232" s="12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</row>
    <row r="233">
      <c r="C233" s="15"/>
      <c r="D233" s="12"/>
      <c r="E233" s="12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</row>
    <row r="234">
      <c r="C234" s="15"/>
      <c r="D234" s="12"/>
      <c r="E234" s="12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</row>
    <row r="235">
      <c r="C235" s="15"/>
      <c r="D235" s="12"/>
      <c r="E235" s="12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</row>
    <row r="236">
      <c r="C236" s="15"/>
      <c r="D236" s="12"/>
      <c r="E236" s="12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</row>
    <row r="237">
      <c r="C237" s="15"/>
      <c r="D237" s="12"/>
      <c r="E237" s="12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</row>
    <row r="238">
      <c r="C238" s="15"/>
      <c r="D238" s="12"/>
      <c r="E238" s="12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</row>
    <row r="239">
      <c r="C239" s="15"/>
      <c r="D239" s="12"/>
      <c r="E239" s="12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</row>
    <row r="240">
      <c r="C240" s="15"/>
      <c r="D240" s="12"/>
      <c r="E240" s="12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</row>
    <row r="241">
      <c r="C241" s="15"/>
      <c r="D241" s="12"/>
      <c r="E241" s="12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</row>
    <row r="242">
      <c r="C242" s="15"/>
      <c r="D242" s="12"/>
      <c r="E242" s="12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</row>
    <row r="243">
      <c r="C243" s="15"/>
      <c r="D243" s="12"/>
      <c r="E243" s="12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</row>
    <row r="244">
      <c r="C244" s="15"/>
      <c r="D244" s="12"/>
      <c r="E244" s="12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</row>
    <row r="245">
      <c r="C245" s="15"/>
      <c r="D245" s="12"/>
      <c r="E245" s="12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</row>
    <row r="246">
      <c r="C246" s="15"/>
      <c r="D246" s="12"/>
      <c r="E246" s="12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</row>
    <row r="247">
      <c r="C247" s="15"/>
      <c r="D247" s="12"/>
      <c r="E247" s="12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</row>
    <row r="248">
      <c r="C248" s="15"/>
      <c r="D248" s="12"/>
      <c r="E248" s="12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</row>
    <row r="249">
      <c r="C249" s="15"/>
      <c r="D249" s="12"/>
      <c r="E249" s="12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</row>
    <row r="250">
      <c r="C250" s="15"/>
      <c r="D250" s="12"/>
      <c r="E250" s="12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</row>
    <row r="251">
      <c r="C251" s="15"/>
      <c r="D251" s="12"/>
      <c r="E251" s="12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</row>
    <row r="252">
      <c r="C252" s="15"/>
      <c r="D252" s="12"/>
      <c r="E252" s="12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</row>
    <row r="253">
      <c r="C253" s="15"/>
      <c r="D253" s="12"/>
      <c r="E253" s="12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</row>
    <row r="254">
      <c r="C254" s="15"/>
      <c r="D254" s="12"/>
      <c r="E254" s="12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</row>
    <row r="255">
      <c r="C255" s="15"/>
      <c r="D255" s="12"/>
      <c r="E255" s="12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</row>
    <row r="256">
      <c r="C256" s="15"/>
      <c r="D256" s="12"/>
      <c r="E256" s="12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</row>
    <row r="257">
      <c r="C257" s="15"/>
      <c r="D257" s="12"/>
      <c r="E257" s="12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</row>
    <row r="258">
      <c r="C258" s="15"/>
      <c r="D258" s="12"/>
      <c r="E258" s="12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</row>
    <row r="259">
      <c r="C259" s="15"/>
      <c r="D259" s="12"/>
      <c r="E259" s="12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</row>
    <row r="260">
      <c r="C260" s="15"/>
      <c r="D260" s="12"/>
      <c r="E260" s="12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</row>
    <row r="261">
      <c r="C261" s="15"/>
      <c r="D261" s="12"/>
      <c r="E261" s="12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</row>
    <row r="262">
      <c r="C262" s="15"/>
      <c r="D262" s="12"/>
      <c r="E262" s="12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</row>
    <row r="263">
      <c r="C263" s="15"/>
      <c r="D263" s="12"/>
      <c r="E263" s="12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</row>
    <row r="264">
      <c r="C264" s="15"/>
      <c r="D264" s="12"/>
      <c r="E264" s="12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</row>
    <row r="265">
      <c r="C265" s="15"/>
      <c r="D265" s="12"/>
      <c r="E265" s="12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</row>
    <row r="266">
      <c r="C266" s="15"/>
      <c r="D266" s="12"/>
      <c r="E266" s="12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</row>
    <row r="267">
      <c r="C267" s="15"/>
      <c r="D267" s="12"/>
      <c r="E267" s="12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</row>
    <row r="268">
      <c r="C268" s="15"/>
      <c r="D268" s="12"/>
      <c r="E268" s="12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</row>
    <row r="269">
      <c r="C269" s="15"/>
      <c r="D269" s="12"/>
      <c r="E269" s="12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</row>
    <row r="270">
      <c r="C270" s="15"/>
      <c r="D270" s="12"/>
      <c r="E270" s="12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</row>
    <row r="271">
      <c r="C271" s="15"/>
      <c r="D271" s="12"/>
      <c r="E271" s="12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</row>
    <row r="272">
      <c r="C272" s="15"/>
      <c r="D272" s="12"/>
      <c r="E272" s="12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</row>
    <row r="273">
      <c r="C273" s="15"/>
      <c r="D273" s="12"/>
      <c r="E273" s="12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</row>
    <row r="274">
      <c r="C274" s="15"/>
      <c r="D274" s="12"/>
      <c r="E274" s="12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</row>
    <row r="275">
      <c r="C275" s="15"/>
      <c r="D275" s="12"/>
      <c r="E275" s="12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</row>
    <row r="276">
      <c r="C276" s="15"/>
      <c r="D276" s="12"/>
      <c r="E276" s="12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</row>
    <row r="277">
      <c r="C277" s="15"/>
      <c r="D277" s="12"/>
      <c r="E277" s="12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</row>
    <row r="278">
      <c r="C278" s="15"/>
      <c r="D278" s="12"/>
      <c r="E278" s="12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</row>
    <row r="279">
      <c r="C279" s="15"/>
      <c r="D279" s="12"/>
      <c r="E279" s="12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</row>
    <row r="280">
      <c r="C280" s="15"/>
      <c r="D280" s="12"/>
      <c r="E280" s="12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</row>
    <row r="281">
      <c r="C281" s="15"/>
      <c r="D281" s="12"/>
      <c r="E281" s="12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</row>
    <row r="282">
      <c r="C282" s="15"/>
      <c r="D282" s="12"/>
      <c r="E282" s="12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</row>
    <row r="283">
      <c r="C283" s="15"/>
      <c r="D283" s="12"/>
      <c r="E283" s="12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</row>
    <row r="284">
      <c r="C284" s="15"/>
      <c r="D284" s="12"/>
      <c r="E284" s="12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</row>
    <row r="285">
      <c r="C285" s="15"/>
      <c r="D285" s="12"/>
      <c r="E285" s="12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</row>
    <row r="286">
      <c r="C286" s="15"/>
      <c r="D286" s="12"/>
      <c r="E286" s="12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</row>
    <row r="287">
      <c r="C287" s="15"/>
      <c r="D287" s="12"/>
      <c r="E287" s="12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</row>
    <row r="288">
      <c r="C288" s="15"/>
      <c r="D288" s="12"/>
      <c r="E288" s="12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</row>
    <row r="289">
      <c r="C289" s="15"/>
      <c r="D289" s="12"/>
      <c r="E289" s="12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</row>
    <row r="290">
      <c r="C290" s="15"/>
      <c r="D290" s="12"/>
      <c r="E290" s="12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</row>
    <row r="291">
      <c r="C291" s="15"/>
      <c r="D291" s="12"/>
      <c r="E291" s="12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</row>
    <row r="292">
      <c r="C292" s="15"/>
      <c r="D292" s="12"/>
      <c r="E292" s="12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</row>
    <row r="293">
      <c r="C293" s="15"/>
      <c r="D293" s="12"/>
      <c r="E293" s="12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</row>
    <row r="294">
      <c r="C294" s="15"/>
      <c r="D294" s="12"/>
      <c r="E294" s="12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</row>
    <row r="295">
      <c r="C295" s="15"/>
      <c r="D295" s="12"/>
      <c r="E295" s="12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</row>
    <row r="296">
      <c r="C296" s="15"/>
      <c r="D296" s="12"/>
      <c r="E296" s="12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</row>
    <row r="297">
      <c r="C297" s="15"/>
      <c r="D297" s="12"/>
      <c r="E297" s="12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</row>
    <row r="298">
      <c r="C298" s="15"/>
      <c r="D298" s="12"/>
      <c r="E298" s="12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</row>
    <row r="299">
      <c r="C299" s="15"/>
      <c r="D299" s="12"/>
      <c r="E299" s="12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</row>
    <row r="300">
      <c r="C300" s="15"/>
      <c r="D300" s="12"/>
      <c r="E300" s="12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</row>
    <row r="301">
      <c r="C301" s="15"/>
      <c r="D301" s="12"/>
      <c r="E301" s="12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</row>
    <row r="302">
      <c r="C302" s="15"/>
      <c r="D302" s="12"/>
      <c r="E302" s="12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</row>
    <row r="303">
      <c r="C303" s="15"/>
      <c r="D303" s="12"/>
      <c r="E303" s="12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</row>
    <row r="304">
      <c r="C304" s="15"/>
      <c r="D304" s="12"/>
      <c r="E304" s="12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</row>
    <row r="305">
      <c r="C305" s="15"/>
      <c r="D305" s="12"/>
      <c r="E305" s="12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</row>
    <row r="306">
      <c r="C306" s="15"/>
      <c r="D306" s="12"/>
      <c r="E306" s="12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</row>
    <row r="307">
      <c r="C307" s="15"/>
      <c r="D307" s="12"/>
      <c r="E307" s="12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</row>
    <row r="308">
      <c r="C308" s="15"/>
      <c r="D308" s="12"/>
      <c r="E308" s="12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</row>
    <row r="309">
      <c r="C309" s="15"/>
      <c r="D309" s="12"/>
      <c r="E309" s="12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</row>
    <row r="310">
      <c r="C310" s="15"/>
      <c r="D310" s="12"/>
      <c r="E310" s="12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</row>
    <row r="311">
      <c r="C311" s="15"/>
      <c r="D311" s="12"/>
      <c r="E311" s="12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</row>
    <row r="312">
      <c r="C312" s="15"/>
      <c r="D312" s="12"/>
      <c r="E312" s="12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</row>
    <row r="313">
      <c r="C313" s="15"/>
      <c r="D313" s="12"/>
      <c r="E313" s="12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</row>
    <row r="314">
      <c r="C314" s="15"/>
      <c r="D314" s="12"/>
      <c r="E314" s="12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</row>
    <row r="315">
      <c r="C315" s="15"/>
      <c r="D315" s="12"/>
      <c r="E315" s="12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</row>
    <row r="316">
      <c r="C316" s="15"/>
      <c r="D316" s="12"/>
      <c r="E316" s="12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</row>
    <row r="317">
      <c r="C317" s="15"/>
      <c r="D317" s="12"/>
      <c r="E317" s="12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</row>
    <row r="318">
      <c r="C318" s="15"/>
      <c r="D318" s="12"/>
      <c r="E318" s="12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</row>
    <row r="319">
      <c r="C319" s="15"/>
      <c r="D319" s="12"/>
      <c r="E319" s="12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</row>
    <row r="320">
      <c r="C320" s="15"/>
      <c r="D320" s="12"/>
      <c r="E320" s="12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</row>
    <row r="321">
      <c r="C321" s="15"/>
      <c r="D321" s="12"/>
      <c r="E321" s="12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</row>
    <row r="322">
      <c r="C322" s="15"/>
      <c r="D322" s="12"/>
      <c r="E322" s="12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</row>
    <row r="323">
      <c r="C323" s="15"/>
      <c r="D323" s="12"/>
      <c r="E323" s="12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</row>
    <row r="324">
      <c r="C324" s="15"/>
      <c r="D324" s="12"/>
      <c r="E324" s="12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</row>
    <row r="325">
      <c r="C325" s="15"/>
      <c r="D325" s="12"/>
      <c r="E325" s="12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</row>
    <row r="326">
      <c r="C326" s="15"/>
      <c r="D326" s="12"/>
      <c r="E326" s="12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</row>
    <row r="327">
      <c r="C327" s="15"/>
      <c r="D327" s="12"/>
      <c r="E327" s="12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</row>
    <row r="328">
      <c r="C328" s="15"/>
      <c r="D328" s="12"/>
      <c r="E328" s="12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</row>
    <row r="329">
      <c r="C329" s="15"/>
      <c r="D329" s="12"/>
      <c r="E329" s="12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</row>
    <row r="330">
      <c r="C330" s="15"/>
      <c r="D330" s="12"/>
      <c r="E330" s="12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</row>
    <row r="331">
      <c r="C331" s="15"/>
      <c r="D331" s="12"/>
      <c r="E331" s="12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</row>
    <row r="332">
      <c r="C332" s="15"/>
      <c r="D332" s="12"/>
      <c r="E332" s="12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</row>
    <row r="333">
      <c r="C333" s="15"/>
      <c r="D333" s="12"/>
      <c r="E333" s="12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</row>
    <row r="334">
      <c r="C334" s="15"/>
      <c r="D334" s="12"/>
      <c r="E334" s="12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</row>
    <row r="335">
      <c r="C335" s="15"/>
      <c r="D335" s="12"/>
      <c r="E335" s="12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</row>
    <row r="336">
      <c r="C336" s="15"/>
      <c r="D336" s="12"/>
      <c r="E336" s="12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</row>
    <row r="337">
      <c r="C337" s="15"/>
      <c r="D337" s="12"/>
      <c r="E337" s="12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</row>
    <row r="338">
      <c r="C338" s="15"/>
      <c r="D338" s="12"/>
      <c r="E338" s="12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</row>
    <row r="339">
      <c r="C339" s="15"/>
      <c r="D339" s="12"/>
      <c r="E339" s="12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</row>
    <row r="340">
      <c r="C340" s="15"/>
      <c r="D340" s="12"/>
      <c r="E340" s="12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</row>
    <row r="341">
      <c r="C341" s="15"/>
      <c r="D341" s="12"/>
      <c r="E341" s="12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</row>
    <row r="342">
      <c r="C342" s="15"/>
      <c r="D342" s="12"/>
      <c r="E342" s="12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</row>
    <row r="343">
      <c r="C343" s="15"/>
      <c r="D343" s="12"/>
      <c r="E343" s="12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</row>
    <row r="344">
      <c r="C344" s="15"/>
      <c r="D344" s="12"/>
      <c r="E344" s="12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</row>
    <row r="345">
      <c r="C345" s="15"/>
      <c r="D345" s="12"/>
      <c r="E345" s="12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</row>
    <row r="346">
      <c r="C346" s="15"/>
      <c r="D346" s="12"/>
      <c r="E346" s="12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</row>
    <row r="347">
      <c r="C347" s="15"/>
      <c r="D347" s="12"/>
      <c r="E347" s="12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</row>
    <row r="348">
      <c r="C348" s="15"/>
      <c r="D348" s="12"/>
      <c r="E348" s="12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</row>
    <row r="349">
      <c r="C349" s="15"/>
      <c r="D349" s="12"/>
      <c r="E349" s="12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</row>
    <row r="350">
      <c r="C350" s="15"/>
      <c r="D350" s="12"/>
      <c r="E350" s="12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</row>
    <row r="351">
      <c r="C351" s="15"/>
      <c r="D351" s="12"/>
      <c r="E351" s="12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</row>
    <row r="352">
      <c r="C352" s="15"/>
      <c r="D352" s="12"/>
      <c r="E352" s="12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</row>
    <row r="353">
      <c r="C353" s="15"/>
      <c r="D353" s="12"/>
      <c r="E353" s="12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</row>
    <row r="354">
      <c r="C354" s="15"/>
      <c r="D354" s="12"/>
      <c r="E354" s="12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</row>
    <row r="355">
      <c r="C355" s="15"/>
      <c r="D355" s="12"/>
      <c r="E355" s="12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</row>
    <row r="356">
      <c r="C356" s="15"/>
      <c r="D356" s="12"/>
      <c r="E356" s="12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</row>
    <row r="357">
      <c r="C357" s="15"/>
      <c r="D357" s="12"/>
      <c r="E357" s="12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</row>
    <row r="358">
      <c r="C358" s="15"/>
      <c r="D358" s="12"/>
      <c r="E358" s="12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</row>
    <row r="359">
      <c r="C359" s="15"/>
      <c r="D359" s="12"/>
      <c r="E359" s="12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</row>
    <row r="360">
      <c r="C360" s="15"/>
      <c r="D360" s="12"/>
      <c r="E360" s="12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</row>
    <row r="361">
      <c r="C361" s="15"/>
      <c r="D361" s="12"/>
      <c r="E361" s="12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</row>
    <row r="362">
      <c r="C362" s="15"/>
      <c r="D362" s="12"/>
      <c r="E362" s="12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</row>
    <row r="363">
      <c r="C363" s="15"/>
      <c r="D363" s="12"/>
      <c r="E363" s="12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</row>
    <row r="364">
      <c r="C364" s="15"/>
      <c r="D364" s="12"/>
      <c r="E364" s="12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</row>
    <row r="365">
      <c r="C365" s="15"/>
      <c r="D365" s="12"/>
      <c r="E365" s="12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</row>
    <row r="366">
      <c r="C366" s="15"/>
      <c r="D366" s="12"/>
      <c r="E366" s="12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</row>
    <row r="367">
      <c r="C367" s="15"/>
      <c r="D367" s="12"/>
      <c r="E367" s="12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</row>
    <row r="368">
      <c r="C368" s="15"/>
      <c r="D368" s="12"/>
      <c r="E368" s="12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</row>
    <row r="369">
      <c r="C369" s="15"/>
      <c r="D369" s="12"/>
      <c r="E369" s="12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</row>
    <row r="370">
      <c r="C370" s="15"/>
      <c r="D370" s="12"/>
      <c r="E370" s="12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</row>
    <row r="371">
      <c r="C371" s="15"/>
      <c r="D371" s="12"/>
      <c r="E371" s="12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</row>
    <row r="372">
      <c r="C372" s="15"/>
      <c r="D372" s="12"/>
      <c r="E372" s="12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</row>
    <row r="373">
      <c r="C373" s="15"/>
      <c r="D373" s="12"/>
      <c r="E373" s="12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</row>
    <row r="374">
      <c r="C374" s="15"/>
      <c r="D374" s="12"/>
      <c r="E374" s="12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</row>
    <row r="375">
      <c r="C375" s="15"/>
      <c r="D375" s="12"/>
      <c r="E375" s="12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</row>
    <row r="376">
      <c r="C376" s="15"/>
      <c r="D376" s="12"/>
      <c r="E376" s="12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</row>
    <row r="377">
      <c r="C377" s="15"/>
      <c r="D377" s="12"/>
      <c r="E377" s="12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</row>
    <row r="378">
      <c r="C378" s="15"/>
      <c r="D378" s="12"/>
      <c r="E378" s="12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</row>
    <row r="379">
      <c r="C379" s="15"/>
      <c r="D379" s="12"/>
      <c r="E379" s="12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</row>
    <row r="380">
      <c r="C380" s="15"/>
      <c r="D380" s="12"/>
      <c r="E380" s="12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</row>
    <row r="381">
      <c r="C381" s="15"/>
      <c r="D381" s="12"/>
      <c r="E381" s="12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</row>
    <row r="382">
      <c r="C382" s="15"/>
      <c r="D382" s="12"/>
      <c r="E382" s="12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</row>
    <row r="383">
      <c r="C383" s="15"/>
      <c r="D383" s="12"/>
      <c r="E383" s="12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</row>
    <row r="384">
      <c r="C384" s="15"/>
      <c r="D384" s="12"/>
      <c r="E384" s="12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</row>
    <row r="385">
      <c r="C385" s="15"/>
      <c r="D385" s="12"/>
      <c r="E385" s="12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</row>
    <row r="386">
      <c r="C386" s="15"/>
      <c r="D386" s="12"/>
      <c r="E386" s="12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</row>
    <row r="387">
      <c r="C387" s="15"/>
      <c r="D387" s="12"/>
      <c r="E387" s="12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</row>
    <row r="388">
      <c r="C388" s="15"/>
      <c r="D388" s="12"/>
      <c r="E388" s="12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</row>
    <row r="389">
      <c r="C389" s="15"/>
      <c r="D389" s="12"/>
      <c r="E389" s="12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</row>
    <row r="390">
      <c r="C390" s="15"/>
      <c r="D390" s="12"/>
      <c r="E390" s="12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</row>
    <row r="391">
      <c r="C391" s="15"/>
      <c r="D391" s="12"/>
      <c r="E391" s="12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</row>
    <row r="392">
      <c r="C392" s="15"/>
      <c r="D392" s="12"/>
      <c r="E392" s="12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</row>
    <row r="393">
      <c r="C393" s="15"/>
      <c r="D393" s="12"/>
      <c r="E393" s="12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</row>
    <row r="394">
      <c r="C394" s="15"/>
      <c r="D394" s="12"/>
      <c r="E394" s="12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</row>
    <row r="395">
      <c r="C395" s="15"/>
      <c r="D395" s="12"/>
      <c r="E395" s="12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</row>
    <row r="396">
      <c r="C396" s="15"/>
      <c r="D396" s="12"/>
      <c r="E396" s="12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</row>
    <row r="397">
      <c r="C397" s="15"/>
      <c r="D397" s="12"/>
      <c r="E397" s="12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</row>
    <row r="398">
      <c r="C398" s="15"/>
      <c r="D398" s="12"/>
      <c r="E398" s="12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</row>
    <row r="399">
      <c r="C399" s="15"/>
      <c r="D399" s="12"/>
      <c r="E399" s="12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</row>
    <row r="400">
      <c r="C400" s="15"/>
      <c r="D400" s="12"/>
      <c r="E400" s="12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</row>
    <row r="401">
      <c r="C401" s="15"/>
      <c r="D401" s="12"/>
      <c r="E401" s="12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</row>
    <row r="402">
      <c r="C402" s="15"/>
      <c r="D402" s="12"/>
      <c r="E402" s="12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</row>
    <row r="403">
      <c r="C403" s="15"/>
      <c r="D403" s="12"/>
      <c r="E403" s="12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</row>
    <row r="404">
      <c r="C404" s="15"/>
      <c r="D404" s="12"/>
      <c r="E404" s="12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</row>
    <row r="405">
      <c r="C405" s="15"/>
      <c r="D405" s="12"/>
      <c r="E405" s="12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</row>
    <row r="406">
      <c r="C406" s="15"/>
      <c r="D406" s="12"/>
      <c r="E406" s="12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</row>
    <row r="407">
      <c r="C407" s="15"/>
      <c r="D407" s="12"/>
      <c r="E407" s="12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</row>
    <row r="408">
      <c r="C408" s="15"/>
      <c r="D408" s="12"/>
      <c r="E408" s="12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</row>
    <row r="409">
      <c r="C409" s="15"/>
      <c r="D409" s="12"/>
      <c r="E409" s="12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</row>
    <row r="410">
      <c r="C410" s="15"/>
      <c r="D410" s="12"/>
      <c r="E410" s="12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</row>
    <row r="411">
      <c r="C411" s="15"/>
      <c r="D411" s="12"/>
      <c r="E411" s="12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</row>
    <row r="412">
      <c r="C412" s="15"/>
      <c r="D412" s="12"/>
      <c r="E412" s="12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</row>
    <row r="413">
      <c r="C413" s="15"/>
      <c r="D413" s="12"/>
      <c r="E413" s="12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</row>
    <row r="414">
      <c r="C414" s="15"/>
      <c r="D414" s="12"/>
      <c r="E414" s="12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</row>
    <row r="415">
      <c r="C415" s="15"/>
      <c r="D415" s="12"/>
      <c r="E415" s="12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</row>
    <row r="416">
      <c r="C416" s="15"/>
      <c r="D416" s="12"/>
      <c r="E416" s="12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</row>
    <row r="417">
      <c r="C417" s="15"/>
      <c r="D417" s="12"/>
      <c r="E417" s="12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</row>
    <row r="418">
      <c r="C418" s="15"/>
      <c r="D418" s="12"/>
      <c r="E418" s="12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</row>
    <row r="419">
      <c r="C419" s="15"/>
      <c r="D419" s="12"/>
      <c r="E419" s="12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</row>
    <row r="420">
      <c r="C420" s="15"/>
      <c r="D420" s="12"/>
      <c r="E420" s="12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</row>
    <row r="421">
      <c r="C421" s="15"/>
      <c r="D421" s="12"/>
      <c r="E421" s="12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</row>
    <row r="422">
      <c r="C422" s="15"/>
      <c r="D422" s="12"/>
      <c r="E422" s="12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</row>
    <row r="423">
      <c r="C423" s="15"/>
      <c r="D423" s="12"/>
      <c r="E423" s="12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</row>
    <row r="424">
      <c r="C424" s="15"/>
      <c r="D424" s="12"/>
      <c r="E424" s="12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</row>
    <row r="425">
      <c r="C425" s="15"/>
      <c r="D425" s="12"/>
      <c r="E425" s="12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</row>
    <row r="426">
      <c r="C426" s="15"/>
      <c r="D426" s="12"/>
      <c r="E426" s="12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</row>
    <row r="427">
      <c r="C427" s="15"/>
      <c r="D427" s="12"/>
      <c r="E427" s="12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</row>
    <row r="428">
      <c r="C428" s="15"/>
      <c r="D428" s="12"/>
      <c r="E428" s="12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</row>
    <row r="429">
      <c r="C429" s="15"/>
      <c r="D429" s="12"/>
      <c r="E429" s="12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</row>
    <row r="430">
      <c r="C430" s="15"/>
      <c r="D430" s="12"/>
      <c r="E430" s="12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</row>
    <row r="431">
      <c r="C431" s="15"/>
      <c r="D431" s="12"/>
      <c r="E431" s="12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</row>
    <row r="432">
      <c r="C432" s="15"/>
      <c r="D432" s="12"/>
      <c r="E432" s="12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</row>
    <row r="433">
      <c r="C433" s="15"/>
      <c r="D433" s="12"/>
      <c r="E433" s="12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</row>
    <row r="434">
      <c r="C434" s="15"/>
      <c r="D434" s="12"/>
      <c r="E434" s="12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</row>
    <row r="435">
      <c r="C435" s="15"/>
      <c r="D435" s="12"/>
      <c r="E435" s="12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</row>
    <row r="436">
      <c r="C436" s="15"/>
      <c r="D436" s="12"/>
      <c r="E436" s="12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</row>
    <row r="437">
      <c r="C437" s="15"/>
      <c r="D437" s="12"/>
      <c r="E437" s="12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</row>
    <row r="438">
      <c r="C438" s="15"/>
      <c r="D438" s="12"/>
      <c r="E438" s="12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</row>
    <row r="439">
      <c r="C439" s="15"/>
      <c r="D439" s="12"/>
      <c r="E439" s="12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</row>
    <row r="440">
      <c r="C440" s="15"/>
      <c r="D440" s="12"/>
      <c r="E440" s="12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</row>
    <row r="441">
      <c r="C441" s="15"/>
      <c r="D441" s="12"/>
      <c r="E441" s="12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</row>
    <row r="442">
      <c r="C442" s="15"/>
      <c r="D442" s="12"/>
      <c r="E442" s="12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</row>
    <row r="443">
      <c r="C443" s="15"/>
      <c r="D443" s="12"/>
      <c r="E443" s="12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</row>
    <row r="444">
      <c r="C444" s="15"/>
      <c r="D444" s="12"/>
      <c r="E444" s="12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</row>
    <row r="445">
      <c r="C445" s="15"/>
      <c r="D445" s="12"/>
      <c r="E445" s="12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</row>
    <row r="446">
      <c r="C446" s="15"/>
      <c r="D446" s="12"/>
      <c r="E446" s="12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</row>
    <row r="447">
      <c r="C447" s="15"/>
      <c r="D447" s="12"/>
      <c r="E447" s="12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</row>
    <row r="448">
      <c r="C448" s="15"/>
      <c r="D448" s="12"/>
      <c r="E448" s="12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</row>
    <row r="449">
      <c r="C449" s="15"/>
      <c r="D449" s="12"/>
      <c r="E449" s="12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</row>
    <row r="450">
      <c r="C450" s="15"/>
      <c r="D450" s="12"/>
      <c r="E450" s="12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</row>
    <row r="451">
      <c r="C451" s="15"/>
      <c r="D451" s="12"/>
      <c r="E451" s="12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</row>
    <row r="452">
      <c r="C452" s="15"/>
      <c r="D452" s="12"/>
      <c r="E452" s="12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</row>
    <row r="453">
      <c r="C453" s="15"/>
      <c r="D453" s="12"/>
      <c r="E453" s="12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</row>
    <row r="454">
      <c r="C454" s="15"/>
      <c r="D454" s="12"/>
      <c r="E454" s="12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</row>
    <row r="455">
      <c r="C455" s="15"/>
      <c r="D455" s="12"/>
      <c r="E455" s="12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</row>
    <row r="456">
      <c r="C456" s="15"/>
      <c r="D456" s="12"/>
      <c r="E456" s="12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</row>
    <row r="457">
      <c r="C457" s="15"/>
      <c r="D457" s="12"/>
      <c r="E457" s="12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</row>
    <row r="458">
      <c r="C458" s="15"/>
      <c r="D458" s="12"/>
      <c r="E458" s="12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</row>
    <row r="459">
      <c r="C459" s="15"/>
      <c r="D459" s="12"/>
      <c r="E459" s="12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</row>
    <row r="460">
      <c r="C460" s="15"/>
      <c r="D460" s="12"/>
      <c r="E460" s="12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</row>
    <row r="461">
      <c r="C461" s="15"/>
      <c r="D461" s="12"/>
      <c r="E461" s="12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</row>
    <row r="462">
      <c r="C462" s="15"/>
      <c r="D462" s="12"/>
      <c r="E462" s="12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</row>
    <row r="463">
      <c r="C463" s="15"/>
      <c r="D463" s="12"/>
      <c r="E463" s="12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</row>
    <row r="464">
      <c r="C464" s="15"/>
      <c r="D464" s="12"/>
      <c r="E464" s="12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</row>
    <row r="465">
      <c r="C465" s="15"/>
      <c r="D465" s="12"/>
      <c r="E465" s="12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</row>
    <row r="466">
      <c r="C466" s="15"/>
      <c r="D466" s="12"/>
      <c r="E466" s="12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</row>
    <row r="467">
      <c r="C467" s="15"/>
      <c r="D467" s="12"/>
      <c r="E467" s="12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</row>
    <row r="468">
      <c r="C468" s="15"/>
      <c r="D468" s="12"/>
      <c r="E468" s="12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</row>
    <row r="469">
      <c r="C469" s="15"/>
      <c r="D469" s="12"/>
      <c r="E469" s="12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</row>
    <row r="470">
      <c r="C470" s="15"/>
      <c r="D470" s="12"/>
      <c r="E470" s="12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</row>
    <row r="471">
      <c r="C471" s="15"/>
      <c r="D471" s="12"/>
      <c r="E471" s="12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</row>
    <row r="472">
      <c r="C472" s="15"/>
      <c r="D472" s="12"/>
      <c r="E472" s="12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</row>
    <row r="473">
      <c r="C473" s="15"/>
      <c r="D473" s="12"/>
      <c r="E473" s="12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</row>
    <row r="474">
      <c r="C474" s="15"/>
      <c r="D474" s="12"/>
      <c r="E474" s="12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</row>
    <row r="475">
      <c r="C475" s="15"/>
      <c r="D475" s="12"/>
      <c r="E475" s="12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</row>
    <row r="476">
      <c r="C476" s="15"/>
      <c r="D476" s="12"/>
      <c r="E476" s="12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</row>
    <row r="477">
      <c r="C477" s="15"/>
      <c r="D477" s="12"/>
      <c r="E477" s="12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</row>
    <row r="478">
      <c r="C478" s="15"/>
      <c r="D478" s="12"/>
      <c r="E478" s="12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</row>
    <row r="479">
      <c r="C479" s="15"/>
      <c r="D479" s="12"/>
      <c r="E479" s="12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</row>
    <row r="480">
      <c r="C480" s="15"/>
      <c r="D480" s="12"/>
      <c r="E480" s="12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</row>
    <row r="481">
      <c r="C481" s="15"/>
      <c r="D481" s="12"/>
      <c r="E481" s="12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</row>
    <row r="482">
      <c r="C482" s="15"/>
      <c r="D482" s="12"/>
      <c r="E482" s="12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</row>
    <row r="483">
      <c r="C483" s="15"/>
      <c r="D483" s="12"/>
      <c r="E483" s="12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</row>
    <row r="484">
      <c r="C484" s="15"/>
      <c r="D484" s="12"/>
      <c r="E484" s="12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</row>
    <row r="485">
      <c r="C485" s="15"/>
      <c r="D485" s="12"/>
      <c r="E485" s="12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</row>
    <row r="486">
      <c r="C486" s="15"/>
      <c r="D486" s="12"/>
      <c r="E486" s="12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</row>
    <row r="487">
      <c r="C487" s="15"/>
      <c r="D487" s="12"/>
      <c r="E487" s="12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</row>
    <row r="488">
      <c r="C488" s="15"/>
      <c r="D488" s="12"/>
      <c r="E488" s="12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</row>
    <row r="489">
      <c r="C489" s="15"/>
      <c r="D489" s="12"/>
      <c r="E489" s="12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</row>
    <row r="490">
      <c r="C490" s="15"/>
      <c r="D490" s="12"/>
      <c r="E490" s="12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</row>
    <row r="491">
      <c r="C491" s="15"/>
      <c r="D491" s="12"/>
      <c r="E491" s="12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</row>
    <row r="492">
      <c r="C492" s="15"/>
      <c r="D492" s="12"/>
      <c r="E492" s="12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</row>
    <row r="493">
      <c r="C493" s="15"/>
      <c r="D493" s="12"/>
      <c r="E493" s="12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</row>
    <row r="494">
      <c r="C494" s="15"/>
      <c r="D494" s="12"/>
      <c r="E494" s="12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</row>
    <row r="495">
      <c r="C495" s="15"/>
      <c r="D495" s="12"/>
      <c r="E495" s="12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</row>
    <row r="496">
      <c r="C496" s="15"/>
      <c r="D496" s="12"/>
      <c r="E496" s="12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</row>
    <row r="497">
      <c r="C497" s="15"/>
      <c r="D497" s="12"/>
      <c r="E497" s="12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</row>
    <row r="498">
      <c r="C498" s="15"/>
      <c r="D498" s="12"/>
      <c r="E498" s="12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</row>
    <row r="499">
      <c r="C499" s="15"/>
      <c r="D499" s="12"/>
      <c r="E499" s="12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</row>
    <row r="500">
      <c r="C500" s="15"/>
      <c r="D500" s="12"/>
      <c r="E500" s="12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</row>
    <row r="501">
      <c r="C501" s="15"/>
      <c r="D501" s="12"/>
      <c r="E501" s="12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</row>
    <row r="502">
      <c r="C502" s="15"/>
      <c r="D502" s="12"/>
      <c r="E502" s="12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</row>
    <row r="503">
      <c r="C503" s="15"/>
      <c r="D503" s="12"/>
      <c r="E503" s="12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</row>
    <row r="504">
      <c r="C504" s="15"/>
      <c r="D504" s="12"/>
      <c r="E504" s="12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</row>
    <row r="505">
      <c r="C505" s="15"/>
      <c r="D505" s="12"/>
      <c r="E505" s="12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</row>
    <row r="506">
      <c r="C506" s="15"/>
      <c r="D506" s="12"/>
      <c r="E506" s="12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</row>
    <row r="507">
      <c r="C507" s="15"/>
      <c r="D507" s="12"/>
      <c r="E507" s="12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</row>
    <row r="508">
      <c r="C508" s="15"/>
      <c r="D508" s="12"/>
      <c r="E508" s="12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</row>
    <row r="509">
      <c r="C509" s="15"/>
      <c r="D509" s="12"/>
      <c r="E509" s="12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</row>
    <row r="510">
      <c r="C510" s="15"/>
      <c r="D510" s="12"/>
      <c r="E510" s="12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</row>
    <row r="511">
      <c r="C511" s="15"/>
      <c r="D511" s="12"/>
      <c r="E511" s="12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</row>
    <row r="512">
      <c r="C512" s="15"/>
      <c r="D512" s="12"/>
      <c r="E512" s="12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</row>
    <row r="513">
      <c r="C513" s="15"/>
      <c r="D513" s="12"/>
      <c r="E513" s="12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</row>
    <row r="514">
      <c r="C514" s="15"/>
      <c r="D514" s="12"/>
      <c r="E514" s="12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</row>
    <row r="515">
      <c r="C515" s="15"/>
      <c r="D515" s="12"/>
      <c r="E515" s="12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</row>
    <row r="516">
      <c r="C516" s="15"/>
      <c r="D516" s="12"/>
      <c r="E516" s="12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</row>
    <row r="517">
      <c r="C517" s="15"/>
      <c r="D517" s="12"/>
      <c r="E517" s="12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</row>
    <row r="518">
      <c r="C518" s="15"/>
      <c r="D518" s="12"/>
      <c r="E518" s="12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</row>
    <row r="519">
      <c r="C519" s="15"/>
      <c r="D519" s="12"/>
      <c r="E519" s="12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</row>
    <row r="520">
      <c r="C520" s="15"/>
      <c r="D520" s="12"/>
      <c r="E520" s="12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</row>
    <row r="521">
      <c r="C521" s="15"/>
      <c r="D521" s="12"/>
      <c r="E521" s="12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</row>
    <row r="522">
      <c r="C522" s="15"/>
      <c r="D522" s="12"/>
      <c r="E522" s="12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</row>
    <row r="523">
      <c r="C523" s="15"/>
      <c r="D523" s="12"/>
      <c r="E523" s="12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</row>
    <row r="524">
      <c r="C524" s="15"/>
      <c r="D524" s="12"/>
      <c r="E524" s="12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</row>
    <row r="525">
      <c r="C525" s="15"/>
      <c r="D525" s="12"/>
      <c r="E525" s="12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</row>
    <row r="526">
      <c r="C526" s="15"/>
      <c r="D526" s="12"/>
      <c r="E526" s="12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</row>
    <row r="527">
      <c r="C527" s="15"/>
      <c r="D527" s="12"/>
      <c r="E527" s="12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</row>
    <row r="528">
      <c r="C528" s="15"/>
      <c r="D528" s="12"/>
      <c r="E528" s="12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</row>
    <row r="529">
      <c r="C529" s="15"/>
      <c r="D529" s="12"/>
      <c r="E529" s="12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</row>
    <row r="530">
      <c r="C530" s="15"/>
      <c r="D530" s="12"/>
      <c r="E530" s="12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</row>
    <row r="531">
      <c r="C531" s="15"/>
      <c r="D531" s="12"/>
      <c r="E531" s="12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</row>
    <row r="532">
      <c r="C532" s="15"/>
      <c r="D532" s="12"/>
      <c r="E532" s="12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</row>
    <row r="533">
      <c r="C533" s="15"/>
      <c r="D533" s="12"/>
      <c r="E533" s="12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</row>
    <row r="534">
      <c r="C534" s="15"/>
      <c r="D534" s="12"/>
      <c r="E534" s="12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</row>
    <row r="535">
      <c r="C535" s="15"/>
      <c r="D535" s="12"/>
      <c r="E535" s="12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</row>
    <row r="536">
      <c r="C536" s="15"/>
      <c r="D536" s="12"/>
      <c r="E536" s="12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</row>
    <row r="537">
      <c r="C537" s="15"/>
      <c r="D537" s="12"/>
      <c r="E537" s="12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</row>
    <row r="538">
      <c r="C538" s="15"/>
      <c r="D538" s="12"/>
      <c r="E538" s="12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</row>
    <row r="539">
      <c r="C539" s="15"/>
      <c r="D539" s="12"/>
      <c r="E539" s="12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</row>
    <row r="540">
      <c r="C540" s="15"/>
      <c r="D540" s="12"/>
      <c r="E540" s="12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</row>
    <row r="541">
      <c r="C541" s="15"/>
      <c r="D541" s="12"/>
      <c r="E541" s="12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</row>
    <row r="542">
      <c r="C542" s="15"/>
      <c r="D542" s="12"/>
      <c r="E542" s="12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</row>
    <row r="543">
      <c r="C543" s="15"/>
      <c r="D543" s="12"/>
      <c r="E543" s="12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</row>
    <row r="544">
      <c r="C544" s="15"/>
      <c r="D544" s="12"/>
      <c r="E544" s="12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</row>
    <row r="545">
      <c r="C545" s="15"/>
      <c r="D545" s="12"/>
      <c r="E545" s="12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</row>
    <row r="546">
      <c r="C546" s="15"/>
      <c r="D546" s="12"/>
      <c r="E546" s="12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</row>
    <row r="547">
      <c r="C547" s="15"/>
      <c r="D547" s="12"/>
      <c r="E547" s="12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</row>
    <row r="548">
      <c r="C548" s="15"/>
      <c r="D548" s="12"/>
      <c r="E548" s="12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</row>
    <row r="549">
      <c r="C549" s="15"/>
      <c r="D549" s="12"/>
      <c r="E549" s="12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</row>
    <row r="550">
      <c r="C550" s="15"/>
      <c r="D550" s="12"/>
      <c r="E550" s="12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</row>
    <row r="551">
      <c r="C551" s="15"/>
      <c r="D551" s="12"/>
      <c r="E551" s="12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</row>
    <row r="552">
      <c r="C552" s="15"/>
      <c r="D552" s="12"/>
      <c r="E552" s="12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</row>
    <row r="553">
      <c r="C553" s="15"/>
      <c r="D553" s="12"/>
      <c r="E553" s="12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</row>
    <row r="554">
      <c r="C554" s="15"/>
      <c r="D554" s="12"/>
      <c r="E554" s="12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</row>
    <row r="555">
      <c r="C555" s="15"/>
      <c r="D555" s="12"/>
      <c r="E555" s="12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</row>
    <row r="556">
      <c r="C556" s="15"/>
      <c r="D556" s="12"/>
      <c r="E556" s="12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</row>
    <row r="557">
      <c r="C557" s="15"/>
      <c r="D557" s="12"/>
      <c r="E557" s="12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</row>
    <row r="558">
      <c r="C558" s="15"/>
      <c r="D558" s="12"/>
      <c r="E558" s="12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</row>
    <row r="559">
      <c r="C559" s="15"/>
      <c r="D559" s="12"/>
      <c r="E559" s="12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</row>
    <row r="560">
      <c r="C560" s="15"/>
      <c r="D560" s="12"/>
      <c r="E560" s="12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</row>
    <row r="561">
      <c r="C561" s="15"/>
      <c r="D561" s="12"/>
      <c r="E561" s="12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</row>
    <row r="562">
      <c r="C562" s="15"/>
      <c r="D562" s="12"/>
      <c r="E562" s="12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</row>
    <row r="563">
      <c r="C563" s="15"/>
      <c r="D563" s="12"/>
      <c r="E563" s="12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</row>
    <row r="564">
      <c r="C564" s="15"/>
      <c r="D564" s="12"/>
      <c r="E564" s="12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</row>
    <row r="565">
      <c r="C565" s="15"/>
      <c r="D565" s="12"/>
      <c r="E565" s="12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</row>
    <row r="566">
      <c r="C566" s="15"/>
      <c r="D566" s="12"/>
      <c r="E566" s="12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</row>
    <row r="567">
      <c r="C567" s="15"/>
      <c r="D567" s="12"/>
      <c r="E567" s="12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</row>
    <row r="568">
      <c r="C568" s="15"/>
      <c r="D568" s="12"/>
      <c r="E568" s="12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</row>
    <row r="569">
      <c r="C569" s="15"/>
      <c r="D569" s="12"/>
      <c r="E569" s="12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</row>
    <row r="570">
      <c r="C570" s="15"/>
      <c r="D570" s="12"/>
      <c r="E570" s="12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</row>
    <row r="571">
      <c r="C571" s="15"/>
      <c r="D571" s="12"/>
      <c r="E571" s="12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</row>
    <row r="572">
      <c r="C572" s="15"/>
      <c r="D572" s="12"/>
      <c r="E572" s="12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</row>
    <row r="573">
      <c r="C573" s="15"/>
      <c r="D573" s="12"/>
      <c r="E573" s="12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</row>
    <row r="574">
      <c r="C574" s="15"/>
      <c r="D574" s="12"/>
      <c r="E574" s="12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</row>
    <row r="575">
      <c r="C575" s="15"/>
      <c r="D575" s="12"/>
      <c r="E575" s="12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</row>
    <row r="576">
      <c r="C576" s="15"/>
      <c r="D576" s="12"/>
      <c r="E576" s="12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</row>
    <row r="577">
      <c r="C577" s="15"/>
      <c r="D577" s="12"/>
      <c r="E577" s="12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</row>
    <row r="578">
      <c r="C578" s="15"/>
      <c r="D578" s="12"/>
      <c r="E578" s="12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</row>
    <row r="579">
      <c r="C579" s="15"/>
      <c r="D579" s="12"/>
      <c r="E579" s="12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</row>
    <row r="580">
      <c r="C580" s="15"/>
      <c r="D580" s="12"/>
      <c r="E580" s="12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</row>
    <row r="581">
      <c r="C581" s="15"/>
      <c r="D581" s="12"/>
      <c r="E581" s="12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</row>
    <row r="582">
      <c r="C582" s="15"/>
      <c r="D582" s="12"/>
      <c r="E582" s="12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</row>
    <row r="583">
      <c r="C583" s="15"/>
      <c r="D583" s="12"/>
      <c r="E583" s="12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</row>
    <row r="584">
      <c r="C584" s="15"/>
      <c r="D584" s="12"/>
      <c r="E584" s="12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</row>
    <row r="585">
      <c r="C585" s="15"/>
      <c r="D585" s="12"/>
      <c r="E585" s="12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</row>
    <row r="586">
      <c r="C586" s="15"/>
      <c r="D586" s="12"/>
      <c r="E586" s="12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</row>
    <row r="587">
      <c r="C587" s="15"/>
      <c r="D587" s="12"/>
      <c r="E587" s="12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</row>
    <row r="588">
      <c r="C588" s="15"/>
      <c r="D588" s="12"/>
      <c r="E588" s="12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</row>
    <row r="589">
      <c r="C589" s="15"/>
      <c r="D589" s="12"/>
      <c r="E589" s="12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</row>
    <row r="590">
      <c r="C590" s="15"/>
      <c r="D590" s="12"/>
      <c r="E590" s="12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</row>
    <row r="591">
      <c r="C591" s="15"/>
      <c r="D591" s="12"/>
      <c r="E591" s="12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</row>
    <row r="592">
      <c r="C592" s="15"/>
      <c r="D592" s="12"/>
      <c r="E592" s="12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</row>
    <row r="593">
      <c r="C593" s="15"/>
      <c r="D593" s="12"/>
      <c r="E593" s="12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</row>
    <row r="594">
      <c r="C594" s="15"/>
      <c r="D594" s="12"/>
      <c r="E594" s="12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</row>
    <row r="595">
      <c r="C595" s="15"/>
      <c r="D595" s="12"/>
      <c r="E595" s="12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</row>
    <row r="596">
      <c r="C596" s="15"/>
      <c r="D596" s="12"/>
      <c r="E596" s="12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</row>
    <row r="597">
      <c r="C597" s="15"/>
      <c r="D597" s="12"/>
      <c r="E597" s="12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</row>
    <row r="598">
      <c r="C598" s="15"/>
      <c r="D598" s="12"/>
      <c r="E598" s="12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</row>
    <row r="599">
      <c r="C599" s="15"/>
      <c r="D599" s="12"/>
      <c r="E599" s="12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</row>
    <row r="600">
      <c r="C600" s="15"/>
      <c r="D600" s="12"/>
      <c r="E600" s="12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</row>
    <row r="601">
      <c r="C601" s="15"/>
      <c r="D601" s="12"/>
      <c r="E601" s="12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</row>
    <row r="602">
      <c r="C602" s="15"/>
      <c r="D602" s="12"/>
      <c r="E602" s="12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</row>
    <row r="603">
      <c r="C603" s="15"/>
      <c r="D603" s="12"/>
      <c r="E603" s="12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</row>
    <row r="604">
      <c r="C604" s="15"/>
      <c r="D604" s="12"/>
      <c r="E604" s="12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</row>
    <row r="605">
      <c r="C605" s="15"/>
      <c r="D605" s="12"/>
      <c r="E605" s="12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</row>
    <row r="606">
      <c r="C606" s="15"/>
      <c r="D606" s="12"/>
      <c r="E606" s="12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</row>
    <row r="607">
      <c r="C607" s="15"/>
      <c r="D607" s="12"/>
      <c r="E607" s="12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</row>
    <row r="608">
      <c r="C608" s="15"/>
      <c r="D608" s="12"/>
      <c r="E608" s="12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</row>
    <row r="609">
      <c r="C609" s="15"/>
      <c r="D609" s="12"/>
      <c r="E609" s="12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</row>
    <row r="610">
      <c r="C610" s="15"/>
      <c r="D610" s="12"/>
      <c r="E610" s="12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</row>
    <row r="611">
      <c r="C611" s="15"/>
      <c r="D611" s="12"/>
      <c r="E611" s="12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</row>
    <row r="612">
      <c r="C612" s="15"/>
      <c r="D612" s="12"/>
      <c r="E612" s="12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</row>
    <row r="613">
      <c r="C613" s="15"/>
      <c r="D613" s="12"/>
      <c r="E613" s="12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</row>
    <row r="614">
      <c r="C614" s="15"/>
      <c r="D614" s="12"/>
      <c r="E614" s="12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</row>
    <row r="615">
      <c r="C615" s="15"/>
      <c r="D615" s="12"/>
      <c r="E615" s="12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</row>
    <row r="616">
      <c r="C616" s="15"/>
      <c r="D616" s="12"/>
      <c r="E616" s="12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</row>
    <row r="617">
      <c r="C617" s="15"/>
      <c r="D617" s="12"/>
      <c r="E617" s="12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</row>
    <row r="618">
      <c r="C618" s="15"/>
      <c r="D618" s="12"/>
      <c r="E618" s="12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</row>
    <row r="619">
      <c r="C619" s="15"/>
      <c r="D619" s="12"/>
      <c r="E619" s="12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</row>
    <row r="620">
      <c r="C620" s="15"/>
      <c r="D620" s="12"/>
      <c r="E620" s="12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</row>
    <row r="621">
      <c r="C621" s="15"/>
      <c r="D621" s="12"/>
      <c r="E621" s="12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</row>
    <row r="622">
      <c r="C622" s="15"/>
      <c r="D622" s="12"/>
      <c r="E622" s="12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</row>
    <row r="623">
      <c r="C623" s="15"/>
      <c r="D623" s="12"/>
      <c r="E623" s="12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</row>
    <row r="624">
      <c r="C624" s="15"/>
      <c r="D624" s="12"/>
      <c r="E624" s="12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</row>
    <row r="625">
      <c r="C625" s="15"/>
      <c r="D625" s="12"/>
      <c r="E625" s="12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</row>
    <row r="626">
      <c r="C626" s="15"/>
      <c r="D626" s="12"/>
      <c r="E626" s="12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</row>
    <row r="627">
      <c r="C627" s="15"/>
      <c r="D627" s="12"/>
      <c r="E627" s="12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</row>
    <row r="628">
      <c r="C628" s="15"/>
      <c r="D628" s="12"/>
      <c r="E628" s="12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</row>
    <row r="629">
      <c r="C629" s="15"/>
      <c r="D629" s="12"/>
      <c r="E629" s="12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</row>
    <row r="630">
      <c r="C630" s="15"/>
      <c r="D630" s="12"/>
      <c r="E630" s="12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</row>
    <row r="631">
      <c r="C631" s="15"/>
      <c r="D631" s="12"/>
      <c r="E631" s="12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</row>
    <row r="632">
      <c r="C632" s="15"/>
      <c r="D632" s="12"/>
      <c r="E632" s="12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</row>
    <row r="633">
      <c r="C633" s="15"/>
      <c r="D633" s="12"/>
      <c r="E633" s="12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</row>
    <row r="634">
      <c r="C634" s="15"/>
      <c r="D634" s="12"/>
      <c r="E634" s="12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</row>
    <row r="635">
      <c r="C635" s="15"/>
      <c r="D635" s="12"/>
      <c r="E635" s="12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</row>
    <row r="636">
      <c r="C636" s="15"/>
      <c r="D636" s="12"/>
      <c r="E636" s="12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</row>
    <row r="637">
      <c r="C637" s="15"/>
      <c r="D637" s="12"/>
      <c r="E637" s="12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</row>
    <row r="638">
      <c r="C638" s="15"/>
      <c r="D638" s="12"/>
      <c r="E638" s="12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</row>
    <row r="639">
      <c r="C639" s="15"/>
      <c r="D639" s="12"/>
      <c r="E639" s="12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</row>
    <row r="640">
      <c r="C640" s="15"/>
      <c r="D640" s="12"/>
      <c r="E640" s="12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</row>
    <row r="641">
      <c r="C641" s="15"/>
      <c r="D641" s="12"/>
      <c r="E641" s="12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</row>
    <row r="642">
      <c r="C642" s="15"/>
      <c r="D642" s="12"/>
      <c r="E642" s="12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</row>
    <row r="643">
      <c r="C643" s="15"/>
      <c r="D643" s="12"/>
      <c r="E643" s="12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</row>
    <row r="644">
      <c r="C644" s="15"/>
      <c r="D644" s="12"/>
      <c r="E644" s="12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</row>
    <row r="645">
      <c r="C645" s="15"/>
      <c r="D645" s="12"/>
      <c r="E645" s="12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</row>
    <row r="646">
      <c r="C646" s="15"/>
      <c r="D646" s="12"/>
      <c r="E646" s="12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</row>
    <row r="647">
      <c r="C647" s="15"/>
      <c r="D647" s="12"/>
      <c r="E647" s="12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</row>
    <row r="648">
      <c r="C648" s="15"/>
      <c r="D648" s="12"/>
      <c r="E648" s="12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</row>
    <row r="649">
      <c r="C649" s="15"/>
      <c r="D649" s="12"/>
      <c r="E649" s="12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</row>
    <row r="650">
      <c r="C650" s="15"/>
      <c r="D650" s="12"/>
      <c r="E650" s="12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</row>
    <row r="651">
      <c r="C651" s="15"/>
      <c r="D651" s="12"/>
      <c r="E651" s="12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</row>
    <row r="652">
      <c r="C652" s="15"/>
      <c r="D652" s="12"/>
      <c r="E652" s="12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</row>
    <row r="653">
      <c r="C653" s="15"/>
      <c r="D653" s="12"/>
      <c r="E653" s="12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</row>
    <row r="654">
      <c r="C654" s="15"/>
      <c r="D654" s="12"/>
      <c r="E654" s="12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</row>
    <row r="655">
      <c r="C655" s="15"/>
      <c r="D655" s="12"/>
      <c r="E655" s="12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</row>
    <row r="656">
      <c r="C656" s="15"/>
      <c r="D656" s="12"/>
      <c r="E656" s="12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</row>
    <row r="657">
      <c r="C657" s="15"/>
      <c r="D657" s="12"/>
      <c r="E657" s="12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</row>
    <row r="658">
      <c r="C658" s="15"/>
      <c r="D658" s="12"/>
      <c r="E658" s="12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</row>
    <row r="659">
      <c r="C659" s="15"/>
      <c r="D659" s="12"/>
      <c r="E659" s="12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</row>
    <row r="660">
      <c r="C660" s="15"/>
      <c r="D660" s="12"/>
      <c r="E660" s="12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</row>
    <row r="661">
      <c r="C661" s="15"/>
      <c r="D661" s="12"/>
      <c r="E661" s="12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</row>
    <row r="662">
      <c r="C662" s="15"/>
      <c r="D662" s="12"/>
      <c r="E662" s="12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</row>
    <row r="663">
      <c r="C663" s="15"/>
      <c r="D663" s="12"/>
      <c r="E663" s="12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</row>
    <row r="664">
      <c r="C664" s="15"/>
      <c r="D664" s="12"/>
      <c r="E664" s="12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</row>
    <row r="665">
      <c r="C665" s="15"/>
      <c r="D665" s="12"/>
      <c r="E665" s="12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</row>
    <row r="666">
      <c r="C666" s="15"/>
      <c r="D666" s="12"/>
      <c r="E666" s="12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</row>
    <row r="667">
      <c r="C667" s="15"/>
      <c r="D667" s="12"/>
      <c r="E667" s="12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</row>
    <row r="668">
      <c r="C668" s="15"/>
      <c r="D668" s="12"/>
      <c r="E668" s="12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</row>
    <row r="669">
      <c r="C669" s="15"/>
      <c r="D669" s="12"/>
      <c r="E669" s="12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</row>
    <row r="670">
      <c r="C670" s="15"/>
      <c r="D670" s="12"/>
      <c r="E670" s="12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</row>
    <row r="671">
      <c r="C671" s="15"/>
      <c r="D671" s="12"/>
      <c r="E671" s="12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</row>
    <row r="672">
      <c r="C672" s="15"/>
      <c r="D672" s="12"/>
      <c r="E672" s="12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</row>
    <row r="673">
      <c r="C673" s="15"/>
      <c r="D673" s="12"/>
      <c r="E673" s="12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</row>
    <row r="674">
      <c r="C674" s="15"/>
      <c r="D674" s="12"/>
      <c r="E674" s="12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</row>
    <row r="675">
      <c r="C675" s="15"/>
      <c r="D675" s="12"/>
      <c r="E675" s="12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</row>
    <row r="676">
      <c r="C676" s="15"/>
      <c r="D676" s="12"/>
      <c r="E676" s="12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</row>
    <row r="677">
      <c r="C677" s="15"/>
      <c r="D677" s="12"/>
      <c r="E677" s="12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</row>
    <row r="678">
      <c r="C678" s="15"/>
      <c r="D678" s="12"/>
      <c r="E678" s="12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</row>
    <row r="679">
      <c r="C679" s="15"/>
      <c r="D679" s="12"/>
      <c r="E679" s="12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</row>
    <row r="680">
      <c r="C680" s="15"/>
      <c r="D680" s="12"/>
      <c r="E680" s="12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</row>
    <row r="681">
      <c r="C681" s="15"/>
      <c r="D681" s="12"/>
      <c r="E681" s="12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</row>
    <row r="682">
      <c r="C682" s="15"/>
      <c r="D682" s="12"/>
      <c r="E682" s="12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</row>
    <row r="683">
      <c r="C683" s="15"/>
      <c r="D683" s="12"/>
      <c r="E683" s="12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</row>
    <row r="684">
      <c r="C684" s="15"/>
      <c r="D684" s="12"/>
      <c r="E684" s="12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</row>
    <row r="685">
      <c r="C685" s="15"/>
      <c r="D685" s="12"/>
      <c r="E685" s="12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</row>
    <row r="686">
      <c r="C686" s="15"/>
      <c r="D686" s="12"/>
      <c r="E686" s="12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</row>
    <row r="687">
      <c r="C687" s="15"/>
      <c r="D687" s="12"/>
      <c r="E687" s="12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</row>
    <row r="688">
      <c r="C688" s="15"/>
      <c r="D688" s="12"/>
      <c r="E688" s="12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</row>
    <row r="689">
      <c r="C689" s="15"/>
      <c r="D689" s="12"/>
      <c r="E689" s="12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</row>
    <row r="690">
      <c r="C690" s="15"/>
      <c r="D690" s="12"/>
      <c r="E690" s="12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</row>
    <row r="691">
      <c r="C691" s="15"/>
      <c r="D691" s="12"/>
      <c r="E691" s="12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</row>
    <row r="692">
      <c r="C692" s="15"/>
      <c r="D692" s="12"/>
      <c r="E692" s="12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</row>
    <row r="693">
      <c r="C693" s="15"/>
      <c r="D693" s="12"/>
      <c r="E693" s="12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</row>
    <row r="694">
      <c r="C694" s="15"/>
      <c r="D694" s="12"/>
      <c r="E694" s="12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</row>
    <row r="695">
      <c r="C695" s="15"/>
      <c r="D695" s="12"/>
      <c r="E695" s="12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</row>
    <row r="696">
      <c r="C696" s="15"/>
      <c r="D696" s="12"/>
      <c r="E696" s="12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</row>
    <row r="697">
      <c r="C697" s="15"/>
      <c r="D697" s="12"/>
      <c r="E697" s="12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</row>
    <row r="698">
      <c r="C698" s="15"/>
      <c r="D698" s="12"/>
      <c r="E698" s="12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</row>
    <row r="699">
      <c r="C699" s="15"/>
      <c r="D699" s="12"/>
      <c r="E699" s="12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</row>
    <row r="700">
      <c r="C700" s="15"/>
      <c r="D700" s="12"/>
      <c r="E700" s="12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</row>
    <row r="701">
      <c r="C701" s="15"/>
      <c r="D701" s="12"/>
      <c r="E701" s="12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</row>
    <row r="702">
      <c r="C702" s="15"/>
      <c r="D702" s="12"/>
      <c r="E702" s="12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</row>
    <row r="703">
      <c r="C703" s="15"/>
      <c r="D703" s="12"/>
      <c r="E703" s="12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</row>
    <row r="704">
      <c r="C704" s="15"/>
      <c r="D704" s="12"/>
      <c r="E704" s="12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</row>
    <row r="705">
      <c r="C705" s="15"/>
      <c r="D705" s="12"/>
      <c r="E705" s="12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</row>
    <row r="706">
      <c r="C706" s="15"/>
      <c r="D706" s="12"/>
      <c r="E706" s="12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</row>
    <row r="707">
      <c r="C707" s="15"/>
      <c r="D707" s="12"/>
      <c r="E707" s="12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</row>
    <row r="708">
      <c r="C708" s="15"/>
      <c r="D708" s="12"/>
      <c r="E708" s="12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</row>
    <row r="709">
      <c r="C709" s="15"/>
      <c r="D709" s="12"/>
      <c r="E709" s="12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</row>
    <row r="710">
      <c r="C710" s="15"/>
      <c r="D710" s="12"/>
      <c r="E710" s="12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</row>
    <row r="711">
      <c r="C711" s="15"/>
      <c r="D711" s="12"/>
      <c r="E711" s="12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</row>
    <row r="712">
      <c r="C712" s="15"/>
      <c r="D712" s="12"/>
      <c r="E712" s="12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</row>
    <row r="713">
      <c r="C713" s="15"/>
      <c r="D713" s="12"/>
      <c r="E713" s="12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</row>
    <row r="714">
      <c r="C714" s="15"/>
      <c r="D714" s="12"/>
      <c r="E714" s="12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</row>
    <row r="715">
      <c r="C715" s="15"/>
      <c r="D715" s="12"/>
      <c r="E715" s="12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</row>
    <row r="716">
      <c r="C716" s="15"/>
      <c r="D716" s="12"/>
      <c r="E716" s="12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</row>
    <row r="717">
      <c r="C717" s="15"/>
      <c r="D717" s="12"/>
      <c r="E717" s="12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</row>
    <row r="718">
      <c r="C718" s="15"/>
      <c r="D718" s="12"/>
      <c r="E718" s="12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</row>
    <row r="719">
      <c r="C719" s="15"/>
      <c r="D719" s="12"/>
      <c r="E719" s="12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</row>
    <row r="720">
      <c r="C720" s="15"/>
      <c r="D720" s="12"/>
      <c r="E720" s="12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</row>
    <row r="721">
      <c r="C721" s="15"/>
      <c r="D721" s="12"/>
      <c r="E721" s="12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</row>
    <row r="722">
      <c r="C722" s="15"/>
      <c r="D722" s="12"/>
      <c r="E722" s="12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</row>
    <row r="723">
      <c r="C723" s="15"/>
      <c r="D723" s="12"/>
      <c r="E723" s="12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</row>
    <row r="724">
      <c r="C724" s="15"/>
      <c r="D724" s="12"/>
      <c r="E724" s="12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</row>
    <row r="725">
      <c r="C725" s="15"/>
      <c r="D725" s="12"/>
      <c r="E725" s="12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</row>
    <row r="726">
      <c r="C726" s="15"/>
      <c r="D726" s="12"/>
      <c r="E726" s="12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</row>
    <row r="727">
      <c r="C727" s="15"/>
      <c r="D727" s="12"/>
      <c r="E727" s="12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</row>
    <row r="728">
      <c r="C728" s="15"/>
      <c r="D728" s="12"/>
      <c r="E728" s="12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</row>
    <row r="729">
      <c r="C729" s="15"/>
      <c r="D729" s="12"/>
      <c r="E729" s="12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</row>
    <row r="730">
      <c r="C730" s="15"/>
      <c r="D730" s="12"/>
      <c r="E730" s="12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</row>
    <row r="731">
      <c r="C731" s="15"/>
      <c r="D731" s="12"/>
      <c r="E731" s="12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</row>
    <row r="732">
      <c r="C732" s="15"/>
      <c r="D732" s="12"/>
      <c r="E732" s="12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</row>
    <row r="733">
      <c r="C733" s="15"/>
      <c r="D733" s="12"/>
      <c r="E733" s="12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</row>
    <row r="734">
      <c r="C734" s="15"/>
      <c r="D734" s="12"/>
      <c r="E734" s="12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</row>
    <row r="735">
      <c r="C735" s="15"/>
      <c r="D735" s="12"/>
      <c r="E735" s="12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</row>
    <row r="736">
      <c r="C736" s="15"/>
      <c r="D736" s="12"/>
      <c r="E736" s="12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</row>
    <row r="737">
      <c r="C737" s="15"/>
      <c r="D737" s="12"/>
      <c r="E737" s="12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</row>
    <row r="738">
      <c r="C738" s="15"/>
      <c r="D738" s="12"/>
      <c r="E738" s="12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</row>
    <row r="739">
      <c r="C739" s="15"/>
      <c r="D739" s="12"/>
      <c r="E739" s="12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</row>
    <row r="740">
      <c r="C740" s="15"/>
      <c r="D740" s="12"/>
      <c r="E740" s="12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</row>
    <row r="741">
      <c r="C741" s="15"/>
      <c r="D741" s="12"/>
      <c r="E741" s="12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</row>
    <row r="742">
      <c r="C742" s="15"/>
      <c r="D742" s="12"/>
      <c r="E742" s="12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</row>
    <row r="743">
      <c r="C743" s="15"/>
      <c r="D743" s="12"/>
      <c r="E743" s="12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</row>
    <row r="744">
      <c r="C744" s="15"/>
      <c r="D744" s="12"/>
      <c r="E744" s="12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</row>
    <row r="745">
      <c r="C745" s="15"/>
      <c r="D745" s="12"/>
      <c r="E745" s="12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</row>
    <row r="746">
      <c r="C746" s="15"/>
      <c r="D746" s="12"/>
      <c r="E746" s="12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</row>
    <row r="747">
      <c r="C747" s="15"/>
      <c r="D747" s="12"/>
      <c r="E747" s="12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</row>
    <row r="748">
      <c r="C748" s="15"/>
      <c r="D748" s="12"/>
      <c r="E748" s="12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</row>
    <row r="749">
      <c r="C749" s="15"/>
      <c r="D749" s="12"/>
      <c r="E749" s="12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</row>
    <row r="750">
      <c r="C750" s="15"/>
      <c r="D750" s="12"/>
      <c r="E750" s="12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</row>
    <row r="751">
      <c r="C751" s="15"/>
      <c r="D751" s="12"/>
      <c r="E751" s="12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</row>
    <row r="752">
      <c r="C752" s="15"/>
      <c r="D752" s="12"/>
      <c r="E752" s="12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</row>
    <row r="753">
      <c r="C753" s="15"/>
      <c r="D753" s="12"/>
      <c r="E753" s="12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</row>
    <row r="754">
      <c r="C754" s="15"/>
      <c r="D754" s="12"/>
      <c r="E754" s="12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</row>
    <row r="755">
      <c r="C755" s="15"/>
      <c r="D755" s="12"/>
      <c r="E755" s="12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</row>
    <row r="756">
      <c r="C756" s="15"/>
      <c r="D756" s="12"/>
      <c r="E756" s="12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</row>
    <row r="757">
      <c r="C757" s="15"/>
      <c r="D757" s="12"/>
      <c r="E757" s="12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</row>
    <row r="758">
      <c r="C758" s="15"/>
      <c r="D758" s="12"/>
      <c r="E758" s="12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</row>
    <row r="759">
      <c r="C759" s="15"/>
      <c r="D759" s="12"/>
      <c r="E759" s="12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</row>
    <row r="760">
      <c r="C760" s="15"/>
      <c r="D760" s="12"/>
      <c r="E760" s="12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</row>
    <row r="761">
      <c r="C761" s="15"/>
      <c r="D761" s="12"/>
      <c r="E761" s="12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</row>
    <row r="762">
      <c r="C762" s="15"/>
      <c r="D762" s="12"/>
      <c r="E762" s="12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</row>
    <row r="763">
      <c r="C763" s="15"/>
      <c r="D763" s="12"/>
      <c r="E763" s="12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</row>
    <row r="764">
      <c r="C764" s="15"/>
      <c r="D764" s="12"/>
      <c r="E764" s="12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</row>
    <row r="765">
      <c r="C765" s="15"/>
      <c r="D765" s="12"/>
      <c r="E765" s="12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</row>
    <row r="766">
      <c r="C766" s="15"/>
      <c r="D766" s="12"/>
      <c r="E766" s="12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</row>
    <row r="767">
      <c r="C767" s="15"/>
      <c r="D767" s="12"/>
      <c r="E767" s="12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</row>
    <row r="768">
      <c r="C768" s="15"/>
      <c r="D768" s="12"/>
      <c r="E768" s="12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</row>
    <row r="769">
      <c r="C769" s="15"/>
      <c r="D769" s="12"/>
      <c r="E769" s="12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</row>
    <row r="770">
      <c r="C770" s="15"/>
      <c r="D770" s="12"/>
      <c r="E770" s="12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</row>
    <row r="771">
      <c r="C771" s="15"/>
      <c r="D771" s="12"/>
      <c r="E771" s="12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</row>
    <row r="772">
      <c r="C772" s="15"/>
      <c r="D772" s="12"/>
      <c r="E772" s="12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</row>
    <row r="773">
      <c r="C773" s="15"/>
      <c r="D773" s="12"/>
      <c r="E773" s="12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</row>
    <row r="774">
      <c r="C774" s="15"/>
      <c r="D774" s="12"/>
      <c r="E774" s="12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</row>
    <row r="775">
      <c r="C775" s="15"/>
      <c r="D775" s="12"/>
      <c r="E775" s="12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</row>
    <row r="776">
      <c r="C776" s="15"/>
      <c r="D776" s="12"/>
      <c r="E776" s="12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</row>
    <row r="777">
      <c r="C777" s="15"/>
      <c r="D777" s="12"/>
      <c r="E777" s="12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</row>
    <row r="778">
      <c r="C778" s="15"/>
      <c r="D778" s="12"/>
      <c r="E778" s="12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</row>
    <row r="779">
      <c r="C779" s="15"/>
      <c r="D779" s="12"/>
      <c r="E779" s="12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</row>
    <row r="780">
      <c r="C780" s="15"/>
      <c r="D780" s="12"/>
      <c r="E780" s="12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</row>
    <row r="781">
      <c r="C781" s="15"/>
      <c r="D781" s="12"/>
      <c r="E781" s="12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</row>
    <row r="782">
      <c r="C782" s="15"/>
      <c r="D782" s="12"/>
      <c r="E782" s="12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</row>
    <row r="783">
      <c r="C783" s="15"/>
      <c r="D783" s="12"/>
      <c r="E783" s="12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</row>
    <row r="784">
      <c r="C784" s="15"/>
      <c r="D784" s="12"/>
      <c r="E784" s="12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</row>
    <row r="785">
      <c r="C785" s="15"/>
      <c r="D785" s="12"/>
      <c r="E785" s="12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</row>
    <row r="786">
      <c r="C786" s="15"/>
      <c r="D786" s="12"/>
      <c r="E786" s="12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</row>
    <row r="787">
      <c r="C787" s="15"/>
      <c r="D787" s="12"/>
      <c r="E787" s="12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</row>
    <row r="788">
      <c r="C788" s="15"/>
      <c r="D788" s="12"/>
      <c r="E788" s="12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</row>
    <row r="789">
      <c r="C789" s="15"/>
      <c r="D789" s="12"/>
      <c r="E789" s="12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</row>
    <row r="790">
      <c r="C790" s="15"/>
      <c r="D790" s="12"/>
      <c r="E790" s="12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</row>
    <row r="791">
      <c r="C791" s="15"/>
      <c r="D791" s="12"/>
      <c r="E791" s="12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</row>
    <row r="792">
      <c r="C792" s="15"/>
      <c r="D792" s="12"/>
      <c r="E792" s="12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</row>
    <row r="793">
      <c r="C793" s="15"/>
      <c r="D793" s="12"/>
      <c r="E793" s="12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</row>
    <row r="794">
      <c r="C794" s="15"/>
      <c r="D794" s="12"/>
      <c r="E794" s="12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</row>
    <row r="795">
      <c r="C795" s="15"/>
      <c r="D795" s="12"/>
      <c r="E795" s="12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</row>
    <row r="796">
      <c r="C796" s="15"/>
      <c r="D796" s="12"/>
      <c r="E796" s="12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</row>
    <row r="797">
      <c r="C797" s="15"/>
      <c r="D797" s="12"/>
      <c r="E797" s="12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</row>
    <row r="798">
      <c r="C798" s="15"/>
      <c r="D798" s="12"/>
      <c r="E798" s="12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</row>
    <row r="799">
      <c r="C799" s="15"/>
      <c r="D799" s="12"/>
      <c r="E799" s="12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</row>
    <row r="800">
      <c r="C800" s="15"/>
      <c r="D800" s="12"/>
      <c r="E800" s="12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</row>
    <row r="801">
      <c r="C801" s="15"/>
      <c r="D801" s="12"/>
      <c r="E801" s="12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</row>
    <row r="802">
      <c r="C802" s="15"/>
      <c r="D802" s="12"/>
      <c r="E802" s="12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</row>
    <row r="803">
      <c r="C803" s="15"/>
      <c r="D803" s="12"/>
      <c r="E803" s="12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</row>
    <row r="804">
      <c r="C804" s="15"/>
      <c r="D804" s="12"/>
      <c r="E804" s="12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</row>
    <row r="805">
      <c r="C805" s="15"/>
      <c r="D805" s="12"/>
      <c r="E805" s="12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</row>
    <row r="806">
      <c r="C806" s="15"/>
      <c r="D806" s="12"/>
      <c r="E806" s="12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</row>
    <row r="807">
      <c r="C807" s="15"/>
      <c r="D807" s="12"/>
      <c r="E807" s="12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</row>
    <row r="808">
      <c r="C808" s="15"/>
      <c r="D808" s="12"/>
      <c r="E808" s="12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</row>
    <row r="809">
      <c r="C809" s="15"/>
      <c r="D809" s="12"/>
      <c r="E809" s="12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</row>
    <row r="810">
      <c r="C810" s="15"/>
      <c r="D810" s="12"/>
      <c r="E810" s="12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</row>
    <row r="811">
      <c r="C811" s="15"/>
      <c r="D811" s="12"/>
      <c r="E811" s="12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</row>
    <row r="812">
      <c r="C812" s="15"/>
      <c r="D812" s="12"/>
      <c r="E812" s="12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</row>
    <row r="813">
      <c r="C813" s="15"/>
      <c r="D813" s="12"/>
      <c r="E813" s="12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</row>
    <row r="814">
      <c r="C814" s="15"/>
      <c r="D814" s="12"/>
      <c r="E814" s="12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</row>
    <row r="815">
      <c r="C815" s="15"/>
      <c r="D815" s="12"/>
      <c r="E815" s="12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</row>
    <row r="816">
      <c r="C816" s="15"/>
      <c r="D816" s="12"/>
      <c r="E816" s="12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</row>
    <row r="817">
      <c r="C817" s="15"/>
      <c r="D817" s="12"/>
      <c r="E817" s="12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</row>
    <row r="818">
      <c r="C818" s="15"/>
      <c r="D818" s="12"/>
      <c r="E818" s="12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</row>
    <row r="819">
      <c r="C819" s="15"/>
      <c r="D819" s="12"/>
      <c r="E819" s="12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</row>
    <row r="820">
      <c r="C820" s="15"/>
      <c r="D820" s="12"/>
      <c r="E820" s="12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</row>
    <row r="821">
      <c r="C821" s="15"/>
      <c r="D821" s="12"/>
      <c r="E821" s="12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</row>
    <row r="822">
      <c r="C822" s="15"/>
      <c r="D822" s="12"/>
      <c r="E822" s="12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</row>
    <row r="823">
      <c r="C823" s="15"/>
      <c r="D823" s="12"/>
      <c r="E823" s="12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</row>
    <row r="824">
      <c r="C824" s="15"/>
      <c r="D824" s="12"/>
      <c r="E824" s="12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</row>
    <row r="825">
      <c r="C825" s="15"/>
      <c r="D825" s="12"/>
      <c r="E825" s="12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</row>
    <row r="826">
      <c r="C826" s="15"/>
      <c r="D826" s="12"/>
      <c r="E826" s="12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</row>
    <row r="827">
      <c r="C827" s="15"/>
      <c r="D827" s="12"/>
      <c r="E827" s="12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</row>
    <row r="828">
      <c r="C828" s="15"/>
      <c r="D828" s="12"/>
      <c r="E828" s="12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</row>
    <row r="829">
      <c r="C829" s="15"/>
      <c r="D829" s="12"/>
      <c r="E829" s="12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</row>
    <row r="830">
      <c r="C830" s="15"/>
      <c r="D830" s="12"/>
      <c r="E830" s="12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</row>
    <row r="831">
      <c r="C831" s="15"/>
      <c r="D831" s="12"/>
      <c r="E831" s="12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</row>
    <row r="832">
      <c r="C832" s="15"/>
      <c r="D832" s="12"/>
      <c r="E832" s="12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</row>
    <row r="833">
      <c r="C833" s="15"/>
      <c r="D833" s="12"/>
      <c r="E833" s="12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</row>
    <row r="834">
      <c r="C834" s="15"/>
      <c r="D834" s="12"/>
      <c r="E834" s="12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</row>
    <row r="835">
      <c r="C835" s="15"/>
      <c r="D835" s="12"/>
      <c r="E835" s="12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</row>
    <row r="836">
      <c r="C836" s="15"/>
      <c r="D836" s="12"/>
      <c r="E836" s="12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</row>
    <row r="837">
      <c r="C837" s="15"/>
      <c r="D837" s="12"/>
      <c r="E837" s="12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</row>
    <row r="838">
      <c r="C838" s="15"/>
      <c r="D838" s="12"/>
      <c r="E838" s="12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</row>
    <row r="839">
      <c r="C839" s="15"/>
      <c r="D839" s="12"/>
      <c r="E839" s="12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</row>
    <row r="840">
      <c r="C840" s="15"/>
      <c r="D840" s="12"/>
      <c r="E840" s="12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</row>
    <row r="841">
      <c r="C841" s="15"/>
      <c r="D841" s="12"/>
      <c r="E841" s="12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</row>
    <row r="842">
      <c r="C842" s="15"/>
      <c r="D842" s="12"/>
      <c r="E842" s="12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</row>
    <row r="843">
      <c r="C843" s="15"/>
      <c r="D843" s="12"/>
      <c r="E843" s="12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</row>
    <row r="844">
      <c r="C844" s="15"/>
      <c r="D844" s="12"/>
      <c r="E844" s="12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</row>
    <row r="845">
      <c r="C845" s="15"/>
      <c r="D845" s="12"/>
      <c r="E845" s="12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</row>
    <row r="846">
      <c r="C846" s="15"/>
      <c r="D846" s="12"/>
      <c r="E846" s="12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</row>
    <row r="847">
      <c r="C847" s="15"/>
      <c r="D847" s="12"/>
      <c r="E847" s="12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</row>
    <row r="848">
      <c r="C848" s="15"/>
      <c r="D848" s="12"/>
      <c r="E848" s="12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</row>
    <row r="849">
      <c r="C849" s="15"/>
      <c r="D849" s="12"/>
      <c r="E849" s="12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</row>
    <row r="850">
      <c r="C850" s="15"/>
      <c r="D850" s="12"/>
      <c r="E850" s="12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</row>
    <row r="851">
      <c r="C851" s="15"/>
      <c r="D851" s="12"/>
      <c r="E851" s="12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</row>
    <row r="852">
      <c r="C852" s="15"/>
      <c r="D852" s="12"/>
      <c r="E852" s="12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</row>
    <row r="853">
      <c r="C853" s="15"/>
      <c r="D853" s="12"/>
      <c r="E853" s="12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</row>
    <row r="854">
      <c r="C854" s="15"/>
      <c r="D854" s="12"/>
      <c r="E854" s="12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</row>
    <row r="855">
      <c r="C855" s="15"/>
      <c r="D855" s="12"/>
      <c r="E855" s="12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</row>
    <row r="856">
      <c r="C856" s="15"/>
      <c r="D856" s="12"/>
      <c r="E856" s="12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</row>
    <row r="857">
      <c r="C857" s="15"/>
      <c r="D857" s="12"/>
      <c r="E857" s="12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</row>
    <row r="858">
      <c r="C858" s="15"/>
      <c r="D858" s="12"/>
      <c r="E858" s="12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</row>
    <row r="859">
      <c r="C859" s="15"/>
      <c r="D859" s="12"/>
      <c r="E859" s="12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</row>
    <row r="860">
      <c r="C860" s="15"/>
      <c r="D860" s="12"/>
      <c r="E860" s="12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</row>
    <row r="861">
      <c r="C861" s="15"/>
      <c r="D861" s="12"/>
      <c r="E861" s="12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</row>
    <row r="862">
      <c r="C862" s="15"/>
      <c r="D862" s="12"/>
      <c r="E862" s="12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</row>
    <row r="863">
      <c r="C863" s="15"/>
      <c r="D863" s="12"/>
      <c r="E863" s="12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</row>
    <row r="864">
      <c r="C864" s="15"/>
      <c r="D864" s="12"/>
      <c r="E864" s="12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</row>
    <row r="865">
      <c r="C865" s="15"/>
      <c r="D865" s="12"/>
      <c r="E865" s="12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</row>
    <row r="866">
      <c r="C866" s="15"/>
      <c r="D866" s="12"/>
      <c r="E866" s="12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</row>
    <row r="867">
      <c r="C867" s="15"/>
      <c r="D867" s="12"/>
      <c r="E867" s="12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</row>
    <row r="868">
      <c r="C868" s="15"/>
      <c r="D868" s="12"/>
      <c r="E868" s="12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</row>
    <row r="869">
      <c r="C869" s="15"/>
      <c r="D869" s="12"/>
      <c r="E869" s="12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</row>
    <row r="870">
      <c r="C870" s="15"/>
      <c r="D870" s="12"/>
      <c r="E870" s="12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</row>
    <row r="871">
      <c r="C871" s="15"/>
      <c r="D871" s="12"/>
      <c r="E871" s="12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</row>
    <row r="872">
      <c r="C872" s="15"/>
      <c r="D872" s="12"/>
      <c r="E872" s="12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</row>
    <row r="873">
      <c r="C873" s="15"/>
      <c r="D873" s="12"/>
      <c r="E873" s="12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</row>
    <row r="874">
      <c r="C874" s="15"/>
      <c r="D874" s="12"/>
      <c r="E874" s="12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</row>
    <row r="875">
      <c r="C875" s="15"/>
      <c r="D875" s="12"/>
      <c r="E875" s="12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</row>
    <row r="876">
      <c r="C876" s="15"/>
      <c r="D876" s="12"/>
      <c r="E876" s="12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</row>
    <row r="877">
      <c r="C877" s="15"/>
      <c r="D877" s="12"/>
      <c r="E877" s="12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</row>
    <row r="878">
      <c r="C878" s="15"/>
      <c r="D878" s="12"/>
      <c r="E878" s="12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</row>
    <row r="879">
      <c r="C879" s="15"/>
      <c r="D879" s="12"/>
      <c r="E879" s="12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</row>
    <row r="880">
      <c r="C880" s="15"/>
      <c r="D880" s="12"/>
      <c r="E880" s="12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</row>
    <row r="881">
      <c r="C881" s="15"/>
      <c r="D881" s="12"/>
      <c r="E881" s="12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</row>
    <row r="882">
      <c r="C882" s="15"/>
      <c r="D882" s="12"/>
      <c r="E882" s="12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</row>
    <row r="883">
      <c r="C883" s="15"/>
      <c r="D883" s="12"/>
      <c r="E883" s="12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</row>
    <row r="884">
      <c r="C884" s="15"/>
      <c r="D884" s="12"/>
      <c r="E884" s="12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</row>
    <row r="885">
      <c r="C885" s="15"/>
      <c r="D885" s="12"/>
      <c r="E885" s="12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</row>
    <row r="886">
      <c r="C886" s="15"/>
      <c r="D886" s="12"/>
      <c r="E886" s="12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</row>
    <row r="887">
      <c r="C887" s="15"/>
      <c r="D887" s="12"/>
      <c r="E887" s="12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</row>
    <row r="888">
      <c r="C888" s="15"/>
      <c r="D888" s="12"/>
      <c r="E888" s="12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</row>
    <row r="889">
      <c r="C889" s="15"/>
      <c r="D889" s="12"/>
      <c r="E889" s="12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</row>
    <row r="890">
      <c r="C890" s="15"/>
      <c r="D890" s="12"/>
      <c r="E890" s="12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</row>
    <row r="891">
      <c r="C891" s="15"/>
      <c r="D891" s="12"/>
      <c r="E891" s="12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</row>
    <row r="892">
      <c r="C892" s="15"/>
      <c r="D892" s="12"/>
      <c r="E892" s="12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</row>
    <row r="893">
      <c r="C893" s="15"/>
      <c r="D893" s="12"/>
      <c r="E893" s="12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</row>
    <row r="894">
      <c r="C894" s="15"/>
      <c r="D894" s="12"/>
      <c r="E894" s="12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</row>
    <row r="895">
      <c r="C895" s="15"/>
      <c r="D895" s="12"/>
      <c r="E895" s="12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</row>
    <row r="896">
      <c r="C896" s="15"/>
      <c r="D896" s="12"/>
      <c r="E896" s="12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</row>
    <row r="897">
      <c r="C897" s="15"/>
      <c r="D897" s="12"/>
      <c r="E897" s="12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</row>
    <row r="898">
      <c r="C898" s="15"/>
      <c r="D898" s="12"/>
      <c r="E898" s="12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</row>
    <row r="899">
      <c r="C899" s="15"/>
      <c r="D899" s="12"/>
      <c r="E899" s="12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</row>
    <row r="900">
      <c r="C900" s="15"/>
      <c r="D900" s="12"/>
      <c r="E900" s="12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</row>
    <row r="901">
      <c r="C901" s="15"/>
      <c r="D901" s="12"/>
      <c r="E901" s="12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</row>
    <row r="902">
      <c r="C902" s="15"/>
      <c r="D902" s="12"/>
      <c r="E902" s="12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</row>
    <row r="903">
      <c r="C903" s="15"/>
      <c r="D903" s="12"/>
      <c r="E903" s="12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</row>
    <row r="904">
      <c r="C904" s="15"/>
      <c r="D904" s="12"/>
      <c r="E904" s="12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</row>
    <row r="905">
      <c r="C905" s="15"/>
      <c r="D905" s="12"/>
      <c r="E905" s="12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</row>
    <row r="906">
      <c r="C906" s="15"/>
      <c r="D906" s="12"/>
      <c r="E906" s="12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</row>
    <row r="907">
      <c r="C907" s="15"/>
      <c r="D907" s="12"/>
      <c r="E907" s="12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</row>
    <row r="908">
      <c r="C908" s="15"/>
      <c r="D908" s="12"/>
      <c r="E908" s="12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</row>
    <row r="909">
      <c r="C909" s="15"/>
      <c r="D909" s="12"/>
      <c r="E909" s="12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</row>
    <row r="910">
      <c r="C910" s="15"/>
      <c r="D910" s="12"/>
      <c r="E910" s="12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</row>
    <row r="911">
      <c r="C911" s="15"/>
      <c r="D911" s="12"/>
      <c r="E911" s="12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</row>
    <row r="912">
      <c r="C912" s="15"/>
      <c r="D912" s="12"/>
      <c r="E912" s="12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</row>
    <row r="913">
      <c r="C913" s="15"/>
      <c r="D913" s="12"/>
      <c r="E913" s="12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</row>
    <row r="914">
      <c r="C914" s="15"/>
      <c r="D914" s="12"/>
      <c r="E914" s="12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</row>
    <row r="915">
      <c r="C915" s="15"/>
      <c r="D915" s="12"/>
      <c r="E915" s="12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</row>
    <row r="916">
      <c r="C916" s="15"/>
      <c r="D916" s="12"/>
      <c r="E916" s="12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</row>
    <row r="917">
      <c r="C917" s="15"/>
      <c r="D917" s="12"/>
      <c r="E917" s="12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</row>
    <row r="918">
      <c r="C918" s="15"/>
      <c r="D918" s="12"/>
      <c r="E918" s="12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</row>
    <row r="919">
      <c r="C919" s="15"/>
      <c r="D919" s="12"/>
      <c r="E919" s="12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</row>
    <row r="920">
      <c r="C920" s="15"/>
      <c r="D920" s="12"/>
      <c r="E920" s="12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</row>
    <row r="921">
      <c r="C921" s="15"/>
      <c r="D921" s="12"/>
      <c r="E921" s="12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</row>
    <row r="922">
      <c r="C922" s="15"/>
      <c r="D922" s="12"/>
      <c r="E922" s="12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</row>
    <row r="923">
      <c r="C923" s="15"/>
      <c r="D923" s="12"/>
      <c r="E923" s="12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</row>
    <row r="924">
      <c r="C924" s="15"/>
      <c r="D924" s="12"/>
      <c r="E924" s="12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</row>
    <row r="925">
      <c r="C925" s="15"/>
      <c r="D925" s="12"/>
      <c r="E925" s="12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</row>
    <row r="926">
      <c r="C926" s="15"/>
      <c r="D926" s="12"/>
      <c r="E926" s="12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</row>
    <row r="927">
      <c r="C927" s="15"/>
      <c r="D927" s="12"/>
      <c r="E927" s="12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</row>
    <row r="928">
      <c r="C928" s="15"/>
      <c r="D928" s="12"/>
      <c r="E928" s="12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</row>
    <row r="929">
      <c r="C929" s="15"/>
      <c r="D929" s="12"/>
      <c r="E929" s="12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</row>
    <row r="930">
      <c r="C930" s="15"/>
      <c r="D930" s="12"/>
      <c r="E930" s="12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</row>
    <row r="931">
      <c r="C931" s="15"/>
      <c r="D931" s="12"/>
      <c r="E931" s="12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</row>
    <row r="932">
      <c r="C932" s="15"/>
      <c r="D932" s="12"/>
      <c r="E932" s="12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</row>
    <row r="933">
      <c r="C933" s="15"/>
      <c r="D933" s="12"/>
      <c r="E933" s="12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</row>
    <row r="934">
      <c r="C934" s="15"/>
      <c r="D934" s="12"/>
      <c r="E934" s="12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</row>
    <row r="935">
      <c r="C935" s="15"/>
      <c r="D935" s="12"/>
      <c r="E935" s="12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</row>
    <row r="936">
      <c r="C936" s="15"/>
      <c r="D936" s="12"/>
      <c r="E936" s="12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</row>
    <row r="937">
      <c r="C937" s="15"/>
      <c r="D937" s="12"/>
      <c r="E937" s="12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</row>
    <row r="938">
      <c r="C938" s="15"/>
      <c r="D938" s="12"/>
      <c r="E938" s="12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</row>
    <row r="939">
      <c r="C939" s="15"/>
      <c r="D939" s="12"/>
      <c r="E939" s="12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</row>
    <row r="940">
      <c r="C940" s="15"/>
      <c r="D940" s="12"/>
      <c r="E940" s="12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</row>
    <row r="941">
      <c r="C941" s="15"/>
      <c r="D941" s="12"/>
      <c r="E941" s="12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</row>
    <row r="942">
      <c r="C942" s="15"/>
      <c r="D942" s="12"/>
      <c r="E942" s="12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</row>
    <row r="943">
      <c r="C943" s="15"/>
      <c r="D943" s="12"/>
      <c r="E943" s="12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</row>
    <row r="944">
      <c r="C944" s="15"/>
      <c r="D944" s="12"/>
      <c r="E944" s="12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</row>
    <row r="945">
      <c r="C945" s="15"/>
      <c r="D945" s="12"/>
      <c r="E945" s="12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</row>
    <row r="946">
      <c r="C946" s="15"/>
      <c r="D946" s="12"/>
      <c r="E946" s="12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</row>
    <row r="947">
      <c r="C947" s="15"/>
      <c r="D947" s="12"/>
      <c r="E947" s="12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</row>
    <row r="948">
      <c r="C948" s="15"/>
      <c r="D948" s="12"/>
      <c r="E948" s="12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</row>
    <row r="949">
      <c r="C949" s="15"/>
      <c r="D949" s="12"/>
      <c r="E949" s="12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</row>
    <row r="950">
      <c r="C950" s="15"/>
      <c r="D950" s="12"/>
      <c r="E950" s="12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</row>
    <row r="951">
      <c r="C951" s="15"/>
      <c r="D951" s="12"/>
      <c r="E951" s="12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</row>
    <row r="952">
      <c r="C952" s="15"/>
      <c r="D952" s="12"/>
      <c r="E952" s="12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</row>
    <row r="953">
      <c r="C953" s="15"/>
      <c r="D953" s="12"/>
      <c r="E953" s="12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</row>
    <row r="954">
      <c r="C954" s="15"/>
      <c r="D954" s="12"/>
      <c r="E954" s="12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</row>
    <row r="955">
      <c r="C955" s="15"/>
      <c r="D955" s="12"/>
      <c r="E955" s="12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</row>
    <row r="956">
      <c r="C956" s="15"/>
      <c r="D956" s="12"/>
      <c r="E956" s="12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</row>
    <row r="957">
      <c r="C957" s="15"/>
      <c r="D957" s="12"/>
      <c r="E957" s="12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</row>
    <row r="958">
      <c r="C958" s="15"/>
      <c r="D958" s="12"/>
      <c r="E958" s="12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</row>
    <row r="959">
      <c r="C959" s="15"/>
      <c r="D959" s="12"/>
      <c r="E959" s="12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</row>
    <row r="960">
      <c r="C960" s="15"/>
      <c r="D960" s="12"/>
      <c r="E960" s="12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</row>
    <row r="961">
      <c r="C961" s="15"/>
      <c r="D961" s="12"/>
      <c r="E961" s="12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</row>
    <row r="962">
      <c r="C962" s="15"/>
      <c r="D962" s="12"/>
      <c r="E962" s="12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</row>
    <row r="963">
      <c r="C963" s="15"/>
      <c r="D963" s="12"/>
      <c r="E963" s="12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</row>
    <row r="964">
      <c r="C964" s="15"/>
      <c r="D964" s="12"/>
      <c r="E964" s="12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</row>
    <row r="965">
      <c r="C965" s="15"/>
      <c r="D965" s="12"/>
      <c r="E965" s="12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</row>
    <row r="966">
      <c r="C966" s="15"/>
      <c r="D966" s="12"/>
      <c r="E966" s="12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</row>
    <row r="967">
      <c r="C967" s="15"/>
      <c r="D967" s="12"/>
      <c r="E967" s="12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</row>
    <row r="968">
      <c r="C968" s="15"/>
      <c r="D968" s="12"/>
      <c r="E968" s="12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</row>
    <row r="969">
      <c r="C969" s="15"/>
      <c r="D969" s="12"/>
      <c r="E969" s="12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</row>
    <row r="970">
      <c r="C970" s="15"/>
      <c r="D970" s="12"/>
      <c r="E970" s="12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</row>
    <row r="971">
      <c r="C971" s="15"/>
      <c r="D971" s="12"/>
      <c r="E971" s="12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</row>
    <row r="972">
      <c r="C972" s="15"/>
      <c r="D972" s="12"/>
      <c r="E972" s="12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</row>
    <row r="973">
      <c r="C973" s="15"/>
      <c r="D973" s="12"/>
      <c r="E973" s="12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</row>
    <row r="974">
      <c r="C974" s="15"/>
      <c r="D974" s="12"/>
      <c r="E974" s="12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</row>
    <row r="975">
      <c r="C975" s="15"/>
      <c r="D975" s="12"/>
      <c r="E975" s="12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</row>
    <row r="976">
      <c r="C976" s="15"/>
      <c r="D976" s="12"/>
      <c r="E976" s="12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</row>
    <row r="977">
      <c r="C977" s="15"/>
      <c r="D977" s="12"/>
      <c r="E977" s="12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</row>
    <row r="978">
      <c r="C978" s="15"/>
      <c r="D978" s="12"/>
      <c r="E978" s="12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</row>
    <row r="979">
      <c r="C979" s="15"/>
      <c r="D979" s="12"/>
      <c r="E979" s="12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</row>
    <row r="980">
      <c r="C980" s="15"/>
      <c r="D980" s="12"/>
      <c r="E980" s="12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</row>
    <row r="981">
      <c r="C981" s="15"/>
      <c r="D981" s="12"/>
      <c r="E981" s="12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</row>
    <row r="982">
      <c r="C982" s="15"/>
      <c r="D982" s="12"/>
      <c r="E982" s="12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</row>
    <row r="983">
      <c r="C983" s="15"/>
      <c r="D983" s="12"/>
      <c r="E983" s="12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</row>
    <row r="984">
      <c r="C984" s="15"/>
      <c r="D984" s="12"/>
      <c r="E984" s="12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</row>
    <row r="985">
      <c r="C985" s="15"/>
      <c r="D985" s="12"/>
      <c r="E985" s="12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</row>
    <row r="986">
      <c r="C986" s="15"/>
      <c r="D986" s="12"/>
      <c r="E986" s="12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</row>
    <row r="987">
      <c r="C987" s="15"/>
      <c r="D987" s="12"/>
      <c r="E987" s="12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</row>
    <row r="988">
      <c r="C988" s="15"/>
      <c r="D988" s="12"/>
      <c r="E988" s="12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</row>
    <row r="989">
      <c r="C989" s="15"/>
      <c r="D989" s="12"/>
      <c r="E989" s="12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</row>
    <row r="990">
      <c r="C990" s="15"/>
      <c r="D990" s="12"/>
      <c r="E990" s="12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</row>
    <row r="991">
      <c r="C991" s="15"/>
      <c r="D991" s="12"/>
      <c r="E991" s="12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</row>
    <row r="992">
      <c r="C992" s="15"/>
      <c r="D992" s="12"/>
      <c r="E992" s="12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</row>
    <row r="993">
      <c r="C993" s="15"/>
      <c r="D993" s="12"/>
      <c r="E993" s="12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</row>
    <row r="994">
      <c r="C994" s="15"/>
      <c r="D994" s="12"/>
      <c r="E994" s="12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</row>
    <row r="995">
      <c r="C995" s="15"/>
      <c r="D995" s="12"/>
      <c r="E995" s="12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</row>
    <row r="996">
      <c r="C996" s="15"/>
      <c r="D996" s="12"/>
      <c r="E996" s="12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</row>
    <row r="997">
      <c r="C997" s="15"/>
      <c r="D997" s="12"/>
      <c r="E997" s="12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</row>
    <row r="998">
      <c r="C998" s="15"/>
      <c r="D998" s="12"/>
      <c r="E998" s="12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</row>
    <row r="999">
      <c r="C999" s="15"/>
      <c r="D999" s="12"/>
      <c r="E999" s="12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</row>
    <row r="1000">
      <c r="C1000" s="15"/>
      <c r="D1000" s="12"/>
      <c r="E1000" s="12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</row>
    <row r="1001">
      <c r="C1001" s="15"/>
      <c r="D1001" s="12"/>
      <c r="E1001" s="12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</row>
    <row r="1002">
      <c r="C1002" s="15"/>
      <c r="D1002" s="12"/>
      <c r="E1002" s="12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</row>
    <row r="1003">
      <c r="C1003" s="15"/>
      <c r="D1003" s="12"/>
      <c r="E1003" s="12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</row>
    <row r="1004">
      <c r="C1004" s="15"/>
      <c r="D1004" s="12"/>
      <c r="E1004" s="12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</row>
    <row r="1005">
      <c r="C1005" s="15"/>
      <c r="D1005" s="12"/>
      <c r="E1005" s="12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</row>
    <row r="1006">
      <c r="C1006" s="15"/>
      <c r="D1006" s="12"/>
      <c r="E1006" s="12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</row>
    <row r="1007">
      <c r="C1007" s="15"/>
      <c r="D1007" s="12"/>
      <c r="E1007" s="12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</row>
    <row r="1008">
      <c r="C1008" s="15"/>
      <c r="D1008" s="12"/>
      <c r="E1008" s="12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</row>
    <row r="1009">
      <c r="C1009" s="15"/>
      <c r="D1009" s="12"/>
      <c r="E1009" s="12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</row>
    <row r="1010">
      <c r="C1010" s="15"/>
      <c r="D1010" s="12"/>
      <c r="E1010" s="12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</row>
    <row r="1011">
      <c r="C1011" s="15"/>
      <c r="D1011" s="12"/>
      <c r="E1011" s="12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</row>
    <row r="1012">
      <c r="C1012" s="15"/>
      <c r="D1012" s="12"/>
      <c r="E1012" s="12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</row>
    <row r="1013">
      <c r="C1013" s="15"/>
      <c r="D1013" s="12"/>
      <c r="E1013" s="12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</row>
    <row r="1014">
      <c r="C1014" s="15"/>
      <c r="D1014" s="12"/>
      <c r="E1014" s="12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</row>
    <row r="1015">
      <c r="C1015" s="15"/>
      <c r="D1015" s="12"/>
      <c r="E1015" s="12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</row>
    <row r="1016">
      <c r="C1016" s="15"/>
      <c r="D1016" s="12"/>
      <c r="E1016" s="12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</row>
    <row r="1017">
      <c r="C1017" s="15"/>
      <c r="D1017" s="12"/>
      <c r="E1017" s="12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</row>
    <row r="1018">
      <c r="C1018" s="15"/>
      <c r="D1018" s="12"/>
      <c r="E1018" s="12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</row>
    <row r="1019">
      <c r="C1019" s="15"/>
      <c r="D1019" s="12"/>
      <c r="E1019" s="12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</row>
    <row r="1020">
      <c r="C1020" s="15"/>
      <c r="D1020" s="12"/>
      <c r="E1020" s="12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</row>
    <row r="1021">
      <c r="C1021" s="15"/>
      <c r="D1021" s="12"/>
      <c r="E1021" s="12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</row>
    <row r="1022">
      <c r="C1022" s="15"/>
      <c r="D1022" s="12"/>
      <c r="E1022" s="12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</row>
    <row r="1023">
      <c r="C1023" s="15"/>
      <c r="D1023" s="12"/>
      <c r="E1023" s="12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</row>
    <row r="1024">
      <c r="C1024" s="15"/>
      <c r="D1024" s="12"/>
      <c r="E1024" s="12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</row>
    <row r="1025">
      <c r="C1025" s="15"/>
      <c r="D1025" s="12"/>
      <c r="E1025" s="12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</row>
    <row r="1026">
      <c r="C1026" s="15"/>
      <c r="D1026" s="12"/>
      <c r="E1026" s="12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</row>
    <row r="1027">
      <c r="C1027" s="15"/>
      <c r="D1027" s="12"/>
      <c r="E1027" s="12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</row>
    <row r="1028">
      <c r="C1028" s="15"/>
      <c r="D1028" s="12"/>
      <c r="E1028" s="12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</row>
    <row r="1029">
      <c r="C1029" s="15"/>
      <c r="D1029" s="12"/>
      <c r="E1029" s="12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</row>
    <row r="1030">
      <c r="C1030" s="15"/>
      <c r="D1030" s="12"/>
      <c r="E1030" s="12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</row>
    <row r="1031">
      <c r="C1031" s="15"/>
      <c r="D1031" s="12"/>
      <c r="E1031" s="12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</row>
    <row r="1032">
      <c r="C1032" s="15"/>
      <c r="D1032" s="12"/>
      <c r="E1032" s="12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</row>
    <row r="1033">
      <c r="C1033" s="15"/>
      <c r="D1033" s="12"/>
      <c r="E1033" s="12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</row>
    <row r="1034">
      <c r="C1034" s="15"/>
      <c r="D1034" s="12"/>
      <c r="E1034" s="12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</row>
    <row r="1035">
      <c r="C1035" s="15"/>
      <c r="D1035" s="12"/>
      <c r="E1035" s="12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</row>
    <row r="1036">
      <c r="C1036" s="15"/>
      <c r="D1036" s="12"/>
      <c r="E1036" s="12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</row>
    <row r="1037">
      <c r="C1037" s="15"/>
      <c r="D1037" s="12"/>
      <c r="E1037" s="12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</row>
    <row r="1038">
      <c r="C1038" s="15"/>
      <c r="D1038" s="12"/>
      <c r="E1038" s="12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</row>
    <row r="1039">
      <c r="C1039" s="15"/>
      <c r="D1039" s="12"/>
      <c r="E1039" s="12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</row>
    <row r="1040">
      <c r="C1040" s="15"/>
      <c r="D1040" s="12"/>
      <c r="E1040" s="12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</row>
    <row r="1041">
      <c r="C1041" s="15"/>
      <c r="D1041" s="12"/>
      <c r="E1041" s="12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</row>
    <row r="1042">
      <c r="C1042" s="15"/>
      <c r="D1042" s="12"/>
      <c r="E1042" s="12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</row>
    <row r="1043">
      <c r="C1043" s="15"/>
      <c r="D1043" s="12"/>
      <c r="E1043" s="12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</row>
    <row r="1044">
      <c r="C1044" s="15"/>
      <c r="D1044" s="12"/>
      <c r="E1044" s="12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</row>
    <row r="1045">
      <c r="C1045" s="15"/>
      <c r="D1045" s="12"/>
      <c r="E1045" s="12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</row>
    <row r="1046">
      <c r="C1046" s="15"/>
      <c r="D1046" s="12"/>
      <c r="E1046" s="12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</row>
    <row r="1047">
      <c r="C1047" s="15"/>
      <c r="D1047" s="12"/>
      <c r="E1047" s="12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</row>
    <row r="1048">
      <c r="C1048" s="15"/>
      <c r="D1048" s="12"/>
      <c r="E1048" s="12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</row>
    <row r="1049">
      <c r="C1049" s="15"/>
      <c r="D1049" s="12"/>
      <c r="E1049" s="12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</row>
    <row r="1050">
      <c r="C1050" s="15"/>
      <c r="D1050" s="12"/>
      <c r="E1050" s="12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</row>
    <row r="1051">
      <c r="C1051" s="15"/>
      <c r="D1051" s="12"/>
      <c r="E1051" s="12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</row>
    <row r="1052">
      <c r="C1052" s="15"/>
      <c r="D1052" s="12"/>
      <c r="E1052" s="12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</row>
    <row r="1053">
      <c r="C1053" s="15"/>
      <c r="D1053" s="12"/>
      <c r="E1053" s="12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</row>
    <row r="1054">
      <c r="C1054" s="15"/>
      <c r="D1054" s="12"/>
      <c r="E1054" s="12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</row>
    <row r="1055">
      <c r="C1055" s="15"/>
      <c r="D1055" s="12"/>
      <c r="E1055" s="12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</row>
    <row r="1056">
      <c r="C1056" s="15"/>
      <c r="D1056" s="12"/>
      <c r="E1056" s="12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</row>
    <row r="1057">
      <c r="C1057" s="15"/>
      <c r="D1057" s="12"/>
      <c r="E1057" s="12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</row>
    <row r="1058">
      <c r="C1058" s="15"/>
      <c r="D1058" s="12"/>
      <c r="E1058" s="12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</row>
    <row r="1059">
      <c r="C1059" s="15"/>
      <c r="D1059" s="12"/>
      <c r="E1059" s="12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</row>
    <row r="1060">
      <c r="C1060" s="15"/>
      <c r="D1060" s="12"/>
      <c r="E1060" s="12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</row>
    <row r="1061">
      <c r="C1061" s="15"/>
      <c r="D1061" s="12"/>
      <c r="E1061" s="12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</row>
    <row r="1062">
      <c r="C1062" s="15"/>
      <c r="D1062" s="12"/>
      <c r="E1062" s="12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</row>
    <row r="1063">
      <c r="C1063" s="15"/>
      <c r="D1063" s="12"/>
      <c r="E1063" s="12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</row>
    <row r="1064">
      <c r="C1064" s="15"/>
      <c r="D1064" s="12"/>
      <c r="E1064" s="12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</row>
    <row r="1065">
      <c r="C1065" s="15"/>
      <c r="D1065" s="12"/>
      <c r="E1065" s="12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</row>
    <row r="1066">
      <c r="C1066" s="15"/>
      <c r="D1066" s="12"/>
      <c r="E1066" s="12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</row>
    <row r="1067">
      <c r="C1067" s="15"/>
      <c r="D1067" s="12"/>
      <c r="E1067" s="12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</row>
    <row r="1068">
      <c r="C1068" s="15"/>
      <c r="D1068" s="12"/>
      <c r="E1068" s="12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</row>
    <row r="1069">
      <c r="C1069" s="15"/>
      <c r="D1069" s="12"/>
      <c r="E1069" s="12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</row>
    <row r="1070">
      <c r="C1070" s="15"/>
      <c r="D1070" s="12"/>
      <c r="E1070" s="12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</row>
  </sheetData>
  <conditionalFormatting sqref="C1:C1070">
    <cfRule type="containsText" dxfId="0" priority="1" operator="containsText" text="KAS">
      <formula>NOT(ISERROR(SEARCH(("KAS"),(C1))))</formula>
    </cfRule>
  </conditionalFormatting>
  <conditionalFormatting sqref="C1:C1070">
    <cfRule type="containsText" dxfId="1" priority="2" operator="containsText" text="BIAYA">
      <formula>NOT(ISERROR(SEARCH(("BIAYA"),(C1))))</formula>
    </cfRule>
  </conditionalFormatting>
  <conditionalFormatting sqref="C1:C1070">
    <cfRule type="beginsWith" dxfId="2" priority="3" operator="beginsWith" text="OMZET">
      <formula>LEFT((C1),LEN("OMZET"))=("OMZET")</formula>
    </cfRule>
  </conditionalFormatting>
  <conditionalFormatting sqref="C1:C1070">
    <cfRule type="containsText" dxfId="3" priority="4" operator="containsText" text="INVESTOR">
      <formula>NOT(ISERROR(SEARCH(("INVESTOR"),(C1))))</formula>
    </cfRule>
  </conditionalFormatting>
  <conditionalFormatting sqref="C1:C1070">
    <cfRule type="containsText" dxfId="4" priority="5" operator="containsText" text="LABA">
      <formula>NOT(ISERROR(SEARCH(("LABA"),(C1))))</formula>
    </cfRule>
  </conditionalFormatting>
  <conditionalFormatting sqref="C1:C1070">
    <cfRule type="containsText" dxfId="5" priority="6" operator="containsText" text="SUPPLY">
      <formula>NOT(ISERROR(SEARCH(("SUPPLY"),(C1))))</formula>
    </cfRule>
  </conditionalFormatting>
  <conditionalFormatting sqref="C1:C1070">
    <cfRule type="containsText" dxfId="4" priority="7" operator="containsText" text="KOMISI">
      <formula>NOT(ISERROR(SEARCH(("KOMISI"),(C1))))</formula>
    </cfRule>
  </conditionalFormatting>
  <conditionalFormatting sqref="C1:C1070">
    <cfRule type="containsText" dxfId="0" priority="8" operator="containsText" text="TABUNGAN">
      <formula>NOT(ISERROR(SEARCH(("TABUNGAN"),(C1))))</formula>
    </cfRule>
  </conditionalFormatting>
  <conditionalFormatting sqref="C1:C1070">
    <cfRule type="containsText" dxfId="6" priority="9" operator="containsText" text="HUTANG">
      <formula>NOT(ISERROR(SEARCH(("HUTANG"),(C1))))</formula>
    </cfRule>
  </conditionalFormatting>
  <dataValidations>
    <dataValidation type="list" allowBlank="1" sqref="C2:C1070">
      <formula1>"KAS,BIAYA,OMZET,OMZET-TOKO,OMZET-ANWAR,OMZET-RIZAL,INVESTOR,SUBSIDI,LUNAS,SUPPLY,LABA,KOMISI,TABUNGAN,HUTANG,PIUTANG,PRIBADI-A,PRIBADI-S"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hidden="1" min="1" max="1" width="12.63"/>
    <col customWidth="1" min="3" max="3" width="19.5"/>
    <col customWidth="1" min="6" max="6" width="48.25"/>
    <col customWidth="1" min="7" max="7" width="13.63"/>
    <col customWidth="1" min="8" max="8" width="18.75"/>
    <col customWidth="1" min="9" max="9" width="16.38"/>
    <col customWidth="1" min="10" max="11" width="13.0"/>
    <col customWidth="1" min="12" max="12" width="14.88"/>
    <col customWidth="1" min="13" max="13" width="12.38"/>
    <col customWidth="1" min="14" max="14" width="17.38"/>
    <col customWidth="1" min="15" max="15" width="14.75"/>
    <col customWidth="1" min="16" max="16" width="15.0"/>
    <col customWidth="1" min="17" max="17" width="17.0"/>
    <col customWidth="1" min="18" max="18" width="3.7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1953</v>
      </c>
      <c r="M1" s="5" t="s">
        <v>11</v>
      </c>
      <c r="N1" s="6" t="s">
        <v>1954</v>
      </c>
      <c r="O1" s="6" t="s">
        <v>12</v>
      </c>
      <c r="P1" s="6" t="s">
        <v>13</v>
      </c>
      <c r="Q1" s="7" t="s">
        <v>14</v>
      </c>
    </row>
    <row r="2">
      <c r="A2" s="1" t="s">
        <v>15</v>
      </c>
      <c r="B2" s="8">
        <v>45777.0</v>
      </c>
      <c r="C2" s="1" t="s">
        <v>16</v>
      </c>
      <c r="D2" s="10">
        <v>2169400.0</v>
      </c>
      <c r="E2" s="12"/>
      <c r="F2" s="1" t="s">
        <v>2872</v>
      </c>
      <c r="G2" s="11">
        <f t="shared" ref="G2:G220" si="1">IF(OR(NOT(ISERROR(SEARCH("OMZET", C2))), NOT(ISERROR(SEARCH("PIUTANG", C2)))), IF(ROW()=2, D2, G1 + D2), IF(ROW()=2, 0, G1))</f>
        <v>0</v>
      </c>
      <c r="H2" s="11">
        <f t="shared" ref="H2:H220" si="2">IF(ROW()=2, 0, IF(OR(C2="BIAYA", C2="TABUNGAN"), H1 + E2, H1))</f>
        <v>0</v>
      </c>
      <c r="I2" s="11">
        <f t="shared" ref="I2:I220" si="3">IF(ROW()=2, 0, IF(OR(C2="SUPPLY", C2="HUTANG"), I1+E2, I1))</f>
        <v>0</v>
      </c>
      <c r="J2" s="11">
        <f> IF(ROW()=2, D2 - E2, J1 + D2 - E2)</f>
        <v>2169400</v>
      </c>
      <c r="K2" s="11">
        <f t="shared" ref="K2:K220" si="4">G2 - (H2 + I2)</f>
        <v>0</v>
      </c>
      <c r="L2" s="11">
        <f t="shared" ref="L2:L220" si="5">IF(C2="PRIBADI-A", IF(ROW()=2, IF(D2, -D2, E2), IF(D2, L1-D2, L1+E2)), IF(ROW()=2, 0, L1))</f>
        <v>0</v>
      </c>
      <c r="M2" s="11">
        <f t="shared" ref="M2:M220" si="6">IF(C2="PRIBADI-S", IF(ROW()=2, IF(D2, -D2, E2), IF(D2, M1-D2, M1+E2)), IF(ROW()=2, 0, M1))</f>
        <v>0</v>
      </c>
      <c r="N2" s="11">
        <f t="shared" ref="N2:N78" si="7">(K2/3)-L2</f>
        <v>0</v>
      </c>
      <c r="O2" s="11">
        <f t="shared" ref="O2:O78" si="8">(K2/3)-M2</f>
        <v>0</v>
      </c>
      <c r="P2" s="11">
        <f t="shared" ref="P2:P78" si="9">K2/3</f>
        <v>0</v>
      </c>
      <c r="Q2" s="11">
        <f t="shared" ref="Q2:Q220" si="10">IF(AND(NOT(ISERROR(SEARCH("Cahaya", F2))), OR(C2="INVESTOR", C2="BIAYA")), IF(ROW()=2, IF(D2, -D2, E2), IF(D2, Q1-D2, Q1+E2)), IF(ROW()=2, 0, Q1))</f>
        <v>0</v>
      </c>
    </row>
    <row r="3">
      <c r="A3" s="1" t="s">
        <v>24</v>
      </c>
      <c r="B3" s="8">
        <v>45777.0</v>
      </c>
      <c r="C3" s="1" t="s">
        <v>1982</v>
      </c>
      <c r="D3" s="12"/>
      <c r="E3" s="10">
        <v>1654533.0</v>
      </c>
      <c r="F3" s="1" t="s">
        <v>4730</v>
      </c>
      <c r="G3" s="11">
        <f t="shared" si="1"/>
        <v>0</v>
      </c>
      <c r="H3" s="11">
        <f t="shared" si="2"/>
        <v>0</v>
      </c>
      <c r="I3" s="11">
        <f t="shared" si="3"/>
        <v>0</v>
      </c>
      <c r="J3" s="9">
        <v>2169400.0</v>
      </c>
      <c r="K3" s="11">
        <f t="shared" si="4"/>
        <v>0</v>
      </c>
      <c r="L3" s="11">
        <f t="shared" si="5"/>
        <v>1654533</v>
      </c>
      <c r="M3" s="11">
        <f t="shared" si="6"/>
        <v>0</v>
      </c>
      <c r="N3" s="11">
        <f t="shared" si="7"/>
        <v>-1654533</v>
      </c>
      <c r="O3" s="11">
        <f t="shared" si="8"/>
        <v>0</v>
      </c>
      <c r="P3" s="11">
        <f t="shared" si="9"/>
        <v>0</v>
      </c>
      <c r="Q3" s="11">
        <f t="shared" si="10"/>
        <v>0</v>
      </c>
    </row>
    <row r="4">
      <c r="A4" s="1" t="s">
        <v>4731</v>
      </c>
      <c r="B4" s="8">
        <v>45777.0</v>
      </c>
      <c r="C4" s="1" t="s">
        <v>22</v>
      </c>
      <c r="D4" s="12"/>
      <c r="E4" s="10">
        <v>1421533.0</v>
      </c>
      <c r="F4" s="1" t="s">
        <v>119</v>
      </c>
      <c r="G4" s="11">
        <f t="shared" si="1"/>
        <v>0</v>
      </c>
      <c r="H4" s="11">
        <f t="shared" si="2"/>
        <v>0</v>
      </c>
      <c r="I4" s="11">
        <f t="shared" si="3"/>
        <v>0</v>
      </c>
      <c r="J4" s="9">
        <v>2169400.0</v>
      </c>
      <c r="K4" s="11">
        <f t="shared" si="4"/>
        <v>0</v>
      </c>
      <c r="L4" s="11">
        <f t="shared" si="5"/>
        <v>1654533</v>
      </c>
      <c r="M4" s="11">
        <f t="shared" si="6"/>
        <v>1421533</v>
      </c>
      <c r="N4" s="11">
        <f t="shared" si="7"/>
        <v>-1654533</v>
      </c>
      <c r="O4" s="11">
        <f t="shared" si="8"/>
        <v>-1421533</v>
      </c>
      <c r="P4" s="11">
        <f t="shared" si="9"/>
        <v>0</v>
      </c>
      <c r="Q4" s="11">
        <f t="shared" si="10"/>
        <v>0</v>
      </c>
    </row>
    <row r="5">
      <c r="A5" s="1" t="s">
        <v>4732</v>
      </c>
      <c r="B5" s="8">
        <v>45778.0</v>
      </c>
      <c r="C5" s="1" t="s">
        <v>6</v>
      </c>
      <c r="D5" s="10">
        <v>130000.0</v>
      </c>
      <c r="E5" s="12"/>
      <c r="F5" s="1" t="s">
        <v>4733</v>
      </c>
      <c r="G5" s="11">
        <f t="shared" si="1"/>
        <v>130000</v>
      </c>
      <c r="H5" s="11">
        <f t="shared" si="2"/>
        <v>0</v>
      </c>
      <c r="I5" s="11">
        <f t="shared" si="3"/>
        <v>0</v>
      </c>
      <c r="J5" s="11">
        <f t="shared" ref="J5:J220" si="11"> IF(ROW()=2, D5 - E5, J4 + D5 - E5)</f>
        <v>2299400</v>
      </c>
      <c r="K5" s="11">
        <f t="shared" si="4"/>
        <v>130000</v>
      </c>
      <c r="L5" s="11">
        <f t="shared" si="5"/>
        <v>1654533</v>
      </c>
      <c r="M5" s="11">
        <f t="shared" si="6"/>
        <v>1421533</v>
      </c>
      <c r="N5" s="11">
        <f t="shared" si="7"/>
        <v>-1611199.667</v>
      </c>
      <c r="O5" s="11">
        <f t="shared" si="8"/>
        <v>-1378199.667</v>
      </c>
      <c r="P5" s="11">
        <f t="shared" si="9"/>
        <v>43333.33333</v>
      </c>
      <c r="Q5" s="11">
        <f t="shared" si="10"/>
        <v>0</v>
      </c>
    </row>
    <row r="6">
      <c r="A6" s="1" t="s">
        <v>4734</v>
      </c>
      <c r="B6" s="8">
        <v>45778.0</v>
      </c>
      <c r="C6" s="1" t="s">
        <v>6</v>
      </c>
      <c r="D6" s="10">
        <v>1874000.0</v>
      </c>
      <c r="E6" s="12"/>
      <c r="F6" s="1" t="s">
        <v>4735</v>
      </c>
      <c r="G6" s="11">
        <f t="shared" si="1"/>
        <v>2004000</v>
      </c>
      <c r="H6" s="11">
        <f t="shared" si="2"/>
        <v>0</v>
      </c>
      <c r="I6" s="11">
        <f t="shared" si="3"/>
        <v>0</v>
      </c>
      <c r="J6" s="11">
        <f t="shared" si="11"/>
        <v>4173400</v>
      </c>
      <c r="K6" s="11">
        <f t="shared" si="4"/>
        <v>2004000</v>
      </c>
      <c r="L6" s="11">
        <f t="shared" si="5"/>
        <v>1654533</v>
      </c>
      <c r="M6" s="11">
        <f t="shared" si="6"/>
        <v>1421533</v>
      </c>
      <c r="N6" s="11">
        <f t="shared" si="7"/>
        <v>-986533</v>
      </c>
      <c r="O6" s="11">
        <f t="shared" si="8"/>
        <v>-753533</v>
      </c>
      <c r="P6" s="11">
        <f t="shared" si="9"/>
        <v>668000</v>
      </c>
      <c r="Q6" s="11">
        <f t="shared" si="10"/>
        <v>0</v>
      </c>
    </row>
    <row r="7">
      <c r="A7" s="1" t="s">
        <v>4736</v>
      </c>
      <c r="B7" s="8">
        <v>45778.0</v>
      </c>
      <c r="C7" s="1" t="s">
        <v>6</v>
      </c>
      <c r="D7" s="10">
        <v>112000.0</v>
      </c>
      <c r="E7" s="12"/>
      <c r="F7" s="1" t="s">
        <v>2872</v>
      </c>
      <c r="G7" s="11">
        <f t="shared" si="1"/>
        <v>2116000</v>
      </c>
      <c r="H7" s="11">
        <f t="shared" si="2"/>
        <v>0</v>
      </c>
      <c r="I7" s="11">
        <f t="shared" si="3"/>
        <v>0</v>
      </c>
      <c r="J7" s="11">
        <f t="shared" si="11"/>
        <v>4285400</v>
      </c>
      <c r="K7" s="11">
        <f t="shared" si="4"/>
        <v>2116000</v>
      </c>
      <c r="L7" s="11">
        <f t="shared" si="5"/>
        <v>1654533</v>
      </c>
      <c r="M7" s="11">
        <f t="shared" si="6"/>
        <v>1421533</v>
      </c>
      <c r="N7" s="11">
        <f t="shared" si="7"/>
        <v>-949199.6667</v>
      </c>
      <c r="O7" s="11">
        <f t="shared" si="8"/>
        <v>-716199.6667</v>
      </c>
      <c r="P7" s="11">
        <f t="shared" si="9"/>
        <v>705333.3333</v>
      </c>
      <c r="Q7" s="11">
        <f t="shared" si="10"/>
        <v>0</v>
      </c>
    </row>
    <row r="8">
      <c r="A8" s="1" t="s">
        <v>4737</v>
      </c>
      <c r="B8" s="8">
        <v>45778.0</v>
      </c>
      <c r="C8" s="1" t="s">
        <v>6</v>
      </c>
      <c r="D8" s="10">
        <v>120000.0</v>
      </c>
      <c r="E8" s="12"/>
      <c r="F8" s="1" t="s">
        <v>4738</v>
      </c>
      <c r="G8" s="11">
        <f t="shared" si="1"/>
        <v>2236000</v>
      </c>
      <c r="H8" s="11">
        <f t="shared" si="2"/>
        <v>0</v>
      </c>
      <c r="I8" s="11">
        <f t="shared" si="3"/>
        <v>0</v>
      </c>
      <c r="J8" s="11">
        <f t="shared" si="11"/>
        <v>4405400</v>
      </c>
      <c r="K8" s="11">
        <f t="shared" si="4"/>
        <v>2236000</v>
      </c>
      <c r="L8" s="11">
        <f t="shared" si="5"/>
        <v>1654533</v>
      </c>
      <c r="M8" s="11">
        <f t="shared" si="6"/>
        <v>1421533</v>
      </c>
      <c r="N8" s="11">
        <f t="shared" si="7"/>
        <v>-909199.6667</v>
      </c>
      <c r="O8" s="11">
        <f t="shared" si="8"/>
        <v>-676199.6667</v>
      </c>
      <c r="P8" s="11">
        <f t="shared" si="9"/>
        <v>745333.3333</v>
      </c>
      <c r="Q8" s="11">
        <f t="shared" si="10"/>
        <v>0</v>
      </c>
    </row>
    <row r="9">
      <c r="A9" s="1" t="s">
        <v>4739</v>
      </c>
      <c r="B9" s="8">
        <v>45778.0</v>
      </c>
      <c r="C9" s="1" t="s">
        <v>6</v>
      </c>
      <c r="D9" s="10">
        <v>170000.0</v>
      </c>
      <c r="E9" s="12"/>
      <c r="F9" s="1" t="s">
        <v>4740</v>
      </c>
      <c r="G9" s="11">
        <f t="shared" si="1"/>
        <v>2406000</v>
      </c>
      <c r="H9" s="11">
        <f t="shared" si="2"/>
        <v>0</v>
      </c>
      <c r="I9" s="11">
        <f t="shared" si="3"/>
        <v>0</v>
      </c>
      <c r="J9" s="11">
        <f t="shared" si="11"/>
        <v>4575400</v>
      </c>
      <c r="K9" s="11">
        <f t="shared" si="4"/>
        <v>2406000</v>
      </c>
      <c r="L9" s="11">
        <f t="shared" si="5"/>
        <v>1654533</v>
      </c>
      <c r="M9" s="11">
        <f t="shared" si="6"/>
        <v>1421533</v>
      </c>
      <c r="N9" s="11">
        <f t="shared" si="7"/>
        <v>-852533</v>
      </c>
      <c r="O9" s="11">
        <f t="shared" si="8"/>
        <v>-619533</v>
      </c>
      <c r="P9" s="11">
        <f t="shared" si="9"/>
        <v>802000</v>
      </c>
      <c r="Q9" s="11">
        <f t="shared" si="10"/>
        <v>0</v>
      </c>
    </row>
    <row r="10">
      <c r="A10" s="1" t="s">
        <v>4741</v>
      </c>
      <c r="B10" s="8">
        <v>45781.0</v>
      </c>
      <c r="C10" s="1" t="s">
        <v>1969</v>
      </c>
      <c r="D10" s="10">
        <v>1210000.0</v>
      </c>
      <c r="E10" s="12"/>
      <c r="F10" s="1" t="s">
        <v>4742</v>
      </c>
      <c r="G10" s="11">
        <f t="shared" si="1"/>
        <v>3616000</v>
      </c>
      <c r="H10" s="11">
        <f t="shared" si="2"/>
        <v>0</v>
      </c>
      <c r="I10" s="11">
        <f t="shared" si="3"/>
        <v>0</v>
      </c>
      <c r="J10" s="11">
        <f t="shared" si="11"/>
        <v>5785400</v>
      </c>
      <c r="K10" s="11">
        <f t="shared" si="4"/>
        <v>3616000</v>
      </c>
      <c r="L10" s="11">
        <f t="shared" si="5"/>
        <v>1654533</v>
      </c>
      <c r="M10" s="11">
        <f t="shared" si="6"/>
        <v>1421533</v>
      </c>
      <c r="N10" s="11">
        <f t="shared" si="7"/>
        <v>-449199.6667</v>
      </c>
      <c r="O10" s="11">
        <f t="shared" si="8"/>
        <v>-216199.6667</v>
      </c>
      <c r="P10" s="11">
        <f t="shared" si="9"/>
        <v>1205333.333</v>
      </c>
      <c r="Q10" s="11">
        <f t="shared" si="10"/>
        <v>0</v>
      </c>
    </row>
    <row r="11">
      <c r="A11" s="1" t="s">
        <v>4743</v>
      </c>
      <c r="B11" s="8">
        <v>45781.0</v>
      </c>
      <c r="C11" s="1" t="s">
        <v>25</v>
      </c>
      <c r="D11" s="12"/>
      <c r="E11" s="10">
        <v>384000.0</v>
      </c>
      <c r="F11" s="1" t="s">
        <v>4744</v>
      </c>
      <c r="G11" s="11">
        <f t="shared" si="1"/>
        <v>3616000</v>
      </c>
      <c r="H11" s="11">
        <f t="shared" si="2"/>
        <v>384000</v>
      </c>
      <c r="I11" s="11">
        <f t="shared" si="3"/>
        <v>0</v>
      </c>
      <c r="J11" s="11">
        <f t="shared" si="11"/>
        <v>5401400</v>
      </c>
      <c r="K11" s="11">
        <f t="shared" si="4"/>
        <v>3232000</v>
      </c>
      <c r="L11" s="11">
        <f t="shared" si="5"/>
        <v>1654533</v>
      </c>
      <c r="M11" s="11">
        <f t="shared" si="6"/>
        <v>1421533</v>
      </c>
      <c r="N11" s="11">
        <f t="shared" si="7"/>
        <v>-577199.6667</v>
      </c>
      <c r="O11" s="11">
        <f t="shared" si="8"/>
        <v>-344199.6667</v>
      </c>
      <c r="P11" s="11">
        <f t="shared" si="9"/>
        <v>1077333.333</v>
      </c>
      <c r="Q11" s="11">
        <f t="shared" si="10"/>
        <v>0</v>
      </c>
    </row>
    <row r="12">
      <c r="A12" s="1" t="s">
        <v>4745</v>
      </c>
      <c r="B12" s="8">
        <v>45781.0</v>
      </c>
      <c r="C12" s="1" t="s">
        <v>1982</v>
      </c>
      <c r="D12" s="12"/>
      <c r="E12" s="10">
        <v>1349000.0</v>
      </c>
      <c r="F12" s="1" t="s">
        <v>3275</v>
      </c>
      <c r="G12" s="11">
        <f t="shared" si="1"/>
        <v>3616000</v>
      </c>
      <c r="H12" s="11">
        <f t="shared" si="2"/>
        <v>384000</v>
      </c>
      <c r="I12" s="11">
        <f t="shared" si="3"/>
        <v>0</v>
      </c>
      <c r="J12" s="11">
        <f t="shared" si="11"/>
        <v>4052400</v>
      </c>
      <c r="K12" s="11">
        <f t="shared" si="4"/>
        <v>3232000</v>
      </c>
      <c r="L12" s="11">
        <f t="shared" si="5"/>
        <v>3003533</v>
      </c>
      <c r="M12" s="11">
        <f t="shared" si="6"/>
        <v>1421533</v>
      </c>
      <c r="N12" s="11">
        <f t="shared" si="7"/>
        <v>-1926199.667</v>
      </c>
      <c r="O12" s="11">
        <f t="shared" si="8"/>
        <v>-344199.6667</v>
      </c>
      <c r="P12" s="11">
        <f t="shared" si="9"/>
        <v>1077333.333</v>
      </c>
      <c r="Q12" s="11">
        <f t="shared" si="10"/>
        <v>0</v>
      </c>
    </row>
    <row r="13">
      <c r="A13" s="1" t="s">
        <v>4746</v>
      </c>
      <c r="B13" s="8">
        <v>45781.0</v>
      </c>
      <c r="C13" s="1" t="s">
        <v>25</v>
      </c>
      <c r="D13" s="12"/>
      <c r="E13" s="10">
        <v>439000.0</v>
      </c>
      <c r="F13" s="1" t="s">
        <v>4747</v>
      </c>
      <c r="G13" s="11">
        <f t="shared" si="1"/>
        <v>3616000</v>
      </c>
      <c r="H13" s="11">
        <f t="shared" si="2"/>
        <v>823000</v>
      </c>
      <c r="I13" s="11">
        <f t="shared" si="3"/>
        <v>0</v>
      </c>
      <c r="J13" s="11">
        <f t="shared" si="11"/>
        <v>3613400</v>
      </c>
      <c r="K13" s="11">
        <f t="shared" si="4"/>
        <v>2793000</v>
      </c>
      <c r="L13" s="11">
        <f t="shared" si="5"/>
        <v>3003533</v>
      </c>
      <c r="M13" s="11">
        <f t="shared" si="6"/>
        <v>1421533</v>
      </c>
      <c r="N13" s="11">
        <f t="shared" si="7"/>
        <v>-2072533</v>
      </c>
      <c r="O13" s="11">
        <f t="shared" si="8"/>
        <v>-490533</v>
      </c>
      <c r="P13" s="11">
        <f t="shared" si="9"/>
        <v>931000</v>
      </c>
      <c r="Q13" s="11">
        <f t="shared" si="10"/>
        <v>0</v>
      </c>
    </row>
    <row r="14">
      <c r="A14" s="1" t="s">
        <v>4748</v>
      </c>
      <c r="B14" s="8">
        <v>45781.0</v>
      </c>
      <c r="C14" s="1" t="s">
        <v>25</v>
      </c>
      <c r="D14" s="12"/>
      <c r="E14" s="10">
        <v>390000.0</v>
      </c>
      <c r="F14" s="1" t="s">
        <v>527</v>
      </c>
      <c r="G14" s="11">
        <f t="shared" si="1"/>
        <v>3616000</v>
      </c>
      <c r="H14" s="11">
        <f t="shared" si="2"/>
        <v>1213000</v>
      </c>
      <c r="I14" s="11">
        <f t="shared" si="3"/>
        <v>0</v>
      </c>
      <c r="J14" s="11">
        <f t="shared" si="11"/>
        <v>3223400</v>
      </c>
      <c r="K14" s="11">
        <f t="shared" si="4"/>
        <v>2403000</v>
      </c>
      <c r="L14" s="11">
        <f t="shared" si="5"/>
        <v>3003533</v>
      </c>
      <c r="M14" s="11">
        <f t="shared" si="6"/>
        <v>1421533</v>
      </c>
      <c r="N14" s="11">
        <f t="shared" si="7"/>
        <v>-2202533</v>
      </c>
      <c r="O14" s="11">
        <f t="shared" si="8"/>
        <v>-620533</v>
      </c>
      <c r="P14" s="11">
        <f t="shared" si="9"/>
        <v>801000</v>
      </c>
      <c r="Q14" s="11">
        <f t="shared" si="10"/>
        <v>0</v>
      </c>
    </row>
    <row r="15">
      <c r="A15" s="1" t="s">
        <v>4749</v>
      </c>
      <c r="B15" s="8">
        <v>45781.0</v>
      </c>
      <c r="C15" s="1" t="s">
        <v>25</v>
      </c>
      <c r="D15" s="12"/>
      <c r="E15" s="10">
        <v>81000.0</v>
      </c>
      <c r="F15" s="1" t="s">
        <v>4750</v>
      </c>
      <c r="G15" s="11">
        <f t="shared" si="1"/>
        <v>3616000</v>
      </c>
      <c r="H15" s="11">
        <f t="shared" si="2"/>
        <v>1294000</v>
      </c>
      <c r="I15" s="11">
        <f t="shared" si="3"/>
        <v>0</v>
      </c>
      <c r="J15" s="11">
        <f t="shared" si="11"/>
        <v>3142400</v>
      </c>
      <c r="K15" s="11">
        <f t="shared" si="4"/>
        <v>2322000</v>
      </c>
      <c r="L15" s="11">
        <f t="shared" si="5"/>
        <v>3003533</v>
      </c>
      <c r="M15" s="11">
        <f t="shared" si="6"/>
        <v>1421533</v>
      </c>
      <c r="N15" s="11">
        <f t="shared" si="7"/>
        <v>-2229533</v>
      </c>
      <c r="O15" s="11">
        <f t="shared" si="8"/>
        <v>-647533</v>
      </c>
      <c r="P15" s="11">
        <f t="shared" si="9"/>
        <v>774000</v>
      </c>
      <c r="Q15" s="11">
        <f t="shared" si="10"/>
        <v>0</v>
      </c>
    </row>
    <row r="16">
      <c r="A16" s="1" t="s">
        <v>4751</v>
      </c>
      <c r="B16" s="8">
        <v>45781.0</v>
      </c>
      <c r="C16" s="1" t="s">
        <v>25</v>
      </c>
      <c r="D16" s="12"/>
      <c r="E16" s="10">
        <v>40000.0</v>
      </c>
      <c r="F16" s="1" t="s">
        <v>4752</v>
      </c>
      <c r="G16" s="11">
        <f t="shared" si="1"/>
        <v>3616000</v>
      </c>
      <c r="H16" s="11">
        <f t="shared" si="2"/>
        <v>1334000</v>
      </c>
      <c r="I16" s="11">
        <f t="shared" si="3"/>
        <v>0</v>
      </c>
      <c r="J16" s="11">
        <f t="shared" si="11"/>
        <v>3102400</v>
      </c>
      <c r="K16" s="11">
        <f t="shared" si="4"/>
        <v>2282000</v>
      </c>
      <c r="L16" s="11">
        <f t="shared" si="5"/>
        <v>3003533</v>
      </c>
      <c r="M16" s="11">
        <f t="shared" si="6"/>
        <v>1421533</v>
      </c>
      <c r="N16" s="11">
        <f t="shared" si="7"/>
        <v>-2242866.333</v>
      </c>
      <c r="O16" s="11">
        <f t="shared" si="8"/>
        <v>-660866.3333</v>
      </c>
      <c r="P16" s="11">
        <f t="shared" si="9"/>
        <v>760666.6667</v>
      </c>
      <c r="Q16" s="11">
        <f t="shared" si="10"/>
        <v>0</v>
      </c>
    </row>
    <row r="17">
      <c r="A17" s="1" t="s">
        <v>4753</v>
      </c>
      <c r="B17" s="8">
        <v>45781.0</v>
      </c>
      <c r="C17" s="1" t="s">
        <v>25</v>
      </c>
      <c r="D17" s="12"/>
      <c r="E17" s="10">
        <v>200000.0</v>
      </c>
      <c r="F17" s="1" t="s">
        <v>53</v>
      </c>
      <c r="G17" s="11">
        <f t="shared" si="1"/>
        <v>3616000</v>
      </c>
      <c r="H17" s="11">
        <f t="shared" si="2"/>
        <v>1534000</v>
      </c>
      <c r="I17" s="11">
        <f t="shared" si="3"/>
        <v>0</v>
      </c>
      <c r="J17" s="11">
        <f t="shared" si="11"/>
        <v>2902400</v>
      </c>
      <c r="K17" s="11">
        <f t="shared" si="4"/>
        <v>2082000</v>
      </c>
      <c r="L17" s="11">
        <f t="shared" si="5"/>
        <v>3003533</v>
      </c>
      <c r="M17" s="11">
        <f t="shared" si="6"/>
        <v>1421533</v>
      </c>
      <c r="N17" s="11">
        <f t="shared" si="7"/>
        <v>-2309533</v>
      </c>
      <c r="O17" s="11">
        <f t="shared" si="8"/>
        <v>-727533</v>
      </c>
      <c r="P17" s="11">
        <f t="shared" si="9"/>
        <v>694000</v>
      </c>
      <c r="Q17" s="11">
        <f t="shared" si="10"/>
        <v>200000</v>
      </c>
    </row>
    <row r="18">
      <c r="A18" s="1" t="s">
        <v>4754</v>
      </c>
      <c r="B18" s="8">
        <v>45781.0</v>
      </c>
      <c r="C18" s="1" t="s">
        <v>1969</v>
      </c>
      <c r="D18" s="10">
        <v>520000.0</v>
      </c>
      <c r="E18" s="12"/>
      <c r="F18" s="1" t="s">
        <v>4755</v>
      </c>
      <c r="G18" s="11">
        <f t="shared" si="1"/>
        <v>4136000</v>
      </c>
      <c r="H18" s="11">
        <f t="shared" si="2"/>
        <v>1534000</v>
      </c>
      <c r="I18" s="11">
        <f t="shared" si="3"/>
        <v>0</v>
      </c>
      <c r="J18" s="11">
        <f t="shared" si="11"/>
        <v>3422400</v>
      </c>
      <c r="K18" s="11">
        <f t="shared" si="4"/>
        <v>2602000</v>
      </c>
      <c r="L18" s="11">
        <f t="shared" si="5"/>
        <v>3003533</v>
      </c>
      <c r="M18" s="11">
        <f t="shared" si="6"/>
        <v>1421533</v>
      </c>
      <c r="N18" s="11">
        <f t="shared" si="7"/>
        <v>-2136199.667</v>
      </c>
      <c r="O18" s="11">
        <f t="shared" si="8"/>
        <v>-554199.6667</v>
      </c>
      <c r="P18" s="11">
        <f t="shared" si="9"/>
        <v>867333.3333</v>
      </c>
      <c r="Q18" s="11">
        <f t="shared" si="10"/>
        <v>200000</v>
      </c>
    </row>
    <row r="19">
      <c r="A19" s="1" t="s">
        <v>4756</v>
      </c>
      <c r="B19" s="8">
        <v>45781.0</v>
      </c>
      <c r="C19" s="1" t="s">
        <v>25</v>
      </c>
      <c r="D19" s="12"/>
      <c r="E19" s="10">
        <v>20000.0</v>
      </c>
      <c r="F19" s="1" t="s">
        <v>307</v>
      </c>
      <c r="G19" s="11">
        <f t="shared" si="1"/>
        <v>4136000</v>
      </c>
      <c r="H19" s="11">
        <f t="shared" si="2"/>
        <v>1554000</v>
      </c>
      <c r="I19" s="11">
        <f t="shared" si="3"/>
        <v>0</v>
      </c>
      <c r="J19" s="11">
        <f t="shared" si="11"/>
        <v>3402400</v>
      </c>
      <c r="K19" s="11">
        <f t="shared" si="4"/>
        <v>2582000</v>
      </c>
      <c r="L19" s="11">
        <f t="shared" si="5"/>
        <v>3003533</v>
      </c>
      <c r="M19" s="11">
        <f t="shared" si="6"/>
        <v>1421533</v>
      </c>
      <c r="N19" s="11">
        <f t="shared" si="7"/>
        <v>-2142866.333</v>
      </c>
      <c r="O19" s="11">
        <f t="shared" si="8"/>
        <v>-560866.3333</v>
      </c>
      <c r="P19" s="11">
        <f t="shared" si="9"/>
        <v>860666.6667</v>
      </c>
      <c r="Q19" s="11">
        <f t="shared" si="10"/>
        <v>200000</v>
      </c>
    </row>
    <row r="20">
      <c r="A20" s="1" t="s">
        <v>4757</v>
      </c>
      <c r="B20" s="8">
        <v>45781.0</v>
      </c>
      <c r="C20" s="1" t="s">
        <v>25</v>
      </c>
      <c r="D20" s="12"/>
      <c r="E20" s="10">
        <v>32000.0</v>
      </c>
      <c r="F20" s="1" t="s">
        <v>4758</v>
      </c>
      <c r="G20" s="11">
        <f t="shared" si="1"/>
        <v>4136000</v>
      </c>
      <c r="H20" s="11">
        <f t="shared" si="2"/>
        <v>1586000</v>
      </c>
      <c r="I20" s="11">
        <f t="shared" si="3"/>
        <v>0</v>
      </c>
      <c r="J20" s="11">
        <f t="shared" si="11"/>
        <v>3370400</v>
      </c>
      <c r="K20" s="11">
        <f t="shared" si="4"/>
        <v>2550000</v>
      </c>
      <c r="L20" s="11">
        <f t="shared" si="5"/>
        <v>3003533</v>
      </c>
      <c r="M20" s="11">
        <f t="shared" si="6"/>
        <v>1421533</v>
      </c>
      <c r="N20" s="11">
        <f t="shared" si="7"/>
        <v>-2153533</v>
      </c>
      <c r="O20" s="11">
        <f t="shared" si="8"/>
        <v>-571533</v>
      </c>
      <c r="P20" s="11">
        <f t="shared" si="9"/>
        <v>850000</v>
      </c>
      <c r="Q20" s="11">
        <f t="shared" si="10"/>
        <v>200000</v>
      </c>
    </row>
    <row r="21">
      <c r="A21" s="1" t="s">
        <v>4759</v>
      </c>
      <c r="B21" s="8">
        <v>45781.0</v>
      </c>
      <c r="C21" s="1" t="s">
        <v>22</v>
      </c>
      <c r="D21" s="12"/>
      <c r="E21" s="10">
        <v>290930.0</v>
      </c>
      <c r="F21" s="1" t="s">
        <v>30</v>
      </c>
      <c r="G21" s="11">
        <f t="shared" si="1"/>
        <v>4136000</v>
      </c>
      <c r="H21" s="11">
        <f t="shared" si="2"/>
        <v>1586000</v>
      </c>
      <c r="I21" s="11">
        <f t="shared" si="3"/>
        <v>0</v>
      </c>
      <c r="J21" s="11">
        <f t="shared" si="11"/>
        <v>3079470</v>
      </c>
      <c r="K21" s="11">
        <f t="shared" si="4"/>
        <v>2550000</v>
      </c>
      <c r="L21" s="11">
        <f t="shared" si="5"/>
        <v>3003533</v>
      </c>
      <c r="M21" s="11">
        <f t="shared" si="6"/>
        <v>1712463</v>
      </c>
      <c r="N21" s="11">
        <f t="shared" si="7"/>
        <v>-2153533</v>
      </c>
      <c r="O21" s="11">
        <f t="shared" si="8"/>
        <v>-862463</v>
      </c>
      <c r="P21" s="11">
        <f t="shared" si="9"/>
        <v>850000</v>
      </c>
      <c r="Q21" s="11">
        <f t="shared" si="10"/>
        <v>200000</v>
      </c>
    </row>
    <row r="22">
      <c r="A22" s="1" t="s">
        <v>4760</v>
      </c>
      <c r="B22" s="8">
        <v>45782.0</v>
      </c>
      <c r="C22" s="1" t="s">
        <v>25</v>
      </c>
      <c r="D22" s="12"/>
      <c r="E22" s="10">
        <v>100000.0</v>
      </c>
      <c r="F22" s="1" t="s">
        <v>4761</v>
      </c>
      <c r="G22" s="11">
        <f t="shared" si="1"/>
        <v>4136000</v>
      </c>
      <c r="H22" s="11">
        <f t="shared" si="2"/>
        <v>1686000</v>
      </c>
      <c r="I22" s="11">
        <f t="shared" si="3"/>
        <v>0</v>
      </c>
      <c r="J22" s="11">
        <f t="shared" si="11"/>
        <v>2979470</v>
      </c>
      <c r="K22" s="11">
        <f t="shared" si="4"/>
        <v>2450000</v>
      </c>
      <c r="L22" s="11">
        <f t="shared" si="5"/>
        <v>3003533</v>
      </c>
      <c r="M22" s="11">
        <f t="shared" si="6"/>
        <v>1712463</v>
      </c>
      <c r="N22" s="11">
        <f t="shared" si="7"/>
        <v>-2186866.333</v>
      </c>
      <c r="O22" s="11">
        <f t="shared" si="8"/>
        <v>-895796.3333</v>
      </c>
      <c r="P22" s="11">
        <f t="shared" si="9"/>
        <v>816666.6667</v>
      </c>
      <c r="Q22" s="11">
        <f t="shared" si="10"/>
        <v>200000</v>
      </c>
    </row>
    <row r="23">
      <c r="A23" s="1" t="s">
        <v>4762</v>
      </c>
      <c r="B23" s="8">
        <v>45782.0</v>
      </c>
      <c r="C23" s="1" t="s">
        <v>25</v>
      </c>
      <c r="D23" s="12"/>
      <c r="E23" s="10">
        <v>100000.0</v>
      </c>
      <c r="F23" s="1" t="s">
        <v>39</v>
      </c>
      <c r="G23" s="11">
        <f t="shared" si="1"/>
        <v>4136000</v>
      </c>
      <c r="H23" s="11">
        <f t="shared" si="2"/>
        <v>1786000</v>
      </c>
      <c r="I23" s="11">
        <f t="shared" si="3"/>
        <v>0</v>
      </c>
      <c r="J23" s="11">
        <f t="shared" si="11"/>
        <v>2879470</v>
      </c>
      <c r="K23" s="11">
        <f t="shared" si="4"/>
        <v>2350000</v>
      </c>
      <c r="L23" s="11">
        <f t="shared" si="5"/>
        <v>3003533</v>
      </c>
      <c r="M23" s="11">
        <f t="shared" si="6"/>
        <v>1712463</v>
      </c>
      <c r="N23" s="11">
        <f t="shared" si="7"/>
        <v>-2220199.667</v>
      </c>
      <c r="O23" s="11">
        <f t="shared" si="8"/>
        <v>-929129.6667</v>
      </c>
      <c r="P23" s="11">
        <f t="shared" si="9"/>
        <v>783333.3333</v>
      </c>
      <c r="Q23" s="11">
        <f t="shared" si="10"/>
        <v>200000</v>
      </c>
    </row>
    <row r="24">
      <c r="A24" s="1" t="s">
        <v>4763</v>
      </c>
      <c r="B24" s="8">
        <v>45782.0</v>
      </c>
      <c r="C24" s="1" t="s">
        <v>25</v>
      </c>
      <c r="D24" s="12"/>
      <c r="E24" s="10">
        <v>800000.0</v>
      </c>
      <c r="F24" s="1" t="s">
        <v>53</v>
      </c>
      <c r="G24" s="11">
        <f t="shared" si="1"/>
        <v>4136000</v>
      </c>
      <c r="H24" s="11">
        <f t="shared" si="2"/>
        <v>2586000</v>
      </c>
      <c r="I24" s="11">
        <f t="shared" si="3"/>
        <v>0</v>
      </c>
      <c r="J24" s="11">
        <f t="shared" si="11"/>
        <v>2079470</v>
      </c>
      <c r="K24" s="11">
        <f t="shared" si="4"/>
        <v>1550000</v>
      </c>
      <c r="L24" s="11">
        <f t="shared" si="5"/>
        <v>3003533</v>
      </c>
      <c r="M24" s="11">
        <f t="shared" si="6"/>
        <v>1712463</v>
      </c>
      <c r="N24" s="11">
        <f t="shared" si="7"/>
        <v>-2486866.333</v>
      </c>
      <c r="O24" s="11">
        <f t="shared" si="8"/>
        <v>-1195796.333</v>
      </c>
      <c r="P24" s="11">
        <f t="shared" si="9"/>
        <v>516666.6667</v>
      </c>
      <c r="Q24" s="11">
        <f t="shared" si="10"/>
        <v>1000000</v>
      </c>
    </row>
    <row r="25">
      <c r="A25" s="1" t="s">
        <v>4764</v>
      </c>
      <c r="B25" s="8">
        <v>45782.0</v>
      </c>
      <c r="C25" s="1" t="s">
        <v>34</v>
      </c>
      <c r="D25" s="12"/>
      <c r="E25" s="10">
        <v>768000.0</v>
      </c>
      <c r="F25" s="1" t="s">
        <v>4765</v>
      </c>
      <c r="G25" s="11">
        <f t="shared" si="1"/>
        <v>4136000</v>
      </c>
      <c r="H25" s="11">
        <f t="shared" si="2"/>
        <v>2586000</v>
      </c>
      <c r="I25" s="11">
        <f t="shared" si="3"/>
        <v>768000</v>
      </c>
      <c r="J25" s="11">
        <f t="shared" si="11"/>
        <v>1311470</v>
      </c>
      <c r="K25" s="11">
        <f t="shared" si="4"/>
        <v>782000</v>
      </c>
      <c r="L25" s="11">
        <f t="shared" si="5"/>
        <v>3003533</v>
      </c>
      <c r="M25" s="11">
        <f t="shared" si="6"/>
        <v>1712463</v>
      </c>
      <c r="N25" s="11">
        <f t="shared" si="7"/>
        <v>-2742866.333</v>
      </c>
      <c r="O25" s="11">
        <f t="shared" si="8"/>
        <v>-1451796.333</v>
      </c>
      <c r="P25" s="11">
        <f t="shared" si="9"/>
        <v>260666.6667</v>
      </c>
      <c r="Q25" s="11">
        <f t="shared" si="10"/>
        <v>1000000</v>
      </c>
    </row>
    <row r="26">
      <c r="A26" s="1" t="s">
        <v>4766</v>
      </c>
      <c r="B26" s="8">
        <v>45782.0</v>
      </c>
      <c r="C26" s="1" t="s">
        <v>25</v>
      </c>
      <c r="D26" s="12"/>
      <c r="E26" s="10">
        <v>160000.0</v>
      </c>
      <c r="F26" s="1" t="s">
        <v>4767</v>
      </c>
      <c r="G26" s="11">
        <f t="shared" si="1"/>
        <v>4136000</v>
      </c>
      <c r="H26" s="11">
        <f t="shared" si="2"/>
        <v>2746000</v>
      </c>
      <c r="I26" s="11">
        <f t="shared" si="3"/>
        <v>768000</v>
      </c>
      <c r="J26" s="11">
        <f t="shared" si="11"/>
        <v>1151470</v>
      </c>
      <c r="K26" s="11">
        <f t="shared" si="4"/>
        <v>622000</v>
      </c>
      <c r="L26" s="11">
        <f t="shared" si="5"/>
        <v>3003533</v>
      </c>
      <c r="M26" s="11">
        <f t="shared" si="6"/>
        <v>1712463</v>
      </c>
      <c r="N26" s="11">
        <f t="shared" si="7"/>
        <v>-2796199.667</v>
      </c>
      <c r="O26" s="11">
        <f t="shared" si="8"/>
        <v>-1505129.667</v>
      </c>
      <c r="P26" s="11">
        <f t="shared" si="9"/>
        <v>207333.3333</v>
      </c>
      <c r="Q26" s="11">
        <f t="shared" si="10"/>
        <v>1000000</v>
      </c>
    </row>
    <row r="27">
      <c r="A27" s="1" t="s">
        <v>4768</v>
      </c>
      <c r="B27" s="8">
        <v>45782.0</v>
      </c>
      <c r="C27" s="1" t="s">
        <v>25</v>
      </c>
      <c r="D27" s="12"/>
      <c r="E27" s="10">
        <v>186000.0</v>
      </c>
      <c r="F27" s="1" t="s">
        <v>4769</v>
      </c>
      <c r="G27" s="11">
        <f t="shared" si="1"/>
        <v>4136000</v>
      </c>
      <c r="H27" s="11">
        <f t="shared" si="2"/>
        <v>2932000</v>
      </c>
      <c r="I27" s="11">
        <f t="shared" si="3"/>
        <v>768000</v>
      </c>
      <c r="J27" s="11">
        <f t="shared" si="11"/>
        <v>965470</v>
      </c>
      <c r="K27" s="11">
        <f t="shared" si="4"/>
        <v>436000</v>
      </c>
      <c r="L27" s="11">
        <f t="shared" si="5"/>
        <v>3003533</v>
      </c>
      <c r="M27" s="11">
        <f t="shared" si="6"/>
        <v>1712463</v>
      </c>
      <c r="N27" s="11">
        <f t="shared" si="7"/>
        <v>-2858199.667</v>
      </c>
      <c r="O27" s="11">
        <f t="shared" si="8"/>
        <v>-1567129.667</v>
      </c>
      <c r="P27" s="11">
        <f t="shared" si="9"/>
        <v>145333.3333</v>
      </c>
      <c r="Q27" s="11">
        <f t="shared" si="10"/>
        <v>1000000</v>
      </c>
    </row>
    <row r="28">
      <c r="A28" s="1" t="s">
        <v>4770</v>
      </c>
      <c r="B28" s="8">
        <v>45783.0</v>
      </c>
      <c r="C28" s="1" t="s">
        <v>1969</v>
      </c>
      <c r="D28" s="10">
        <v>331000.0</v>
      </c>
      <c r="E28" s="10"/>
      <c r="F28" s="1" t="s">
        <v>4771</v>
      </c>
      <c r="G28" s="11">
        <f t="shared" si="1"/>
        <v>4467000</v>
      </c>
      <c r="H28" s="11">
        <f t="shared" si="2"/>
        <v>2932000</v>
      </c>
      <c r="I28" s="11">
        <f t="shared" si="3"/>
        <v>768000</v>
      </c>
      <c r="J28" s="11">
        <f t="shared" si="11"/>
        <v>1296470</v>
      </c>
      <c r="K28" s="11">
        <f t="shared" si="4"/>
        <v>767000</v>
      </c>
      <c r="L28" s="11">
        <f t="shared" si="5"/>
        <v>3003533</v>
      </c>
      <c r="M28" s="11">
        <f t="shared" si="6"/>
        <v>1712463</v>
      </c>
      <c r="N28" s="11">
        <f t="shared" si="7"/>
        <v>-2747866.333</v>
      </c>
      <c r="O28" s="11">
        <f t="shared" si="8"/>
        <v>-1456796.333</v>
      </c>
      <c r="P28" s="11">
        <f t="shared" si="9"/>
        <v>255666.6667</v>
      </c>
      <c r="Q28" s="11">
        <f t="shared" si="10"/>
        <v>1000000</v>
      </c>
    </row>
    <row r="29">
      <c r="A29" s="1" t="s">
        <v>4772</v>
      </c>
      <c r="B29" s="8">
        <v>45783.0</v>
      </c>
      <c r="C29" s="1" t="s">
        <v>34</v>
      </c>
      <c r="D29" s="12"/>
      <c r="E29" s="10">
        <v>192000.0</v>
      </c>
      <c r="F29" s="1" t="s">
        <v>4773</v>
      </c>
      <c r="G29" s="11">
        <f t="shared" si="1"/>
        <v>4467000</v>
      </c>
      <c r="H29" s="11">
        <f t="shared" si="2"/>
        <v>2932000</v>
      </c>
      <c r="I29" s="11">
        <f t="shared" si="3"/>
        <v>960000</v>
      </c>
      <c r="J29" s="11">
        <f t="shared" si="11"/>
        <v>1104470</v>
      </c>
      <c r="K29" s="11">
        <f t="shared" si="4"/>
        <v>575000</v>
      </c>
      <c r="L29" s="11">
        <f t="shared" si="5"/>
        <v>3003533</v>
      </c>
      <c r="M29" s="11">
        <f t="shared" si="6"/>
        <v>1712463</v>
      </c>
      <c r="N29" s="11">
        <f t="shared" si="7"/>
        <v>-2811866.333</v>
      </c>
      <c r="O29" s="11">
        <f t="shared" si="8"/>
        <v>-1520796.333</v>
      </c>
      <c r="P29" s="11">
        <f t="shared" si="9"/>
        <v>191666.6667</v>
      </c>
      <c r="Q29" s="11">
        <f t="shared" si="10"/>
        <v>1000000</v>
      </c>
    </row>
    <row r="30">
      <c r="A30" s="1" t="s">
        <v>4774</v>
      </c>
      <c r="B30" s="8">
        <v>45783.0</v>
      </c>
      <c r="C30" s="1" t="s">
        <v>25</v>
      </c>
      <c r="D30" s="12"/>
      <c r="E30" s="10">
        <v>203000.0</v>
      </c>
      <c r="F30" s="1" t="s">
        <v>1573</v>
      </c>
      <c r="G30" s="11">
        <f t="shared" si="1"/>
        <v>4467000</v>
      </c>
      <c r="H30" s="11">
        <f t="shared" si="2"/>
        <v>3135000</v>
      </c>
      <c r="I30" s="11">
        <f t="shared" si="3"/>
        <v>960000</v>
      </c>
      <c r="J30" s="11">
        <f t="shared" si="11"/>
        <v>901470</v>
      </c>
      <c r="K30" s="11">
        <f t="shared" si="4"/>
        <v>372000</v>
      </c>
      <c r="L30" s="11">
        <f t="shared" si="5"/>
        <v>3003533</v>
      </c>
      <c r="M30" s="11">
        <f t="shared" si="6"/>
        <v>1712463</v>
      </c>
      <c r="N30" s="11">
        <f t="shared" si="7"/>
        <v>-2879533</v>
      </c>
      <c r="O30" s="11">
        <f t="shared" si="8"/>
        <v>-1588463</v>
      </c>
      <c r="P30" s="11">
        <f t="shared" si="9"/>
        <v>124000</v>
      </c>
      <c r="Q30" s="11">
        <f t="shared" si="10"/>
        <v>1000000</v>
      </c>
    </row>
    <row r="31">
      <c r="A31" s="1" t="s">
        <v>4775</v>
      </c>
      <c r="B31" s="8">
        <v>45783.0</v>
      </c>
      <c r="C31" s="1" t="s">
        <v>34</v>
      </c>
      <c r="D31" s="12"/>
      <c r="E31" s="10">
        <v>192000.0</v>
      </c>
      <c r="F31" s="1" t="s">
        <v>4776</v>
      </c>
      <c r="G31" s="11">
        <f t="shared" si="1"/>
        <v>4467000</v>
      </c>
      <c r="H31" s="11">
        <f t="shared" si="2"/>
        <v>3135000</v>
      </c>
      <c r="I31" s="11">
        <f t="shared" si="3"/>
        <v>1152000</v>
      </c>
      <c r="J31" s="11">
        <f t="shared" si="11"/>
        <v>709470</v>
      </c>
      <c r="K31" s="11">
        <f t="shared" si="4"/>
        <v>180000</v>
      </c>
      <c r="L31" s="11">
        <f t="shared" si="5"/>
        <v>3003533</v>
      </c>
      <c r="M31" s="11">
        <f t="shared" si="6"/>
        <v>1712463</v>
      </c>
      <c r="N31" s="11">
        <f t="shared" si="7"/>
        <v>-2943533</v>
      </c>
      <c r="O31" s="11">
        <f t="shared" si="8"/>
        <v>-1652463</v>
      </c>
      <c r="P31" s="11">
        <f t="shared" si="9"/>
        <v>60000</v>
      </c>
      <c r="Q31" s="11">
        <f t="shared" si="10"/>
        <v>1000000</v>
      </c>
    </row>
    <row r="32">
      <c r="A32" s="1" t="s">
        <v>4777</v>
      </c>
      <c r="B32" s="8">
        <v>45784.0</v>
      </c>
      <c r="C32" s="1" t="s">
        <v>25</v>
      </c>
      <c r="D32" s="12"/>
      <c r="E32" s="10">
        <v>158400.0</v>
      </c>
      <c r="F32" s="1" t="s">
        <v>4778</v>
      </c>
      <c r="G32" s="11">
        <f t="shared" si="1"/>
        <v>4467000</v>
      </c>
      <c r="H32" s="11">
        <f t="shared" si="2"/>
        <v>3293400</v>
      </c>
      <c r="I32" s="11">
        <f t="shared" si="3"/>
        <v>1152000</v>
      </c>
      <c r="J32" s="11">
        <f t="shared" si="11"/>
        <v>551070</v>
      </c>
      <c r="K32" s="11">
        <f t="shared" si="4"/>
        <v>21600</v>
      </c>
      <c r="L32" s="11">
        <f t="shared" si="5"/>
        <v>3003533</v>
      </c>
      <c r="M32" s="11">
        <f t="shared" si="6"/>
        <v>1712463</v>
      </c>
      <c r="N32" s="11">
        <f t="shared" si="7"/>
        <v>-2996333</v>
      </c>
      <c r="O32" s="11">
        <f t="shared" si="8"/>
        <v>-1705263</v>
      </c>
      <c r="P32" s="11">
        <f t="shared" si="9"/>
        <v>7200</v>
      </c>
      <c r="Q32" s="11">
        <f t="shared" si="10"/>
        <v>1000000</v>
      </c>
    </row>
    <row r="33">
      <c r="A33" s="1" t="s">
        <v>4779</v>
      </c>
      <c r="B33" s="8">
        <v>45784.0</v>
      </c>
      <c r="C33" s="1" t="s">
        <v>34</v>
      </c>
      <c r="D33" s="12"/>
      <c r="E33" s="10">
        <v>865000.0</v>
      </c>
      <c r="F33" s="1" t="s">
        <v>4780</v>
      </c>
      <c r="G33" s="11">
        <f t="shared" si="1"/>
        <v>4467000</v>
      </c>
      <c r="H33" s="11">
        <f t="shared" si="2"/>
        <v>3293400</v>
      </c>
      <c r="I33" s="11">
        <f t="shared" si="3"/>
        <v>2017000</v>
      </c>
      <c r="J33" s="11">
        <f t="shared" si="11"/>
        <v>-313930</v>
      </c>
      <c r="K33" s="11">
        <f t="shared" si="4"/>
        <v>-843400</v>
      </c>
      <c r="L33" s="11">
        <f t="shared" si="5"/>
        <v>3003533</v>
      </c>
      <c r="M33" s="11">
        <f t="shared" si="6"/>
        <v>1712463</v>
      </c>
      <c r="N33" s="11">
        <f t="shared" si="7"/>
        <v>-3284666.333</v>
      </c>
      <c r="O33" s="11">
        <f t="shared" si="8"/>
        <v>-1993596.333</v>
      </c>
      <c r="P33" s="11">
        <f t="shared" si="9"/>
        <v>-281133.3333</v>
      </c>
      <c r="Q33" s="11">
        <f t="shared" si="10"/>
        <v>1000000</v>
      </c>
    </row>
    <row r="34">
      <c r="A34" s="1" t="s">
        <v>4781</v>
      </c>
      <c r="B34" s="8">
        <v>45784.0</v>
      </c>
      <c r="C34" s="1" t="s">
        <v>25</v>
      </c>
      <c r="D34" s="12"/>
      <c r="E34" s="10">
        <v>63000.0</v>
      </c>
      <c r="F34" s="1" t="s">
        <v>4782</v>
      </c>
      <c r="G34" s="11">
        <f t="shared" si="1"/>
        <v>4467000</v>
      </c>
      <c r="H34" s="11">
        <f t="shared" si="2"/>
        <v>3356400</v>
      </c>
      <c r="I34" s="11">
        <f t="shared" si="3"/>
        <v>2017000</v>
      </c>
      <c r="J34" s="11">
        <f t="shared" si="11"/>
        <v>-376930</v>
      </c>
      <c r="K34" s="11">
        <f t="shared" si="4"/>
        <v>-906400</v>
      </c>
      <c r="L34" s="11">
        <f t="shared" si="5"/>
        <v>3003533</v>
      </c>
      <c r="M34" s="11">
        <f t="shared" si="6"/>
        <v>1712463</v>
      </c>
      <c r="N34" s="11">
        <f t="shared" si="7"/>
        <v>-3305666.333</v>
      </c>
      <c r="O34" s="11">
        <f t="shared" si="8"/>
        <v>-2014596.333</v>
      </c>
      <c r="P34" s="11">
        <f t="shared" si="9"/>
        <v>-302133.3333</v>
      </c>
      <c r="Q34" s="11">
        <f t="shared" si="10"/>
        <v>1000000</v>
      </c>
    </row>
    <row r="35">
      <c r="A35" s="1" t="s">
        <v>4783</v>
      </c>
      <c r="B35" s="8">
        <v>45784.0</v>
      </c>
      <c r="C35" s="1" t="s">
        <v>1969</v>
      </c>
      <c r="D35" s="10">
        <v>340000.0</v>
      </c>
      <c r="E35" s="12"/>
      <c r="F35" s="1" t="s">
        <v>4784</v>
      </c>
      <c r="G35" s="11">
        <f t="shared" si="1"/>
        <v>4807000</v>
      </c>
      <c r="H35" s="11">
        <f t="shared" si="2"/>
        <v>3356400</v>
      </c>
      <c r="I35" s="11">
        <f t="shared" si="3"/>
        <v>2017000</v>
      </c>
      <c r="J35" s="11">
        <f t="shared" si="11"/>
        <v>-36930</v>
      </c>
      <c r="K35" s="11">
        <f t="shared" si="4"/>
        <v>-566400</v>
      </c>
      <c r="L35" s="11">
        <f t="shared" si="5"/>
        <v>3003533</v>
      </c>
      <c r="M35" s="11">
        <f t="shared" si="6"/>
        <v>1712463</v>
      </c>
      <c r="N35" s="11">
        <f t="shared" si="7"/>
        <v>-3192333</v>
      </c>
      <c r="O35" s="11">
        <f t="shared" si="8"/>
        <v>-1901263</v>
      </c>
      <c r="P35" s="11">
        <f t="shared" si="9"/>
        <v>-188800</v>
      </c>
      <c r="Q35" s="11">
        <f t="shared" si="10"/>
        <v>1000000</v>
      </c>
    </row>
    <row r="36">
      <c r="A36" s="1" t="s">
        <v>4785</v>
      </c>
      <c r="B36" s="8">
        <v>45785.0</v>
      </c>
      <c r="C36" s="1" t="s">
        <v>25</v>
      </c>
      <c r="D36" s="12"/>
      <c r="E36" s="10">
        <v>90000.0</v>
      </c>
      <c r="F36" s="1" t="s">
        <v>4786</v>
      </c>
      <c r="G36" s="11">
        <f t="shared" si="1"/>
        <v>4807000</v>
      </c>
      <c r="H36" s="11">
        <f t="shared" si="2"/>
        <v>3446400</v>
      </c>
      <c r="I36" s="11">
        <f t="shared" si="3"/>
        <v>2017000</v>
      </c>
      <c r="J36" s="11">
        <f t="shared" si="11"/>
        <v>-126930</v>
      </c>
      <c r="K36" s="11">
        <f t="shared" si="4"/>
        <v>-656400</v>
      </c>
      <c r="L36" s="11">
        <f t="shared" si="5"/>
        <v>3003533</v>
      </c>
      <c r="M36" s="11">
        <f t="shared" si="6"/>
        <v>1712463</v>
      </c>
      <c r="N36" s="11">
        <f t="shared" si="7"/>
        <v>-3222333</v>
      </c>
      <c r="O36" s="11">
        <f t="shared" si="8"/>
        <v>-1931263</v>
      </c>
      <c r="P36" s="11">
        <f t="shared" si="9"/>
        <v>-218800</v>
      </c>
      <c r="Q36" s="11">
        <f t="shared" si="10"/>
        <v>1000000</v>
      </c>
    </row>
    <row r="37">
      <c r="A37" s="1" t="s">
        <v>4787</v>
      </c>
      <c r="B37" s="8">
        <v>45785.0</v>
      </c>
      <c r="C37" s="1" t="s">
        <v>34</v>
      </c>
      <c r="D37" s="12"/>
      <c r="E37" s="10">
        <v>2865100.0</v>
      </c>
      <c r="F37" s="1" t="s">
        <v>4788</v>
      </c>
      <c r="G37" s="11">
        <f t="shared" si="1"/>
        <v>4807000</v>
      </c>
      <c r="H37" s="11">
        <f t="shared" si="2"/>
        <v>3446400</v>
      </c>
      <c r="I37" s="11">
        <f t="shared" si="3"/>
        <v>4882100</v>
      </c>
      <c r="J37" s="11">
        <f t="shared" si="11"/>
        <v>-2992030</v>
      </c>
      <c r="K37" s="11">
        <f t="shared" si="4"/>
        <v>-3521500</v>
      </c>
      <c r="L37" s="11">
        <f t="shared" si="5"/>
        <v>3003533</v>
      </c>
      <c r="M37" s="11">
        <f t="shared" si="6"/>
        <v>1712463</v>
      </c>
      <c r="N37" s="11">
        <f t="shared" si="7"/>
        <v>-4177366.333</v>
      </c>
      <c r="O37" s="11">
        <f t="shared" si="8"/>
        <v>-2886296.333</v>
      </c>
      <c r="P37" s="11">
        <f t="shared" si="9"/>
        <v>-1173833.333</v>
      </c>
      <c r="Q37" s="11">
        <f t="shared" si="10"/>
        <v>1000000</v>
      </c>
    </row>
    <row r="38">
      <c r="A38" s="1" t="s">
        <v>4789</v>
      </c>
      <c r="B38" s="8">
        <v>45784.0</v>
      </c>
      <c r="C38" s="1" t="s">
        <v>6</v>
      </c>
      <c r="D38" s="10">
        <v>330000.0</v>
      </c>
      <c r="E38" s="12"/>
      <c r="F38" s="1" t="s">
        <v>4790</v>
      </c>
      <c r="G38" s="11">
        <f t="shared" si="1"/>
        <v>5137000</v>
      </c>
      <c r="H38" s="11">
        <f t="shared" si="2"/>
        <v>3446400</v>
      </c>
      <c r="I38" s="11">
        <f t="shared" si="3"/>
        <v>4882100</v>
      </c>
      <c r="J38" s="11">
        <f t="shared" si="11"/>
        <v>-2662030</v>
      </c>
      <c r="K38" s="11">
        <f t="shared" si="4"/>
        <v>-3191500</v>
      </c>
      <c r="L38" s="11">
        <f t="shared" si="5"/>
        <v>3003533</v>
      </c>
      <c r="M38" s="11">
        <f t="shared" si="6"/>
        <v>1712463</v>
      </c>
      <c r="N38" s="11">
        <f t="shared" si="7"/>
        <v>-4067366.333</v>
      </c>
      <c r="O38" s="11">
        <f t="shared" si="8"/>
        <v>-2776296.333</v>
      </c>
      <c r="P38" s="11">
        <f t="shared" si="9"/>
        <v>-1063833.333</v>
      </c>
      <c r="Q38" s="11">
        <f t="shared" si="10"/>
        <v>1000000</v>
      </c>
    </row>
    <row r="39">
      <c r="A39" s="1" t="s">
        <v>4791</v>
      </c>
      <c r="B39" s="8">
        <v>45784.0</v>
      </c>
      <c r="C39" s="1" t="s">
        <v>6</v>
      </c>
      <c r="D39" s="10">
        <v>42500.0</v>
      </c>
      <c r="E39" s="12"/>
      <c r="F39" s="1" t="s">
        <v>4792</v>
      </c>
      <c r="G39" s="11">
        <f t="shared" si="1"/>
        <v>5179500</v>
      </c>
      <c r="H39" s="11">
        <f t="shared" si="2"/>
        <v>3446400</v>
      </c>
      <c r="I39" s="11">
        <f t="shared" si="3"/>
        <v>4882100</v>
      </c>
      <c r="J39" s="11">
        <f t="shared" si="11"/>
        <v>-2619530</v>
      </c>
      <c r="K39" s="11">
        <f t="shared" si="4"/>
        <v>-3149000</v>
      </c>
      <c r="L39" s="11">
        <f t="shared" si="5"/>
        <v>3003533</v>
      </c>
      <c r="M39" s="11">
        <f t="shared" si="6"/>
        <v>1712463</v>
      </c>
      <c r="N39" s="11">
        <f t="shared" si="7"/>
        <v>-4053199.667</v>
      </c>
      <c r="O39" s="11">
        <f t="shared" si="8"/>
        <v>-2762129.667</v>
      </c>
      <c r="P39" s="11">
        <f t="shared" si="9"/>
        <v>-1049666.667</v>
      </c>
      <c r="Q39" s="11">
        <f t="shared" si="10"/>
        <v>1000000</v>
      </c>
    </row>
    <row r="40">
      <c r="A40" s="1" t="s">
        <v>4793</v>
      </c>
      <c r="B40" s="8">
        <v>45784.0</v>
      </c>
      <c r="C40" s="1" t="s">
        <v>6</v>
      </c>
      <c r="D40" s="10">
        <v>425000.0</v>
      </c>
      <c r="E40" s="12"/>
      <c r="F40" s="1" t="s">
        <v>2443</v>
      </c>
      <c r="G40" s="11">
        <f t="shared" si="1"/>
        <v>5604500</v>
      </c>
      <c r="H40" s="11">
        <f t="shared" si="2"/>
        <v>3446400</v>
      </c>
      <c r="I40" s="11">
        <f t="shared" si="3"/>
        <v>4882100</v>
      </c>
      <c r="J40" s="11">
        <f t="shared" si="11"/>
        <v>-2194530</v>
      </c>
      <c r="K40" s="11">
        <f t="shared" si="4"/>
        <v>-2724000</v>
      </c>
      <c r="L40" s="11">
        <f t="shared" si="5"/>
        <v>3003533</v>
      </c>
      <c r="M40" s="11">
        <f t="shared" si="6"/>
        <v>1712463</v>
      </c>
      <c r="N40" s="11">
        <f t="shared" si="7"/>
        <v>-3911533</v>
      </c>
      <c r="O40" s="11">
        <f t="shared" si="8"/>
        <v>-2620463</v>
      </c>
      <c r="P40" s="11">
        <f t="shared" si="9"/>
        <v>-908000</v>
      </c>
      <c r="Q40" s="11">
        <f t="shared" si="10"/>
        <v>1000000</v>
      </c>
    </row>
    <row r="41">
      <c r="A41" s="1" t="s">
        <v>4794</v>
      </c>
      <c r="B41" s="8">
        <v>45784.0</v>
      </c>
      <c r="C41" s="1" t="s">
        <v>6</v>
      </c>
      <c r="D41" s="10">
        <v>400000.0</v>
      </c>
      <c r="E41" s="12"/>
      <c r="F41" s="1" t="s">
        <v>4795</v>
      </c>
      <c r="G41" s="11">
        <f t="shared" si="1"/>
        <v>6004500</v>
      </c>
      <c r="H41" s="11">
        <f t="shared" si="2"/>
        <v>3446400</v>
      </c>
      <c r="I41" s="11">
        <f t="shared" si="3"/>
        <v>4882100</v>
      </c>
      <c r="J41" s="11">
        <f t="shared" si="11"/>
        <v>-1794530</v>
      </c>
      <c r="K41" s="11">
        <f t="shared" si="4"/>
        <v>-2324000</v>
      </c>
      <c r="L41" s="11">
        <f t="shared" si="5"/>
        <v>3003533</v>
      </c>
      <c r="M41" s="11">
        <f t="shared" si="6"/>
        <v>1712463</v>
      </c>
      <c r="N41" s="11">
        <f t="shared" si="7"/>
        <v>-3778199.667</v>
      </c>
      <c r="O41" s="11">
        <f t="shared" si="8"/>
        <v>-2487129.667</v>
      </c>
      <c r="P41" s="11">
        <f t="shared" si="9"/>
        <v>-774666.6667</v>
      </c>
      <c r="Q41" s="11">
        <f t="shared" si="10"/>
        <v>1000000</v>
      </c>
    </row>
    <row r="42">
      <c r="A42" s="1" t="s">
        <v>4796</v>
      </c>
      <c r="B42" s="8">
        <v>45785.0</v>
      </c>
      <c r="C42" s="1" t="s">
        <v>6</v>
      </c>
      <c r="D42" s="10">
        <v>1350000.0</v>
      </c>
      <c r="E42" s="12"/>
      <c r="F42" s="1" t="s">
        <v>4797</v>
      </c>
      <c r="G42" s="11">
        <f t="shared" si="1"/>
        <v>7354500</v>
      </c>
      <c r="H42" s="11">
        <f t="shared" si="2"/>
        <v>3446400</v>
      </c>
      <c r="I42" s="11">
        <f t="shared" si="3"/>
        <v>4882100</v>
      </c>
      <c r="J42" s="11">
        <f t="shared" si="11"/>
        <v>-444530</v>
      </c>
      <c r="K42" s="11">
        <f t="shared" si="4"/>
        <v>-974000</v>
      </c>
      <c r="L42" s="11">
        <f t="shared" si="5"/>
        <v>3003533</v>
      </c>
      <c r="M42" s="11">
        <f t="shared" si="6"/>
        <v>1712463</v>
      </c>
      <c r="N42" s="11">
        <f t="shared" si="7"/>
        <v>-3328199.667</v>
      </c>
      <c r="O42" s="11">
        <f t="shared" si="8"/>
        <v>-2037129.667</v>
      </c>
      <c r="P42" s="11">
        <f t="shared" si="9"/>
        <v>-324666.6667</v>
      </c>
      <c r="Q42" s="11">
        <f t="shared" si="10"/>
        <v>1000000</v>
      </c>
    </row>
    <row r="43">
      <c r="A43" s="1" t="s">
        <v>4798</v>
      </c>
      <c r="B43" s="8">
        <v>45785.0</v>
      </c>
      <c r="C43" s="1" t="s">
        <v>6</v>
      </c>
      <c r="D43" s="10">
        <v>2242240.0</v>
      </c>
      <c r="E43" s="12"/>
      <c r="F43" s="1" t="s">
        <v>4406</v>
      </c>
      <c r="G43" s="11">
        <f t="shared" si="1"/>
        <v>9596740</v>
      </c>
      <c r="H43" s="11">
        <f t="shared" si="2"/>
        <v>3446400</v>
      </c>
      <c r="I43" s="11">
        <f t="shared" si="3"/>
        <v>4882100</v>
      </c>
      <c r="J43" s="11">
        <f t="shared" si="11"/>
        <v>1797710</v>
      </c>
      <c r="K43" s="11">
        <f t="shared" si="4"/>
        <v>1268240</v>
      </c>
      <c r="L43" s="11">
        <f t="shared" si="5"/>
        <v>3003533</v>
      </c>
      <c r="M43" s="11">
        <f t="shared" si="6"/>
        <v>1712463</v>
      </c>
      <c r="N43" s="11">
        <f t="shared" si="7"/>
        <v>-2580786.333</v>
      </c>
      <c r="O43" s="11">
        <f t="shared" si="8"/>
        <v>-1289716.333</v>
      </c>
      <c r="P43" s="11">
        <f t="shared" si="9"/>
        <v>422746.6667</v>
      </c>
      <c r="Q43" s="11">
        <f t="shared" si="10"/>
        <v>1000000</v>
      </c>
    </row>
    <row r="44">
      <c r="A44" s="1" t="s">
        <v>4799</v>
      </c>
      <c r="B44" s="8">
        <v>45782.0</v>
      </c>
      <c r="C44" s="1" t="s">
        <v>6</v>
      </c>
      <c r="D44" s="10">
        <v>200000.0</v>
      </c>
      <c r="E44" s="12"/>
      <c r="F44" s="1" t="s">
        <v>4506</v>
      </c>
      <c r="G44" s="11">
        <f t="shared" si="1"/>
        <v>9796740</v>
      </c>
      <c r="H44" s="11">
        <f t="shared" si="2"/>
        <v>3446400</v>
      </c>
      <c r="I44" s="11">
        <f t="shared" si="3"/>
        <v>4882100</v>
      </c>
      <c r="J44" s="11">
        <f t="shared" si="11"/>
        <v>1997710</v>
      </c>
      <c r="K44" s="11">
        <f t="shared" si="4"/>
        <v>1468240</v>
      </c>
      <c r="L44" s="11">
        <f t="shared" si="5"/>
        <v>3003533</v>
      </c>
      <c r="M44" s="11">
        <f t="shared" si="6"/>
        <v>1712463</v>
      </c>
      <c r="N44" s="11">
        <f t="shared" si="7"/>
        <v>-2514119.667</v>
      </c>
      <c r="O44" s="11">
        <f t="shared" si="8"/>
        <v>-1223049.667</v>
      </c>
      <c r="P44" s="11">
        <f t="shared" si="9"/>
        <v>489413.3333</v>
      </c>
      <c r="Q44" s="11">
        <f t="shared" si="10"/>
        <v>1000000</v>
      </c>
    </row>
    <row r="45">
      <c r="A45" s="1" t="s">
        <v>4800</v>
      </c>
      <c r="B45" s="8">
        <v>45782.0</v>
      </c>
      <c r="C45" s="1" t="s">
        <v>6</v>
      </c>
      <c r="D45" s="10">
        <v>700000.0</v>
      </c>
      <c r="E45" s="12"/>
      <c r="F45" s="1" t="s">
        <v>4801</v>
      </c>
      <c r="G45" s="11">
        <f t="shared" si="1"/>
        <v>10496740</v>
      </c>
      <c r="H45" s="11">
        <f t="shared" si="2"/>
        <v>3446400</v>
      </c>
      <c r="I45" s="11">
        <f t="shared" si="3"/>
        <v>4882100</v>
      </c>
      <c r="J45" s="11">
        <f t="shared" si="11"/>
        <v>2697710</v>
      </c>
      <c r="K45" s="11">
        <f t="shared" si="4"/>
        <v>2168240</v>
      </c>
      <c r="L45" s="11">
        <f t="shared" si="5"/>
        <v>3003533</v>
      </c>
      <c r="M45" s="11">
        <f t="shared" si="6"/>
        <v>1712463</v>
      </c>
      <c r="N45" s="11">
        <f t="shared" si="7"/>
        <v>-2280786.333</v>
      </c>
      <c r="O45" s="11">
        <f t="shared" si="8"/>
        <v>-989716.3333</v>
      </c>
      <c r="P45" s="11">
        <f t="shared" si="9"/>
        <v>722746.6667</v>
      </c>
      <c r="Q45" s="11">
        <f t="shared" si="10"/>
        <v>1000000</v>
      </c>
    </row>
    <row r="46">
      <c r="A46" s="1" t="s">
        <v>4802</v>
      </c>
      <c r="B46" s="8">
        <v>45782.0</v>
      </c>
      <c r="C46" s="1" t="s">
        <v>6</v>
      </c>
      <c r="D46" s="10">
        <v>200000.0</v>
      </c>
      <c r="E46" s="12"/>
      <c r="F46" s="1" t="s">
        <v>4803</v>
      </c>
      <c r="G46" s="11">
        <f t="shared" si="1"/>
        <v>10696740</v>
      </c>
      <c r="H46" s="11">
        <f t="shared" si="2"/>
        <v>3446400</v>
      </c>
      <c r="I46" s="11">
        <f t="shared" si="3"/>
        <v>4882100</v>
      </c>
      <c r="J46" s="11">
        <f t="shared" si="11"/>
        <v>2897710</v>
      </c>
      <c r="K46" s="11">
        <f t="shared" si="4"/>
        <v>2368240</v>
      </c>
      <c r="L46" s="11">
        <f t="shared" si="5"/>
        <v>3003533</v>
      </c>
      <c r="M46" s="11">
        <f t="shared" si="6"/>
        <v>1712463</v>
      </c>
      <c r="N46" s="11">
        <f t="shared" si="7"/>
        <v>-2214119.667</v>
      </c>
      <c r="O46" s="11">
        <f t="shared" si="8"/>
        <v>-923049.6667</v>
      </c>
      <c r="P46" s="11">
        <f t="shared" si="9"/>
        <v>789413.3333</v>
      </c>
      <c r="Q46" s="11">
        <f t="shared" si="10"/>
        <v>1000000</v>
      </c>
    </row>
    <row r="47">
      <c r="A47" s="1" t="s">
        <v>4804</v>
      </c>
      <c r="B47" s="8">
        <v>45783.0</v>
      </c>
      <c r="C47" s="1" t="s">
        <v>6</v>
      </c>
      <c r="D47" s="10">
        <v>6519940.0</v>
      </c>
      <c r="E47" s="12"/>
      <c r="F47" s="1" t="s">
        <v>4406</v>
      </c>
      <c r="G47" s="11">
        <f t="shared" si="1"/>
        <v>17216680</v>
      </c>
      <c r="H47" s="11">
        <f t="shared" si="2"/>
        <v>3446400</v>
      </c>
      <c r="I47" s="11">
        <f t="shared" si="3"/>
        <v>4882100</v>
      </c>
      <c r="J47" s="11">
        <f t="shared" si="11"/>
        <v>9417650</v>
      </c>
      <c r="K47" s="11">
        <f t="shared" si="4"/>
        <v>8888180</v>
      </c>
      <c r="L47" s="11">
        <f t="shared" si="5"/>
        <v>3003533</v>
      </c>
      <c r="M47" s="11">
        <f t="shared" si="6"/>
        <v>1712463</v>
      </c>
      <c r="N47" s="11">
        <f t="shared" si="7"/>
        <v>-40806.33333</v>
      </c>
      <c r="O47" s="11">
        <f t="shared" si="8"/>
        <v>1250263.667</v>
      </c>
      <c r="P47" s="11">
        <f t="shared" si="9"/>
        <v>2962726.667</v>
      </c>
      <c r="Q47" s="11">
        <f t="shared" si="10"/>
        <v>1000000</v>
      </c>
    </row>
    <row r="48">
      <c r="A48" s="1" t="s">
        <v>4805</v>
      </c>
      <c r="B48" s="8">
        <v>45785.0</v>
      </c>
      <c r="C48" s="1" t="s">
        <v>6</v>
      </c>
      <c r="D48" s="10">
        <v>92000.0</v>
      </c>
      <c r="E48" s="12"/>
      <c r="F48" s="1" t="s">
        <v>2449</v>
      </c>
      <c r="G48" s="11">
        <f t="shared" si="1"/>
        <v>17308680</v>
      </c>
      <c r="H48" s="11">
        <f t="shared" si="2"/>
        <v>3446400</v>
      </c>
      <c r="I48" s="11">
        <f t="shared" si="3"/>
        <v>4882100</v>
      </c>
      <c r="J48" s="11">
        <f t="shared" si="11"/>
        <v>9509650</v>
      </c>
      <c r="K48" s="11">
        <f t="shared" si="4"/>
        <v>8980180</v>
      </c>
      <c r="L48" s="11">
        <f t="shared" si="5"/>
        <v>3003533</v>
      </c>
      <c r="M48" s="11">
        <f t="shared" si="6"/>
        <v>1712463</v>
      </c>
      <c r="N48" s="11">
        <f t="shared" si="7"/>
        <v>-10139.66667</v>
      </c>
      <c r="O48" s="11">
        <f t="shared" si="8"/>
        <v>1280930.333</v>
      </c>
      <c r="P48" s="11">
        <f t="shared" si="9"/>
        <v>2993393.333</v>
      </c>
      <c r="Q48" s="11">
        <f t="shared" si="10"/>
        <v>1000000</v>
      </c>
    </row>
    <row r="49">
      <c r="A49" s="1" t="s">
        <v>4806</v>
      </c>
      <c r="B49" s="8">
        <v>45785.0</v>
      </c>
      <c r="C49" s="1" t="s">
        <v>25</v>
      </c>
      <c r="D49" s="12"/>
      <c r="E49" s="10">
        <v>21000.0</v>
      </c>
      <c r="F49" s="1" t="s">
        <v>4427</v>
      </c>
      <c r="G49" s="11">
        <f t="shared" si="1"/>
        <v>17308680</v>
      </c>
      <c r="H49" s="11">
        <f t="shared" si="2"/>
        <v>3467400</v>
      </c>
      <c r="I49" s="11">
        <f t="shared" si="3"/>
        <v>4882100</v>
      </c>
      <c r="J49" s="11">
        <f t="shared" si="11"/>
        <v>9488650</v>
      </c>
      <c r="K49" s="11">
        <f t="shared" si="4"/>
        <v>8959180</v>
      </c>
      <c r="L49" s="11">
        <f t="shared" si="5"/>
        <v>3003533</v>
      </c>
      <c r="M49" s="11">
        <f t="shared" si="6"/>
        <v>1712463</v>
      </c>
      <c r="N49" s="11">
        <f t="shared" si="7"/>
        <v>-17139.66667</v>
      </c>
      <c r="O49" s="11">
        <f t="shared" si="8"/>
        <v>1273930.333</v>
      </c>
      <c r="P49" s="11">
        <f t="shared" si="9"/>
        <v>2986393.333</v>
      </c>
      <c r="Q49" s="11">
        <f t="shared" si="10"/>
        <v>1000000</v>
      </c>
    </row>
    <row r="50">
      <c r="A50" s="1" t="s">
        <v>4807</v>
      </c>
      <c r="B50" s="8">
        <v>45785.0</v>
      </c>
      <c r="C50" s="1" t="s">
        <v>25</v>
      </c>
      <c r="D50" s="12"/>
      <c r="E50" s="10">
        <v>120000.0</v>
      </c>
      <c r="F50" s="1" t="s">
        <v>2713</v>
      </c>
      <c r="G50" s="11">
        <f t="shared" si="1"/>
        <v>17308680</v>
      </c>
      <c r="H50" s="11">
        <f t="shared" si="2"/>
        <v>3587400</v>
      </c>
      <c r="I50" s="11">
        <f t="shared" si="3"/>
        <v>4882100</v>
      </c>
      <c r="J50" s="11">
        <f t="shared" si="11"/>
        <v>9368650</v>
      </c>
      <c r="K50" s="11">
        <f t="shared" si="4"/>
        <v>8839180</v>
      </c>
      <c r="L50" s="11">
        <f t="shared" si="5"/>
        <v>3003533</v>
      </c>
      <c r="M50" s="11">
        <f t="shared" si="6"/>
        <v>1712463</v>
      </c>
      <c r="N50" s="11">
        <f t="shared" si="7"/>
        <v>-57139.66667</v>
      </c>
      <c r="O50" s="11">
        <f t="shared" si="8"/>
        <v>1233930.333</v>
      </c>
      <c r="P50" s="11">
        <f t="shared" si="9"/>
        <v>2946393.333</v>
      </c>
      <c r="Q50" s="11">
        <f t="shared" si="10"/>
        <v>1000000</v>
      </c>
    </row>
    <row r="51">
      <c r="A51" s="1" t="s">
        <v>4808</v>
      </c>
      <c r="B51" s="8">
        <v>45785.0</v>
      </c>
      <c r="C51" s="1" t="s">
        <v>25</v>
      </c>
      <c r="D51" s="12"/>
      <c r="E51" s="10">
        <v>48000.0</v>
      </c>
      <c r="F51" s="1" t="s">
        <v>4809</v>
      </c>
      <c r="G51" s="11">
        <f t="shared" si="1"/>
        <v>17308680</v>
      </c>
      <c r="H51" s="11">
        <f t="shared" si="2"/>
        <v>3635400</v>
      </c>
      <c r="I51" s="11">
        <f t="shared" si="3"/>
        <v>4882100</v>
      </c>
      <c r="J51" s="11">
        <f t="shared" si="11"/>
        <v>9320650</v>
      </c>
      <c r="K51" s="11">
        <f t="shared" si="4"/>
        <v>8791180</v>
      </c>
      <c r="L51" s="11">
        <f t="shared" si="5"/>
        <v>3003533</v>
      </c>
      <c r="M51" s="11">
        <f t="shared" si="6"/>
        <v>1712463</v>
      </c>
      <c r="N51" s="11">
        <f t="shared" si="7"/>
        <v>-73139.66667</v>
      </c>
      <c r="O51" s="11">
        <f t="shared" si="8"/>
        <v>1217930.333</v>
      </c>
      <c r="P51" s="11">
        <f t="shared" si="9"/>
        <v>2930393.333</v>
      </c>
      <c r="Q51" s="11">
        <f t="shared" si="10"/>
        <v>1000000</v>
      </c>
    </row>
    <row r="52">
      <c r="A52" s="1" t="s">
        <v>4810</v>
      </c>
      <c r="B52" s="8">
        <v>45785.0</v>
      </c>
      <c r="C52" s="1" t="s">
        <v>1969</v>
      </c>
      <c r="D52" s="10">
        <v>8460000.0</v>
      </c>
      <c r="E52" s="12"/>
      <c r="F52" s="1" t="s">
        <v>4811</v>
      </c>
      <c r="G52" s="11">
        <f t="shared" si="1"/>
        <v>25768680</v>
      </c>
      <c r="H52" s="11">
        <f t="shared" si="2"/>
        <v>3635400</v>
      </c>
      <c r="I52" s="11">
        <f t="shared" si="3"/>
        <v>4882100</v>
      </c>
      <c r="J52" s="11">
        <f t="shared" si="11"/>
        <v>17780650</v>
      </c>
      <c r="K52" s="11">
        <f t="shared" si="4"/>
        <v>17251180</v>
      </c>
      <c r="L52" s="11">
        <f t="shared" si="5"/>
        <v>3003533</v>
      </c>
      <c r="M52" s="11">
        <f t="shared" si="6"/>
        <v>1712463</v>
      </c>
      <c r="N52" s="11">
        <f t="shared" si="7"/>
        <v>2746860.333</v>
      </c>
      <c r="O52" s="11">
        <f t="shared" si="8"/>
        <v>4037930.333</v>
      </c>
      <c r="P52" s="11">
        <f t="shared" si="9"/>
        <v>5750393.333</v>
      </c>
      <c r="Q52" s="11">
        <f t="shared" si="10"/>
        <v>1000000</v>
      </c>
    </row>
    <row r="53">
      <c r="A53" s="1" t="s">
        <v>4812</v>
      </c>
      <c r="B53" s="8">
        <v>45785.0</v>
      </c>
      <c r="C53" s="1" t="s">
        <v>1969</v>
      </c>
      <c r="D53" s="10">
        <v>185000.0</v>
      </c>
      <c r="E53" s="12"/>
      <c r="F53" s="1" t="s">
        <v>4813</v>
      </c>
      <c r="G53" s="11">
        <f t="shared" si="1"/>
        <v>25953680</v>
      </c>
      <c r="H53" s="11">
        <f t="shared" si="2"/>
        <v>3635400</v>
      </c>
      <c r="I53" s="11">
        <f t="shared" si="3"/>
        <v>4882100</v>
      </c>
      <c r="J53" s="11">
        <f t="shared" si="11"/>
        <v>17965650</v>
      </c>
      <c r="K53" s="11">
        <f t="shared" si="4"/>
        <v>17436180</v>
      </c>
      <c r="L53" s="11">
        <f t="shared" si="5"/>
        <v>3003533</v>
      </c>
      <c r="M53" s="11">
        <f t="shared" si="6"/>
        <v>1712463</v>
      </c>
      <c r="N53" s="11">
        <f t="shared" si="7"/>
        <v>2808527</v>
      </c>
      <c r="O53" s="11">
        <f t="shared" si="8"/>
        <v>4099597</v>
      </c>
      <c r="P53" s="11">
        <f t="shared" si="9"/>
        <v>5812060</v>
      </c>
      <c r="Q53" s="11">
        <f t="shared" si="10"/>
        <v>1000000</v>
      </c>
    </row>
    <row r="54">
      <c r="A54" s="1" t="s">
        <v>4814</v>
      </c>
      <c r="B54" s="8">
        <v>45786.0</v>
      </c>
      <c r="C54" s="1" t="s">
        <v>25</v>
      </c>
      <c r="D54" s="12"/>
      <c r="E54" s="10">
        <v>120000.0</v>
      </c>
      <c r="F54" s="1" t="s">
        <v>4815</v>
      </c>
      <c r="G54" s="11">
        <f t="shared" si="1"/>
        <v>25953680</v>
      </c>
      <c r="H54" s="11">
        <f t="shared" si="2"/>
        <v>3755400</v>
      </c>
      <c r="I54" s="11">
        <f t="shared" si="3"/>
        <v>4882100</v>
      </c>
      <c r="J54" s="11">
        <f t="shared" si="11"/>
        <v>17845650</v>
      </c>
      <c r="K54" s="11">
        <f t="shared" si="4"/>
        <v>17316180</v>
      </c>
      <c r="L54" s="11">
        <f t="shared" si="5"/>
        <v>3003533</v>
      </c>
      <c r="M54" s="11">
        <f t="shared" si="6"/>
        <v>1712463</v>
      </c>
      <c r="N54" s="11">
        <f t="shared" si="7"/>
        <v>2768527</v>
      </c>
      <c r="O54" s="11">
        <f t="shared" si="8"/>
        <v>4059597</v>
      </c>
      <c r="P54" s="11">
        <f t="shared" si="9"/>
        <v>5772060</v>
      </c>
      <c r="Q54" s="11">
        <f t="shared" si="10"/>
        <v>1000000</v>
      </c>
    </row>
    <row r="55">
      <c r="A55" s="1" t="s">
        <v>4816</v>
      </c>
      <c r="B55" s="8">
        <v>45786.0</v>
      </c>
      <c r="C55" s="1" t="s">
        <v>25</v>
      </c>
      <c r="D55" s="12"/>
      <c r="E55" s="10">
        <v>50000.0</v>
      </c>
      <c r="F55" s="1" t="s">
        <v>53</v>
      </c>
      <c r="G55" s="11">
        <f t="shared" si="1"/>
        <v>25953680</v>
      </c>
      <c r="H55" s="11">
        <f t="shared" si="2"/>
        <v>3805400</v>
      </c>
      <c r="I55" s="11">
        <f t="shared" si="3"/>
        <v>4882100</v>
      </c>
      <c r="J55" s="11">
        <f t="shared" si="11"/>
        <v>17795650</v>
      </c>
      <c r="K55" s="11">
        <f t="shared" si="4"/>
        <v>17266180</v>
      </c>
      <c r="L55" s="11">
        <f t="shared" si="5"/>
        <v>3003533</v>
      </c>
      <c r="M55" s="11">
        <f t="shared" si="6"/>
        <v>1712463</v>
      </c>
      <c r="N55" s="11">
        <f t="shared" si="7"/>
        <v>2751860.333</v>
      </c>
      <c r="O55" s="11">
        <f t="shared" si="8"/>
        <v>4042930.333</v>
      </c>
      <c r="P55" s="11">
        <f t="shared" si="9"/>
        <v>5755393.333</v>
      </c>
      <c r="Q55" s="11">
        <f t="shared" si="10"/>
        <v>1050000</v>
      </c>
    </row>
    <row r="56">
      <c r="A56" s="1" t="s">
        <v>4817</v>
      </c>
      <c r="B56" s="8">
        <v>45786.0</v>
      </c>
      <c r="C56" s="1" t="s">
        <v>25</v>
      </c>
      <c r="D56" s="12"/>
      <c r="E56" s="10">
        <v>134000.0</v>
      </c>
      <c r="F56" s="1" t="s">
        <v>311</v>
      </c>
      <c r="G56" s="11">
        <f t="shared" si="1"/>
        <v>25953680</v>
      </c>
      <c r="H56" s="11">
        <f t="shared" si="2"/>
        <v>3939400</v>
      </c>
      <c r="I56" s="11">
        <f t="shared" si="3"/>
        <v>4882100</v>
      </c>
      <c r="J56" s="11">
        <f t="shared" si="11"/>
        <v>17661650</v>
      </c>
      <c r="K56" s="11">
        <f t="shared" si="4"/>
        <v>17132180</v>
      </c>
      <c r="L56" s="11">
        <f t="shared" si="5"/>
        <v>3003533</v>
      </c>
      <c r="M56" s="11">
        <f t="shared" si="6"/>
        <v>1712463</v>
      </c>
      <c r="N56" s="11">
        <f t="shared" si="7"/>
        <v>2707193.667</v>
      </c>
      <c r="O56" s="11">
        <f t="shared" si="8"/>
        <v>3998263.667</v>
      </c>
      <c r="P56" s="11">
        <f t="shared" si="9"/>
        <v>5710726.667</v>
      </c>
      <c r="Q56" s="11">
        <f t="shared" si="10"/>
        <v>1050000</v>
      </c>
    </row>
    <row r="57">
      <c r="A57" s="1" t="s">
        <v>4818</v>
      </c>
      <c r="B57" s="8">
        <v>45786.0</v>
      </c>
      <c r="C57" s="1" t="s">
        <v>25</v>
      </c>
      <c r="D57" s="12"/>
      <c r="E57" s="10">
        <v>303000.0</v>
      </c>
      <c r="F57" s="1" t="s">
        <v>4819</v>
      </c>
      <c r="G57" s="11">
        <f t="shared" si="1"/>
        <v>25953680</v>
      </c>
      <c r="H57" s="11">
        <f t="shared" si="2"/>
        <v>4242400</v>
      </c>
      <c r="I57" s="11">
        <f t="shared" si="3"/>
        <v>4882100</v>
      </c>
      <c r="J57" s="11">
        <f t="shared" si="11"/>
        <v>17358650</v>
      </c>
      <c r="K57" s="11">
        <f t="shared" si="4"/>
        <v>16829180</v>
      </c>
      <c r="L57" s="11">
        <f t="shared" si="5"/>
        <v>3003533</v>
      </c>
      <c r="M57" s="11">
        <f t="shared" si="6"/>
        <v>1712463</v>
      </c>
      <c r="N57" s="11">
        <f t="shared" si="7"/>
        <v>2606193.667</v>
      </c>
      <c r="O57" s="11">
        <f t="shared" si="8"/>
        <v>3897263.667</v>
      </c>
      <c r="P57" s="11">
        <f t="shared" si="9"/>
        <v>5609726.667</v>
      </c>
      <c r="Q57" s="11">
        <f t="shared" si="10"/>
        <v>1050000</v>
      </c>
    </row>
    <row r="58">
      <c r="A58" s="1" t="s">
        <v>4820</v>
      </c>
      <c r="B58" s="8">
        <v>45787.0</v>
      </c>
      <c r="C58" s="1" t="s">
        <v>25</v>
      </c>
      <c r="D58" s="12"/>
      <c r="E58" s="10">
        <v>50000.0</v>
      </c>
      <c r="F58" s="1" t="s">
        <v>62</v>
      </c>
      <c r="G58" s="11">
        <f t="shared" si="1"/>
        <v>25953680</v>
      </c>
      <c r="H58" s="11">
        <f t="shared" si="2"/>
        <v>4292400</v>
      </c>
      <c r="I58" s="11">
        <f t="shared" si="3"/>
        <v>4882100</v>
      </c>
      <c r="J58" s="11">
        <f t="shared" si="11"/>
        <v>17308650</v>
      </c>
      <c r="K58" s="11">
        <f t="shared" si="4"/>
        <v>16779180</v>
      </c>
      <c r="L58" s="11">
        <f t="shared" si="5"/>
        <v>3003533</v>
      </c>
      <c r="M58" s="11">
        <f t="shared" si="6"/>
        <v>1712463</v>
      </c>
      <c r="N58" s="11">
        <f t="shared" si="7"/>
        <v>2589527</v>
      </c>
      <c r="O58" s="11">
        <f t="shared" si="8"/>
        <v>3880597</v>
      </c>
      <c r="P58" s="11">
        <f t="shared" si="9"/>
        <v>5593060</v>
      </c>
      <c r="Q58" s="11">
        <f t="shared" si="10"/>
        <v>1050000</v>
      </c>
    </row>
    <row r="59">
      <c r="A59" s="1" t="s">
        <v>4821</v>
      </c>
      <c r="B59" s="8">
        <v>45787.0</v>
      </c>
      <c r="C59" s="1" t="s">
        <v>25</v>
      </c>
      <c r="D59" s="12"/>
      <c r="E59" s="10">
        <v>856000.0</v>
      </c>
      <c r="F59" s="1" t="s">
        <v>4822</v>
      </c>
      <c r="G59" s="11">
        <f t="shared" si="1"/>
        <v>25953680</v>
      </c>
      <c r="H59" s="11">
        <f t="shared" si="2"/>
        <v>5148400</v>
      </c>
      <c r="I59" s="11">
        <f t="shared" si="3"/>
        <v>4882100</v>
      </c>
      <c r="J59" s="11">
        <f t="shared" si="11"/>
        <v>16452650</v>
      </c>
      <c r="K59" s="11">
        <f t="shared" si="4"/>
        <v>15923180</v>
      </c>
      <c r="L59" s="11">
        <f t="shared" si="5"/>
        <v>3003533</v>
      </c>
      <c r="M59" s="11">
        <f t="shared" si="6"/>
        <v>1712463</v>
      </c>
      <c r="N59" s="11">
        <f t="shared" si="7"/>
        <v>2304193.667</v>
      </c>
      <c r="O59" s="11">
        <f t="shared" si="8"/>
        <v>3595263.667</v>
      </c>
      <c r="P59" s="11">
        <f t="shared" si="9"/>
        <v>5307726.667</v>
      </c>
      <c r="Q59" s="11">
        <f t="shared" si="10"/>
        <v>1050000</v>
      </c>
    </row>
    <row r="60">
      <c r="A60" s="1" t="s">
        <v>4823</v>
      </c>
      <c r="B60" s="8">
        <v>45785.0</v>
      </c>
      <c r="C60" s="1" t="s">
        <v>6</v>
      </c>
      <c r="D60" s="10">
        <v>120000.0</v>
      </c>
      <c r="E60" s="12"/>
      <c r="F60" s="1" t="s">
        <v>3824</v>
      </c>
      <c r="G60" s="11">
        <f t="shared" si="1"/>
        <v>26073680</v>
      </c>
      <c r="H60" s="11">
        <f t="shared" si="2"/>
        <v>5148400</v>
      </c>
      <c r="I60" s="11">
        <f t="shared" si="3"/>
        <v>4882100</v>
      </c>
      <c r="J60" s="11">
        <f t="shared" si="11"/>
        <v>16572650</v>
      </c>
      <c r="K60" s="11">
        <f t="shared" si="4"/>
        <v>16043180</v>
      </c>
      <c r="L60" s="11">
        <f t="shared" si="5"/>
        <v>3003533</v>
      </c>
      <c r="M60" s="11">
        <f t="shared" si="6"/>
        <v>1712463</v>
      </c>
      <c r="N60" s="11">
        <f t="shared" si="7"/>
        <v>2344193.667</v>
      </c>
      <c r="O60" s="11">
        <f t="shared" si="8"/>
        <v>3635263.667</v>
      </c>
      <c r="P60" s="11">
        <f t="shared" si="9"/>
        <v>5347726.667</v>
      </c>
      <c r="Q60" s="11">
        <f t="shared" si="10"/>
        <v>1050000</v>
      </c>
    </row>
    <row r="61">
      <c r="A61" s="1" t="s">
        <v>4824</v>
      </c>
      <c r="B61" s="8">
        <v>45785.0</v>
      </c>
      <c r="C61" s="1" t="s">
        <v>6</v>
      </c>
      <c r="D61" s="10">
        <v>330000.0</v>
      </c>
      <c r="E61" s="12"/>
      <c r="F61" s="1" t="s">
        <v>4825</v>
      </c>
      <c r="G61" s="11">
        <f t="shared" si="1"/>
        <v>26403680</v>
      </c>
      <c r="H61" s="11">
        <f t="shared" si="2"/>
        <v>5148400</v>
      </c>
      <c r="I61" s="11">
        <f t="shared" si="3"/>
        <v>4882100</v>
      </c>
      <c r="J61" s="11">
        <f t="shared" si="11"/>
        <v>16902650</v>
      </c>
      <c r="K61" s="11">
        <f t="shared" si="4"/>
        <v>16373180</v>
      </c>
      <c r="L61" s="11">
        <f t="shared" si="5"/>
        <v>3003533</v>
      </c>
      <c r="M61" s="11">
        <f t="shared" si="6"/>
        <v>1712463</v>
      </c>
      <c r="N61" s="11">
        <f t="shared" si="7"/>
        <v>2454193.667</v>
      </c>
      <c r="O61" s="11">
        <f t="shared" si="8"/>
        <v>3745263.667</v>
      </c>
      <c r="P61" s="11">
        <f t="shared" si="9"/>
        <v>5457726.667</v>
      </c>
      <c r="Q61" s="11">
        <f t="shared" si="10"/>
        <v>1050000</v>
      </c>
    </row>
    <row r="62">
      <c r="A62" s="1" t="s">
        <v>4826</v>
      </c>
      <c r="B62" s="8">
        <v>45786.0</v>
      </c>
      <c r="C62" s="1" t="s">
        <v>6</v>
      </c>
      <c r="D62" s="10">
        <v>255000.0</v>
      </c>
      <c r="E62" s="12"/>
      <c r="F62" s="1" t="s">
        <v>2449</v>
      </c>
      <c r="G62" s="11">
        <f t="shared" si="1"/>
        <v>26658680</v>
      </c>
      <c r="H62" s="11">
        <f t="shared" si="2"/>
        <v>5148400</v>
      </c>
      <c r="I62" s="11">
        <f t="shared" si="3"/>
        <v>4882100</v>
      </c>
      <c r="J62" s="11">
        <f t="shared" si="11"/>
        <v>17157650</v>
      </c>
      <c r="K62" s="11">
        <f t="shared" si="4"/>
        <v>16628180</v>
      </c>
      <c r="L62" s="11">
        <f t="shared" si="5"/>
        <v>3003533</v>
      </c>
      <c r="M62" s="11">
        <f t="shared" si="6"/>
        <v>1712463</v>
      </c>
      <c r="N62" s="11">
        <f t="shared" si="7"/>
        <v>2539193.667</v>
      </c>
      <c r="O62" s="11">
        <f t="shared" si="8"/>
        <v>3830263.667</v>
      </c>
      <c r="P62" s="11">
        <f t="shared" si="9"/>
        <v>5542726.667</v>
      </c>
      <c r="Q62" s="11">
        <f t="shared" si="10"/>
        <v>1050000</v>
      </c>
    </row>
    <row r="63">
      <c r="A63" s="1" t="s">
        <v>4827</v>
      </c>
      <c r="B63" s="8">
        <v>45786.0</v>
      </c>
      <c r="C63" s="1" t="s">
        <v>6</v>
      </c>
      <c r="D63" s="10">
        <v>96500.0</v>
      </c>
      <c r="E63" s="12"/>
      <c r="F63" s="1" t="s">
        <v>4828</v>
      </c>
      <c r="G63" s="11">
        <f t="shared" si="1"/>
        <v>26755180</v>
      </c>
      <c r="H63" s="11">
        <f t="shared" si="2"/>
        <v>5148400</v>
      </c>
      <c r="I63" s="11">
        <f t="shared" si="3"/>
        <v>4882100</v>
      </c>
      <c r="J63" s="11">
        <f t="shared" si="11"/>
        <v>17254150</v>
      </c>
      <c r="K63" s="11">
        <f t="shared" si="4"/>
        <v>16724680</v>
      </c>
      <c r="L63" s="11">
        <f t="shared" si="5"/>
        <v>3003533</v>
      </c>
      <c r="M63" s="11">
        <f t="shared" si="6"/>
        <v>1712463</v>
      </c>
      <c r="N63" s="11">
        <f t="shared" si="7"/>
        <v>2571360.333</v>
      </c>
      <c r="O63" s="11">
        <f t="shared" si="8"/>
        <v>3862430.333</v>
      </c>
      <c r="P63" s="11">
        <f t="shared" si="9"/>
        <v>5574893.333</v>
      </c>
      <c r="Q63" s="11">
        <f t="shared" si="10"/>
        <v>1050000</v>
      </c>
    </row>
    <row r="64">
      <c r="A64" s="1" t="s">
        <v>4829</v>
      </c>
      <c r="B64" s="8">
        <v>45786.0</v>
      </c>
      <c r="C64" s="1" t="s">
        <v>6</v>
      </c>
      <c r="D64" s="10">
        <v>255000.0</v>
      </c>
      <c r="E64" s="12"/>
      <c r="F64" s="1" t="s">
        <v>2144</v>
      </c>
      <c r="G64" s="11">
        <f t="shared" si="1"/>
        <v>27010180</v>
      </c>
      <c r="H64" s="11">
        <f t="shared" si="2"/>
        <v>5148400</v>
      </c>
      <c r="I64" s="11">
        <f t="shared" si="3"/>
        <v>4882100</v>
      </c>
      <c r="J64" s="11">
        <f t="shared" si="11"/>
        <v>17509150</v>
      </c>
      <c r="K64" s="11">
        <f t="shared" si="4"/>
        <v>16979680</v>
      </c>
      <c r="L64" s="11">
        <f t="shared" si="5"/>
        <v>3003533</v>
      </c>
      <c r="M64" s="11">
        <f t="shared" si="6"/>
        <v>1712463</v>
      </c>
      <c r="N64" s="11">
        <f t="shared" si="7"/>
        <v>2656360.333</v>
      </c>
      <c r="O64" s="11">
        <f t="shared" si="8"/>
        <v>3947430.333</v>
      </c>
      <c r="P64" s="11">
        <f t="shared" si="9"/>
        <v>5659893.333</v>
      </c>
      <c r="Q64" s="11">
        <f t="shared" si="10"/>
        <v>1050000</v>
      </c>
    </row>
    <row r="65">
      <c r="A65" s="1" t="s">
        <v>4830</v>
      </c>
      <c r="B65" s="8">
        <v>45787.0</v>
      </c>
      <c r="C65" s="1" t="s">
        <v>6</v>
      </c>
      <c r="D65" s="10">
        <v>1000000.0</v>
      </c>
      <c r="E65" s="12"/>
      <c r="F65" s="1" t="s">
        <v>4831</v>
      </c>
      <c r="G65" s="11">
        <f t="shared" si="1"/>
        <v>28010180</v>
      </c>
      <c r="H65" s="11">
        <f t="shared" si="2"/>
        <v>5148400</v>
      </c>
      <c r="I65" s="11">
        <f t="shared" si="3"/>
        <v>4882100</v>
      </c>
      <c r="J65" s="11">
        <f t="shared" si="11"/>
        <v>18509150</v>
      </c>
      <c r="K65" s="11">
        <f t="shared" si="4"/>
        <v>17979680</v>
      </c>
      <c r="L65" s="11">
        <f t="shared" si="5"/>
        <v>3003533</v>
      </c>
      <c r="M65" s="11">
        <f t="shared" si="6"/>
        <v>1712463</v>
      </c>
      <c r="N65" s="11">
        <f t="shared" si="7"/>
        <v>2989693.667</v>
      </c>
      <c r="O65" s="11">
        <f t="shared" si="8"/>
        <v>4280763.667</v>
      </c>
      <c r="P65" s="11">
        <f t="shared" si="9"/>
        <v>5993226.667</v>
      </c>
      <c r="Q65" s="11">
        <f t="shared" si="10"/>
        <v>1050000</v>
      </c>
    </row>
    <row r="66">
      <c r="A66" s="1" t="s">
        <v>4832</v>
      </c>
      <c r="B66" s="8">
        <v>45787.0</v>
      </c>
      <c r="C66" s="1" t="s">
        <v>6</v>
      </c>
      <c r="D66" s="10">
        <v>50000.0</v>
      </c>
      <c r="E66" s="12"/>
      <c r="F66" s="1" t="s">
        <v>4833</v>
      </c>
      <c r="G66" s="11">
        <f t="shared" si="1"/>
        <v>28060180</v>
      </c>
      <c r="H66" s="11">
        <f t="shared" si="2"/>
        <v>5148400</v>
      </c>
      <c r="I66" s="11">
        <f t="shared" si="3"/>
        <v>4882100</v>
      </c>
      <c r="J66" s="11">
        <f t="shared" si="11"/>
        <v>18559150</v>
      </c>
      <c r="K66" s="11">
        <f t="shared" si="4"/>
        <v>18029680</v>
      </c>
      <c r="L66" s="11">
        <f t="shared" si="5"/>
        <v>3003533</v>
      </c>
      <c r="M66" s="11">
        <f t="shared" si="6"/>
        <v>1712463</v>
      </c>
      <c r="N66" s="11">
        <f t="shared" si="7"/>
        <v>3006360.333</v>
      </c>
      <c r="O66" s="11">
        <f t="shared" si="8"/>
        <v>4297430.333</v>
      </c>
      <c r="P66" s="11">
        <f t="shared" si="9"/>
        <v>6009893.333</v>
      </c>
      <c r="Q66" s="11">
        <f t="shared" si="10"/>
        <v>1050000</v>
      </c>
    </row>
    <row r="67">
      <c r="A67" s="1" t="s">
        <v>4834</v>
      </c>
      <c r="B67" s="8">
        <v>45787.0</v>
      </c>
      <c r="C67" s="1" t="s">
        <v>6</v>
      </c>
      <c r="D67" s="10">
        <v>550000.0</v>
      </c>
      <c r="E67" s="12"/>
      <c r="F67" s="1" t="s">
        <v>4801</v>
      </c>
      <c r="G67" s="11">
        <f t="shared" si="1"/>
        <v>28610180</v>
      </c>
      <c r="H67" s="11">
        <f t="shared" si="2"/>
        <v>5148400</v>
      </c>
      <c r="I67" s="11">
        <f t="shared" si="3"/>
        <v>4882100</v>
      </c>
      <c r="J67" s="11">
        <f t="shared" si="11"/>
        <v>19109150</v>
      </c>
      <c r="K67" s="11">
        <f t="shared" si="4"/>
        <v>18579680</v>
      </c>
      <c r="L67" s="11">
        <f t="shared" si="5"/>
        <v>3003533</v>
      </c>
      <c r="M67" s="11">
        <f t="shared" si="6"/>
        <v>1712463</v>
      </c>
      <c r="N67" s="11">
        <f t="shared" si="7"/>
        <v>3189693.667</v>
      </c>
      <c r="O67" s="11">
        <f t="shared" si="8"/>
        <v>4480763.667</v>
      </c>
      <c r="P67" s="11">
        <f t="shared" si="9"/>
        <v>6193226.667</v>
      </c>
      <c r="Q67" s="11">
        <f t="shared" si="10"/>
        <v>1050000</v>
      </c>
    </row>
    <row r="68">
      <c r="A68" s="1" t="s">
        <v>4835</v>
      </c>
      <c r="B68" s="8">
        <v>45787.0</v>
      </c>
      <c r="C68" s="1" t="s">
        <v>25</v>
      </c>
      <c r="D68" s="12"/>
      <c r="E68" s="10">
        <v>555000.0</v>
      </c>
      <c r="F68" s="1" t="s">
        <v>4658</v>
      </c>
      <c r="G68" s="11">
        <f t="shared" si="1"/>
        <v>28610180</v>
      </c>
      <c r="H68" s="11">
        <f t="shared" si="2"/>
        <v>5703400</v>
      </c>
      <c r="I68" s="11">
        <f t="shared" si="3"/>
        <v>4882100</v>
      </c>
      <c r="J68" s="11">
        <f t="shared" si="11"/>
        <v>18554150</v>
      </c>
      <c r="K68" s="11">
        <f t="shared" si="4"/>
        <v>18024680</v>
      </c>
      <c r="L68" s="11">
        <f t="shared" si="5"/>
        <v>3003533</v>
      </c>
      <c r="M68" s="11">
        <f t="shared" si="6"/>
        <v>1712463</v>
      </c>
      <c r="N68" s="11">
        <f t="shared" si="7"/>
        <v>3004693.667</v>
      </c>
      <c r="O68" s="11">
        <f t="shared" si="8"/>
        <v>4295763.667</v>
      </c>
      <c r="P68" s="11">
        <f t="shared" si="9"/>
        <v>6008226.667</v>
      </c>
      <c r="Q68" s="11">
        <f t="shared" si="10"/>
        <v>1050000</v>
      </c>
    </row>
    <row r="69">
      <c r="A69" s="1" t="s">
        <v>4836</v>
      </c>
      <c r="B69" s="8">
        <v>45787.0</v>
      </c>
      <c r="C69" s="1" t="s">
        <v>25</v>
      </c>
      <c r="D69" s="12"/>
      <c r="E69" s="10">
        <v>32000.0</v>
      </c>
      <c r="F69" s="1" t="s">
        <v>4837</v>
      </c>
      <c r="G69" s="11">
        <f t="shared" si="1"/>
        <v>28610180</v>
      </c>
      <c r="H69" s="11">
        <f t="shared" si="2"/>
        <v>5735400</v>
      </c>
      <c r="I69" s="11">
        <f t="shared" si="3"/>
        <v>4882100</v>
      </c>
      <c r="J69" s="11">
        <f t="shared" si="11"/>
        <v>18522150</v>
      </c>
      <c r="K69" s="11">
        <f t="shared" si="4"/>
        <v>17992680</v>
      </c>
      <c r="L69" s="11">
        <f t="shared" si="5"/>
        <v>3003533</v>
      </c>
      <c r="M69" s="11">
        <f t="shared" si="6"/>
        <v>1712463</v>
      </c>
      <c r="N69" s="11">
        <f t="shared" si="7"/>
        <v>2994027</v>
      </c>
      <c r="O69" s="11">
        <f t="shared" si="8"/>
        <v>4285097</v>
      </c>
      <c r="P69" s="11">
        <f t="shared" si="9"/>
        <v>5997560</v>
      </c>
      <c r="Q69" s="11">
        <f t="shared" si="10"/>
        <v>1050000</v>
      </c>
    </row>
    <row r="70">
      <c r="A70" s="1" t="s">
        <v>4838</v>
      </c>
      <c r="B70" s="8">
        <v>45787.0</v>
      </c>
      <c r="C70" s="1" t="s">
        <v>25</v>
      </c>
      <c r="D70" s="12"/>
      <c r="E70" s="10">
        <v>200000.0</v>
      </c>
      <c r="F70" s="1" t="s">
        <v>53</v>
      </c>
      <c r="G70" s="11">
        <f t="shared" si="1"/>
        <v>28610180</v>
      </c>
      <c r="H70" s="11">
        <f t="shared" si="2"/>
        <v>5935400</v>
      </c>
      <c r="I70" s="11">
        <f t="shared" si="3"/>
        <v>4882100</v>
      </c>
      <c r="J70" s="11">
        <f t="shared" si="11"/>
        <v>18322150</v>
      </c>
      <c r="K70" s="11">
        <f t="shared" si="4"/>
        <v>17792680</v>
      </c>
      <c r="L70" s="11">
        <f t="shared" si="5"/>
        <v>3003533</v>
      </c>
      <c r="M70" s="11">
        <f t="shared" si="6"/>
        <v>1712463</v>
      </c>
      <c r="N70" s="11">
        <f t="shared" si="7"/>
        <v>2927360.333</v>
      </c>
      <c r="O70" s="11">
        <f t="shared" si="8"/>
        <v>4218430.333</v>
      </c>
      <c r="P70" s="11">
        <f t="shared" si="9"/>
        <v>5930893.333</v>
      </c>
      <c r="Q70" s="11">
        <f t="shared" si="10"/>
        <v>1250000</v>
      </c>
    </row>
    <row r="71">
      <c r="A71" s="1" t="s">
        <v>4839</v>
      </c>
      <c r="B71" s="8">
        <v>45787.0</v>
      </c>
      <c r="C71" s="1" t="s">
        <v>25</v>
      </c>
      <c r="D71" s="12"/>
      <c r="E71" s="10">
        <v>100000.0</v>
      </c>
      <c r="F71" s="1" t="s">
        <v>3275</v>
      </c>
      <c r="G71" s="11">
        <f t="shared" si="1"/>
        <v>28610180</v>
      </c>
      <c r="H71" s="11">
        <f t="shared" si="2"/>
        <v>6035400</v>
      </c>
      <c r="I71" s="11">
        <f t="shared" si="3"/>
        <v>4882100</v>
      </c>
      <c r="J71" s="11">
        <f t="shared" si="11"/>
        <v>18222150</v>
      </c>
      <c r="K71" s="11">
        <f t="shared" si="4"/>
        <v>17692680</v>
      </c>
      <c r="L71" s="11">
        <f t="shared" si="5"/>
        <v>3003533</v>
      </c>
      <c r="M71" s="11">
        <f t="shared" si="6"/>
        <v>1712463</v>
      </c>
      <c r="N71" s="11">
        <f t="shared" si="7"/>
        <v>2894027</v>
      </c>
      <c r="O71" s="11">
        <f t="shared" si="8"/>
        <v>4185097</v>
      </c>
      <c r="P71" s="11">
        <f t="shared" si="9"/>
        <v>5897560</v>
      </c>
      <c r="Q71" s="11">
        <f t="shared" si="10"/>
        <v>1250000</v>
      </c>
    </row>
    <row r="72">
      <c r="A72" s="1" t="s">
        <v>4840</v>
      </c>
      <c r="B72" s="8">
        <v>45787.0</v>
      </c>
      <c r="C72" s="1" t="s">
        <v>22</v>
      </c>
      <c r="D72" s="12"/>
      <c r="E72" s="10">
        <v>1700000.0</v>
      </c>
      <c r="F72" s="1" t="s">
        <v>30</v>
      </c>
      <c r="G72" s="11">
        <f t="shared" si="1"/>
        <v>28610180</v>
      </c>
      <c r="H72" s="11">
        <f t="shared" si="2"/>
        <v>6035400</v>
      </c>
      <c r="I72" s="11">
        <f t="shared" si="3"/>
        <v>4882100</v>
      </c>
      <c r="J72" s="11">
        <f t="shared" si="11"/>
        <v>16522150</v>
      </c>
      <c r="K72" s="11">
        <f t="shared" si="4"/>
        <v>17692680</v>
      </c>
      <c r="L72" s="11">
        <f t="shared" si="5"/>
        <v>3003533</v>
      </c>
      <c r="M72" s="11">
        <f t="shared" si="6"/>
        <v>3412463</v>
      </c>
      <c r="N72" s="11">
        <f t="shared" si="7"/>
        <v>2894027</v>
      </c>
      <c r="O72" s="11">
        <f t="shared" si="8"/>
        <v>2485097</v>
      </c>
      <c r="P72" s="11">
        <f t="shared" si="9"/>
        <v>5897560</v>
      </c>
      <c r="Q72" s="11">
        <f t="shared" si="10"/>
        <v>1250000</v>
      </c>
    </row>
    <row r="73">
      <c r="A73" s="1" t="s">
        <v>4841</v>
      </c>
      <c r="B73" s="8">
        <v>45787.0</v>
      </c>
      <c r="C73" s="1" t="s">
        <v>1969</v>
      </c>
      <c r="D73" s="10">
        <v>800000.0</v>
      </c>
      <c r="E73" s="12"/>
      <c r="F73" s="1" t="s">
        <v>4842</v>
      </c>
      <c r="G73" s="11">
        <f t="shared" si="1"/>
        <v>29410180</v>
      </c>
      <c r="H73" s="11">
        <f t="shared" si="2"/>
        <v>6035400</v>
      </c>
      <c r="I73" s="11">
        <f t="shared" si="3"/>
        <v>4882100</v>
      </c>
      <c r="J73" s="11">
        <f t="shared" si="11"/>
        <v>17322150</v>
      </c>
      <c r="K73" s="11">
        <f t="shared" si="4"/>
        <v>18492680</v>
      </c>
      <c r="L73" s="11">
        <f t="shared" si="5"/>
        <v>3003533</v>
      </c>
      <c r="M73" s="11">
        <f t="shared" si="6"/>
        <v>3412463</v>
      </c>
      <c r="N73" s="11">
        <f t="shared" si="7"/>
        <v>3160693.667</v>
      </c>
      <c r="O73" s="11">
        <f t="shared" si="8"/>
        <v>2751763.667</v>
      </c>
      <c r="P73" s="11">
        <f t="shared" si="9"/>
        <v>6164226.667</v>
      </c>
      <c r="Q73" s="11">
        <f t="shared" si="10"/>
        <v>1250000</v>
      </c>
    </row>
    <row r="74">
      <c r="A74" s="1" t="s">
        <v>4843</v>
      </c>
      <c r="B74" s="8">
        <v>45787.0</v>
      </c>
      <c r="C74" s="1" t="s">
        <v>1969</v>
      </c>
      <c r="D74" s="10">
        <v>450000.0</v>
      </c>
      <c r="E74" s="12"/>
      <c r="F74" s="1" t="s">
        <v>4844</v>
      </c>
      <c r="G74" s="11">
        <f t="shared" si="1"/>
        <v>29860180</v>
      </c>
      <c r="H74" s="11">
        <f t="shared" si="2"/>
        <v>6035400</v>
      </c>
      <c r="I74" s="11">
        <f t="shared" si="3"/>
        <v>4882100</v>
      </c>
      <c r="J74" s="11">
        <f t="shared" si="11"/>
        <v>17772150</v>
      </c>
      <c r="K74" s="11">
        <f t="shared" si="4"/>
        <v>18942680</v>
      </c>
      <c r="L74" s="11">
        <f t="shared" si="5"/>
        <v>3003533</v>
      </c>
      <c r="M74" s="11">
        <f t="shared" si="6"/>
        <v>3412463</v>
      </c>
      <c r="N74" s="11">
        <f t="shared" si="7"/>
        <v>3310693.667</v>
      </c>
      <c r="O74" s="11">
        <f t="shared" si="8"/>
        <v>2901763.667</v>
      </c>
      <c r="P74" s="11">
        <f t="shared" si="9"/>
        <v>6314226.667</v>
      </c>
      <c r="Q74" s="11">
        <f t="shared" si="10"/>
        <v>1250000</v>
      </c>
    </row>
    <row r="75">
      <c r="A75" s="1" t="s">
        <v>4845</v>
      </c>
      <c r="B75" s="8">
        <v>45787.0</v>
      </c>
      <c r="C75" s="1" t="s">
        <v>6</v>
      </c>
      <c r="D75" s="10">
        <v>140000.0</v>
      </c>
      <c r="E75" s="12"/>
      <c r="F75" s="1" t="s">
        <v>4846</v>
      </c>
      <c r="G75" s="11">
        <f t="shared" si="1"/>
        <v>30000180</v>
      </c>
      <c r="H75" s="11">
        <f t="shared" si="2"/>
        <v>6035400</v>
      </c>
      <c r="I75" s="11">
        <f t="shared" si="3"/>
        <v>4882100</v>
      </c>
      <c r="J75" s="11">
        <f t="shared" si="11"/>
        <v>17912150</v>
      </c>
      <c r="K75" s="11">
        <f t="shared" si="4"/>
        <v>19082680</v>
      </c>
      <c r="L75" s="11">
        <f t="shared" si="5"/>
        <v>3003533</v>
      </c>
      <c r="M75" s="11">
        <f t="shared" si="6"/>
        <v>3412463</v>
      </c>
      <c r="N75" s="11">
        <f t="shared" si="7"/>
        <v>3357360.333</v>
      </c>
      <c r="O75" s="11">
        <f t="shared" si="8"/>
        <v>2948430.333</v>
      </c>
      <c r="P75" s="11">
        <f t="shared" si="9"/>
        <v>6360893.333</v>
      </c>
      <c r="Q75" s="11">
        <f t="shared" si="10"/>
        <v>1250000</v>
      </c>
    </row>
    <row r="76">
      <c r="A76" s="1" t="s">
        <v>4847</v>
      </c>
      <c r="B76" s="8">
        <v>45787.0</v>
      </c>
      <c r="C76" s="1" t="s">
        <v>6</v>
      </c>
      <c r="D76" s="10">
        <v>120000.0</v>
      </c>
      <c r="E76" s="12"/>
      <c r="F76" s="1" t="s">
        <v>4848</v>
      </c>
      <c r="G76" s="11">
        <f t="shared" si="1"/>
        <v>30120180</v>
      </c>
      <c r="H76" s="11">
        <f t="shared" si="2"/>
        <v>6035400</v>
      </c>
      <c r="I76" s="11">
        <f t="shared" si="3"/>
        <v>4882100</v>
      </c>
      <c r="J76" s="11">
        <f t="shared" si="11"/>
        <v>18032150</v>
      </c>
      <c r="K76" s="11">
        <f t="shared" si="4"/>
        <v>19202680</v>
      </c>
      <c r="L76" s="11">
        <f t="shared" si="5"/>
        <v>3003533</v>
      </c>
      <c r="M76" s="11">
        <f t="shared" si="6"/>
        <v>3412463</v>
      </c>
      <c r="N76" s="11">
        <f t="shared" si="7"/>
        <v>3397360.333</v>
      </c>
      <c r="O76" s="11">
        <f t="shared" si="8"/>
        <v>2988430.333</v>
      </c>
      <c r="P76" s="11">
        <f t="shared" si="9"/>
        <v>6400893.333</v>
      </c>
      <c r="Q76" s="11">
        <f t="shared" si="10"/>
        <v>1250000</v>
      </c>
    </row>
    <row r="77">
      <c r="A77" s="1" t="s">
        <v>4849</v>
      </c>
      <c r="B77" s="8">
        <v>45787.0</v>
      </c>
      <c r="C77" s="1" t="s">
        <v>34</v>
      </c>
      <c r="D77" s="12"/>
      <c r="E77" s="10">
        <v>1.2E7</v>
      </c>
      <c r="F77" s="1" t="s">
        <v>4850</v>
      </c>
      <c r="G77" s="11">
        <f t="shared" si="1"/>
        <v>30120180</v>
      </c>
      <c r="H77" s="11">
        <f t="shared" si="2"/>
        <v>6035400</v>
      </c>
      <c r="I77" s="11">
        <f t="shared" si="3"/>
        <v>16882100</v>
      </c>
      <c r="J77" s="11">
        <f t="shared" si="11"/>
        <v>6032150</v>
      </c>
      <c r="K77" s="11">
        <f t="shared" si="4"/>
        <v>7202680</v>
      </c>
      <c r="L77" s="11">
        <f t="shared" si="5"/>
        <v>3003533</v>
      </c>
      <c r="M77" s="11">
        <f t="shared" si="6"/>
        <v>3412463</v>
      </c>
      <c r="N77" s="11">
        <f t="shared" si="7"/>
        <v>-602639.6667</v>
      </c>
      <c r="O77" s="11">
        <f t="shared" si="8"/>
        <v>-1011569.667</v>
      </c>
      <c r="P77" s="11">
        <f t="shared" si="9"/>
        <v>2400893.333</v>
      </c>
      <c r="Q77" s="11">
        <f t="shared" si="10"/>
        <v>1250000</v>
      </c>
    </row>
    <row r="78">
      <c r="A78" s="14" t="s">
        <v>4851</v>
      </c>
      <c r="B78" s="8">
        <v>45788.0</v>
      </c>
      <c r="C78" s="1" t="s">
        <v>25</v>
      </c>
      <c r="D78" s="12"/>
      <c r="E78" s="10">
        <v>94550.0</v>
      </c>
      <c r="F78" s="1" t="s">
        <v>4603</v>
      </c>
      <c r="G78" s="11">
        <f t="shared" si="1"/>
        <v>30120180</v>
      </c>
      <c r="H78" s="11">
        <f t="shared" si="2"/>
        <v>6129950</v>
      </c>
      <c r="I78" s="11">
        <f t="shared" si="3"/>
        <v>16882100</v>
      </c>
      <c r="J78" s="11">
        <f t="shared" si="11"/>
        <v>5937600</v>
      </c>
      <c r="K78" s="11">
        <f t="shared" si="4"/>
        <v>7108130</v>
      </c>
      <c r="L78" s="11">
        <f t="shared" si="5"/>
        <v>3003533</v>
      </c>
      <c r="M78" s="11">
        <f t="shared" si="6"/>
        <v>3412463</v>
      </c>
      <c r="N78" s="11">
        <f t="shared" si="7"/>
        <v>-634156.3333</v>
      </c>
      <c r="O78" s="11">
        <f t="shared" si="8"/>
        <v>-1043086.333</v>
      </c>
      <c r="P78" s="11">
        <f t="shared" si="9"/>
        <v>2369376.667</v>
      </c>
      <c r="Q78" s="11">
        <f t="shared" si="10"/>
        <v>1250000</v>
      </c>
    </row>
    <row r="79">
      <c r="A79" s="1" t="s">
        <v>4852</v>
      </c>
      <c r="B79" s="8">
        <v>45788.0</v>
      </c>
      <c r="C79" s="1" t="s">
        <v>25</v>
      </c>
      <c r="D79" s="12"/>
      <c r="E79" s="10">
        <v>300000.0</v>
      </c>
      <c r="F79" s="1" t="s">
        <v>4853</v>
      </c>
      <c r="G79" s="11">
        <f t="shared" si="1"/>
        <v>30120180</v>
      </c>
      <c r="H79" s="11">
        <f t="shared" si="2"/>
        <v>6429950</v>
      </c>
      <c r="I79" s="11">
        <f t="shared" si="3"/>
        <v>16882100</v>
      </c>
      <c r="J79" s="11">
        <f t="shared" si="11"/>
        <v>5637600</v>
      </c>
      <c r="K79" s="11">
        <f t="shared" si="4"/>
        <v>6808130</v>
      </c>
      <c r="L79" s="11">
        <f t="shared" si="5"/>
        <v>3003533</v>
      </c>
      <c r="M79" s="11">
        <f t="shared" si="6"/>
        <v>3412463</v>
      </c>
      <c r="N79" s="11">
        <f t="shared" ref="N79:N220" si="12">(K79/3)-L79</f>
        <v>-734156.3333</v>
      </c>
      <c r="O79" s="11">
        <f t="shared" ref="O79:O220" si="13">(K79/3)-M79</f>
        <v>-1143086.333</v>
      </c>
      <c r="P79" s="11">
        <f t="shared" ref="P79:P220" si="14">K79/3</f>
        <v>2269376.667</v>
      </c>
      <c r="Q79" s="11">
        <f t="shared" si="10"/>
        <v>1250000</v>
      </c>
    </row>
    <row r="80">
      <c r="A80" s="1" t="s">
        <v>4854</v>
      </c>
      <c r="B80" s="8">
        <v>45789.0</v>
      </c>
      <c r="C80" s="1" t="s">
        <v>25</v>
      </c>
      <c r="D80" s="12"/>
      <c r="E80" s="10">
        <v>500000.0</v>
      </c>
      <c r="F80" s="1" t="s">
        <v>53</v>
      </c>
      <c r="G80" s="11">
        <f t="shared" si="1"/>
        <v>30120180</v>
      </c>
      <c r="H80" s="11">
        <f t="shared" si="2"/>
        <v>6929950</v>
      </c>
      <c r="I80" s="11">
        <f t="shared" si="3"/>
        <v>16882100</v>
      </c>
      <c r="J80" s="11">
        <f t="shared" si="11"/>
        <v>5137600</v>
      </c>
      <c r="K80" s="11">
        <f t="shared" si="4"/>
        <v>6308130</v>
      </c>
      <c r="L80" s="11">
        <f t="shared" si="5"/>
        <v>3003533</v>
      </c>
      <c r="M80" s="11">
        <f t="shared" si="6"/>
        <v>3412463</v>
      </c>
      <c r="N80" s="11">
        <f t="shared" si="12"/>
        <v>-900823</v>
      </c>
      <c r="O80" s="11">
        <f t="shared" si="13"/>
        <v>-1309753</v>
      </c>
      <c r="P80" s="11">
        <f t="shared" si="14"/>
        <v>2102710</v>
      </c>
      <c r="Q80" s="11">
        <f t="shared" si="10"/>
        <v>1750000</v>
      </c>
    </row>
    <row r="81">
      <c r="A81" s="1" t="s">
        <v>4855</v>
      </c>
      <c r="B81" s="8">
        <v>45789.0</v>
      </c>
      <c r="C81" s="1" t="s">
        <v>25</v>
      </c>
      <c r="D81" s="12"/>
      <c r="E81" s="10">
        <v>400000.0</v>
      </c>
      <c r="F81" s="1" t="s">
        <v>4856</v>
      </c>
      <c r="G81" s="11">
        <f t="shared" si="1"/>
        <v>30120180</v>
      </c>
      <c r="H81" s="11">
        <f t="shared" si="2"/>
        <v>7329950</v>
      </c>
      <c r="I81" s="11">
        <f t="shared" si="3"/>
        <v>16882100</v>
      </c>
      <c r="J81" s="11">
        <f t="shared" si="11"/>
        <v>4737600</v>
      </c>
      <c r="K81" s="11">
        <f t="shared" si="4"/>
        <v>5908130</v>
      </c>
      <c r="L81" s="11">
        <f t="shared" si="5"/>
        <v>3003533</v>
      </c>
      <c r="M81" s="11">
        <f t="shared" si="6"/>
        <v>3412463</v>
      </c>
      <c r="N81" s="11">
        <f t="shared" si="12"/>
        <v>-1034156.333</v>
      </c>
      <c r="O81" s="11">
        <f t="shared" si="13"/>
        <v>-1443086.333</v>
      </c>
      <c r="P81" s="11">
        <f t="shared" si="14"/>
        <v>1969376.667</v>
      </c>
      <c r="Q81" s="11">
        <f t="shared" si="10"/>
        <v>1750000</v>
      </c>
    </row>
    <row r="82">
      <c r="A82" s="1" t="s">
        <v>4857</v>
      </c>
      <c r="B82" s="8">
        <v>45790.0</v>
      </c>
      <c r="C82" s="1" t="s">
        <v>25</v>
      </c>
      <c r="D82" s="12"/>
      <c r="E82" s="10">
        <v>1135200.0</v>
      </c>
      <c r="F82" s="1" t="s">
        <v>4858</v>
      </c>
      <c r="G82" s="11">
        <f t="shared" si="1"/>
        <v>30120180</v>
      </c>
      <c r="H82" s="11">
        <f t="shared" si="2"/>
        <v>8465150</v>
      </c>
      <c r="I82" s="11">
        <f t="shared" si="3"/>
        <v>16882100</v>
      </c>
      <c r="J82" s="11">
        <f t="shared" si="11"/>
        <v>3602400</v>
      </c>
      <c r="K82" s="11">
        <f t="shared" si="4"/>
        <v>4772930</v>
      </c>
      <c r="L82" s="11">
        <f t="shared" si="5"/>
        <v>3003533</v>
      </c>
      <c r="M82" s="11">
        <f t="shared" si="6"/>
        <v>3412463</v>
      </c>
      <c r="N82" s="11">
        <f t="shared" si="12"/>
        <v>-1412556.333</v>
      </c>
      <c r="O82" s="11">
        <f t="shared" si="13"/>
        <v>-1821486.333</v>
      </c>
      <c r="P82" s="11">
        <f t="shared" si="14"/>
        <v>1590976.667</v>
      </c>
      <c r="Q82" s="11">
        <f t="shared" si="10"/>
        <v>1750000</v>
      </c>
    </row>
    <row r="83">
      <c r="A83" s="1" t="s">
        <v>4859</v>
      </c>
      <c r="B83" s="8">
        <v>45790.0</v>
      </c>
      <c r="C83" s="1" t="s">
        <v>25</v>
      </c>
      <c r="D83" s="12"/>
      <c r="E83" s="10">
        <v>382000.0</v>
      </c>
      <c r="F83" s="1" t="s">
        <v>4860</v>
      </c>
      <c r="G83" s="11">
        <f t="shared" si="1"/>
        <v>30120180</v>
      </c>
      <c r="H83" s="11">
        <f t="shared" si="2"/>
        <v>8847150</v>
      </c>
      <c r="I83" s="11">
        <f t="shared" si="3"/>
        <v>16882100</v>
      </c>
      <c r="J83" s="11">
        <f t="shared" si="11"/>
        <v>3220400</v>
      </c>
      <c r="K83" s="11">
        <f t="shared" si="4"/>
        <v>4390930</v>
      </c>
      <c r="L83" s="11">
        <f t="shared" si="5"/>
        <v>3003533</v>
      </c>
      <c r="M83" s="11">
        <f t="shared" si="6"/>
        <v>3412463</v>
      </c>
      <c r="N83" s="11">
        <f t="shared" si="12"/>
        <v>-1539889.667</v>
      </c>
      <c r="O83" s="11">
        <f t="shared" si="13"/>
        <v>-1948819.667</v>
      </c>
      <c r="P83" s="11">
        <f t="shared" si="14"/>
        <v>1463643.333</v>
      </c>
      <c r="Q83" s="11">
        <f t="shared" si="10"/>
        <v>1750000</v>
      </c>
    </row>
    <row r="84">
      <c r="A84" s="1" t="s">
        <v>4861</v>
      </c>
      <c r="B84" s="8">
        <v>45790.0</v>
      </c>
      <c r="C84" s="1" t="s">
        <v>25</v>
      </c>
      <c r="D84" s="12"/>
      <c r="E84" s="10">
        <v>1450000.0</v>
      </c>
      <c r="F84" s="1" t="s">
        <v>4862</v>
      </c>
      <c r="G84" s="11">
        <f t="shared" si="1"/>
        <v>30120180</v>
      </c>
      <c r="H84" s="11">
        <f t="shared" si="2"/>
        <v>10297150</v>
      </c>
      <c r="I84" s="11">
        <f t="shared" si="3"/>
        <v>16882100</v>
      </c>
      <c r="J84" s="11">
        <f t="shared" si="11"/>
        <v>1770400</v>
      </c>
      <c r="K84" s="11">
        <f t="shared" si="4"/>
        <v>2940930</v>
      </c>
      <c r="L84" s="11">
        <f t="shared" si="5"/>
        <v>3003533</v>
      </c>
      <c r="M84" s="11">
        <f t="shared" si="6"/>
        <v>3412463</v>
      </c>
      <c r="N84" s="11">
        <f t="shared" si="12"/>
        <v>-2023223</v>
      </c>
      <c r="O84" s="11">
        <f t="shared" si="13"/>
        <v>-2432153</v>
      </c>
      <c r="P84" s="11">
        <f t="shared" si="14"/>
        <v>980310</v>
      </c>
      <c r="Q84" s="11">
        <f t="shared" si="10"/>
        <v>1750000</v>
      </c>
    </row>
    <row r="85">
      <c r="A85" s="1" t="s">
        <v>4863</v>
      </c>
      <c r="B85" s="8">
        <v>45790.0</v>
      </c>
      <c r="C85" s="1" t="s">
        <v>25</v>
      </c>
      <c r="D85" s="12"/>
      <c r="E85" s="10">
        <v>80000.0</v>
      </c>
      <c r="F85" s="1" t="s">
        <v>2713</v>
      </c>
      <c r="G85" s="11">
        <f t="shared" si="1"/>
        <v>30120180</v>
      </c>
      <c r="H85" s="11">
        <f t="shared" si="2"/>
        <v>10377150</v>
      </c>
      <c r="I85" s="11">
        <f t="shared" si="3"/>
        <v>16882100</v>
      </c>
      <c r="J85" s="11">
        <f t="shared" si="11"/>
        <v>1690400</v>
      </c>
      <c r="K85" s="11">
        <f t="shared" si="4"/>
        <v>2860930</v>
      </c>
      <c r="L85" s="11">
        <f t="shared" si="5"/>
        <v>3003533</v>
      </c>
      <c r="M85" s="11">
        <f t="shared" si="6"/>
        <v>3412463</v>
      </c>
      <c r="N85" s="11">
        <f t="shared" si="12"/>
        <v>-2049889.667</v>
      </c>
      <c r="O85" s="11">
        <f t="shared" si="13"/>
        <v>-2458819.667</v>
      </c>
      <c r="P85" s="11">
        <f t="shared" si="14"/>
        <v>953643.3333</v>
      </c>
      <c r="Q85" s="11">
        <f t="shared" si="10"/>
        <v>1750000</v>
      </c>
    </row>
    <row r="86">
      <c r="A86" s="1" t="s">
        <v>4864</v>
      </c>
      <c r="B86" s="8">
        <v>45791.0</v>
      </c>
      <c r="C86" s="1" t="s">
        <v>25</v>
      </c>
      <c r="D86" s="12"/>
      <c r="E86" s="10">
        <v>100000.0</v>
      </c>
      <c r="F86" s="1" t="s">
        <v>4865</v>
      </c>
      <c r="G86" s="11">
        <f t="shared" si="1"/>
        <v>30120180</v>
      </c>
      <c r="H86" s="11">
        <f t="shared" si="2"/>
        <v>10477150</v>
      </c>
      <c r="I86" s="11">
        <f t="shared" si="3"/>
        <v>16882100</v>
      </c>
      <c r="J86" s="11">
        <f t="shared" si="11"/>
        <v>1590400</v>
      </c>
      <c r="K86" s="11">
        <f t="shared" si="4"/>
        <v>2760930</v>
      </c>
      <c r="L86" s="11">
        <f t="shared" si="5"/>
        <v>3003533</v>
      </c>
      <c r="M86" s="11">
        <f t="shared" si="6"/>
        <v>3412463</v>
      </c>
      <c r="N86" s="11">
        <f t="shared" si="12"/>
        <v>-2083223</v>
      </c>
      <c r="O86" s="11">
        <f t="shared" si="13"/>
        <v>-2492153</v>
      </c>
      <c r="P86" s="11">
        <f t="shared" si="14"/>
        <v>920310</v>
      </c>
      <c r="Q86" s="11">
        <f t="shared" si="10"/>
        <v>1750000</v>
      </c>
    </row>
    <row r="87">
      <c r="A87" s="1" t="s">
        <v>4866</v>
      </c>
      <c r="B87" s="8">
        <v>45791.0</v>
      </c>
      <c r="C87" s="1" t="s">
        <v>25</v>
      </c>
      <c r="D87" s="12"/>
      <c r="E87" s="10">
        <v>203000.0</v>
      </c>
      <c r="F87" s="1" t="s">
        <v>1573</v>
      </c>
      <c r="G87" s="11">
        <f t="shared" si="1"/>
        <v>30120180</v>
      </c>
      <c r="H87" s="11">
        <f t="shared" si="2"/>
        <v>10680150</v>
      </c>
      <c r="I87" s="11">
        <f t="shared" si="3"/>
        <v>16882100</v>
      </c>
      <c r="J87" s="11">
        <f t="shared" si="11"/>
        <v>1387400</v>
      </c>
      <c r="K87" s="11">
        <f t="shared" si="4"/>
        <v>2557930</v>
      </c>
      <c r="L87" s="11">
        <f t="shared" si="5"/>
        <v>3003533</v>
      </c>
      <c r="M87" s="11">
        <f t="shared" si="6"/>
        <v>3412463</v>
      </c>
      <c r="N87" s="11">
        <f t="shared" si="12"/>
        <v>-2150889.667</v>
      </c>
      <c r="O87" s="11">
        <f t="shared" si="13"/>
        <v>-2559819.667</v>
      </c>
      <c r="P87" s="11">
        <f t="shared" si="14"/>
        <v>852643.3333</v>
      </c>
      <c r="Q87" s="11">
        <f t="shared" si="10"/>
        <v>1750000</v>
      </c>
    </row>
    <row r="88">
      <c r="A88" s="1" t="s">
        <v>4867</v>
      </c>
      <c r="B88" s="8">
        <v>45791.0</v>
      </c>
      <c r="C88" s="1" t="s">
        <v>34</v>
      </c>
      <c r="D88" s="12"/>
      <c r="E88" s="10">
        <v>276800.0</v>
      </c>
      <c r="F88" s="1" t="s">
        <v>4788</v>
      </c>
      <c r="G88" s="11">
        <f t="shared" si="1"/>
        <v>30120180</v>
      </c>
      <c r="H88" s="11">
        <f t="shared" si="2"/>
        <v>10680150</v>
      </c>
      <c r="I88" s="11">
        <f t="shared" si="3"/>
        <v>17158900</v>
      </c>
      <c r="J88" s="11">
        <f t="shared" si="11"/>
        <v>1110600</v>
      </c>
      <c r="K88" s="11">
        <f t="shared" si="4"/>
        <v>2281130</v>
      </c>
      <c r="L88" s="11">
        <f t="shared" si="5"/>
        <v>3003533</v>
      </c>
      <c r="M88" s="11">
        <f t="shared" si="6"/>
        <v>3412463</v>
      </c>
      <c r="N88" s="11">
        <f t="shared" si="12"/>
        <v>-2243156.333</v>
      </c>
      <c r="O88" s="11">
        <f t="shared" si="13"/>
        <v>-2652086.333</v>
      </c>
      <c r="P88" s="11">
        <f t="shared" si="14"/>
        <v>760376.6667</v>
      </c>
      <c r="Q88" s="11">
        <f t="shared" si="10"/>
        <v>1750000</v>
      </c>
    </row>
    <row r="89">
      <c r="A89" s="1" t="s">
        <v>4868</v>
      </c>
      <c r="B89" s="8">
        <v>45791.0</v>
      </c>
      <c r="C89" s="1" t="s">
        <v>25</v>
      </c>
      <c r="D89" s="12"/>
      <c r="E89" s="10">
        <v>250000.0</v>
      </c>
      <c r="F89" s="1" t="s">
        <v>53</v>
      </c>
      <c r="G89" s="11">
        <f t="shared" si="1"/>
        <v>30120180</v>
      </c>
      <c r="H89" s="11">
        <f t="shared" si="2"/>
        <v>10930150</v>
      </c>
      <c r="I89" s="11">
        <f t="shared" si="3"/>
        <v>17158900</v>
      </c>
      <c r="J89" s="11">
        <f t="shared" si="11"/>
        <v>860600</v>
      </c>
      <c r="K89" s="11">
        <f t="shared" si="4"/>
        <v>2031130</v>
      </c>
      <c r="L89" s="11">
        <f t="shared" si="5"/>
        <v>3003533</v>
      </c>
      <c r="M89" s="11">
        <f t="shared" si="6"/>
        <v>3412463</v>
      </c>
      <c r="N89" s="11">
        <f t="shared" si="12"/>
        <v>-2326489.667</v>
      </c>
      <c r="O89" s="11">
        <f t="shared" si="13"/>
        <v>-2735419.667</v>
      </c>
      <c r="P89" s="11">
        <f t="shared" si="14"/>
        <v>677043.3333</v>
      </c>
      <c r="Q89" s="11">
        <f t="shared" si="10"/>
        <v>2000000</v>
      </c>
    </row>
    <row r="90">
      <c r="A90" s="1" t="s">
        <v>4869</v>
      </c>
      <c r="B90" s="8">
        <v>45791.0</v>
      </c>
      <c r="C90" s="1" t="s">
        <v>22</v>
      </c>
      <c r="D90" s="12"/>
      <c r="E90" s="10">
        <v>200000.0</v>
      </c>
      <c r="F90" s="1" t="s">
        <v>30</v>
      </c>
      <c r="G90" s="11">
        <f t="shared" si="1"/>
        <v>30120180</v>
      </c>
      <c r="H90" s="11">
        <f t="shared" si="2"/>
        <v>10930150</v>
      </c>
      <c r="I90" s="11">
        <f t="shared" si="3"/>
        <v>17158900</v>
      </c>
      <c r="J90" s="11">
        <f t="shared" si="11"/>
        <v>660600</v>
      </c>
      <c r="K90" s="11">
        <f t="shared" si="4"/>
        <v>2031130</v>
      </c>
      <c r="L90" s="11">
        <f t="shared" si="5"/>
        <v>3003533</v>
      </c>
      <c r="M90" s="11">
        <f t="shared" si="6"/>
        <v>3612463</v>
      </c>
      <c r="N90" s="11">
        <f t="shared" si="12"/>
        <v>-2326489.667</v>
      </c>
      <c r="O90" s="11">
        <f t="shared" si="13"/>
        <v>-2935419.667</v>
      </c>
      <c r="P90" s="11">
        <f t="shared" si="14"/>
        <v>677043.3333</v>
      </c>
      <c r="Q90" s="11">
        <f t="shared" si="10"/>
        <v>2000000</v>
      </c>
    </row>
    <row r="91">
      <c r="A91" s="1" t="s">
        <v>4870</v>
      </c>
      <c r="B91" s="8">
        <v>45790.0</v>
      </c>
      <c r="C91" s="1" t="s">
        <v>1969</v>
      </c>
      <c r="D91" s="10">
        <v>900000.0</v>
      </c>
      <c r="E91" s="12"/>
      <c r="F91" s="1" t="s">
        <v>4871</v>
      </c>
      <c r="G91" s="11">
        <f t="shared" si="1"/>
        <v>31020180</v>
      </c>
      <c r="H91" s="11">
        <f t="shared" si="2"/>
        <v>10930150</v>
      </c>
      <c r="I91" s="11">
        <f t="shared" si="3"/>
        <v>17158900</v>
      </c>
      <c r="J91" s="11">
        <f t="shared" si="11"/>
        <v>1560600</v>
      </c>
      <c r="K91" s="11">
        <f t="shared" si="4"/>
        <v>2931130</v>
      </c>
      <c r="L91" s="11">
        <f t="shared" si="5"/>
        <v>3003533</v>
      </c>
      <c r="M91" s="11">
        <f t="shared" si="6"/>
        <v>3612463</v>
      </c>
      <c r="N91" s="11">
        <f t="shared" si="12"/>
        <v>-2026489.667</v>
      </c>
      <c r="O91" s="11">
        <f t="shared" si="13"/>
        <v>-2635419.667</v>
      </c>
      <c r="P91" s="11">
        <f t="shared" si="14"/>
        <v>977043.3333</v>
      </c>
      <c r="Q91" s="11">
        <f t="shared" si="10"/>
        <v>2000000</v>
      </c>
    </row>
    <row r="92">
      <c r="A92" s="1" t="s">
        <v>4872</v>
      </c>
      <c r="B92" s="8">
        <v>45791.0</v>
      </c>
      <c r="C92" s="1" t="s">
        <v>1969</v>
      </c>
      <c r="D92" s="10">
        <v>535000.0</v>
      </c>
      <c r="E92" s="12"/>
      <c r="F92" s="1" t="s">
        <v>4873</v>
      </c>
      <c r="G92" s="11">
        <f t="shared" si="1"/>
        <v>31555180</v>
      </c>
      <c r="H92" s="11">
        <f t="shared" si="2"/>
        <v>10930150</v>
      </c>
      <c r="I92" s="11">
        <f t="shared" si="3"/>
        <v>17158900</v>
      </c>
      <c r="J92" s="11">
        <f t="shared" si="11"/>
        <v>2095600</v>
      </c>
      <c r="K92" s="11">
        <f t="shared" si="4"/>
        <v>3466130</v>
      </c>
      <c r="L92" s="11">
        <f t="shared" si="5"/>
        <v>3003533</v>
      </c>
      <c r="M92" s="11">
        <f t="shared" si="6"/>
        <v>3612463</v>
      </c>
      <c r="N92" s="11">
        <f t="shared" si="12"/>
        <v>-1848156.333</v>
      </c>
      <c r="O92" s="11">
        <f t="shared" si="13"/>
        <v>-2457086.333</v>
      </c>
      <c r="P92" s="11">
        <f t="shared" si="14"/>
        <v>1155376.667</v>
      </c>
      <c r="Q92" s="11">
        <f t="shared" si="10"/>
        <v>2000000</v>
      </c>
    </row>
    <row r="93">
      <c r="A93" s="1" t="s">
        <v>4874</v>
      </c>
      <c r="B93" s="8">
        <v>45792.0</v>
      </c>
      <c r="C93" s="1" t="s">
        <v>25</v>
      </c>
      <c r="D93" s="12"/>
      <c r="E93" s="10">
        <v>300000.0</v>
      </c>
      <c r="F93" s="1" t="s">
        <v>4875</v>
      </c>
      <c r="G93" s="11">
        <f t="shared" si="1"/>
        <v>31555180</v>
      </c>
      <c r="H93" s="11">
        <f t="shared" si="2"/>
        <v>11230150</v>
      </c>
      <c r="I93" s="11">
        <f t="shared" si="3"/>
        <v>17158900</v>
      </c>
      <c r="J93" s="11">
        <f t="shared" si="11"/>
        <v>1795600</v>
      </c>
      <c r="K93" s="11">
        <f t="shared" si="4"/>
        <v>3166130</v>
      </c>
      <c r="L93" s="11">
        <f t="shared" si="5"/>
        <v>3003533</v>
      </c>
      <c r="M93" s="11">
        <f t="shared" si="6"/>
        <v>3612463</v>
      </c>
      <c r="N93" s="11">
        <f t="shared" si="12"/>
        <v>-1948156.333</v>
      </c>
      <c r="O93" s="11">
        <f t="shared" si="13"/>
        <v>-2557086.333</v>
      </c>
      <c r="P93" s="11">
        <f t="shared" si="14"/>
        <v>1055376.667</v>
      </c>
      <c r="Q93" s="11">
        <f t="shared" si="10"/>
        <v>2000000</v>
      </c>
    </row>
    <row r="94">
      <c r="A94" s="1" t="s">
        <v>4876</v>
      </c>
      <c r="B94" s="8">
        <v>45792.0</v>
      </c>
      <c r="C94" s="1" t="s">
        <v>25</v>
      </c>
      <c r="D94" s="12"/>
      <c r="E94" s="10">
        <v>100000.0</v>
      </c>
      <c r="F94" s="1" t="s">
        <v>4877</v>
      </c>
      <c r="G94" s="11">
        <f t="shared" si="1"/>
        <v>31555180</v>
      </c>
      <c r="H94" s="11">
        <f t="shared" si="2"/>
        <v>11330150</v>
      </c>
      <c r="I94" s="11">
        <f t="shared" si="3"/>
        <v>17158900</v>
      </c>
      <c r="J94" s="11">
        <f t="shared" si="11"/>
        <v>1695600</v>
      </c>
      <c r="K94" s="11">
        <f t="shared" si="4"/>
        <v>3066130</v>
      </c>
      <c r="L94" s="11">
        <f t="shared" si="5"/>
        <v>3003533</v>
      </c>
      <c r="M94" s="11">
        <f t="shared" si="6"/>
        <v>3612463</v>
      </c>
      <c r="N94" s="11">
        <f t="shared" si="12"/>
        <v>-1981489.667</v>
      </c>
      <c r="O94" s="11">
        <f t="shared" si="13"/>
        <v>-2590419.667</v>
      </c>
      <c r="P94" s="11">
        <f t="shared" si="14"/>
        <v>1022043.333</v>
      </c>
      <c r="Q94" s="11">
        <f t="shared" si="10"/>
        <v>2000000</v>
      </c>
    </row>
    <row r="95">
      <c r="A95" s="1" t="s">
        <v>4878</v>
      </c>
      <c r="B95" s="8">
        <v>45790.0</v>
      </c>
      <c r="C95" s="1" t="s">
        <v>6</v>
      </c>
      <c r="D95" s="10">
        <v>395000.0</v>
      </c>
      <c r="E95" s="12"/>
      <c r="F95" s="1" t="s">
        <v>4879</v>
      </c>
      <c r="G95" s="11">
        <f t="shared" si="1"/>
        <v>31950180</v>
      </c>
      <c r="H95" s="11">
        <f t="shared" si="2"/>
        <v>11330150</v>
      </c>
      <c r="I95" s="11">
        <f t="shared" si="3"/>
        <v>17158900</v>
      </c>
      <c r="J95" s="11">
        <f t="shared" si="11"/>
        <v>2090600</v>
      </c>
      <c r="K95" s="11">
        <f t="shared" si="4"/>
        <v>3461130</v>
      </c>
      <c r="L95" s="11">
        <f t="shared" si="5"/>
        <v>3003533</v>
      </c>
      <c r="M95" s="11">
        <f t="shared" si="6"/>
        <v>3612463</v>
      </c>
      <c r="N95" s="11">
        <f t="shared" si="12"/>
        <v>-1849823</v>
      </c>
      <c r="O95" s="11">
        <f t="shared" si="13"/>
        <v>-2458753</v>
      </c>
      <c r="P95" s="11">
        <f t="shared" si="14"/>
        <v>1153710</v>
      </c>
      <c r="Q95" s="11">
        <f t="shared" si="10"/>
        <v>2000000</v>
      </c>
    </row>
    <row r="96">
      <c r="A96" s="1" t="s">
        <v>4880</v>
      </c>
      <c r="B96" s="8">
        <v>45790.0</v>
      </c>
      <c r="C96" s="1" t="s">
        <v>6</v>
      </c>
      <c r="D96" s="10">
        <v>250000.0</v>
      </c>
      <c r="E96" s="12"/>
      <c r="F96" s="1" t="s">
        <v>4881</v>
      </c>
      <c r="G96" s="11">
        <f t="shared" si="1"/>
        <v>32200180</v>
      </c>
      <c r="H96" s="11">
        <f t="shared" si="2"/>
        <v>11330150</v>
      </c>
      <c r="I96" s="11">
        <f t="shared" si="3"/>
        <v>17158900</v>
      </c>
      <c r="J96" s="11">
        <f t="shared" si="11"/>
        <v>2340600</v>
      </c>
      <c r="K96" s="11">
        <f t="shared" si="4"/>
        <v>3711130</v>
      </c>
      <c r="L96" s="11">
        <f t="shared" si="5"/>
        <v>3003533</v>
      </c>
      <c r="M96" s="11">
        <f t="shared" si="6"/>
        <v>3612463</v>
      </c>
      <c r="N96" s="11">
        <f t="shared" si="12"/>
        <v>-1766489.667</v>
      </c>
      <c r="O96" s="11">
        <f t="shared" si="13"/>
        <v>-2375419.667</v>
      </c>
      <c r="P96" s="11">
        <f t="shared" si="14"/>
        <v>1237043.333</v>
      </c>
      <c r="Q96" s="11">
        <f t="shared" si="10"/>
        <v>2000000</v>
      </c>
    </row>
    <row r="97">
      <c r="A97" s="1" t="s">
        <v>4882</v>
      </c>
      <c r="B97" s="8">
        <v>45790.0</v>
      </c>
      <c r="C97" s="1" t="s">
        <v>6</v>
      </c>
      <c r="D97" s="10">
        <v>1070000.0</v>
      </c>
      <c r="E97" s="12"/>
      <c r="F97" s="1" t="s">
        <v>4831</v>
      </c>
      <c r="G97" s="11">
        <f t="shared" si="1"/>
        <v>33270180</v>
      </c>
      <c r="H97" s="11">
        <f t="shared" si="2"/>
        <v>11330150</v>
      </c>
      <c r="I97" s="11">
        <f t="shared" si="3"/>
        <v>17158900</v>
      </c>
      <c r="J97" s="11">
        <f t="shared" si="11"/>
        <v>3410600</v>
      </c>
      <c r="K97" s="11">
        <f t="shared" si="4"/>
        <v>4781130</v>
      </c>
      <c r="L97" s="11">
        <f t="shared" si="5"/>
        <v>3003533</v>
      </c>
      <c r="M97" s="11">
        <f t="shared" si="6"/>
        <v>3612463</v>
      </c>
      <c r="N97" s="11">
        <f t="shared" si="12"/>
        <v>-1409823</v>
      </c>
      <c r="O97" s="11">
        <f t="shared" si="13"/>
        <v>-2018753</v>
      </c>
      <c r="P97" s="11">
        <f t="shared" si="14"/>
        <v>1593710</v>
      </c>
      <c r="Q97" s="11">
        <f t="shared" si="10"/>
        <v>2000000</v>
      </c>
    </row>
    <row r="98">
      <c r="A98" s="1" t="s">
        <v>4883</v>
      </c>
      <c r="B98" s="8">
        <v>45790.0</v>
      </c>
      <c r="C98" s="1" t="s">
        <v>6</v>
      </c>
      <c r="D98" s="10">
        <v>110000.0</v>
      </c>
      <c r="E98" s="12"/>
      <c r="F98" s="1" t="s">
        <v>4884</v>
      </c>
      <c r="G98" s="11">
        <f t="shared" si="1"/>
        <v>33380180</v>
      </c>
      <c r="H98" s="11">
        <f t="shared" si="2"/>
        <v>11330150</v>
      </c>
      <c r="I98" s="11">
        <f t="shared" si="3"/>
        <v>17158900</v>
      </c>
      <c r="J98" s="11">
        <f t="shared" si="11"/>
        <v>3520600</v>
      </c>
      <c r="K98" s="11">
        <f t="shared" si="4"/>
        <v>4891130</v>
      </c>
      <c r="L98" s="11">
        <f t="shared" si="5"/>
        <v>3003533</v>
      </c>
      <c r="M98" s="11">
        <f t="shared" si="6"/>
        <v>3612463</v>
      </c>
      <c r="N98" s="11">
        <f t="shared" si="12"/>
        <v>-1373156.333</v>
      </c>
      <c r="O98" s="11">
        <f t="shared" si="13"/>
        <v>-1982086.333</v>
      </c>
      <c r="P98" s="11">
        <f t="shared" si="14"/>
        <v>1630376.667</v>
      </c>
      <c r="Q98" s="11">
        <f t="shared" si="10"/>
        <v>2000000</v>
      </c>
    </row>
    <row r="99">
      <c r="A99" s="1" t="s">
        <v>4885</v>
      </c>
      <c r="B99" s="8">
        <v>45791.0</v>
      </c>
      <c r="C99" s="1" t="s">
        <v>6</v>
      </c>
      <c r="D99" s="10">
        <v>50000.0</v>
      </c>
      <c r="E99" s="12"/>
      <c r="F99" s="1" t="s">
        <v>4886</v>
      </c>
      <c r="G99" s="11">
        <f t="shared" si="1"/>
        <v>33430180</v>
      </c>
      <c r="H99" s="11">
        <f t="shared" si="2"/>
        <v>11330150</v>
      </c>
      <c r="I99" s="11">
        <f t="shared" si="3"/>
        <v>17158900</v>
      </c>
      <c r="J99" s="11">
        <f t="shared" si="11"/>
        <v>3570600</v>
      </c>
      <c r="K99" s="11">
        <f t="shared" si="4"/>
        <v>4941130</v>
      </c>
      <c r="L99" s="11">
        <f t="shared" si="5"/>
        <v>3003533</v>
      </c>
      <c r="M99" s="11">
        <f t="shared" si="6"/>
        <v>3612463</v>
      </c>
      <c r="N99" s="11">
        <f t="shared" si="12"/>
        <v>-1356489.667</v>
      </c>
      <c r="O99" s="11">
        <f t="shared" si="13"/>
        <v>-1965419.667</v>
      </c>
      <c r="P99" s="11">
        <f t="shared" si="14"/>
        <v>1647043.333</v>
      </c>
      <c r="Q99" s="11">
        <f t="shared" si="10"/>
        <v>2000000</v>
      </c>
    </row>
    <row r="100">
      <c r="A100" s="1" t="s">
        <v>4887</v>
      </c>
      <c r="B100" s="8">
        <v>45792.0</v>
      </c>
      <c r="C100" s="1" t="s">
        <v>6</v>
      </c>
      <c r="D100" s="10">
        <v>1.02116E7</v>
      </c>
      <c r="E100" s="12"/>
      <c r="F100" s="1" t="s">
        <v>4406</v>
      </c>
      <c r="G100" s="11">
        <f t="shared" si="1"/>
        <v>43641780</v>
      </c>
      <c r="H100" s="11">
        <f t="shared" si="2"/>
        <v>11330150</v>
      </c>
      <c r="I100" s="11">
        <f t="shared" si="3"/>
        <v>17158900</v>
      </c>
      <c r="J100" s="11">
        <f t="shared" si="11"/>
        <v>13782200</v>
      </c>
      <c r="K100" s="11">
        <f t="shared" si="4"/>
        <v>15152730</v>
      </c>
      <c r="L100" s="11">
        <f t="shared" si="5"/>
        <v>3003533</v>
      </c>
      <c r="M100" s="11">
        <f t="shared" si="6"/>
        <v>3612463</v>
      </c>
      <c r="N100" s="11">
        <f t="shared" si="12"/>
        <v>2047377</v>
      </c>
      <c r="O100" s="11">
        <f t="shared" si="13"/>
        <v>1438447</v>
      </c>
      <c r="P100" s="11">
        <f t="shared" si="14"/>
        <v>5050910</v>
      </c>
      <c r="Q100" s="11">
        <f t="shared" si="10"/>
        <v>2000000</v>
      </c>
    </row>
    <row r="101">
      <c r="A101" s="1" t="s">
        <v>4888</v>
      </c>
      <c r="B101" s="8">
        <v>45792.0</v>
      </c>
      <c r="C101" s="1" t="s">
        <v>6</v>
      </c>
      <c r="D101" s="10">
        <v>17000.0</v>
      </c>
      <c r="E101" s="12"/>
      <c r="F101" s="1" t="s">
        <v>4889</v>
      </c>
      <c r="G101" s="11">
        <f t="shared" si="1"/>
        <v>43658780</v>
      </c>
      <c r="H101" s="11">
        <f t="shared" si="2"/>
        <v>11330150</v>
      </c>
      <c r="I101" s="11">
        <f t="shared" si="3"/>
        <v>17158900</v>
      </c>
      <c r="J101" s="11">
        <f t="shared" si="11"/>
        <v>13799200</v>
      </c>
      <c r="K101" s="11">
        <f t="shared" si="4"/>
        <v>15169730</v>
      </c>
      <c r="L101" s="11">
        <f t="shared" si="5"/>
        <v>3003533</v>
      </c>
      <c r="M101" s="11">
        <f t="shared" si="6"/>
        <v>3612463</v>
      </c>
      <c r="N101" s="11">
        <f t="shared" si="12"/>
        <v>2053043.667</v>
      </c>
      <c r="O101" s="11">
        <f t="shared" si="13"/>
        <v>1444113.667</v>
      </c>
      <c r="P101" s="11">
        <f t="shared" si="14"/>
        <v>5056576.667</v>
      </c>
      <c r="Q101" s="11">
        <f t="shared" si="10"/>
        <v>2000000</v>
      </c>
    </row>
    <row r="102">
      <c r="A102" s="1" t="s">
        <v>4890</v>
      </c>
      <c r="B102" s="8">
        <v>45792.0</v>
      </c>
      <c r="C102" s="1" t="s">
        <v>6</v>
      </c>
      <c r="D102" s="10">
        <v>3940000.0</v>
      </c>
      <c r="E102" s="12"/>
      <c r="F102" s="1" t="s">
        <v>2544</v>
      </c>
      <c r="G102" s="11">
        <f t="shared" si="1"/>
        <v>47598780</v>
      </c>
      <c r="H102" s="11">
        <f t="shared" si="2"/>
        <v>11330150</v>
      </c>
      <c r="I102" s="11">
        <f t="shared" si="3"/>
        <v>17158900</v>
      </c>
      <c r="J102" s="11">
        <f t="shared" si="11"/>
        <v>17739200</v>
      </c>
      <c r="K102" s="11">
        <f t="shared" si="4"/>
        <v>19109730</v>
      </c>
      <c r="L102" s="11">
        <f t="shared" si="5"/>
        <v>3003533</v>
      </c>
      <c r="M102" s="11">
        <f t="shared" si="6"/>
        <v>3612463</v>
      </c>
      <c r="N102" s="11">
        <f t="shared" si="12"/>
        <v>3366377</v>
      </c>
      <c r="O102" s="11">
        <f t="shared" si="13"/>
        <v>2757447</v>
      </c>
      <c r="P102" s="11">
        <f t="shared" si="14"/>
        <v>6369910</v>
      </c>
      <c r="Q102" s="11">
        <f t="shared" si="10"/>
        <v>2000000</v>
      </c>
    </row>
    <row r="103">
      <c r="A103" s="1" t="s">
        <v>4891</v>
      </c>
      <c r="B103" s="8">
        <v>45792.0</v>
      </c>
      <c r="C103" s="1" t="s">
        <v>6</v>
      </c>
      <c r="D103" s="10">
        <v>68000.0</v>
      </c>
      <c r="E103" s="12"/>
      <c r="F103" s="1" t="s">
        <v>4892</v>
      </c>
      <c r="G103" s="11">
        <f t="shared" si="1"/>
        <v>47666780</v>
      </c>
      <c r="H103" s="11">
        <f t="shared" si="2"/>
        <v>11330150</v>
      </c>
      <c r="I103" s="11">
        <f t="shared" si="3"/>
        <v>17158900</v>
      </c>
      <c r="J103" s="11">
        <f t="shared" si="11"/>
        <v>17807200</v>
      </c>
      <c r="K103" s="11">
        <f t="shared" si="4"/>
        <v>19177730</v>
      </c>
      <c r="L103" s="11">
        <f t="shared" si="5"/>
        <v>3003533</v>
      </c>
      <c r="M103" s="11">
        <f t="shared" si="6"/>
        <v>3612463</v>
      </c>
      <c r="N103" s="11">
        <f t="shared" si="12"/>
        <v>3389043.667</v>
      </c>
      <c r="O103" s="11">
        <f t="shared" si="13"/>
        <v>2780113.667</v>
      </c>
      <c r="P103" s="11">
        <f t="shared" si="14"/>
        <v>6392576.667</v>
      </c>
      <c r="Q103" s="11">
        <f t="shared" si="10"/>
        <v>2000000</v>
      </c>
    </row>
    <row r="104">
      <c r="A104" s="1" t="s">
        <v>4893</v>
      </c>
      <c r="B104" s="8">
        <v>45792.0</v>
      </c>
      <c r="C104" s="1" t="s">
        <v>6</v>
      </c>
      <c r="D104" s="10">
        <v>300000.0</v>
      </c>
      <c r="E104" s="12"/>
      <c r="F104" s="1" t="s">
        <v>4894</v>
      </c>
      <c r="G104" s="11">
        <f t="shared" si="1"/>
        <v>47966780</v>
      </c>
      <c r="H104" s="11">
        <f t="shared" si="2"/>
        <v>11330150</v>
      </c>
      <c r="I104" s="11">
        <f t="shared" si="3"/>
        <v>17158900</v>
      </c>
      <c r="J104" s="11">
        <f t="shared" si="11"/>
        <v>18107200</v>
      </c>
      <c r="K104" s="11">
        <f t="shared" si="4"/>
        <v>19477730</v>
      </c>
      <c r="L104" s="11">
        <f t="shared" si="5"/>
        <v>3003533</v>
      </c>
      <c r="M104" s="11">
        <f t="shared" si="6"/>
        <v>3612463</v>
      </c>
      <c r="N104" s="11">
        <f t="shared" si="12"/>
        <v>3489043.667</v>
      </c>
      <c r="O104" s="11">
        <f t="shared" si="13"/>
        <v>2880113.667</v>
      </c>
      <c r="P104" s="11">
        <f t="shared" si="14"/>
        <v>6492576.667</v>
      </c>
      <c r="Q104" s="11">
        <f t="shared" si="10"/>
        <v>2000000</v>
      </c>
    </row>
    <row r="105">
      <c r="A105" s="1" t="s">
        <v>4895</v>
      </c>
      <c r="B105" s="8">
        <v>45792.0</v>
      </c>
      <c r="C105" s="1" t="s">
        <v>25</v>
      </c>
      <c r="D105" s="12"/>
      <c r="E105" s="10">
        <v>7000000.0</v>
      </c>
      <c r="F105" s="1" t="s">
        <v>4896</v>
      </c>
      <c r="G105" s="11">
        <f t="shared" si="1"/>
        <v>47966780</v>
      </c>
      <c r="H105" s="11">
        <f t="shared" si="2"/>
        <v>18330150</v>
      </c>
      <c r="I105" s="11">
        <f t="shared" si="3"/>
        <v>17158900</v>
      </c>
      <c r="J105" s="11">
        <f t="shared" si="11"/>
        <v>11107200</v>
      </c>
      <c r="K105" s="11">
        <f t="shared" si="4"/>
        <v>12477730</v>
      </c>
      <c r="L105" s="11">
        <f t="shared" si="5"/>
        <v>3003533</v>
      </c>
      <c r="M105" s="11">
        <f t="shared" si="6"/>
        <v>3612463</v>
      </c>
      <c r="N105" s="11">
        <f t="shared" si="12"/>
        <v>1155710.333</v>
      </c>
      <c r="O105" s="11">
        <f t="shared" si="13"/>
        <v>546780.3333</v>
      </c>
      <c r="P105" s="11">
        <f t="shared" si="14"/>
        <v>4159243.333</v>
      </c>
      <c r="Q105" s="11">
        <f t="shared" si="10"/>
        <v>2000000</v>
      </c>
    </row>
    <row r="106">
      <c r="A106" s="1" t="s">
        <v>4897</v>
      </c>
      <c r="B106" s="8">
        <v>45792.0</v>
      </c>
      <c r="C106" s="1" t="s">
        <v>25</v>
      </c>
      <c r="D106" s="12"/>
      <c r="E106" s="10">
        <v>415000.0</v>
      </c>
      <c r="F106" s="1" t="s">
        <v>4898</v>
      </c>
      <c r="G106" s="11">
        <f t="shared" si="1"/>
        <v>47966780</v>
      </c>
      <c r="H106" s="11">
        <f t="shared" si="2"/>
        <v>18745150</v>
      </c>
      <c r="I106" s="11">
        <f t="shared" si="3"/>
        <v>17158900</v>
      </c>
      <c r="J106" s="11">
        <f t="shared" si="11"/>
        <v>10692200</v>
      </c>
      <c r="K106" s="11">
        <f t="shared" si="4"/>
        <v>12062730</v>
      </c>
      <c r="L106" s="11">
        <f t="shared" si="5"/>
        <v>3003533</v>
      </c>
      <c r="M106" s="11">
        <f t="shared" si="6"/>
        <v>3612463</v>
      </c>
      <c r="N106" s="11">
        <f t="shared" si="12"/>
        <v>1017377</v>
      </c>
      <c r="O106" s="11">
        <f t="shared" si="13"/>
        <v>408447</v>
      </c>
      <c r="P106" s="11">
        <f t="shared" si="14"/>
        <v>4020910</v>
      </c>
      <c r="Q106" s="11">
        <f t="shared" si="10"/>
        <v>2000000</v>
      </c>
    </row>
    <row r="107">
      <c r="A107" s="1" t="s">
        <v>4899</v>
      </c>
      <c r="B107" s="8">
        <v>45792.0</v>
      </c>
      <c r="C107" s="1" t="s">
        <v>1969</v>
      </c>
      <c r="D107" s="10">
        <v>4600000.0</v>
      </c>
      <c r="E107" s="12"/>
      <c r="F107" s="1" t="s">
        <v>4900</v>
      </c>
      <c r="G107" s="11">
        <f t="shared" si="1"/>
        <v>52566780</v>
      </c>
      <c r="H107" s="11">
        <f t="shared" si="2"/>
        <v>18745150</v>
      </c>
      <c r="I107" s="11">
        <f t="shared" si="3"/>
        <v>17158900</v>
      </c>
      <c r="J107" s="11">
        <f t="shared" si="11"/>
        <v>15292200</v>
      </c>
      <c r="K107" s="11">
        <f t="shared" si="4"/>
        <v>16662730</v>
      </c>
      <c r="L107" s="11">
        <f t="shared" si="5"/>
        <v>3003533</v>
      </c>
      <c r="M107" s="11">
        <f t="shared" si="6"/>
        <v>3612463</v>
      </c>
      <c r="N107" s="11">
        <f t="shared" si="12"/>
        <v>2550710.333</v>
      </c>
      <c r="O107" s="11">
        <f t="shared" si="13"/>
        <v>1941780.333</v>
      </c>
      <c r="P107" s="11">
        <f t="shared" si="14"/>
        <v>5554243.333</v>
      </c>
      <c r="Q107" s="11">
        <f t="shared" si="10"/>
        <v>2000000</v>
      </c>
    </row>
    <row r="108">
      <c r="A108" s="1" t="s">
        <v>4901</v>
      </c>
      <c r="B108" s="8">
        <v>45792.0</v>
      </c>
      <c r="C108" s="1" t="s">
        <v>6</v>
      </c>
      <c r="D108" s="10">
        <v>276000.0</v>
      </c>
      <c r="E108" s="12"/>
      <c r="F108" s="1" t="s">
        <v>1990</v>
      </c>
      <c r="G108" s="11">
        <f t="shared" si="1"/>
        <v>52842780</v>
      </c>
      <c r="H108" s="11">
        <f t="shared" si="2"/>
        <v>18745150</v>
      </c>
      <c r="I108" s="11">
        <f t="shared" si="3"/>
        <v>17158900</v>
      </c>
      <c r="J108" s="11">
        <f t="shared" si="11"/>
        <v>15568200</v>
      </c>
      <c r="K108" s="11">
        <f t="shared" si="4"/>
        <v>16938730</v>
      </c>
      <c r="L108" s="11">
        <f t="shared" si="5"/>
        <v>3003533</v>
      </c>
      <c r="M108" s="11">
        <f t="shared" si="6"/>
        <v>3612463</v>
      </c>
      <c r="N108" s="11">
        <f t="shared" si="12"/>
        <v>2642710.333</v>
      </c>
      <c r="O108" s="11">
        <f t="shared" si="13"/>
        <v>2033780.333</v>
      </c>
      <c r="P108" s="11">
        <f t="shared" si="14"/>
        <v>5646243.333</v>
      </c>
      <c r="Q108" s="11">
        <f t="shared" si="10"/>
        <v>2000000</v>
      </c>
    </row>
    <row r="109">
      <c r="A109" s="1" t="s">
        <v>4902</v>
      </c>
      <c r="B109" s="8">
        <v>45792.0</v>
      </c>
      <c r="C109" s="1" t="s">
        <v>22</v>
      </c>
      <c r="D109" s="12"/>
      <c r="E109" s="10">
        <v>1000000.0</v>
      </c>
      <c r="F109" s="1" t="s">
        <v>30</v>
      </c>
      <c r="G109" s="11">
        <f t="shared" si="1"/>
        <v>52842780</v>
      </c>
      <c r="H109" s="11">
        <f t="shared" si="2"/>
        <v>18745150</v>
      </c>
      <c r="I109" s="11">
        <f t="shared" si="3"/>
        <v>17158900</v>
      </c>
      <c r="J109" s="11">
        <f t="shared" si="11"/>
        <v>14568200</v>
      </c>
      <c r="K109" s="11">
        <f t="shared" si="4"/>
        <v>16938730</v>
      </c>
      <c r="L109" s="11">
        <f t="shared" si="5"/>
        <v>3003533</v>
      </c>
      <c r="M109" s="11">
        <f t="shared" si="6"/>
        <v>4612463</v>
      </c>
      <c r="N109" s="11">
        <f t="shared" si="12"/>
        <v>2642710.333</v>
      </c>
      <c r="O109" s="11">
        <f t="shared" si="13"/>
        <v>1033780.333</v>
      </c>
      <c r="P109" s="11">
        <f t="shared" si="14"/>
        <v>5646243.333</v>
      </c>
      <c r="Q109" s="11">
        <f t="shared" si="10"/>
        <v>2000000</v>
      </c>
    </row>
    <row r="110">
      <c r="A110" s="1" t="s">
        <v>4903</v>
      </c>
      <c r="B110" s="8">
        <v>45793.0</v>
      </c>
      <c r="C110" s="1" t="s">
        <v>25</v>
      </c>
      <c r="D110" s="12"/>
      <c r="E110" s="10">
        <v>150000.0</v>
      </c>
      <c r="F110" s="1" t="s">
        <v>53</v>
      </c>
      <c r="G110" s="11">
        <f t="shared" si="1"/>
        <v>52842780</v>
      </c>
      <c r="H110" s="11">
        <f t="shared" si="2"/>
        <v>18895150</v>
      </c>
      <c r="I110" s="11">
        <f t="shared" si="3"/>
        <v>17158900</v>
      </c>
      <c r="J110" s="11">
        <f t="shared" si="11"/>
        <v>14418200</v>
      </c>
      <c r="K110" s="11">
        <f t="shared" si="4"/>
        <v>16788730</v>
      </c>
      <c r="L110" s="11">
        <f t="shared" si="5"/>
        <v>3003533</v>
      </c>
      <c r="M110" s="11">
        <f t="shared" si="6"/>
        <v>4612463</v>
      </c>
      <c r="N110" s="11">
        <f t="shared" si="12"/>
        <v>2592710.333</v>
      </c>
      <c r="O110" s="11">
        <f t="shared" si="13"/>
        <v>983780.3333</v>
      </c>
      <c r="P110" s="11">
        <f t="shared" si="14"/>
        <v>5596243.333</v>
      </c>
      <c r="Q110" s="11">
        <f t="shared" si="10"/>
        <v>2150000</v>
      </c>
    </row>
    <row r="111">
      <c r="A111" s="1" t="s">
        <v>4904</v>
      </c>
      <c r="B111" s="8">
        <v>45793.0</v>
      </c>
      <c r="C111" s="1" t="s">
        <v>25</v>
      </c>
      <c r="D111" s="12"/>
      <c r="E111" s="10">
        <v>50000.0</v>
      </c>
      <c r="F111" s="1" t="s">
        <v>62</v>
      </c>
      <c r="G111" s="11">
        <f t="shared" si="1"/>
        <v>52842780</v>
      </c>
      <c r="H111" s="11">
        <f t="shared" si="2"/>
        <v>18945150</v>
      </c>
      <c r="I111" s="11">
        <f t="shared" si="3"/>
        <v>17158900</v>
      </c>
      <c r="J111" s="11">
        <f t="shared" si="11"/>
        <v>14368200</v>
      </c>
      <c r="K111" s="11">
        <f t="shared" si="4"/>
        <v>16738730</v>
      </c>
      <c r="L111" s="11">
        <f t="shared" si="5"/>
        <v>3003533</v>
      </c>
      <c r="M111" s="11">
        <f t="shared" si="6"/>
        <v>4612463</v>
      </c>
      <c r="N111" s="11">
        <f t="shared" si="12"/>
        <v>2576043.667</v>
      </c>
      <c r="O111" s="11">
        <f t="shared" si="13"/>
        <v>967113.6667</v>
      </c>
      <c r="P111" s="11">
        <f t="shared" si="14"/>
        <v>5579576.667</v>
      </c>
      <c r="Q111" s="11">
        <f t="shared" si="10"/>
        <v>2150000</v>
      </c>
    </row>
    <row r="112">
      <c r="A112" s="1" t="s">
        <v>4905</v>
      </c>
      <c r="B112" s="8">
        <v>45793.0</v>
      </c>
      <c r="C112" s="1" t="s">
        <v>1969</v>
      </c>
      <c r="D112" s="10">
        <v>370000.0</v>
      </c>
      <c r="E112" s="12"/>
      <c r="F112" s="1" t="s">
        <v>4906</v>
      </c>
      <c r="G112" s="11">
        <f t="shared" si="1"/>
        <v>53212780</v>
      </c>
      <c r="H112" s="11">
        <f t="shared" si="2"/>
        <v>18945150</v>
      </c>
      <c r="I112" s="11">
        <f t="shared" si="3"/>
        <v>17158900</v>
      </c>
      <c r="J112" s="11">
        <f t="shared" si="11"/>
        <v>14738200</v>
      </c>
      <c r="K112" s="11">
        <f t="shared" si="4"/>
        <v>17108730</v>
      </c>
      <c r="L112" s="11">
        <f t="shared" si="5"/>
        <v>3003533</v>
      </c>
      <c r="M112" s="11">
        <f t="shared" si="6"/>
        <v>4612463</v>
      </c>
      <c r="N112" s="11">
        <f t="shared" si="12"/>
        <v>2699377</v>
      </c>
      <c r="O112" s="11">
        <f t="shared" si="13"/>
        <v>1090447</v>
      </c>
      <c r="P112" s="11">
        <f t="shared" si="14"/>
        <v>5702910</v>
      </c>
      <c r="Q112" s="11">
        <f t="shared" si="10"/>
        <v>2150000</v>
      </c>
    </row>
    <row r="113">
      <c r="A113" s="1" t="s">
        <v>4907</v>
      </c>
      <c r="B113" s="8">
        <v>45794.0</v>
      </c>
      <c r="C113" s="1" t="s">
        <v>34</v>
      </c>
      <c r="D113" s="12"/>
      <c r="E113" s="10">
        <v>48000.0</v>
      </c>
      <c r="F113" s="1" t="s">
        <v>4908</v>
      </c>
      <c r="G113" s="11">
        <f t="shared" si="1"/>
        <v>53212780</v>
      </c>
      <c r="H113" s="11">
        <f t="shared" si="2"/>
        <v>18945150</v>
      </c>
      <c r="I113" s="11">
        <f t="shared" si="3"/>
        <v>17206900</v>
      </c>
      <c r="J113" s="11">
        <f t="shared" si="11"/>
        <v>14690200</v>
      </c>
      <c r="K113" s="11">
        <f t="shared" si="4"/>
        <v>17060730</v>
      </c>
      <c r="L113" s="11">
        <f t="shared" si="5"/>
        <v>3003533</v>
      </c>
      <c r="M113" s="11">
        <f t="shared" si="6"/>
        <v>4612463</v>
      </c>
      <c r="N113" s="11">
        <f t="shared" si="12"/>
        <v>2683377</v>
      </c>
      <c r="O113" s="11">
        <f t="shared" si="13"/>
        <v>1074447</v>
      </c>
      <c r="P113" s="11">
        <f t="shared" si="14"/>
        <v>5686910</v>
      </c>
      <c r="Q113" s="11">
        <f t="shared" si="10"/>
        <v>2150000</v>
      </c>
    </row>
    <row r="114">
      <c r="A114" s="1" t="s">
        <v>4909</v>
      </c>
      <c r="B114" s="8">
        <v>45794.0</v>
      </c>
      <c r="C114" s="1" t="s">
        <v>25</v>
      </c>
      <c r="D114" s="12"/>
      <c r="E114" s="10">
        <v>300000.0</v>
      </c>
      <c r="F114" s="1" t="s">
        <v>53</v>
      </c>
      <c r="G114" s="11">
        <f t="shared" si="1"/>
        <v>53212780</v>
      </c>
      <c r="H114" s="11">
        <f t="shared" si="2"/>
        <v>19245150</v>
      </c>
      <c r="I114" s="11">
        <f t="shared" si="3"/>
        <v>17206900</v>
      </c>
      <c r="J114" s="11">
        <f t="shared" si="11"/>
        <v>14390200</v>
      </c>
      <c r="K114" s="11">
        <f t="shared" si="4"/>
        <v>16760730</v>
      </c>
      <c r="L114" s="11">
        <f t="shared" si="5"/>
        <v>3003533</v>
      </c>
      <c r="M114" s="11">
        <f t="shared" si="6"/>
        <v>4612463</v>
      </c>
      <c r="N114" s="11">
        <f t="shared" si="12"/>
        <v>2583377</v>
      </c>
      <c r="O114" s="11">
        <f t="shared" si="13"/>
        <v>974447</v>
      </c>
      <c r="P114" s="11">
        <f t="shared" si="14"/>
        <v>5586910</v>
      </c>
      <c r="Q114" s="11">
        <f t="shared" si="10"/>
        <v>2450000</v>
      </c>
    </row>
    <row r="115">
      <c r="A115" s="1" t="s">
        <v>4910</v>
      </c>
      <c r="B115" s="8">
        <v>45794.0</v>
      </c>
      <c r="C115" s="1" t="s">
        <v>1969</v>
      </c>
      <c r="D115" s="10">
        <v>665000.0</v>
      </c>
      <c r="E115" s="12"/>
      <c r="F115" s="1" t="s">
        <v>4911</v>
      </c>
      <c r="G115" s="11">
        <f t="shared" si="1"/>
        <v>53877780</v>
      </c>
      <c r="H115" s="11">
        <f t="shared" si="2"/>
        <v>19245150</v>
      </c>
      <c r="I115" s="11">
        <f t="shared" si="3"/>
        <v>17206900</v>
      </c>
      <c r="J115" s="11">
        <f t="shared" si="11"/>
        <v>15055200</v>
      </c>
      <c r="K115" s="11">
        <f t="shared" si="4"/>
        <v>17425730</v>
      </c>
      <c r="L115" s="11">
        <f t="shared" si="5"/>
        <v>3003533</v>
      </c>
      <c r="M115" s="11">
        <f t="shared" si="6"/>
        <v>4612463</v>
      </c>
      <c r="N115" s="11">
        <f t="shared" si="12"/>
        <v>2805043.667</v>
      </c>
      <c r="O115" s="11">
        <f t="shared" si="13"/>
        <v>1196113.667</v>
      </c>
      <c r="P115" s="11">
        <f t="shared" si="14"/>
        <v>5808576.667</v>
      </c>
      <c r="Q115" s="11">
        <f t="shared" si="10"/>
        <v>2450000</v>
      </c>
    </row>
    <row r="116">
      <c r="A116" s="1" t="s">
        <v>4912</v>
      </c>
      <c r="B116" s="8">
        <v>45794.0</v>
      </c>
      <c r="C116" s="1" t="s">
        <v>1982</v>
      </c>
      <c r="D116" s="12"/>
      <c r="E116" s="10">
        <v>500000.0</v>
      </c>
      <c r="F116" s="1" t="s">
        <v>3275</v>
      </c>
      <c r="G116" s="11">
        <f t="shared" si="1"/>
        <v>53877780</v>
      </c>
      <c r="H116" s="11">
        <f t="shared" si="2"/>
        <v>19245150</v>
      </c>
      <c r="I116" s="11">
        <f t="shared" si="3"/>
        <v>17206900</v>
      </c>
      <c r="J116" s="11">
        <f t="shared" si="11"/>
        <v>14555200</v>
      </c>
      <c r="K116" s="11">
        <f t="shared" si="4"/>
        <v>17425730</v>
      </c>
      <c r="L116" s="11">
        <f t="shared" si="5"/>
        <v>3503533</v>
      </c>
      <c r="M116" s="11">
        <f t="shared" si="6"/>
        <v>4612463</v>
      </c>
      <c r="N116" s="11">
        <f t="shared" si="12"/>
        <v>2305043.667</v>
      </c>
      <c r="O116" s="11">
        <f t="shared" si="13"/>
        <v>1196113.667</v>
      </c>
      <c r="P116" s="11">
        <f t="shared" si="14"/>
        <v>5808576.667</v>
      </c>
      <c r="Q116" s="11">
        <f t="shared" si="10"/>
        <v>2450000</v>
      </c>
    </row>
    <row r="117">
      <c r="A117" s="1" t="s">
        <v>4913</v>
      </c>
      <c r="B117" s="8">
        <v>45797.0</v>
      </c>
      <c r="C117" s="1" t="s">
        <v>25</v>
      </c>
      <c r="D117" s="12"/>
      <c r="E117" s="10">
        <v>230000.0</v>
      </c>
      <c r="F117" s="1" t="s">
        <v>53</v>
      </c>
      <c r="G117" s="11">
        <f t="shared" si="1"/>
        <v>53877780</v>
      </c>
      <c r="H117" s="11">
        <f t="shared" si="2"/>
        <v>19475150</v>
      </c>
      <c r="I117" s="11">
        <f t="shared" si="3"/>
        <v>17206900</v>
      </c>
      <c r="J117" s="11">
        <f t="shared" si="11"/>
        <v>14325200</v>
      </c>
      <c r="K117" s="11">
        <f t="shared" si="4"/>
        <v>17195730</v>
      </c>
      <c r="L117" s="11">
        <f t="shared" si="5"/>
        <v>3503533</v>
      </c>
      <c r="M117" s="11">
        <f t="shared" si="6"/>
        <v>4612463</v>
      </c>
      <c r="N117" s="11">
        <f t="shared" si="12"/>
        <v>2228377</v>
      </c>
      <c r="O117" s="11">
        <f t="shared" si="13"/>
        <v>1119447</v>
      </c>
      <c r="P117" s="11">
        <f t="shared" si="14"/>
        <v>5731910</v>
      </c>
      <c r="Q117" s="11">
        <f t="shared" si="10"/>
        <v>2680000</v>
      </c>
    </row>
    <row r="118">
      <c r="A118" s="1" t="s">
        <v>4914</v>
      </c>
      <c r="B118" s="8">
        <v>45797.0</v>
      </c>
      <c r="C118" s="1" t="s">
        <v>1969</v>
      </c>
      <c r="D118" s="10">
        <v>330000.0</v>
      </c>
      <c r="E118" s="12"/>
      <c r="F118" s="1" t="s">
        <v>4915</v>
      </c>
      <c r="G118" s="11">
        <f t="shared" si="1"/>
        <v>54207780</v>
      </c>
      <c r="H118" s="11">
        <f t="shared" si="2"/>
        <v>19475150</v>
      </c>
      <c r="I118" s="11">
        <f t="shared" si="3"/>
        <v>17206900</v>
      </c>
      <c r="J118" s="11">
        <f t="shared" si="11"/>
        <v>14655200</v>
      </c>
      <c r="K118" s="11">
        <f t="shared" si="4"/>
        <v>17525730</v>
      </c>
      <c r="L118" s="11">
        <f t="shared" si="5"/>
        <v>3503533</v>
      </c>
      <c r="M118" s="11">
        <f t="shared" si="6"/>
        <v>4612463</v>
      </c>
      <c r="N118" s="11">
        <f t="shared" si="12"/>
        <v>2338377</v>
      </c>
      <c r="O118" s="11">
        <f t="shared" si="13"/>
        <v>1229447</v>
      </c>
      <c r="P118" s="11">
        <f t="shared" si="14"/>
        <v>5841910</v>
      </c>
      <c r="Q118" s="11">
        <f t="shared" si="10"/>
        <v>2680000</v>
      </c>
    </row>
    <row r="119">
      <c r="A119" s="1" t="s">
        <v>4916</v>
      </c>
      <c r="B119" s="8">
        <v>45798.0</v>
      </c>
      <c r="C119" s="1" t="s">
        <v>25</v>
      </c>
      <c r="D119" s="12"/>
      <c r="E119" s="10">
        <v>503000.0</v>
      </c>
      <c r="F119" s="1" t="s">
        <v>433</v>
      </c>
      <c r="G119" s="11">
        <f t="shared" si="1"/>
        <v>54207780</v>
      </c>
      <c r="H119" s="11">
        <f t="shared" si="2"/>
        <v>19978150</v>
      </c>
      <c r="I119" s="11">
        <f t="shared" si="3"/>
        <v>17206900</v>
      </c>
      <c r="J119" s="11">
        <f t="shared" si="11"/>
        <v>14152200</v>
      </c>
      <c r="K119" s="11">
        <f t="shared" si="4"/>
        <v>17022730</v>
      </c>
      <c r="L119" s="11">
        <f t="shared" si="5"/>
        <v>3503533</v>
      </c>
      <c r="M119" s="11">
        <f t="shared" si="6"/>
        <v>4612463</v>
      </c>
      <c r="N119" s="11">
        <f t="shared" si="12"/>
        <v>2170710.333</v>
      </c>
      <c r="O119" s="11">
        <f t="shared" si="13"/>
        <v>1061780.333</v>
      </c>
      <c r="P119" s="11">
        <f t="shared" si="14"/>
        <v>5674243.333</v>
      </c>
      <c r="Q119" s="11">
        <f t="shared" si="10"/>
        <v>2680000</v>
      </c>
    </row>
    <row r="120">
      <c r="A120" s="1" t="s">
        <v>4917</v>
      </c>
      <c r="B120" s="8">
        <v>45798.0</v>
      </c>
      <c r="C120" s="1" t="s">
        <v>34</v>
      </c>
      <c r="D120" s="12"/>
      <c r="E120" s="10">
        <v>6899200.0</v>
      </c>
      <c r="F120" s="1" t="s">
        <v>4918</v>
      </c>
      <c r="G120" s="11">
        <f t="shared" si="1"/>
        <v>54207780</v>
      </c>
      <c r="H120" s="11">
        <f t="shared" si="2"/>
        <v>19978150</v>
      </c>
      <c r="I120" s="11">
        <f t="shared" si="3"/>
        <v>24106100</v>
      </c>
      <c r="J120" s="11">
        <f t="shared" si="11"/>
        <v>7253000</v>
      </c>
      <c r="K120" s="11">
        <f t="shared" si="4"/>
        <v>10123530</v>
      </c>
      <c r="L120" s="11">
        <f t="shared" si="5"/>
        <v>3503533</v>
      </c>
      <c r="M120" s="11">
        <f t="shared" si="6"/>
        <v>4612463</v>
      </c>
      <c r="N120" s="11">
        <f t="shared" si="12"/>
        <v>-129023</v>
      </c>
      <c r="O120" s="11">
        <f t="shared" si="13"/>
        <v>-1237953</v>
      </c>
      <c r="P120" s="11">
        <f t="shared" si="14"/>
        <v>3374510</v>
      </c>
      <c r="Q120" s="11">
        <f t="shared" si="10"/>
        <v>2680000</v>
      </c>
    </row>
    <row r="121">
      <c r="A121" s="1" t="s">
        <v>4919</v>
      </c>
      <c r="B121" s="8">
        <v>45798.0</v>
      </c>
      <c r="C121" s="1" t="s">
        <v>25</v>
      </c>
      <c r="D121" s="12"/>
      <c r="E121" s="10">
        <v>401000.0</v>
      </c>
      <c r="F121" s="1" t="s">
        <v>62</v>
      </c>
      <c r="G121" s="11">
        <f t="shared" si="1"/>
        <v>54207780</v>
      </c>
      <c r="H121" s="11">
        <f t="shared" si="2"/>
        <v>20379150</v>
      </c>
      <c r="I121" s="11">
        <f t="shared" si="3"/>
        <v>24106100</v>
      </c>
      <c r="J121" s="11">
        <f t="shared" si="11"/>
        <v>6852000</v>
      </c>
      <c r="K121" s="11">
        <f t="shared" si="4"/>
        <v>9722530</v>
      </c>
      <c r="L121" s="11">
        <f t="shared" si="5"/>
        <v>3503533</v>
      </c>
      <c r="M121" s="11">
        <f t="shared" si="6"/>
        <v>4612463</v>
      </c>
      <c r="N121" s="11">
        <f t="shared" si="12"/>
        <v>-262689.6667</v>
      </c>
      <c r="O121" s="11">
        <f t="shared" si="13"/>
        <v>-1371619.667</v>
      </c>
      <c r="P121" s="11">
        <f t="shared" si="14"/>
        <v>3240843.333</v>
      </c>
      <c r="Q121" s="11">
        <f t="shared" si="10"/>
        <v>2680000</v>
      </c>
    </row>
    <row r="122">
      <c r="A122" s="1" t="s">
        <v>4920</v>
      </c>
      <c r="B122" s="8">
        <v>45799.0</v>
      </c>
      <c r="C122" s="1" t="s">
        <v>1969</v>
      </c>
      <c r="D122" s="10">
        <v>352000.0</v>
      </c>
      <c r="E122" s="12"/>
      <c r="F122" s="1" t="s">
        <v>4921</v>
      </c>
      <c r="G122" s="11">
        <f t="shared" si="1"/>
        <v>54559780</v>
      </c>
      <c r="H122" s="11">
        <f t="shared" si="2"/>
        <v>20379150</v>
      </c>
      <c r="I122" s="11">
        <f t="shared" si="3"/>
        <v>24106100</v>
      </c>
      <c r="J122" s="11">
        <f t="shared" si="11"/>
        <v>7204000</v>
      </c>
      <c r="K122" s="11">
        <f t="shared" si="4"/>
        <v>10074530</v>
      </c>
      <c r="L122" s="11">
        <f t="shared" si="5"/>
        <v>3503533</v>
      </c>
      <c r="M122" s="11">
        <f t="shared" si="6"/>
        <v>4612463</v>
      </c>
      <c r="N122" s="11">
        <f t="shared" si="12"/>
        <v>-145356.3333</v>
      </c>
      <c r="O122" s="11">
        <f t="shared" si="13"/>
        <v>-1254286.333</v>
      </c>
      <c r="P122" s="11">
        <f t="shared" si="14"/>
        <v>3358176.667</v>
      </c>
      <c r="Q122" s="11">
        <f t="shared" si="10"/>
        <v>2680000</v>
      </c>
    </row>
    <row r="123">
      <c r="A123" s="1" t="s">
        <v>4922</v>
      </c>
      <c r="B123" s="8">
        <v>45799.0</v>
      </c>
      <c r="C123" s="1" t="s">
        <v>34</v>
      </c>
      <c r="D123" s="12"/>
      <c r="E123" s="10">
        <v>192000.0</v>
      </c>
      <c r="F123" s="1" t="s">
        <v>4923</v>
      </c>
      <c r="G123" s="11">
        <f t="shared" si="1"/>
        <v>54559780</v>
      </c>
      <c r="H123" s="11">
        <f t="shared" si="2"/>
        <v>20379150</v>
      </c>
      <c r="I123" s="11">
        <f t="shared" si="3"/>
        <v>24298100</v>
      </c>
      <c r="J123" s="11">
        <f t="shared" si="11"/>
        <v>7012000</v>
      </c>
      <c r="K123" s="11">
        <f t="shared" si="4"/>
        <v>9882530</v>
      </c>
      <c r="L123" s="11">
        <f t="shared" si="5"/>
        <v>3503533</v>
      </c>
      <c r="M123" s="11">
        <f t="shared" si="6"/>
        <v>4612463</v>
      </c>
      <c r="N123" s="11">
        <f t="shared" si="12"/>
        <v>-209356.3333</v>
      </c>
      <c r="O123" s="11">
        <f t="shared" si="13"/>
        <v>-1318286.333</v>
      </c>
      <c r="P123" s="11">
        <f t="shared" si="14"/>
        <v>3294176.667</v>
      </c>
      <c r="Q123" s="11">
        <f t="shared" si="10"/>
        <v>2680000</v>
      </c>
    </row>
    <row r="124">
      <c r="A124" s="1" t="s">
        <v>4924</v>
      </c>
      <c r="B124" s="8">
        <v>45799.0</v>
      </c>
      <c r="C124" s="1" t="s">
        <v>25</v>
      </c>
      <c r="D124" s="12"/>
      <c r="E124" s="10">
        <v>250000.0</v>
      </c>
      <c r="F124" s="1" t="s">
        <v>53</v>
      </c>
      <c r="G124" s="11">
        <f t="shared" si="1"/>
        <v>54559780</v>
      </c>
      <c r="H124" s="11">
        <f t="shared" si="2"/>
        <v>20629150</v>
      </c>
      <c r="I124" s="11">
        <f t="shared" si="3"/>
        <v>24298100</v>
      </c>
      <c r="J124" s="11">
        <f t="shared" si="11"/>
        <v>6762000</v>
      </c>
      <c r="K124" s="11">
        <f t="shared" si="4"/>
        <v>9632530</v>
      </c>
      <c r="L124" s="11">
        <f t="shared" si="5"/>
        <v>3503533</v>
      </c>
      <c r="M124" s="11">
        <f t="shared" si="6"/>
        <v>4612463</v>
      </c>
      <c r="N124" s="11">
        <f t="shared" si="12"/>
        <v>-292689.6667</v>
      </c>
      <c r="O124" s="11">
        <f t="shared" si="13"/>
        <v>-1401619.667</v>
      </c>
      <c r="P124" s="11">
        <f t="shared" si="14"/>
        <v>3210843.333</v>
      </c>
      <c r="Q124" s="11">
        <f t="shared" si="10"/>
        <v>2930000</v>
      </c>
    </row>
    <row r="125">
      <c r="A125" s="1" t="s">
        <v>4925</v>
      </c>
      <c r="B125" s="8">
        <v>45793.0</v>
      </c>
      <c r="C125" s="1" t="s">
        <v>6</v>
      </c>
      <c r="D125" s="10">
        <v>50000.0</v>
      </c>
      <c r="E125" s="12"/>
      <c r="F125" s="1" t="s">
        <v>2778</v>
      </c>
      <c r="G125" s="11">
        <f t="shared" si="1"/>
        <v>54609780</v>
      </c>
      <c r="H125" s="11">
        <f t="shared" si="2"/>
        <v>20629150</v>
      </c>
      <c r="I125" s="11">
        <f t="shared" si="3"/>
        <v>24298100</v>
      </c>
      <c r="J125" s="11">
        <f t="shared" si="11"/>
        <v>6812000</v>
      </c>
      <c r="K125" s="11">
        <f t="shared" si="4"/>
        <v>9682530</v>
      </c>
      <c r="L125" s="11">
        <f t="shared" si="5"/>
        <v>3503533</v>
      </c>
      <c r="M125" s="11">
        <f t="shared" si="6"/>
        <v>4612463</v>
      </c>
      <c r="N125" s="11">
        <f t="shared" si="12"/>
        <v>-276023</v>
      </c>
      <c r="O125" s="11">
        <f t="shared" si="13"/>
        <v>-1384953</v>
      </c>
      <c r="P125" s="11">
        <f t="shared" si="14"/>
        <v>3227510</v>
      </c>
      <c r="Q125" s="11">
        <f t="shared" si="10"/>
        <v>2930000</v>
      </c>
    </row>
    <row r="126">
      <c r="A126" s="1" t="s">
        <v>4926</v>
      </c>
      <c r="B126" s="8">
        <v>45793.0</v>
      </c>
      <c r="C126" s="1" t="s">
        <v>6</v>
      </c>
      <c r="D126" s="10">
        <v>66000.0</v>
      </c>
      <c r="E126" s="12"/>
      <c r="F126" s="1" t="s">
        <v>4927</v>
      </c>
      <c r="G126" s="11">
        <f t="shared" si="1"/>
        <v>54675780</v>
      </c>
      <c r="H126" s="11">
        <f t="shared" si="2"/>
        <v>20629150</v>
      </c>
      <c r="I126" s="11">
        <f t="shared" si="3"/>
        <v>24298100</v>
      </c>
      <c r="J126" s="11">
        <f t="shared" si="11"/>
        <v>6878000</v>
      </c>
      <c r="K126" s="11">
        <f t="shared" si="4"/>
        <v>9748530</v>
      </c>
      <c r="L126" s="11">
        <f t="shared" si="5"/>
        <v>3503533</v>
      </c>
      <c r="M126" s="11">
        <f t="shared" si="6"/>
        <v>4612463</v>
      </c>
      <c r="N126" s="11">
        <f t="shared" si="12"/>
        <v>-254023</v>
      </c>
      <c r="O126" s="11">
        <f t="shared" si="13"/>
        <v>-1362953</v>
      </c>
      <c r="P126" s="11">
        <f t="shared" si="14"/>
        <v>3249510</v>
      </c>
      <c r="Q126" s="11">
        <f t="shared" si="10"/>
        <v>2930000</v>
      </c>
    </row>
    <row r="127">
      <c r="A127" s="1" t="s">
        <v>4928</v>
      </c>
      <c r="B127" s="8">
        <v>45793.0</v>
      </c>
      <c r="C127" s="1" t="s">
        <v>6</v>
      </c>
      <c r="D127" s="10">
        <v>180000.0</v>
      </c>
      <c r="E127" s="12"/>
      <c r="F127" s="1" t="s">
        <v>4929</v>
      </c>
      <c r="G127" s="11">
        <f t="shared" si="1"/>
        <v>54855780</v>
      </c>
      <c r="H127" s="11">
        <f t="shared" si="2"/>
        <v>20629150</v>
      </c>
      <c r="I127" s="11">
        <f t="shared" si="3"/>
        <v>24298100</v>
      </c>
      <c r="J127" s="11">
        <f t="shared" si="11"/>
        <v>7058000</v>
      </c>
      <c r="K127" s="11">
        <f t="shared" si="4"/>
        <v>9928530</v>
      </c>
      <c r="L127" s="11">
        <f t="shared" si="5"/>
        <v>3503533</v>
      </c>
      <c r="M127" s="11">
        <f t="shared" si="6"/>
        <v>4612463</v>
      </c>
      <c r="N127" s="11">
        <f t="shared" si="12"/>
        <v>-194023</v>
      </c>
      <c r="O127" s="11">
        <f t="shared" si="13"/>
        <v>-1302953</v>
      </c>
      <c r="P127" s="11">
        <f t="shared" si="14"/>
        <v>3309510</v>
      </c>
      <c r="Q127" s="11">
        <f t="shared" si="10"/>
        <v>2930000</v>
      </c>
    </row>
    <row r="128">
      <c r="A128" s="1" t="s">
        <v>4930</v>
      </c>
      <c r="B128" s="8">
        <v>45793.0</v>
      </c>
      <c r="C128" s="1" t="s">
        <v>6</v>
      </c>
      <c r="D128" s="10">
        <v>150000.0</v>
      </c>
      <c r="E128" s="12"/>
      <c r="F128" s="1" t="s">
        <v>2549</v>
      </c>
      <c r="G128" s="11">
        <f t="shared" si="1"/>
        <v>55005780</v>
      </c>
      <c r="H128" s="11">
        <f t="shared" si="2"/>
        <v>20629150</v>
      </c>
      <c r="I128" s="11">
        <f t="shared" si="3"/>
        <v>24298100</v>
      </c>
      <c r="J128" s="11">
        <f t="shared" si="11"/>
        <v>7208000</v>
      </c>
      <c r="K128" s="11">
        <f t="shared" si="4"/>
        <v>10078530</v>
      </c>
      <c r="L128" s="11">
        <f t="shared" si="5"/>
        <v>3503533</v>
      </c>
      <c r="M128" s="11">
        <f t="shared" si="6"/>
        <v>4612463</v>
      </c>
      <c r="N128" s="11">
        <f t="shared" si="12"/>
        <v>-144023</v>
      </c>
      <c r="O128" s="11">
        <f t="shared" si="13"/>
        <v>-1252953</v>
      </c>
      <c r="P128" s="11">
        <f t="shared" si="14"/>
        <v>3359510</v>
      </c>
      <c r="Q128" s="11">
        <f t="shared" si="10"/>
        <v>2930000</v>
      </c>
    </row>
    <row r="129">
      <c r="A129" s="1" t="s">
        <v>4931</v>
      </c>
      <c r="B129" s="8">
        <v>45794.0</v>
      </c>
      <c r="C129" s="1" t="s">
        <v>6</v>
      </c>
      <c r="D129" s="10">
        <v>52500.0</v>
      </c>
      <c r="E129" s="12"/>
      <c r="F129" s="1" t="s">
        <v>2441</v>
      </c>
      <c r="G129" s="11">
        <f t="shared" si="1"/>
        <v>55058280</v>
      </c>
      <c r="H129" s="11">
        <f t="shared" si="2"/>
        <v>20629150</v>
      </c>
      <c r="I129" s="11">
        <f t="shared" si="3"/>
        <v>24298100</v>
      </c>
      <c r="J129" s="11">
        <f t="shared" si="11"/>
        <v>7260500</v>
      </c>
      <c r="K129" s="11">
        <f t="shared" si="4"/>
        <v>10131030</v>
      </c>
      <c r="L129" s="11">
        <f t="shared" si="5"/>
        <v>3503533</v>
      </c>
      <c r="M129" s="11">
        <f t="shared" si="6"/>
        <v>4612463</v>
      </c>
      <c r="N129" s="11">
        <f t="shared" si="12"/>
        <v>-126523</v>
      </c>
      <c r="O129" s="11">
        <f t="shared" si="13"/>
        <v>-1235453</v>
      </c>
      <c r="P129" s="11">
        <f t="shared" si="14"/>
        <v>3377010</v>
      </c>
      <c r="Q129" s="11">
        <f t="shared" si="10"/>
        <v>2930000</v>
      </c>
    </row>
    <row r="130">
      <c r="A130" s="1" t="s">
        <v>4932</v>
      </c>
      <c r="B130" s="8">
        <v>45794.0</v>
      </c>
      <c r="C130" s="1" t="s">
        <v>6</v>
      </c>
      <c r="D130" s="10">
        <v>170000.0</v>
      </c>
      <c r="E130" s="12"/>
      <c r="F130" s="1" t="s">
        <v>4933</v>
      </c>
      <c r="G130" s="11">
        <f t="shared" si="1"/>
        <v>55228280</v>
      </c>
      <c r="H130" s="11">
        <f t="shared" si="2"/>
        <v>20629150</v>
      </c>
      <c r="I130" s="11">
        <f t="shared" si="3"/>
        <v>24298100</v>
      </c>
      <c r="J130" s="11">
        <f t="shared" si="11"/>
        <v>7430500</v>
      </c>
      <c r="K130" s="11">
        <f t="shared" si="4"/>
        <v>10301030</v>
      </c>
      <c r="L130" s="11">
        <f t="shared" si="5"/>
        <v>3503533</v>
      </c>
      <c r="M130" s="11">
        <f t="shared" si="6"/>
        <v>4612463</v>
      </c>
      <c r="N130" s="11">
        <f t="shared" si="12"/>
        <v>-69856.33333</v>
      </c>
      <c r="O130" s="11">
        <f t="shared" si="13"/>
        <v>-1178786.333</v>
      </c>
      <c r="P130" s="11">
        <f t="shared" si="14"/>
        <v>3433676.667</v>
      </c>
      <c r="Q130" s="11">
        <f t="shared" si="10"/>
        <v>2930000</v>
      </c>
    </row>
    <row r="131">
      <c r="A131" s="1" t="s">
        <v>4934</v>
      </c>
      <c r="B131" s="8">
        <v>45794.0</v>
      </c>
      <c r="C131" s="1" t="s">
        <v>6</v>
      </c>
      <c r="D131" s="10">
        <v>85000.0</v>
      </c>
      <c r="E131" s="12"/>
      <c r="F131" s="1" t="s">
        <v>2872</v>
      </c>
      <c r="G131" s="11">
        <f t="shared" si="1"/>
        <v>55313280</v>
      </c>
      <c r="H131" s="11">
        <f t="shared" si="2"/>
        <v>20629150</v>
      </c>
      <c r="I131" s="11">
        <f t="shared" si="3"/>
        <v>24298100</v>
      </c>
      <c r="J131" s="11">
        <f t="shared" si="11"/>
        <v>7515500</v>
      </c>
      <c r="K131" s="11">
        <f t="shared" si="4"/>
        <v>10386030</v>
      </c>
      <c r="L131" s="11">
        <f t="shared" si="5"/>
        <v>3503533</v>
      </c>
      <c r="M131" s="11">
        <f t="shared" si="6"/>
        <v>4612463</v>
      </c>
      <c r="N131" s="11">
        <f t="shared" si="12"/>
        <v>-41523</v>
      </c>
      <c r="O131" s="11">
        <f t="shared" si="13"/>
        <v>-1150453</v>
      </c>
      <c r="P131" s="11">
        <f t="shared" si="14"/>
        <v>3462010</v>
      </c>
      <c r="Q131" s="11">
        <f t="shared" si="10"/>
        <v>2930000</v>
      </c>
    </row>
    <row r="132">
      <c r="A132" s="1" t="s">
        <v>4935</v>
      </c>
      <c r="B132" s="8">
        <v>45795.0</v>
      </c>
      <c r="C132" s="1" t="s">
        <v>6</v>
      </c>
      <c r="D132" s="10">
        <v>162500.0</v>
      </c>
      <c r="E132" s="12"/>
      <c r="F132" s="1" t="s">
        <v>2956</v>
      </c>
      <c r="G132" s="11">
        <f t="shared" si="1"/>
        <v>55475780</v>
      </c>
      <c r="H132" s="11">
        <f t="shared" si="2"/>
        <v>20629150</v>
      </c>
      <c r="I132" s="11">
        <f t="shared" si="3"/>
        <v>24298100</v>
      </c>
      <c r="J132" s="11">
        <f t="shared" si="11"/>
        <v>7678000</v>
      </c>
      <c r="K132" s="11">
        <f t="shared" si="4"/>
        <v>10548530</v>
      </c>
      <c r="L132" s="11">
        <f t="shared" si="5"/>
        <v>3503533</v>
      </c>
      <c r="M132" s="11">
        <f t="shared" si="6"/>
        <v>4612463</v>
      </c>
      <c r="N132" s="11">
        <f t="shared" si="12"/>
        <v>12643.66667</v>
      </c>
      <c r="O132" s="11">
        <f t="shared" si="13"/>
        <v>-1096286.333</v>
      </c>
      <c r="P132" s="11">
        <f t="shared" si="14"/>
        <v>3516176.667</v>
      </c>
      <c r="Q132" s="11">
        <f t="shared" si="10"/>
        <v>2930000</v>
      </c>
    </row>
    <row r="133">
      <c r="A133" s="1" t="s">
        <v>4936</v>
      </c>
      <c r="B133" s="8">
        <v>45796.0</v>
      </c>
      <c r="C133" s="1" t="s">
        <v>6</v>
      </c>
      <c r="D133" s="10">
        <v>105000.0</v>
      </c>
      <c r="E133" s="12"/>
      <c r="F133" s="1" t="s">
        <v>2441</v>
      </c>
      <c r="G133" s="11">
        <f t="shared" si="1"/>
        <v>55580780</v>
      </c>
      <c r="H133" s="11">
        <f t="shared" si="2"/>
        <v>20629150</v>
      </c>
      <c r="I133" s="11">
        <f t="shared" si="3"/>
        <v>24298100</v>
      </c>
      <c r="J133" s="11">
        <f t="shared" si="11"/>
        <v>7783000</v>
      </c>
      <c r="K133" s="11">
        <f t="shared" si="4"/>
        <v>10653530</v>
      </c>
      <c r="L133" s="11">
        <f t="shared" si="5"/>
        <v>3503533</v>
      </c>
      <c r="M133" s="11">
        <f t="shared" si="6"/>
        <v>4612463</v>
      </c>
      <c r="N133" s="11">
        <f t="shared" si="12"/>
        <v>47643.66667</v>
      </c>
      <c r="O133" s="11">
        <f t="shared" si="13"/>
        <v>-1061286.333</v>
      </c>
      <c r="P133" s="11">
        <f t="shared" si="14"/>
        <v>3551176.667</v>
      </c>
      <c r="Q133" s="11">
        <f t="shared" si="10"/>
        <v>2930000</v>
      </c>
    </row>
    <row r="134">
      <c r="A134" s="1" t="s">
        <v>4937</v>
      </c>
      <c r="B134" s="8">
        <v>45798.0</v>
      </c>
      <c r="C134" s="1" t="s">
        <v>6</v>
      </c>
      <c r="D134" s="10">
        <v>100000.0</v>
      </c>
      <c r="E134" s="12"/>
      <c r="F134" s="1" t="s">
        <v>2032</v>
      </c>
      <c r="G134" s="11">
        <f t="shared" si="1"/>
        <v>55680780</v>
      </c>
      <c r="H134" s="11">
        <f t="shared" si="2"/>
        <v>20629150</v>
      </c>
      <c r="I134" s="11">
        <f t="shared" si="3"/>
        <v>24298100</v>
      </c>
      <c r="J134" s="11">
        <f t="shared" si="11"/>
        <v>7883000</v>
      </c>
      <c r="K134" s="11">
        <f t="shared" si="4"/>
        <v>10753530</v>
      </c>
      <c r="L134" s="11">
        <f t="shared" si="5"/>
        <v>3503533</v>
      </c>
      <c r="M134" s="11">
        <f t="shared" si="6"/>
        <v>4612463</v>
      </c>
      <c r="N134" s="11">
        <f t="shared" si="12"/>
        <v>80977</v>
      </c>
      <c r="O134" s="11">
        <f t="shared" si="13"/>
        <v>-1027953</v>
      </c>
      <c r="P134" s="11">
        <f t="shared" si="14"/>
        <v>3584510</v>
      </c>
      <c r="Q134" s="11">
        <f t="shared" si="10"/>
        <v>2930000</v>
      </c>
    </row>
    <row r="135">
      <c r="A135" s="1" t="s">
        <v>4938</v>
      </c>
      <c r="B135" s="8">
        <v>45798.0</v>
      </c>
      <c r="C135" s="1" t="s">
        <v>6</v>
      </c>
      <c r="D135" s="10">
        <v>40000.0</v>
      </c>
      <c r="E135" s="12"/>
      <c r="F135" s="1" t="s">
        <v>4939</v>
      </c>
      <c r="G135" s="11">
        <f t="shared" si="1"/>
        <v>55720780</v>
      </c>
      <c r="H135" s="11">
        <f t="shared" si="2"/>
        <v>20629150</v>
      </c>
      <c r="I135" s="11">
        <f t="shared" si="3"/>
        <v>24298100</v>
      </c>
      <c r="J135" s="11">
        <f t="shared" si="11"/>
        <v>7923000</v>
      </c>
      <c r="K135" s="11">
        <f t="shared" si="4"/>
        <v>10793530</v>
      </c>
      <c r="L135" s="11">
        <f t="shared" si="5"/>
        <v>3503533</v>
      </c>
      <c r="M135" s="11">
        <f t="shared" si="6"/>
        <v>4612463</v>
      </c>
      <c r="N135" s="11">
        <f t="shared" si="12"/>
        <v>94310.33333</v>
      </c>
      <c r="O135" s="11">
        <f t="shared" si="13"/>
        <v>-1014619.667</v>
      </c>
      <c r="P135" s="11">
        <f t="shared" si="14"/>
        <v>3597843.333</v>
      </c>
      <c r="Q135" s="11">
        <f t="shared" si="10"/>
        <v>2930000</v>
      </c>
    </row>
    <row r="136">
      <c r="A136" s="1" t="s">
        <v>4940</v>
      </c>
      <c r="B136" s="8">
        <v>45798.0</v>
      </c>
      <c r="C136" s="1" t="s">
        <v>6</v>
      </c>
      <c r="D136" s="10">
        <v>1.28478E7</v>
      </c>
      <c r="E136" s="12"/>
      <c r="F136" s="1" t="s">
        <v>4406</v>
      </c>
      <c r="G136" s="11">
        <f t="shared" si="1"/>
        <v>68568580</v>
      </c>
      <c r="H136" s="11">
        <f t="shared" si="2"/>
        <v>20629150</v>
      </c>
      <c r="I136" s="11">
        <f t="shared" si="3"/>
        <v>24298100</v>
      </c>
      <c r="J136" s="11">
        <f t="shared" si="11"/>
        <v>20770800</v>
      </c>
      <c r="K136" s="11">
        <f t="shared" si="4"/>
        <v>23641330</v>
      </c>
      <c r="L136" s="11">
        <f t="shared" si="5"/>
        <v>3503533</v>
      </c>
      <c r="M136" s="11">
        <f t="shared" si="6"/>
        <v>4612463</v>
      </c>
      <c r="N136" s="11">
        <f t="shared" si="12"/>
        <v>4376910.333</v>
      </c>
      <c r="O136" s="11">
        <f t="shared" si="13"/>
        <v>3267980.333</v>
      </c>
      <c r="P136" s="11">
        <f t="shared" si="14"/>
        <v>7880443.333</v>
      </c>
      <c r="Q136" s="11">
        <f t="shared" si="10"/>
        <v>2930000</v>
      </c>
    </row>
    <row r="137">
      <c r="A137" s="1" t="s">
        <v>4941</v>
      </c>
      <c r="B137" s="8">
        <v>45798.0</v>
      </c>
      <c r="C137" s="1" t="s">
        <v>6</v>
      </c>
      <c r="D137" s="10">
        <v>1960000.0</v>
      </c>
      <c r="E137" s="12"/>
      <c r="F137" s="1" t="s">
        <v>4406</v>
      </c>
      <c r="G137" s="11">
        <f t="shared" si="1"/>
        <v>70528580</v>
      </c>
      <c r="H137" s="11">
        <f t="shared" si="2"/>
        <v>20629150</v>
      </c>
      <c r="I137" s="11">
        <f t="shared" si="3"/>
        <v>24298100</v>
      </c>
      <c r="J137" s="11">
        <f t="shared" si="11"/>
        <v>22730800</v>
      </c>
      <c r="K137" s="11">
        <f t="shared" si="4"/>
        <v>25601330</v>
      </c>
      <c r="L137" s="11">
        <f t="shared" si="5"/>
        <v>3503533</v>
      </c>
      <c r="M137" s="11">
        <f t="shared" si="6"/>
        <v>4612463</v>
      </c>
      <c r="N137" s="11">
        <f t="shared" si="12"/>
        <v>5030243.667</v>
      </c>
      <c r="O137" s="11">
        <f t="shared" si="13"/>
        <v>3921313.667</v>
      </c>
      <c r="P137" s="11">
        <f t="shared" si="14"/>
        <v>8533776.667</v>
      </c>
      <c r="Q137" s="11">
        <f t="shared" si="10"/>
        <v>2930000</v>
      </c>
    </row>
    <row r="138">
      <c r="A138" s="1" t="s">
        <v>4942</v>
      </c>
      <c r="B138" s="8">
        <v>45798.0</v>
      </c>
      <c r="C138" s="1" t="s">
        <v>6</v>
      </c>
      <c r="D138" s="10">
        <v>42500.0</v>
      </c>
      <c r="E138" s="12"/>
      <c r="F138" s="1" t="s">
        <v>3442</v>
      </c>
      <c r="G138" s="11">
        <f t="shared" si="1"/>
        <v>70571080</v>
      </c>
      <c r="H138" s="11">
        <f t="shared" si="2"/>
        <v>20629150</v>
      </c>
      <c r="I138" s="11">
        <f t="shared" si="3"/>
        <v>24298100</v>
      </c>
      <c r="J138" s="11">
        <f t="shared" si="11"/>
        <v>22773300</v>
      </c>
      <c r="K138" s="11">
        <f t="shared" si="4"/>
        <v>25643830</v>
      </c>
      <c r="L138" s="11">
        <f t="shared" si="5"/>
        <v>3503533</v>
      </c>
      <c r="M138" s="11">
        <f t="shared" si="6"/>
        <v>4612463</v>
      </c>
      <c r="N138" s="11">
        <f t="shared" si="12"/>
        <v>5044410.333</v>
      </c>
      <c r="O138" s="11">
        <f t="shared" si="13"/>
        <v>3935480.333</v>
      </c>
      <c r="P138" s="11">
        <f t="shared" si="14"/>
        <v>8547943.333</v>
      </c>
      <c r="Q138" s="11">
        <f t="shared" si="10"/>
        <v>2930000</v>
      </c>
    </row>
    <row r="139">
      <c r="A139" s="1" t="s">
        <v>4943</v>
      </c>
      <c r="B139" s="8">
        <v>45798.0</v>
      </c>
      <c r="C139" s="1" t="s">
        <v>6</v>
      </c>
      <c r="D139" s="10">
        <v>200000.0</v>
      </c>
      <c r="E139" s="12"/>
      <c r="F139" s="1" t="s">
        <v>4434</v>
      </c>
      <c r="G139" s="11">
        <f t="shared" si="1"/>
        <v>70771080</v>
      </c>
      <c r="H139" s="11">
        <f t="shared" si="2"/>
        <v>20629150</v>
      </c>
      <c r="I139" s="11">
        <f t="shared" si="3"/>
        <v>24298100</v>
      </c>
      <c r="J139" s="11">
        <f t="shared" si="11"/>
        <v>22973300</v>
      </c>
      <c r="K139" s="11">
        <f t="shared" si="4"/>
        <v>25843830</v>
      </c>
      <c r="L139" s="11">
        <f t="shared" si="5"/>
        <v>3503533</v>
      </c>
      <c r="M139" s="11">
        <f t="shared" si="6"/>
        <v>4612463</v>
      </c>
      <c r="N139" s="11">
        <f t="shared" si="12"/>
        <v>5111077</v>
      </c>
      <c r="O139" s="11">
        <f t="shared" si="13"/>
        <v>4002147</v>
      </c>
      <c r="P139" s="11">
        <f t="shared" si="14"/>
        <v>8614610</v>
      </c>
      <c r="Q139" s="11">
        <f t="shared" si="10"/>
        <v>2930000</v>
      </c>
    </row>
    <row r="140">
      <c r="A140" s="1" t="s">
        <v>4944</v>
      </c>
      <c r="B140" s="8">
        <v>45798.0</v>
      </c>
      <c r="C140" s="1" t="s">
        <v>6</v>
      </c>
      <c r="D140" s="10">
        <v>105000.0</v>
      </c>
      <c r="E140" s="12"/>
      <c r="F140" s="1" t="s">
        <v>3952</v>
      </c>
      <c r="G140" s="11">
        <f t="shared" si="1"/>
        <v>70876080</v>
      </c>
      <c r="H140" s="11">
        <f t="shared" si="2"/>
        <v>20629150</v>
      </c>
      <c r="I140" s="11">
        <f t="shared" si="3"/>
        <v>24298100</v>
      </c>
      <c r="J140" s="11">
        <f t="shared" si="11"/>
        <v>23078300</v>
      </c>
      <c r="K140" s="11">
        <f t="shared" si="4"/>
        <v>25948830</v>
      </c>
      <c r="L140" s="11">
        <f t="shared" si="5"/>
        <v>3503533</v>
      </c>
      <c r="M140" s="11">
        <f t="shared" si="6"/>
        <v>4612463</v>
      </c>
      <c r="N140" s="11">
        <f t="shared" si="12"/>
        <v>5146077</v>
      </c>
      <c r="O140" s="11">
        <f t="shared" si="13"/>
        <v>4037147</v>
      </c>
      <c r="P140" s="11">
        <f t="shared" si="14"/>
        <v>8649610</v>
      </c>
      <c r="Q140" s="11">
        <f t="shared" si="10"/>
        <v>2930000</v>
      </c>
    </row>
    <row r="141">
      <c r="A141" s="1" t="s">
        <v>4945</v>
      </c>
      <c r="B141" s="8">
        <v>45798.0</v>
      </c>
      <c r="C141" s="1" t="s">
        <v>6</v>
      </c>
      <c r="D141" s="10">
        <v>105000.0</v>
      </c>
      <c r="E141" s="12"/>
      <c r="F141" s="1" t="s">
        <v>4946</v>
      </c>
      <c r="G141" s="11">
        <f t="shared" si="1"/>
        <v>70981080</v>
      </c>
      <c r="H141" s="11">
        <f t="shared" si="2"/>
        <v>20629150</v>
      </c>
      <c r="I141" s="11">
        <f t="shared" si="3"/>
        <v>24298100</v>
      </c>
      <c r="J141" s="11">
        <f t="shared" si="11"/>
        <v>23183300</v>
      </c>
      <c r="K141" s="11">
        <f t="shared" si="4"/>
        <v>26053830</v>
      </c>
      <c r="L141" s="11">
        <f t="shared" si="5"/>
        <v>3503533</v>
      </c>
      <c r="M141" s="11">
        <f t="shared" si="6"/>
        <v>4612463</v>
      </c>
      <c r="N141" s="11">
        <f t="shared" si="12"/>
        <v>5181077</v>
      </c>
      <c r="O141" s="11">
        <f t="shared" si="13"/>
        <v>4072147</v>
      </c>
      <c r="P141" s="11">
        <f t="shared" si="14"/>
        <v>8684610</v>
      </c>
      <c r="Q141" s="11">
        <f t="shared" si="10"/>
        <v>2930000</v>
      </c>
    </row>
    <row r="142">
      <c r="A142" s="1" t="s">
        <v>4947</v>
      </c>
      <c r="B142" s="8">
        <v>45798.0</v>
      </c>
      <c r="C142" s="1" t="s">
        <v>6</v>
      </c>
      <c r="D142" s="10">
        <v>256500.0</v>
      </c>
      <c r="E142" s="12"/>
      <c r="F142" s="1" t="s">
        <v>2040</v>
      </c>
      <c r="G142" s="11">
        <f t="shared" si="1"/>
        <v>71237580</v>
      </c>
      <c r="H142" s="11">
        <f t="shared" si="2"/>
        <v>20629150</v>
      </c>
      <c r="I142" s="11">
        <f t="shared" si="3"/>
        <v>24298100</v>
      </c>
      <c r="J142" s="11">
        <f t="shared" si="11"/>
        <v>23439800</v>
      </c>
      <c r="K142" s="11">
        <f t="shared" si="4"/>
        <v>26310330</v>
      </c>
      <c r="L142" s="11">
        <f t="shared" si="5"/>
        <v>3503533</v>
      </c>
      <c r="M142" s="11">
        <f t="shared" si="6"/>
        <v>4612463</v>
      </c>
      <c r="N142" s="11">
        <f t="shared" si="12"/>
        <v>5266577</v>
      </c>
      <c r="O142" s="11">
        <f t="shared" si="13"/>
        <v>4157647</v>
      </c>
      <c r="P142" s="11">
        <f t="shared" si="14"/>
        <v>8770110</v>
      </c>
      <c r="Q142" s="11">
        <f t="shared" si="10"/>
        <v>2930000</v>
      </c>
    </row>
    <row r="143">
      <c r="A143" s="1" t="s">
        <v>4948</v>
      </c>
      <c r="B143" s="8">
        <v>45799.0</v>
      </c>
      <c r="C143" s="1" t="s">
        <v>25</v>
      </c>
      <c r="D143" s="12"/>
      <c r="E143" s="10">
        <v>15000.0</v>
      </c>
      <c r="F143" s="1" t="s">
        <v>2874</v>
      </c>
      <c r="G143" s="11">
        <f t="shared" si="1"/>
        <v>71237580</v>
      </c>
      <c r="H143" s="11">
        <f t="shared" si="2"/>
        <v>20644150</v>
      </c>
      <c r="I143" s="11">
        <f t="shared" si="3"/>
        <v>24298100</v>
      </c>
      <c r="J143" s="11">
        <f t="shared" si="11"/>
        <v>23424800</v>
      </c>
      <c r="K143" s="11">
        <f t="shared" si="4"/>
        <v>26295330</v>
      </c>
      <c r="L143" s="11">
        <f t="shared" si="5"/>
        <v>3503533</v>
      </c>
      <c r="M143" s="11">
        <f t="shared" si="6"/>
        <v>4612463</v>
      </c>
      <c r="N143" s="11">
        <f t="shared" si="12"/>
        <v>5261577</v>
      </c>
      <c r="O143" s="11">
        <f t="shared" si="13"/>
        <v>4152647</v>
      </c>
      <c r="P143" s="11">
        <f t="shared" si="14"/>
        <v>8765110</v>
      </c>
      <c r="Q143" s="11">
        <f t="shared" si="10"/>
        <v>2930000</v>
      </c>
    </row>
    <row r="144">
      <c r="A144" s="1" t="s">
        <v>4949</v>
      </c>
      <c r="B144" s="8">
        <v>45800.0</v>
      </c>
      <c r="C144" s="1" t="s">
        <v>1969</v>
      </c>
      <c r="D144" s="10">
        <v>235000.0</v>
      </c>
      <c r="E144" s="12"/>
      <c r="F144" s="1" t="s">
        <v>4950</v>
      </c>
      <c r="G144" s="11">
        <f t="shared" si="1"/>
        <v>71472580</v>
      </c>
      <c r="H144" s="11">
        <f t="shared" si="2"/>
        <v>20644150</v>
      </c>
      <c r="I144" s="11">
        <f t="shared" si="3"/>
        <v>24298100</v>
      </c>
      <c r="J144" s="11">
        <f t="shared" si="11"/>
        <v>23659800</v>
      </c>
      <c r="K144" s="11">
        <f t="shared" si="4"/>
        <v>26530330</v>
      </c>
      <c r="L144" s="11">
        <f t="shared" si="5"/>
        <v>3503533</v>
      </c>
      <c r="M144" s="11">
        <f t="shared" si="6"/>
        <v>4612463</v>
      </c>
      <c r="N144" s="11">
        <f t="shared" si="12"/>
        <v>5339910.333</v>
      </c>
      <c r="O144" s="11">
        <f t="shared" si="13"/>
        <v>4230980.333</v>
      </c>
      <c r="P144" s="11">
        <f t="shared" si="14"/>
        <v>8843443.333</v>
      </c>
      <c r="Q144" s="11">
        <f t="shared" si="10"/>
        <v>2930000</v>
      </c>
    </row>
    <row r="145">
      <c r="A145" s="1" t="s">
        <v>4951</v>
      </c>
      <c r="B145" s="8">
        <v>45800.0</v>
      </c>
      <c r="C145" s="1" t="s">
        <v>25</v>
      </c>
      <c r="D145" s="12"/>
      <c r="E145" s="10">
        <v>100000.0</v>
      </c>
      <c r="F145" s="1" t="s">
        <v>4952</v>
      </c>
      <c r="G145" s="11">
        <f t="shared" si="1"/>
        <v>71472580</v>
      </c>
      <c r="H145" s="11">
        <f t="shared" si="2"/>
        <v>20744150</v>
      </c>
      <c r="I145" s="11">
        <f t="shared" si="3"/>
        <v>24298100</v>
      </c>
      <c r="J145" s="11">
        <f t="shared" si="11"/>
        <v>23559800</v>
      </c>
      <c r="K145" s="11">
        <f t="shared" si="4"/>
        <v>26430330</v>
      </c>
      <c r="L145" s="11">
        <f t="shared" si="5"/>
        <v>3503533</v>
      </c>
      <c r="M145" s="11">
        <f t="shared" si="6"/>
        <v>4612463</v>
      </c>
      <c r="N145" s="11">
        <f t="shared" si="12"/>
        <v>5306577</v>
      </c>
      <c r="O145" s="11">
        <f t="shared" si="13"/>
        <v>4197647</v>
      </c>
      <c r="P145" s="11">
        <f t="shared" si="14"/>
        <v>8810110</v>
      </c>
      <c r="Q145" s="11">
        <f t="shared" si="10"/>
        <v>2930000</v>
      </c>
    </row>
    <row r="146">
      <c r="A146" s="1" t="s">
        <v>4953</v>
      </c>
      <c r="B146" s="8">
        <v>45800.0</v>
      </c>
      <c r="C146" s="1" t="s">
        <v>25</v>
      </c>
      <c r="D146" s="12"/>
      <c r="E146" s="10">
        <v>35000.0</v>
      </c>
      <c r="F146" s="1" t="s">
        <v>4128</v>
      </c>
      <c r="G146" s="11">
        <f t="shared" si="1"/>
        <v>71472580</v>
      </c>
      <c r="H146" s="11">
        <f t="shared" si="2"/>
        <v>20779150</v>
      </c>
      <c r="I146" s="11">
        <f t="shared" si="3"/>
        <v>24298100</v>
      </c>
      <c r="J146" s="11">
        <f t="shared" si="11"/>
        <v>23524800</v>
      </c>
      <c r="K146" s="11">
        <f t="shared" si="4"/>
        <v>26395330</v>
      </c>
      <c r="L146" s="11">
        <f t="shared" si="5"/>
        <v>3503533</v>
      </c>
      <c r="M146" s="11">
        <f t="shared" si="6"/>
        <v>4612463</v>
      </c>
      <c r="N146" s="11">
        <f t="shared" si="12"/>
        <v>5294910.333</v>
      </c>
      <c r="O146" s="11">
        <f t="shared" si="13"/>
        <v>4185980.333</v>
      </c>
      <c r="P146" s="11">
        <f t="shared" si="14"/>
        <v>8798443.333</v>
      </c>
      <c r="Q146" s="11">
        <f t="shared" si="10"/>
        <v>2930000</v>
      </c>
    </row>
    <row r="147">
      <c r="A147" s="1" t="s">
        <v>4954</v>
      </c>
      <c r="B147" s="8">
        <v>45800.0</v>
      </c>
      <c r="C147" s="1" t="s">
        <v>25</v>
      </c>
      <c r="D147" s="12"/>
      <c r="E147" s="10">
        <v>140000.0</v>
      </c>
      <c r="F147" s="1" t="s">
        <v>889</v>
      </c>
      <c r="G147" s="11">
        <f t="shared" si="1"/>
        <v>71472580</v>
      </c>
      <c r="H147" s="11">
        <f t="shared" si="2"/>
        <v>20919150</v>
      </c>
      <c r="I147" s="11">
        <f t="shared" si="3"/>
        <v>24298100</v>
      </c>
      <c r="J147" s="11">
        <f t="shared" si="11"/>
        <v>23384800</v>
      </c>
      <c r="K147" s="11">
        <f t="shared" si="4"/>
        <v>26255330</v>
      </c>
      <c r="L147" s="11">
        <f t="shared" si="5"/>
        <v>3503533</v>
      </c>
      <c r="M147" s="11">
        <f t="shared" si="6"/>
        <v>4612463</v>
      </c>
      <c r="N147" s="11">
        <f t="shared" si="12"/>
        <v>5248243.667</v>
      </c>
      <c r="O147" s="11">
        <f t="shared" si="13"/>
        <v>4139313.667</v>
      </c>
      <c r="P147" s="11">
        <f t="shared" si="14"/>
        <v>8751776.667</v>
      </c>
      <c r="Q147" s="11">
        <f t="shared" si="10"/>
        <v>2930000</v>
      </c>
    </row>
    <row r="148">
      <c r="A148" s="14" t="s">
        <v>4955</v>
      </c>
      <c r="B148" s="8">
        <v>45800.0</v>
      </c>
      <c r="C148" s="1" t="s">
        <v>34</v>
      </c>
      <c r="D148" s="12"/>
      <c r="E148" s="10">
        <v>402000.0</v>
      </c>
      <c r="F148" s="1" t="s">
        <v>4956</v>
      </c>
      <c r="G148" s="11">
        <f t="shared" si="1"/>
        <v>71472580</v>
      </c>
      <c r="H148" s="11">
        <f t="shared" si="2"/>
        <v>20919150</v>
      </c>
      <c r="I148" s="11">
        <f t="shared" si="3"/>
        <v>24700100</v>
      </c>
      <c r="J148" s="11">
        <f t="shared" si="11"/>
        <v>22982800</v>
      </c>
      <c r="K148" s="11">
        <f t="shared" si="4"/>
        <v>25853330</v>
      </c>
      <c r="L148" s="11">
        <f t="shared" si="5"/>
        <v>3503533</v>
      </c>
      <c r="M148" s="11">
        <f t="shared" si="6"/>
        <v>4612463</v>
      </c>
      <c r="N148" s="11">
        <f t="shared" si="12"/>
        <v>5114243.667</v>
      </c>
      <c r="O148" s="11">
        <f t="shared" si="13"/>
        <v>4005313.667</v>
      </c>
      <c r="P148" s="11">
        <f t="shared" si="14"/>
        <v>8617776.667</v>
      </c>
      <c r="Q148" s="11">
        <f t="shared" si="10"/>
        <v>2930000</v>
      </c>
    </row>
    <row r="149">
      <c r="A149" s="1" t="s">
        <v>4957</v>
      </c>
      <c r="B149" s="8">
        <v>45800.0</v>
      </c>
      <c r="C149" s="1" t="s">
        <v>25</v>
      </c>
      <c r="D149" s="12"/>
      <c r="E149" s="10">
        <v>220000.0</v>
      </c>
      <c r="F149" s="1" t="s">
        <v>4958</v>
      </c>
      <c r="G149" s="11">
        <f t="shared" si="1"/>
        <v>71472580</v>
      </c>
      <c r="H149" s="11">
        <f t="shared" si="2"/>
        <v>21139150</v>
      </c>
      <c r="I149" s="11">
        <f t="shared" si="3"/>
        <v>24700100</v>
      </c>
      <c r="J149" s="11">
        <f t="shared" si="11"/>
        <v>22762800</v>
      </c>
      <c r="K149" s="11">
        <f t="shared" si="4"/>
        <v>25633330</v>
      </c>
      <c r="L149" s="11">
        <f t="shared" si="5"/>
        <v>3503533</v>
      </c>
      <c r="M149" s="11">
        <f t="shared" si="6"/>
        <v>4612463</v>
      </c>
      <c r="N149" s="11">
        <f t="shared" si="12"/>
        <v>5040910.333</v>
      </c>
      <c r="O149" s="11">
        <f t="shared" si="13"/>
        <v>3931980.333</v>
      </c>
      <c r="P149" s="11">
        <f t="shared" si="14"/>
        <v>8544443.333</v>
      </c>
      <c r="Q149" s="11">
        <f t="shared" si="10"/>
        <v>2930000</v>
      </c>
    </row>
    <row r="150">
      <c r="A150" s="1" t="s">
        <v>4959</v>
      </c>
      <c r="B150" s="8">
        <v>45800.0</v>
      </c>
      <c r="C150" s="1" t="s">
        <v>25</v>
      </c>
      <c r="D150" s="12"/>
      <c r="E150" s="10">
        <v>50000.0</v>
      </c>
      <c r="F150" s="1" t="s">
        <v>53</v>
      </c>
      <c r="G150" s="11">
        <f t="shared" si="1"/>
        <v>71472580</v>
      </c>
      <c r="H150" s="11">
        <f t="shared" si="2"/>
        <v>21189150</v>
      </c>
      <c r="I150" s="11">
        <f t="shared" si="3"/>
        <v>24700100</v>
      </c>
      <c r="J150" s="11">
        <f t="shared" si="11"/>
        <v>22712800</v>
      </c>
      <c r="K150" s="11">
        <f t="shared" si="4"/>
        <v>25583330</v>
      </c>
      <c r="L150" s="11">
        <f t="shared" si="5"/>
        <v>3503533</v>
      </c>
      <c r="M150" s="11">
        <f t="shared" si="6"/>
        <v>4612463</v>
      </c>
      <c r="N150" s="11">
        <f t="shared" si="12"/>
        <v>5024243.667</v>
      </c>
      <c r="O150" s="11">
        <f t="shared" si="13"/>
        <v>3915313.667</v>
      </c>
      <c r="P150" s="11">
        <f t="shared" si="14"/>
        <v>8527776.667</v>
      </c>
      <c r="Q150" s="11">
        <f t="shared" si="10"/>
        <v>2980000</v>
      </c>
    </row>
    <row r="151">
      <c r="A151" s="1" t="s">
        <v>4960</v>
      </c>
      <c r="B151" s="8">
        <v>45800.0</v>
      </c>
      <c r="C151" s="1" t="s">
        <v>6</v>
      </c>
      <c r="D151" s="10">
        <v>500000.0</v>
      </c>
      <c r="E151" s="12"/>
      <c r="F151" s="1" t="s">
        <v>4831</v>
      </c>
      <c r="G151" s="11">
        <f t="shared" si="1"/>
        <v>71972580</v>
      </c>
      <c r="H151" s="11">
        <f t="shared" si="2"/>
        <v>21189150</v>
      </c>
      <c r="I151" s="11">
        <f t="shared" si="3"/>
        <v>24700100</v>
      </c>
      <c r="J151" s="11">
        <f t="shared" si="11"/>
        <v>23212800</v>
      </c>
      <c r="K151" s="11">
        <f t="shared" si="4"/>
        <v>26083330</v>
      </c>
      <c r="L151" s="11">
        <f t="shared" si="5"/>
        <v>3503533</v>
      </c>
      <c r="M151" s="11">
        <f t="shared" si="6"/>
        <v>4612463</v>
      </c>
      <c r="N151" s="11">
        <f t="shared" si="12"/>
        <v>5190910.333</v>
      </c>
      <c r="O151" s="11">
        <f t="shared" si="13"/>
        <v>4081980.333</v>
      </c>
      <c r="P151" s="11">
        <f t="shared" si="14"/>
        <v>8694443.333</v>
      </c>
      <c r="Q151" s="11">
        <f t="shared" si="10"/>
        <v>2980000</v>
      </c>
    </row>
    <row r="152">
      <c r="A152" s="1" t="s">
        <v>4961</v>
      </c>
      <c r="B152" s="8">
        <v>45800.0</v>
      </c>
      <c r="C152" s="1" t="s">
        <v>6</v>
      </c>
      <c r="D152" s="10">
        <v>1665000.0</v>
      </c>
      <c r="E152" s="12"/>
      <c r="F152" s="1" t="s">
        <v>4962</v>
      </c>
      <c r="G152" s="11">
        <f t="shared" si="1"/>
        <v>73637580</v>
      </c>
      <c r="H152" s="11">
        <f t="shared" si="2"/>
        <v>21189150</v>
      </c>
      <c r="I152" s="11">
        <f t="shared" si="3"/>
        <v>24700100</v>
      </c>
      <c r="J152" s="11">
        <f t="shared" si="11"/>
        <v>24877800</v>
      </c>
      <c r="K152" s="11">
        <f t="shared" si="4"/>
        <v>27748330</v>
      </c>
      <c r="L152" s="11">
        <f t="shared" si="5"/>
        <v>3503533</v>
      </c>
      <c r="M152" s="11">
        <f t="shared" si="6"/>
        <v>4612463</v>
      </c>
      <c r="N152" s="11">
        <f t="shared" si="12"/>
        <v>5745910.333</v>
      </c>
      <c r="O152" s="11">
        <f t="shared" si="13"/>
        <v>4636980.333</v>
      </c>
      <c r="P152" s="11">
        <f t="shared" si="14"/>
        <v>9249443.333</v>
      </c>
      <c r="Q152" s="11">
        <f t="shared" si="10"/>
        <v>2980000</v>
      </c>
    </row>
    <row r="153">
      <c r="A153" s="14" t="s">
        <v>4963</v>
      </c>
      <c r="B153" s="8">
        <v>45801.0</v>
      </c>
      <c r="C153" s="1" t="s">
        <v>1969</v>
      </c>
      <c r="D153" s="10">
        <v>775000.0</v>
      </c>
      <c r="E153" s="12"/>
      <c r="F153" s="1" t="s">
        <v>4964</v>
      </c>
      <c r="G153" s="11">
        <f t="shared" si="1"/>
        <v>74412580</v>
      </c>
      <c r="H153" s="11">
        <f t="shared" si="2"/>
        <v>21189150</v>
      </c>
      <c r="I153" s="11">
        <f t="shared" si="3"/>
        <v>24700100</v>
      </c>
      <c r="J153" s="11">
        <f t="shared" si="11"/>
        <v>25652800</v>
      </c>
      <c r="K153" s="11">
        <f t="shared" si="4"/>
        <v>28523330</v>
      </c>
      <c r="L153" s="11">
        <f t="shared" si="5"/>
        <v>3503533</v>
      </c>
      <c r="M153" s="11">
        <f t="shared" si="6"/>
        <v>4612463</v>
      </c>
      <c r="N153" s="11">
        <f t="shared" si="12"/>
        <v>6004243.667</v>
      </c>
      <c r="O153" s="11">
        <f t="shared" si="13"/>
        <v>4895313.667</v>
      </c>
      <c r="P153" s="11">
        <f t="shared" si="14"/>
        <v>9507776.667</v>
      </c>
      <c r="Q153" s="11">
        <f t="shared" si="10"/>
        <v>2980000</v>
      </c>
    </row>
    <row r="154">
      <c r="A154" s="1" t="s">
        <v>4965</v>
      </c>
      <c r="B154" s="8">
        <v>45801.0</v>
      </c>
      <c r="C154" s="1" t="s">
        <v>25</v>
      </c>
      <c r="D154" s="12"/>
      <c r="E154" s="10">
        <v>34000.0</v>
      </c>
      <c r="F154" s="1" t="s">
        <v>62</v>
      </c>
      <c r="G154" s="11">
        <f t="shared" si="1"/>
        <v>74412580</v>
      </c>
      <c r="H154" s="11">
        <f t="shared" si="2"/>
        <v>21223150</v>
      </c>
      <c r="I154" s="11">
        <f t="shared" si="3"/>
        <v>24700100</v>
      </c>
      <c r="J154" s="11">
        <f t="shared" si="11"/>
        <v>25618800</v>
      </c>
      <c r="K154" s="11">
        <f t="shared" si="4"/>
        <v>28489330</v>
      </c>
      <c r="L154" s="11">
        <f t="shared" si="5"/>
        <v>3503533</v>
      </c>
      <c r="M154" s="11">
        <f t="shared" si="6"/>
        <v>4612463</v>
      </c>
      <c r="N154" s="11">
        <f t="shared" si="12"/>
        <v>5992910.333</v>
      </c>
      <c r="O154" s="11">
        <f t="shared" si="13"/>
        <v>4883980.333</v>
      </c>
      <c r="P154" s="11">
        <f t="shared" si="14"/>
        <v>9496443.333</v>
      </c>
      <c r="Q154" s="11">
        <f t="shared" si="10"/>
        <v>2980000</v>
      </c>
    </row>
    <row r="155">
      <c r="A155" s="1" t="s">
        <v>4966</v>
      </c>
      <c r="B155" s="8">
        <v>45801.0</v>
      </c>
      <c r="C155" s="1" t="s">
        <v>25</v>
      </c>
      <c r="D155" s="12"/>
      <c r="E155" s="10">
        <v>341000.0</v>
      </c>
      <c r="F155" s="1" t="s">
        <v>4967</v>
      </c>
      <c r="G155" s="11">
        <f t="shared" si="1"/>
        <v>74412580</v>
      </c>
      <c r="H155" s="11">
        <f t="shared" si="2"/>
        <v>21564150</v>
      </c>
      <c r="I155" s="11">
        <f t="shared" si="3"/>
        <v>24700100</v>
      </c>
      <c r="J155" s="11">
        <f t="shared" si="11"/>
        <v>25277800</v>
      </c>
      <c r="K155" s="11">
        <f t="shared" si="4"/>
        <v>28148330</v>
      </c>
      <c r="L155" s="11">
        <f t="shared" si="5"/>
        <v>3503533</v>
      </c>
      <c r="M155" s="11">
        <f t="shared" si="6"/>
        <v>4612463</v>
      </c>
      <c r="N155" s="11">
        <f t="shared" si="12"/>
        <v>5879243.667</v>
      </c>
      <c r="O155" s="11">
        <f t="shared" si="13"/>
        <v>4770313.667</v>
      </c>
      <c r="P155" s="11">
        <f t="shared" si="14"/>
        <v>9382776.667</v>
      </c>
      <c r="Q155" s="11">
        <f t="shared" si="10"/>
        <v>2980000</v>
      </c>
    </row>
    <row r="156">
      <c r="A156" s="1" t="s">
        <v>4968</v>
      </c>
      <c r="B156" s="8">
        <v>45801.0</v>
      </c>
      <c r="C156" s="1" t="s">
        <v>25</v>
      </c>
      <c r="D156" s="12"/>
      <c r="E156" s="10">
        <v>20000.0</v>
      </c>
      <c r="F156" s="1" t="s">
        <v>4969</v>
      </c>
      <c r="G156" s="11">
        <f t="shared" si="1"/>
        <v>74412580</v>
      </c>
      <c r="H156" s="11">
        <f t="shared" si="2"/>
        <v>21584150</v>
      </c>
      <c r="I156" s="11">
        <f t="shared" si="3"/>
        <v>24700100</v>
      </c>
      <c r="J156" s="11">
        <f t="shared" si="11"/>
        <v>25257800</v>
      </c>
      <c r="K156" s="11">
        <f t="shared" si="4"/>
        <v>28128330</v>
      </c>
      <c r="L156" s="11">
        <f t="shared" si="5"/>
        <v>3503533</v>
      </c>
      <c r="M156" s="11">
        <f t="shared" si="6"/>
        <v>4612463</v>
      </c>
      <c r="N156" s="11">
        <f t="shared" si="12"/>
        <v>5872577</v>
      </c>
      <c r="O156" s="11">
        <f t="shared" si="13"/>
        <v>4763647</v>
      </c>
      <c r="P156" s="11">
        <f t="shared" si="14"/>
        <v>9376110</v>
      </c>
      <c r="Q156" s="11">
        <f t="shared" si="10"/>
        <v>2980000</v>
      </c>
    </row>
    <row r="157">
      <c r="A157" s="1" t="s">
        <v>4970</v>
      </c>
      <c r="B157" s="8">
        <v>45801.0</v>
      </c>
      <c r="C157" s="1" t="s">
        <v>25</v>
      </c>
      <c r="D157" s="12"/>
      <c r="E157" s="10">
        <v>15000.0</v>
      </c>
      <c r="F157" s="1" t="s">
        <v>4971</v>
      </c>
      <c r="G157" s="11">
        <f t="shared" si="1"/>
        <v>74412580</v>
      </c>
      <c r="H157" s="11">
        <f t="shared" si="2"/>
        <v>21599150</v>
      </c>
      <c r="I157" s="11">
        <f t="shared" si="3"/>
        <v>24700100</v>
      </c>
      <c r="J157" s="11">
        <f t="shared" si="11"/>
        <v>25242800</v>
      </c>
      <c r="K157" s="11">
        <f t="shared" si="4"/>
        <v>28113330</v>
      </c>
      <c r="L157" s="11">
        <f t="shared" si="5"/>
        <v>3503533</v>
      </c>
      <c r="M157" s="11">
        <f t="shared" si="6"/>
        <v>4612463</v>
      </c>
      <c r="N157" s="11">
        <f t="shared" si="12"/>
        <v>5867577</v>
      </c>
      <c r="O157" s="11">
        <f t="shared" si="13"/>
        <v>4758647</v>
      </c>
      <c r="P157" s="11">
        <f t="shared" si="14"/>
        <v>9371110</v>
      </c>
      <c r="Q157" s="11">
        <f t="shared" si="10"/>
        <v>2980000</v>
      </c>
    </row>
    <row r="158">
      <c r="A158" s="1" t="s">
        <v>4972</v>
      </c>
      <c r="B158" s="8">
        <v>45801.0</v>
      </c>
      <c r="C158" s="1" t="s">
        <v>1982</v>
      </c>
      <c r="D158" s="12"/>
      <c r="E158" s="10">
        <v>3000000.0</v>
      </c>
      <c r="F158" s="1" t="s">
        <v>3275</v>
      </c>
      <c r="G158" s="11">
        <f t="shared" si="1"/>
        <v>74412580</v>
      </c>
      <c r="H158" s="11">
        <f t="shared" si="2"/>
        <v>21599150</v>
      </c>
      <c r="I158" s="11">
        <f t="shared" si="3"/>
        <v>24700100</v>
      </c>
      <c r="J158" s="11">
        <f t="shared" si="11"/>
        <v>22242800</v>
      </c>
      <c r="K158" s="11">
        <f t="shared" si="4"/>
        <v>28113330</v>
      </c>
      <c r="L158" s="11">
        <f t="shared" si="5"/>
        <v>6503533</v>
      </c>
      <c r="M158" s="11">
        <f t="shared" si="6"/>
        <v>4612463</v>
      </c>
      <c r="N158" s="11">
        <f t="shared" si="12"/>
        <v>2867577</v>
      </c>
      <c r="O158" s="11">
        <f t="shared" si="13"/>
        <v>4758647</v>
      </c>
      <c r="P158" s="11">
        <f t="shared" si="14"/>
        <v>9371110</v>
      </c>
      <c r="Q158" s="11">
        <f t="shared" si="10"/>
        <v>2980000</v>
      </c>
    </row>
    <row r="159">
      <c r="A159" s="1" t="s">
        <v>4973</v>
      </c>
      <c r="B159" s="8">
        <v>45801.0</v>
      </c>
      <c r="C159" s="1" t="s">
        <v>25</v>
      </c>
      <c r="D159" s="12"/>
      <c r="E159" s="10">
        <v>404000.0</v>
      </c>
      <c r="F159" s="1" t="s">
        <v>3749</v>
      </c>
      <c r="G159" s="11">
        <f t="shared" si="1"/>
        <v>74412580</v>
      </c>
      <c r="H159" s="11">
        <f t="shared" si="2"/>
        <v>22003150</v>
      </c>
      <c r="I159" s="11">
        <f t="shared" si="3"/>
        <v>24700100</v>
      </c>
      <c r="J159" s="11">
        <f t="shared" si="11"/>
        <v>21838800</v>
      </c>
      <c r="K159" s="11">
        <f t="shared" si="4"/>
        <v>27709330</v>
      </c>
      <c r="L159" s="11">
        <f t="shared" si="5"/>
        <v>6503533</v>
      </c>
      <c r="M159" s="11">
        <f t="shared" si="6"/>
        <v>4612463</v>
      </c>
      <c r="N159" s="11">
        <f t="shared" si="12"/>
        <v>2732910.333</v>
      </c>
      <c r="O159" s="11">
        <f t="shared" si="13"/>
        <v>4623980.333</v>
      </c>
      <c r="P159" s="11">
        <f t="shared" si="14"/>
        <v>9236443.333</v>
      </c>
      <c r="Q159" s="11">
        <f t="shared" si="10"/>
        <v>2980000</v>
      </c>
    </row>
    <row r="160">
      <c r="A160" s="1" t="s">
        <v>4974</v>
      </c>
      <c r="B160" s="8">
        <v>45801.0</v>
      </c>
      <c r="C160" s="1" t="s">
        <v>25</v>
      </c>
      <c r="D160" s="12"/>
      <c r="E160" s="10">
        <v>685000.0</v>
      </c>
      <c r="F160" s="1" t="s">
        <v>53</v>
      </c>
      <c r="G160" s="11">
        <f t="shared" si="1"/>
        <v>74412580</v>
      </c>
      <c r="H160" s="11">
        <f t="shared" si="2"/>
        <v>22688150</v>
      </c>
      <c r="I160" s="11">
        <f t="shared" si="3"/>
        <v>24700100</v>
      </c>
      <c r="J160" s="11">
        <f t="shared" si="11"/>
        <v>21153800</v>
      </c>
      <c r="K160" s="11">
        <f t="shared" si="4"/>
        <v>27024330</v>
      </c>
      <c r="L160" s="11">
        <f t="shared" si="5"/>
        <v>6503533</v>
      </c>
      <c r="M160" s="11">
        <f t="shared" si="6"/>
        <v>4612463</v>
      </c>
      <c r="N160" s="11">
        <f t="shared" si="12"/>
        <v>2504577</v>
      </c>
      <c r="O160" s="11">
        <f t="shared" si="13"/>
        <v>4395647</v>
      </c>
      <c r="P160" s="11">
        <f t="shared" si="14"/>
        <v>9008110</v>
      </c>
      <c r="Q160" s="11">
        <f t="shared" si="10"/>
        <v>3665000</v>
      </c>
    </row>
    <row r="161">
      <c r="A161" s="1" t="s">
        <v>4975</v>
      </c>
      <c r="B161" s="8">
        <v>45802.0</v>
      </c>
      <c r="C161" s="1" t="s">
        <v>22</v>
      </c>
      <c r="D161" s="12"/>
      <c r="E161" s="10">
        <v>300000.0</v>
      </c>
      <c r="F161" s="1" t="s">
        <v>30</v>
      </c>
      <c r="G161" s="11">
        <f t="shared" si="1"/>
        <v>74412580</v>
      </c>
      <c r="H161" s="11">
        <f t="shared" si="2"/>
        <v>22688150</v>
      </c>
      <c r="I161" s="11">
        <f t="shared" si="3"/>
        <v>24700100</v>
      </c>
      <c r="J161" s="11">
        <f t="shared" si="11"/>
        <v>20853800</v>
      </c>
      <c r="K161" s="11">
        <f t="shared" si="4"/>
        <v>27024330</v>
      </c>
      <c r="L161" s="11">
        <f t="shared" si="5"/>
        <v>6503533</v>
      </c>
      <c r="M161" s="11">
        <f t="shared" si="6"/>
        <v>4912463</v>
      </c>
      <c r="N161" s="11">
        <f t="shared" si="12"/>
        <v>2504577</v>
      </c>
      <c r="O161" s="11">
        <f t="shared" si="13"/>
        <v>4095647</v>
      </c>
      <c r="P161" s="11">
        <f t="shared" si="14"/>
        <v>9008110</v>
      </c>
      <c r="Q161" s="11">
        <f t="shared" si="10"/>
        <v>3665000</v>
      </c>
    </row>
    <row r="162">
      <c r="A162" s="1" t="s">
        <v>4976</v>
      </c>
      <c r="B162" s="8">
        <v>45803.0</v>
      </c>
      <c r="C162" s="1" t="s">
        <v>1982</v>
      </c>
      <c r="D162" s="12"/>
      <c r="E162" s="10">
        <v>500000.0</v>
      </c>
      <c r="F162" s="1" t="s">
        <v>3275</v>
      </c>
      <c r="G162" s="11">
        <f t="shared" si="1"/>
        <v>74412580</v>
      </c>
      <c r="H162" s="11">
        <f t="shared" si="2"/>
        <v>22688150</v>
      </c>
      <c r="I162" s="11">
        <f t="shared" si="3"/>
        <v>24700100</v>
      </c>
      <c r="J162" s="11">
        <f t="shared" si="11"/>
        <v>20353800</v>
      </c>
      <c r="K162" s="11">
        <f t="shared" si="4"/>
        <v>27024330</v>
      </c>
      <c r="L162" s="11">
        <f t="shared" si="5"/>
        <v>7003533</v>
      </c>
      <c r="M162" s="11">
        <f t="shared" si="6"/>
        <v>4912463</v>
      </c>
      <c r="N162" s="11">
        <f t="shared" si="12"/>
        <v>2004577</v>
      </c>
      <c r="O162" s="11">
        <f t="shared" si="13"/>
        <v>4095647</v>
      </c>
      <c r="P162" s="11">
        <f t="shared" si="14"/>
        <v>9008110</v>
      </c>
      <c r="Q162" s="11">
        <f t="shared" si="10"/>
        <v>3665000</v>
      </c>
    </row>
    <row r="163">
      <c r="A163" s="1" t="s">
        <v>4977</v>
      </c>
      <c r="B163" s="8">
        <v>45803.0</v>
      </c>
      <c r="C163" s="1" t="s">
        <v>1969</v>
      </c>
      <c r="D163" s="10">
        <v>850000.0</v>
      </c>
      <c r="E163" s="12"/>
      <c r="F163" s="1" t="s">
        <v>4978</v>
      </c>
      <c r="G163" s="11">
        <f t="shared" si="1"/>
        <v>75262580</v>
      </c>
      <c r="H163" s="11">
        <f t="shared" si="2"/>
        <v>22688150</v>
      </c>
      <c r="I163" s="11">
        <f t="shared" si="3"/>
        <v>24700100</v>
      </c>
      <c r="J163" s="11">
        <f t="shared" si="11"/>
        <v>21203800</v>
      </c>
      <c r="K163" s="11">
        <f t="shared" si="4"/>
        <v>27874330</v>
      </c>
      <c r="L163" s="11">
        <f t="shared" si="5"/>
        <v>7003533</v>
      </c>
      <c r="M163" s="11">
        <f t="shared" si="6"/>
        <v>4912463</v>
      </c>
      <c r="N163" s="11">
        <f t="shared" si="12"/>
        <v>2287910.333</v>
      </c>
      <c r="O163" s="11">
        <f t="shared" si="13"/>
        <v>4378980.333</v>
      </c>
      <c r="P163" s="11">
        <f t="shared" si="14"/>
        <v>9291443.333</v>
      </c>
      <c r="Q163" s="11">
        <f t="shared" si="10"/>
        <v>3665000</v>
      </c>
    </row>
    <row r="164">
      <c r="A164" s="1" t="s">
        <v>4979</v>
      </c>
      <c r="B164" s="8">
        <v>45804.0</v>
      </c>
      <c r="C164" s="1" t="s">
        <v>25</v>
      </c>
      <c r="D164" s="12"/>
      <c r="E164" s="10">
        <v>700000.0</v>
      </c>
      <c r="F164" s="1" t="s">
        <v>4980</v>
      </c>
      <c r="G164" s="11">
        <f t="shared" si="1"/>
        <v>75262580</v>
      </c>
      <c r="H164" s="11">
        <f t="shared" si="2"/>
        <v>23388150</v>
      </c>
      <c r="I164" s="11">
        <f t="shared" si="3"/>
        <v>24700100</v>
      </c>
      <c r="J164" s="11">
        <f t="shared" si="11"/>
        <v>20503800</v>
      </c>
      <c r="K164" s="11">
        <f t="shared" si="4"/>
        <v>27174330</v>
      </c>
      <c r="L164" s="11">
        <f t="shared" si="5"/>
        <v>7003533</v>
      </c>
      <c r="M164" s="11">
        <f t="shared" si="6"/>
        <v>4912463</v>
      </c>
      <c r="N164" s="11">
        <f t="shared" si="12"/>
        <v>2054577</v>
      </c>
      <c r="O164" s="11">
        <f t="shared" si="13"/>
        <v>4145647</v>
      </c>
      <c r="P164" s="11">
        <f t="shared" si="14"/>
        <v>9058110</v>
      </c>
      <c r="Q164" s="11">
        <f t="shared" si="10"/>
        <v>3665000</v>
      </c>
    </row>
    <row r="165">
      <c r="A165" s="1" t="s">
        <v>4981</v>
      </c>
      <c r="B165" s="8">
        <v>45804.0</v>
      </c>
      <c r="C165" s="1" t="s">
        <v>34</v>
      </c>
      <c r="D165" s="12"/>
      <c r="E165" s="10">
        <v>256000.0</v>
      </c>
      <c r="F165" s="1" t="s">
        <v>37</v>
      </c>
      <c r="G165" s="11">
        <f t="shared" si="1"/>
        <v>75262580</v>
      </c>
      <c r="H165" s="11">
        <f t="shared" si="2"/>
        <v>23388150</v>
      </c>
      <c r="I165" s="11">
        <f t="shared" si="3"/>
        <v>24956100</v>
      </c>
      <c r="J165" s="11">
        <f t="shared" si="11"/>
        <v>20247800</v>
      </c>
      <c r="K165" s="11">
        <f t="shared" si="4"/>
        <v>26918330</v>
      </c>
      <c r="L165" s="11">
        <f t="shared" si="5"/>
        <v>7003533</v>
      </c>
      <c r="M165" s="11">
        <f t="shared" si="6"/>
        <v>4912463</v>
      </c>
      <c r="N165" s="11">
        <f t="shared" si="12"/>
        <v>1969243.667</v>
      </c>
      <c r="O165" s="11">
        <f t="shared" si="13"/>
        <v>4060313.667</v>
      </c>
      <c r="P165" s="11">
        <f t="shared" si="14"/>
        <v>8972776.667</v>
      </c>
      <c r="Q165" s="11">
        <f t="shared" si="10"/>
        <v>3665000</v>
      </c>
    </row>
    <row r="166">
      <c r="A166" s="1" t="s">
        <v>4982</v>
      </c>
      <c r="B166" s="8">
        <v>45801.0</v>
      </c>
      <c r="C166" s="1" t="s">
        <v>6</v>
      </c>
      <c r="D166" s="10">
        <v>509000.0</v>
      </c>
      <c r="E166" s="12"/>
      <c r="F166" s="1" t="s">
        <v>2144</v>
      </c>
      <c r="G166" s="11">
        <f t="shared" si="1"/>
        <v>75771580</v>
      </c>
      <c r="H166" s="11">
        <f t="shared" si="2"/>
        <v>23388150</v>
      </c>
      <c r="I166" s="11">
        <f t="shared" si="3"/>
        <v>24956100</v>
      </c>
      <c r="J166" s="11">
        <f t="shared" si="11"/>
        <v>20756800</v>
      </c>
      <c r="K166" s="11">
        <f t="shared" si="4"/>
        <v>27427330</v>
      </c>
      <c r="L166" s="11">
        <f t="shared" si="5"/>
        <v>7003533</v>
      </c>
      <c r="M166" s="11">
        <f t="shared" si="6"/>
        <v>4912463</v>
      </c>
      <c r="N166" s="11">
        <f t="shared" si="12"/>
        <v>2138910.333</v>
      </c>
      <c r="O166" s="11">
        <f t="shared" si="13"/>
        <v>4229980.333</v>
      </c>
      <c r="P166" s="11">
        <f t="shared" si="14"/>
        <v>9142443.333</v>
      </c>
      <c r="Q166" s="11">
        <f t="shared" si="10"/>
        <v>3665000</v>
      </c>
    </row>
    <row r="167">
      <c r="A167" s="1" t="s">
        <v>4983</v>
      </c>
      <c r="B167" s="8">
        <v>45801.0</v>
      </c>
      <c r="C167" s="1" t="s">
        <v>6</v>
      </c>
      <c r="D167" s="10">
        <v>108500.0</v>
      </c>
      <c r="E167" s="12"/>
      <c r="F167" s="1" t="s">
        <v>2443</v>
      </c>
      <c r="G167" s="11">
        <f t="shared" si="1"/>
        <v>75880080</v>
      </c>
      <c r="H167" s="11">
        <f t="shared" si="2"/>
        <v>23388150</v>
      </c>
      <c r="I167" s="11">
        <f t="shared" si="3"/>
        <v>24956100</v>
      </c>
      <c r="J167" s="11">
        <f t="shared" si="11"/>
        <v>20865300</v>
      </c>
      <c r="K167" s="11">
        <f t="shared" si="4"/>
        <v>27535830</v>
      </c>
      <c r="L167" s="11">
        <f t="shared" si="5"/>
        <v>7003533</v>
      </c>
      <c r="M167" s="11">
        <f t="shared" si="6"/>
        <v>4912463</v>
      </c>
      <c r="N167" s="11">
        <f t="shared" si="12"/>
        <v>2175077</v>
      </c>
      <c r="O167" s="11">
        <f t="shared" si="13"/>
        <v>4266147</v>
      </c>
      <c r="P167" s="11">
        <f t="shared" si="14"/>
        <v>9178610</v>
      </c>
      <c r="Q167" s="11">
        <f t="shared" si="10"/>
        <v>3665000</v>
      </c>
    </row>
    <row r="168">
      <c r="A168" s="1" t="s">
        <v>4984</v>
      </c>
      <c r="B168" s="8">
        <v>45803.0</v>
      </c>
      <c r="C168" s="1" t="s">
        <v>6</v>
      </c>
      <c r="D168" s="10">
        <v>161000.0</v>
      </c>
      <c r="E168" s="12"/>
      <c r="F168" s="1" t="s">
        <v>4985</v>
      </c>
      <c r="G168" s="11">
        <f t="shared" si="1"/>
        <v>76041080</v>
      </c>
      <c r="H168" s="11">
        <f t="shared" si="2"/>
        <v>23388150</v>
      </c>
      <c r="I168" s="11">
        <f t="shared" si="3"/>
        <v>24956100</v>
      </c>
      <c r="J168" s="11">
        <f t="shared" si="11"/>
        <v>21026300</v>
      </c>
      <c r="K168" s="11">
        <f t="shared" si="4"/>
        <v>27696830</v>
      </c>
      <c r="L168" s="11">
        <f t="shared" si="5"/>
        <v>7003533</v>
      </c>
      <c r="M168" s="11">
        <f t="shared" si="6"/>
        <v>4912463</v>
      </c>
      <c r="N168" s="11">
        <f t="shared" si="12"/>
        <v>2228743.667</v>
      </c>
      <c r="O168" s="11">
        <f t="shared" si="13"/>
        <v>4319813.667</v>
      </c>
      <c r="P168" s="11">
        <f t="shared" si="14"/>
        <v>9232276.667</v>
      </c>
      <c r="Q168" s="11">
        <f t="shared" si="10"/>
        <v>3665000</v>
      </c>
    </row>
    <row r="169">
      <c r="A169" s="14" t="s">
        <v>4986</v>
      </c>
      <c r="B169" s="8">
        <v>45803.0</v>
      </c>
      <c r="C169" s="1" t="s">
        <v>6</v>
      </c>
      <c r="D169" s="10">
        <v>130000.0</v>
      </c>
      <c r="E169" s="12"/>
      <c r="F169" s="1" t="s">
        <v>2045</v>
      </c>
      <c r="G169" s="11">
        <f t="shared" si="1"/>
        <v>76171080</v>
      </c>
      <c r="H169" s="11">
        <f t="shared" si="2"/>
        <v>23388150</v>
      </c>
      <c r="I169" s="11">
        <f t="shared" si="3"/>
        <v>24956100</v>
      </c>
      <c r="J169" s="11">
        <f t="shared" si="11"/>
        <v>21156300</v>
      </c>
      <c r="K169" s="11">
        <f t="shared" si="4"/>
        <v>27826830</v>
      </c>
      <c r="L169" s="11">
        <f t="shared" si="5"/>
        <v>7003533</v>
      </c>
      <c r="M169" s="11">
        <f t="shared" si="6"/>
        <v>4912463</v>
      </c>
      <c r="N169" s="11">
        <f t="shared" si="12"/>
        <v>2272077</v>
      </c>
      <c r="O169" s="11">
        <f t="shared" si="13"/>
        <v>4363147</v>
      </c>
      <c r="P169" s="11">
        <f t="shared" si="14"/>
        <v>9275610</v>
      </c>
      <c r="Q169" s="11">
        <f t="shared" si="10"/>
        <v>3665000</v>
      </c>
    </row>
    <row r="170">
      <c r="A170" s="1" t="s">
        <v>4987</v>
      </c>
      <c r="B170" s="8">
        <v>45803.0</v>
      </c>
      <c r="C170" s="1" t="s">
        <v>6</v>
      </c>
      <c r="D170" s="10">
        <v>426000.0</v>
      </c>
      <c r="E170" s="12"/>
      <c r="F170" s="1" t="s">
        <v>2443</v>
      </c>
      <c r="G170" s="11">
        <f t="shared" si="1"/>
        <v>76597080</v>
      </c>
      <c r="H170" s="11">
        <f t="shared" si="2"/>
        <v>23388150</v>
      </c>
      <c r="I170" s="11">
        <f t="shared" si="3"/>
        <v>24956100</v>
      </c>
      <c r="J170" s="11">
        <f t="shared" si="11"/>
        <v>21582300</v>
      </c>
      <c r="K170" s="11">
        <f t="shared" si="4"/>
        <v>28252830</v>
      </c>
      <c r="L170" s="11">
        <f t="shared" si="5"/>
        <v>7003533</v>
      </c>
      <c r="M170" s="11">
        <f t="shared" si="6"/>
        <v>4912463</v>
      </c>
      <c r="N170" s="11">
        <f t="shared" si="12"/>
        <v>2414077</v>
      </c>
      <c r="O170" s="11">
        <f t="shared" si="13"/>
        <v>4505147</v>
      </c>
      <c r="P170" s="11">
        <f t="shared" si="14"/>
        <v>9417610</v>
      </c>
      <c r="Q170" s="11">
        <f t="shared" si="10"/>
        <v>3665000</v>
      </c>
    </row>
    <row r="171">
      <c r="A171" s="1" t="s">
        <v>4988</v>
      </c>
      <c r="B171" s="8">
        <v>45803.0</v>
      </c>
      <c r="C171" s="1" t="s">
        <v>6</v>
      </c>
      <c r="D171" s="10">
        <v>1000000.0</v>
      </c>
      <c r="E171" s="12"/>
      <c r="F171" s="1" t="s">
        <v>4831</v>
      </c>
      <c r="G171" s="11">
        <f t="shared" si="1"/>
        <v>77597080</v>
      </c>
      <c r="H171" s="11">
        <f t="shared" si="2"/>
        <v>23388150</v>
      </c>
      <c r="I171" s="11">
        <f t="shared" si="3"/>
        <v>24956100</v>
      </c>
      <c r="J171" s="11">
        <f t="shared" si="11"/>
        <v>22582300</v>
      </c>
      <c r="K171" s="11">
        <f t="shared" si="4"/>
        <v>29252830</v>
      </c>
      <c r="L171" s="11">
        <f t="shared" si="5"/>
        <v>7003533</v>
      </c>
      <c r="M171" s="11">
        <f t="shared" si="6"/>
        <v>4912463</v>
      </c>
      <c r="N171" s="11">
        <f t="shared" si="12"/>
        <v>2747410.333</v>
      </c>
      <c r="O171" s="11">
        <f t="shared" si="13"/>
        <v>4838480.333</v>
      </c>
      <c r="P171" s="11">
        <f t="shared" si="14"/>
        <v>9750943.333</v>
      </c>
      <c r="Q171" s="11">
        <f t="shared" si="10"/>
        <v>3665000</v>
      </c>
    </row>
    <row r="172">
      <c r="A172" s="1" t="s">
        <v>4989</v>
      </c>
      <c r="B172" s="8">
        <v>45803.0</v>
      </c>
      <c r="C172" s="1" t="s">
        <v>6</v>
      </c>
      <c r="D172" s="10">
        <v>374000.0</v>
      </c>
      <c r="E172" s="12"/>
      <c r="F172" s="1" t="s">
        <v>2449</v>
      </c>
      <c r="G172" s="11">
        <f t="shared" si="1"/>
        <v>77971080</v>
      </c>
      <c r="H172" s="11">
        <f t="shared" si="2"/>
        <v>23388150</v>
      </c>
      <c r="I172" s="11">
        <f t="shared" si="3"/>
        <v>24956100</v>
      </c>
      <c r="J172" s="11">
        <f t="shared" si="11"/>
        <v>22956300</v>
      </c>
      <c r="K172" s="11">
        <f t="shared" si="4"/>
        <v>29626830</v>
      </c>
      <c r="L172" s="11">
        <f t="shared" si="5"/>
        <v>7003533</v>
      </c>
      <c r="M172" s="11">
        <f t="shared" si="6"/>
        <v>4912463</v>
      </c>
      <c r="N172" s="11">
        <f t="shared" si="12"/>
        <v>2872077</v>
      </c>
      <c r="O172" s="11">
        <f t="shared" si="13"/>
        <v>4963147</v>
      </c>
      <c r="P172" s="11">
        <f t="shared" si="14"/>
        <v>9875610</v>
      </c>
      <c r="Q172" s="11">
        <f t="shared" si="10"/>
        <v>3665000</v>
      </c>
    </row>
    <row r="173">
      <c r="A173" s="1" t="s">
        <v>4990</v>
      </c>
      <c r="B173" s="8">
        <v>45804.0</v>
      </c>
      <c r="C173" s="1" t="s">
        <v>6</v>
      </c>
      <c r="D173" s="10">
        <v>105000.0</v>
      </c>
      <c r="E173" s="12"/>
      <c r="F173" s="1" t="s">
        <v>4991</v>
      </c>
      <c r="G173" s="11">
        <f t="shared" si="1"/>
        <v>78076080</v>
      </c>
      <c r="H173" s="11">
        <f t="shared" si="2"/>
        <v>23388150</v>
      </c>
      <c r="I173" s="11">
        <f t="shared" si="3"/>
        <v>24956100</v>
      </c>
      <c r="J173" s="11">
        <f t="shared" si="11"/>
        <v>23061300</v>
      </c>
      <c r="K173" s="11">
        <f t="shared" si="4"/>
        <v>29731830</v>
      </c>
      <c r="L173" s="11">
        <f t="shared" si="5"/>
        <v>7003533</v>
      </c>
      <c r="M173" s="11">
        <f t="shared" si="6"/>
        <v>4912463</v>
      </c>
      <c r="N173" s="11">
        <f t="shared" si="12"/>
        <v>2907077</v>
      </c>
      <c r="O173" s="11">
        <f t="shared" si="13"/>
        <v>4998147</v>
      </c>
      <c r="P173" s="11">
        <f t="shared" si="14"/>
        <v>9910610</v>
      </c>
      <c r="Q173" s="11">
        <f t="shared" si="10"/>
        <v>3665000</v>
      </c>
    </row>
    <row r="174">
      <c r="A174" s="1" t="s">
        <v>4992</v>
      </c>
      <c r="B174" s="8">
        <v>45804.0</v>
      </c>
      <c r="C174" s="1" t="s">
        <v>6</v>
      </c>
      <c r="D174" s="10">
        <v>3.15266E7</v>
      </c>
      <c r="E174" s="12"/>
      <c r="F174" s="1" t="s">
        <v>4406</v>
      </c>
      <c r="G174" s="11">
        <f t="shared" si="1"/>
        <v>109602680</v>
      </c>
      <c r="H174" s="11">
        <f t="shared" si="2"/>
        <v>23388150</v>
      </c>
      <c r="I174" s="11">
        <f t="shared" si="3"/>
        <v>24956100</v>
      </c>
      <c r="J174" s="11">
        <f t="shared" si="11"/>
        <v>54587900</v>
      </c>
      <c r="K174" s="11">
        <f t="shared" si="4"/>
        <v>61258430</v>
      </c>
      <c r="L174" s="11">
        <f t="shared" si="5"/>
        <v>7003533</v>
      </c>
      <c r="M174" s="11">
        <f t="shared" si="6"/>
        <v>4912463</v>
      </c>
      <c r="N174" s="11">
        <f t="shared" si="12"/>
        <v>13415943.67</v>
      </c>
      <c r="O174" s="11">
        <f t="shared" si="13"/>
        <v>15507013.67</v>
      </c>
      <c r="P174" s="11">
        <f t="shared" si="14"/>
        <v>20419476.67</v>
      </c>
      <c r="Q174" s="11">
        <f t="shared" si="10"/>
        <v>3665000</v>
      </c>
    </row>
    <row r="175">
      <c r="A175" s="1" t="s">
        <v>4993</v>
      </c>
      <c r="B175" s="8">
        <v>45804.0</v>
      </c>
      <c r="C175" s="1" t="s">
        <v>6</v>
      </c>
      <c r="D175" s="10">
        <v>25000.0</v>
      </c>
      <c r="E175" s="12"/>
      <c r="F175" s="1" t="s">
        <v>4994</v>
      </c>
      <c r="G175" s="11">
        <f t="shared" si="1"/>
        <v>109627680</v>
      </c>
      <c r="H175" s="11">
        <f t="shared" si="2"/>
        <v>23388150</v>
      </c>
      <c r="I175" s="11">
        <f t="shared" si="3"/>
        <v>24956100</v>
      </c>
      <c r="J175" s="11">
        <f t="shared" si="11"/>
        <v>54612900</v>
      </c>
      <c r="K175" s="11">
        <f t="shared" si="4"/>
        <v>61283430</v>
      </c>
      <c r="L175" s="11">
        <f t="shared" si="5"/>
        <v>7003533</v>
      </c>
      <c r="M175" s="11">
        <f t="shared" si="6"/>
        <v>4912463</v>
      </c>
      <c r="N175" s="11">
        <f t="shared" si="12"/>
        <v>13424277</v>
      </c>
      <c r="O175" s="11">
        <f t="shared" si="13"/>
        <v>15515347</v>
      </c>
      <c r="P175" s="11">
        <f t="shared" si="14"/>
        <v>20427810</v>
      </c>
      <c r="Q175" s="11">
        <f t="shared" si="10"/>
        <v>3665000</v>
      </c>
    </row>
    <row r="176">
      <c r="A176" s="1" t="s">
        <v>4995</v>
      </c>
      <c r="B176" s="8">
        <v>45804.0</v>
      </c>
      <c r="C176" s="1" t="s">
        <v>6</v>
      </c>
      <c r="D176" s="10">
        <v>85000.0</v>
      </c>
      <c r="E176" s="12"/>
      <c r="F176" s="1" t="s">
        <v>4996</v>
      </c>
      <c r="G176" s="11">
        <f t="shared" si="1"/>
        <v>109712680</v>
      </c>
      <c r="H176" s="11">
        <f t="shared" si="2"/>
        <v>23388150</v>
      </c>
      <c r="I176" s="11">
        <f t="shared" si="3"/>
        <v>24956100</v>
      </c>
      <c r="J176" s="11">
        <f t="shared" si="11"/>
        <v>54697900</v>
      </c>
      <c r="K176" s="11">
        <f t="shared" si="4"/>
        <v>61368430</v>
      </c>
      <c r="L176" s="11">
        <f t="shared" si="5"/>
        <v>7003533</v>
      </c>
      <c r="M176" s="11">
        <f t="shared" si="6"/>
        <v>4912463</v>
      </c>
      <c r="N176" s="11">
        <f t="shared" si="12"/>
        <v>13452610.33</v>
      </c>
      <c r="O176" s="11">
        <f t="shared" si="13"/>
        <v>15543680.33</v>
      </c>
      <c r="P176" s="11">
        <f t="shared" si="14"/>
        <v>20456143.33</v>
      </c>
      <c r="Q176" s="11">
        <f t="shared" si="10"/>
        <v>3665000</v>
      </c>
    </row>
    <row r="177">
      <c r="A177" s="1" t="s">
        <v>4997</v>
      </c>
      <c r="B177" s="8">
        <v>45804.0</v>
      </c>
      <c r="C177" s="1" t="s">
        <v>34</v>
      </c>
      <c r="D177" s="12"/>
      <c r="E177" s="10">
        <v>1118000.0</v>
      </c>
      <c r="F177" s="1" t="s">
        <v>4998</v>
      </c>
      <c r="G177" s="11">
        <f t="shared" si="1"/>
        <v>109712680</v>
      </c>
      <c r="H177" s="11">
        <f t="shared" si="2"/>
        <v>23388150</v>
      </c>
      <c r="I177" s="11">
        <f t="shared" si="3"/>
        <v>26074100</v>
      </c>
      <c r="J177" s="11">
        <f t="shared" si="11"/>
        <v>53579900</v>
      </c>
      <c r="K177" s="11">
        <f t="shared" si="4"/>
        <v>60250430</v>
      </c>
      <c r="L177" s="11">
        <f t="shared" si="5"/>
        <v>7003533</v>
      </c>
      <c r="M177" s="11">
        <f t="shared" si="6"/>
        <v>4912463</v>
      </c>
      <c r="N177" s="11">
        <f t="shared" si="12"/>
        <v>13079943.67</v>
      </c>
      <c r="O177" s="11">
        <f t="shared" si="13"/>
        <v>15171013.67</v>
      </c>
      <c r="P177" s="11">
        <f t="shared" si="14"/>
        <v>20083476.67</v>
      </c>
      <c r="Q177" s="11">
        <f t="shared" si="10"/>
        <v>3665000</v>
      </c>
    </row>
    <row r="178">
      <c r="A178" s="1" t="s">
        <v>4999</v>
      </c>
      <c r="B178" s="8">
        <v>45804.0</v>
      </c>
      <c r="C178" s="1" t="s">
        <v>25</v>
      </c>
      <c r="D178" s="12"/>
      <c r="E178" s="10">
        <v>40000.0</v>
      </c>
      <c r="F178" s="1" t="s">
        <v>5000</v>
      </c>
      <c r="G178" s="11">
        <f t="shared" si="1"/>
        <v>109712680</v>
      </c>
      <c r="H178" s="11">
        <f t="shared" si="2"/>
        <v>23428150</v>
      </c>
      <c r="I178" s="11">
        <f t="shared" si="3"/>
        <v>26074100</v>
      </c>
      <c r="J178" s="11">
        <f t="shared" si="11"/>
        <v>53539900</v>
      </c>
      <c r="K178" s="11">
        <f t="shared" si="4"/>
        <v>60210430</v>
      </c>
      <c r="L178" s="11">
        <f t="shared" si="5"/>
        <v>7003533</v>
      </c>
      <c r="M178" s="11">
        <f t="shared" si="6"/>
        <v>4912463</v>
      </c>
      <c r="N178" s="11">
        <f t="shared" si="12"/>
        <v>13066610.33</v>
      </c>
      <c r="O178" s="11">
        <f t="shared" si="13"/>
        <v>15157680.33</v>
      </c>
      <c r="P178" s="11">
        <f t="shared" si="14"/>
        <v>20070143.33</v>
      </c>
      <c r="Q178" s="11">
        <f t="shared" si="10"/>
        <v>3665000</v>
      </c>
    </row>
    <row r="179">
      <c r="A179" s="1" t="s">
        <v>5001</v>
      </c>
      <c r="B179" s="8">
        <v>45804.0</v>
      </c>
      <c r="C179" s="1" t="s">
        <v>25</v>
      </c>
      <c r="D179" s="12"/>
      <c r="E179" s="10">
        <v>7000.0</v>
      </c>
      <c r="F179" s="1" t="s">
        <v>1944</v>
      </c>
      <c r="G179" s="11">
        <f t="shared" si="1"/>
        <v>109712680</v>
      </c>
      <c r="H179" s="11">
        <f t="shared" si="2"/>
        <v>23435150</v>
      </c>
      <c r="I179" s="11">
        <f t="shared" si="3"/>
        <v>26074100</v>
      </c>
      <c r="J179" s="11">
        <f t="shared" si="11"/>
        <v>53532900</v>
      </c>
      <c r="K179" s="11">
        <f t="shared" si="4"/>
        <v>60203430</v>
      </c>
      <c r="L179" s="11">
        <f t="shared" si="5"/>
        <v>7003533</v>
      </c>
      <c r="M179" s="11">
        <f t="shared" si="6"/>
        <v>4912463</v>
      </c>
      <c r="N179" s="11">
        <f t="shared" si="12"/>
        <v>13064277</v>
      </c>
      <c r="O179" s="11">
        <f t="shared" si="13"/>
        <v>15155347</v>
      </c>
      <c r="P179" s="11">
        <f t="shared" si="14"/>
        <v>20067810</v>
      </c>
      <c r="Q179" s="11">
        <f t="shared" si="10"/>
        <v>3665000</v>
      </c>
    </row>
    <row r="180">
      <c r="A180" s="1" t="s">
        <v>5002</v>
      </c>
      <c r="B180" s="8">
        <v>45804.0</v>
      </c>
      <c r="C180" s="1" t="s">
        <v>34</v>
      </c>
      <c r="D180" s="12"/>
      <c r="E180" s="10">
        <v>14000.0</v>
      </c>
      <c r="F180" s="1" t="s">
        <v>2386</v>
      </c>
      <c r="G180" s="11">
        <f t="shared" si="1"/>
        <v>109712680</v>
      </c>
      <c r="H180" s="11">
        <f t="shared" si="2"/>
        <v>23435150</v>
      </c>
      <c r="I180" s="11">
        <f t="shared" si="3"/>
        <v>26088100</v>
      </c>
      <c r="J180" s="11">
        <f t="shared" si="11"/>
        <v>53518900</v>
      </c>
      <c r="K180" s="11">
        <f t="shared" si="4"/>
        <v>60189430</v>
      </c>
      <c r="L180" s="11">
        <f t="shared" si="5"/>
        <v>7003533</v>
      </c>
      <c r="M180" s="11">
        <f t="shared" si="6"/>
        <v>4912463</v>
      </c>
      <c r="N180" s="11">
        <f t="shared" si="12"/>
        <v>13059610.33</v>
      </c>
      <c r="O180" s="11">
        <f t="shared" si="13"/>
        <v>15150680.33</v>
      </c>
      <c r="P180" s="11">
        <f t="shared" si="14"/>
        <v>20063143.33</v>
      </c>
      <c r="Q180" s="11">
        <f t="shared" si="10"/>
        <v>3665000</v>
      </c>
    </row>
    <row r="181">
      <c r="A181" s="1" t="s">
        <v>5003</v>
      </c>
      <c r="B181" s="8">
        <v>45804.0</v>
      </c>
      <c r="C181" s="1" t="s">
        <v>1969</v>
      </c>
      <c r="D181" s="10">
        <v>1700000.0</v>
      </c>
      <c r="E181" s="10"/>
      <c r="F181" s="1" t="s">
        <v>5004</v>
      </c>
      <c r="G181" s="11">
        <f t="shared" si="1"/>
        <v>111412680</v>
      </c>
      <c r="H181" s="11">
        <f t="shared" si="2"/>
        <v>23435150</v>
      </c>
      <c r="I181" s="11">
        <f t="shared" si="3"/>
        <v>26088100</v>
      </c>
      <c r="J181" s="11">
        <f t="shared" si="11"/>
        <v>55218900</v>
      </c>
      <c r="K181" s="11">
        <f t="shared" si="4"/>
        <v>61889430</v>
      </c>
      <c r="L181" s="11">
        <f t="shared" si="5"/>
        <v>7003533</v>
      </c>
      <c r="M181" s="11">
        <f t="shared" si="6"/>
        <v>4912463</v>
      </c>
      <c r="N181" s="11">
        <f t="shared" si="12"/>
        <v>13626277</v>
      </c>
      <c r="O181" s="11">
        <f t="shared" si="13"/>
        <v>15717347</v>
      </c>
      <c r="P181" s="11">
        <f t="shared" si="14"/>
        <v>20629810</v>
      </c>
      <c r="Q181" s="11">
        <f t="shared" si="10"/>
        <v>3665000</v>
      </c>
    </row>
    <row r="182">
      <c r="A182" s="1" t="s">
        <v>5005</v>
      </c>
      <c r="B182" s="8">
        <v>45804.0</v>
      </c>
      <c r="C182" s="1" t="s">
        <v>22</v>
      </c>
      <c r="D182" s="12"/>
      <c r="E182" s="10">
        <v>900000.0</v>
      </c>
      <c r="F182" s="1" t="s">
        <v>30</v>
      </c>
      <c r="G182" s="11">
        <f t="shared" si="1"/>
        <v>111412680</v>
      </c>
      <c r="H182" s="11">
        <f t="shared" si="2"/>
        <v>23435150</v>
      </c>
      <c r="I182" s="11">
        <f t="shared" si="3"/>
        <v>26088100</v>
      </c>
      <c r="J182" s="11">
        <f t="shared" si="11"/>
        <v>54318900</v>
      </c>
      <c r="K182" s="11">
        <f t="shared" si="4"/>
        <v>61889430</v>
      </c>
      <c r="L182" s="11">
        <f t="shared" si="5"/>
        <v>7003533</v>
      </c>
      <c r="M182" s="11">
        <f t="shared" si="6"/>
        <v>5812463</v>
      </c>
      <c r="N182" s="11">
        <f t="shared" si="12"/>
        <v>13626277</v>
      </c>
      <c r="O182" s="11">
        <f t="shared" si="13"/>
        <v>14817347</v>
      </c>
      <c r="P182" s="11">
        <f t="shared" si="14"/>
        <v>20629810</v>
      </c>
      <c r="Q182" s="11">
        <f t="shared" si="10"/>
        <v>3665000</v>
      </c>
    </row>
    <row r="183">
      <c r="A183" s="1" t="s">
        <v>5006</v>
      </c>
      <c r="B183" s="8">
        <v>45804.0</v>
      </c>
      <c r="C183" s="1" t="s">
        <v>4718</v>
      </c>
      <c r="D183" s="10"/>
      <c r="E183" s="10">
        <v>1.4E7</v>
      </c>
      <c r="F183" s="1" t="s">
        <v>5007</v>
      </c>
      <c r="G183" s="11">
        <f t="shared" si="1"/>
        <v>111412680</v>
      </c>
      <c r="H183" s="11">
        <f t="shared" si="2"/>
        <v>37435150</v>
      </c>
      <c r="I183" s="11">
        <f t="shared" si="3"/>
        <v>26088100</v>
      </c>
      <c r="J183" s="11">
        <f t="shared" si="11"/>
        <v>40318900</v>
      </c>
      <c r="K183" s="11">
        <f t="shared" si="4"/>
        <v>47889430</v>
      </c>
      <c r="L183" s="11">
        <f t="shared" si="5"/>
        <v>7003533</v>
      </c>
      <c r="M183" s="11">
        <f t="shared" si="6"/>
        <v>5812463</v>
      </c>
      <c r="N183" s="11">
        <f t="shared" si="12"/>
        <v>8959610.333</v>
      </c>
      <c r="O183" s="11">
        <f t="shared" si="13"/>
        <v>10150680.33</v>
      </c>
      <c r="P183" s="11">
        <f t="shared" si="14"/>
        <v>15963143.33</v>
      </c>
      <c r="Q183" s="11">
        <f t="shared" si="10"/>
        <v>3665000</v>
      </c>
    </row>
    <row r="184">
      <c r="A184" s="1" t="s">
        <v>5008</v>
      </c>
      <c r="B184" s="8">
        <v>45804.0</v>
      </c>
      <c r="C184" s="1" t="s">
        <v>19</v>
      </c>
      <c r="D184" s="12"/>
      <c r="E184" s="10">
        <v>5245000.0</v>
      </c>
      <c r="F184" s="1" t="s">
        <v>5009</v>
      </c>
      <c r="G184" s="11">
        <f t="shared" si="1"/>
        <v>111412680</v>
      </c>
      <c r="H184" s="11">
        <f t="shared" si="2"/>
        <v>37435150</v>
      </c>
      <c r="I184" s="11">
        <f t="shared" si="3"/>
        <v>26088100</v>
      </c>
      <c r="J184" s="11">
        <f t="shared" si="11"/>
        <v>35073900</v>
      </c>
      <c r="K184" s="11">
        <f t="shared" si="4"/>
        <v>47889430</v>
      </c>
      <c r="L184" s="11">
        <f t="shared" si="5"/>
        <v>7003533</v>
      </c>
      <c r="M184" s="11">
        <f t="shared" si="6"/>
        <v>5812463</v>
      </c>
      <c r="N184" s="11">
        <f t="shared" si="12"/>
        <v>8959610.333</v>
      </c>
      <c r="O184" s="11">
        <f t="shared" si="13"/>
        <v>10150680.33</v>
      </c>
      <c r="P184" s="11">
        <f t="shared" si="14"/>
        <v>15963143.33</v>
      </c>
      <c r="Q184" s="11">
        <f t="shared" si="10"/>
        <v>3665000</v>
      </c>
    </row>
    <row r="185">
      <c r="A185" s="1" t="s">
        <v>5010</v>
      </c>
      <c r="B185" s="8">
        <v>45805.0</v>
      </c>
      <c r="C185" s="1" t="s">
        <v>5011</v>
      </c>
      <c r="D185" s="12"/>
      <c r="E185" s="10">
        <v>1105000.0</v>
      </c>
      <c r="F185" s="1" t="s">
        <v>5012</v>
      </c>
      <c r="G185" s="11">
        <f t="shared" si="1"/>
        <v>111412680</v>
      </c>
      <c r="H185" s="11">
        <f t="shared" si="2"/>
        <v>37435150</v>
      </c>
      <c r="I185" s="11">
        <f t="shared" si="3"/>
        <v>27193100</v>
      </c>
      <c r="J185" s="11">
        <f t="shared" si="11"/>
        <v>33968900</v>
      </c>
      <c r="K185" s="11">
        <f t="shared" si="4"/>
        <v>46784430</v>
      </c>
      <c r="L185" s="11">
        <f t="shared" si="5"/>
        <v>7003533</v>
      </c>
      <c r="M185" s="11">
        <f t="shared" si="6"/>
        <v>5812463</v>
      </c>
      <c r="N185" s="11">
        <f t="shared" si="12"/>
        <v>8591277</v>
      </c>
      <c r="O185" s="11">
        <f t="shared" si="13"/>
        <v>9782347</v>
      </c>
      <c r="P185" s="11">
        <f t="shared" si="14"/>
        <v>15594810</v>
      </c>
      <c r="Q185" s="11">
        <f t="shared" si="10"/>
        <v>3665000</v>
      </c>
    </row>
    <row r="186">
      <c r="A186" s="1" t="s">
        <v>5013</v>
      </c>
      <c r="B186" s="8">
        <v>45805.0</v>
      </c>
      <c r="C186" s="1" t="s">
        <v>25</v>
      </c>
      <c r="D186" s="12"/>
      <c r="E186" s="10">
        <v>176000.0</v>
      </c>
      <c r="F186" s="1" t="s">
        <v>660</v>
      </c>
      <c r="G186" s="11">
        <f t="shared" si="1"/>
        <v>111412680</v>
      </c>
      <c r="H186" s="11">
        <f t="shared" si="2"/>
        <v>37611150</v>
      </c>
      <c r="I186" s="11">
        <f t="shared" si="3"/>
        <v>27193100</v>
      </c>
      <c r="J186" s="11">
        <f t="shared" si="11"/>
        <v>33792900</v>
      </c>
      <c r="K186" s="11">
        <f t="shared" si="4"/>
        <v>46608430</v>
      </c>
      <c r="L186" s="11">
        <f t="shared" si="5"/>
        <v>7003533</v>
      </c>
      <c r="M186" s="11">
        <f t="shared" si="6"/>
        <v>5812463</v>
      </c>
      <c r="N186" s="11">
        <f t="shared" si="12"/>
        <v>8532610.333</v>
      </c>
      <c r="O186" s="11">
        <f t="shared" si="13"/>
        <v>9723680.333</v>
      </c>
      <c r="P186" s="11">
        <f t="shared" si="14"/>
        <v>15536143.33</v>
      </c>
      <c r="Q186" s="11">
        <f t="shared" si="10"/>
        <v>3665000</v>
      </c>
    </row>
    <row r="187">
      <c r="A187" s="1" t="s">
        <v>5014</v>
      </c>
      <c r="B187" s="8">
        <v>45805.0</v>
      </c>
      <c r="C187" s="1" t="s">
        <v>1969</v>
      </c>
      <c r="D187" s="10">
        <v>535000.0</v>
      </c>
      <c r="E187" s="12"/>
      <c r="F187" s="1" t="s">
        <v>5015</v>
      </c>
      <c r="G187" s="11">
        <f t="shared" si="1"/>
        <v>111947680</v>
      </c>
      <c r="H187" s="11">
        <f t="shared" si="2"/>
        <v>37611150</v>
      </c>
      <c r="I187" s="11">
        <f t="shared" si="3"/>
        <v>27193100</v>
      </c>
      <c r="J187" s="11">
        <f t="shared" si="11"/>
        <v>34327900</v>
      </c>
      <c r="K187" s="11">
        <f t="shared" si="4"/>
        <v>47143430</v>
      </c>
      <c r="L187" s="11">
        <f t="shared" si="5"/>
        <v>7003533</v>
      </c>
      <c r="M187" s="11">
        <f t="shared" si="6"/>
        <v>5812463</v>
      </c>
      <c r="N187" s="11">
        <f t="shared" si="12"/>
        <v>8710943.667</v>
      </c>
      <c r="O187" s="11">
        <f t="shared" si="13"/>
        <v>9902013.667</v>
      </c>
      <c r="P187" s="11">
        <f t="shared" si="14"/>
        <v>15714476.67</v>
      </c>
      <c r="Q187" s="11">
        <f t="shared" si="10"/>
        <v>3665000</v>
      </c>
    </row>
    <row r="188">
      <c r="A188" s="1" t="s">
        <v>5016</v>
      </c>
      <c r="B188" s="8">
        <v>45805.0</v>
      </c>
      <c r="C188" s="1" t="s">
        <v>6</v>
      </c>
      <c r="D188" s="10">
        <v>25500.0</v>
      </c>
      <c r="E188" s="12"/>
      <c r="F188" s="1" t="s">
        <v>4996</v>
      </c>
      <c r="G188" s="11">
        <f t="shared" si="1"/>
        <v>111973180</v>
      </c>
      <c r="H188" s="11">
        <f t="shared" si="2"/>
        <v>37611150</v>
      </c>
      <c r="I188" s="11">
        <f t="shared" si="3"/>
        <v>27193100</v>
      </c>
      <c r="J188" s="11">
        <f t="shared" si="11"/>
        <v>34353400</v>
      </c>
      <c r="K188" s="11">
        <f t="shared" si="4"/>
        <v>47168930</v>
      </c>
      <c r="L188" s="11">
        <f t="shared" si="5"/>
        <v>7003533</v>
      </c>
      <c r="M188" s="11">
        <f t="shared" si="6"/>
        <v>5812463</v>
      </c>
      <c r="N188" s="11">
        <f t="shared" si="12"/>
        <v>8719443.667</v>
      </c>
      <c r="O188" s="11">
        <f t="shared" si="13"/>
        <v>9910513.667</v>
      </c>
      <c r="P188" s="11">
        <f t="shared" si="14"/>
        <v>15722976.67</v>
      </c>
      <c r="Q188" s="11">
        <f t="shared" si="10"/>
        <v>3665000</v>
      </c>
    </row>
    <row r="189">
      <c r="A189" s="1" t="s">
        <v>5017</v>
      </c>
      <c r="B189" s="8">
        <v>45805.0</v>
      </c>
      <c r="C189" s="1" t="s">
        <v>6</v>
      </c>
      <c r="D189" s="10">
        <v>76500.0</v>
      </c>
      <c r="E189" s="12"/>
      <c r="F189" s="1" t="s">
        <v>2449</v>
      </c>
      <c r="G189" s="11">
        <f t="shared" si="1"/>
        <v>112049680</v>
      </c>
      <c r="H189" s="11">
        <f t="shared" si="2"/>
        <v>37611150</v>
      </c>
      <c r="I189" s="11">
        <f t="shared" si="3"/>
        <v>27193100</v>
      </c>
      <c r="J189" s="11">
        <f t="shared" si="11"/>
        <v>34429900</v>
      </c>
      <c r="K189" s="11">
        <f t="shared" si="4"/>
        <v>47245430</v>
      </c>
      <c r="L189" s="11">
        <f t="shared" si="5"/>
        <v>7003533</v>
      </c>
      <c r="M189" s="11">
        <f t="shared" si="6"/>
        <v>5812463</v>
      </c>
      <c r="N189" s="11">
        <f t="shared" si="12"/>
        <v>8744943.667</v>
      </c>
      <c r="O189" s="11">
        <f t="shared" si="13"/>
        <v>9936013.667</v>
      </c>
      <c r="P189" s="11">
        <f t="shared" si="14"/>
        <v>15748476.67</v>
      </c>
      <c r="Q189" s="11">
        <f t="shared" si="10"/>
        <v>3665000</v>
      </c>
    </row>
    <row r="190">
      <c r="A190" s="1" t="s">
        <v>5018</v>
      </c>
      <c r="B190" s="8">
        <v>45805.0</v>
      </c>
      <c r="C190" s="1" t="s">
        <v>6</v>
      </c>
      <c r="D190" s="10">
        <v>50000.0</v>
      </c>
      <c r="E190" s="12"/>
      <c r="F190" s="1" t="s">
        <v>5019</v>
      </c>
      <c r="G190" s="11">
        <f t="shared" si="1"/>
        <v>112099680</v>
      </c>
      <c r="H190" s="11">
        <f t="shared" si="2"/>
        <v>37611150</v>
      </c>
      <c r="I190" s="11">
        <f t="shared" si="3"/>
        <v>27193100</v>
      </c>
      <c r="J190" s="11">
        <f t="shared" si="11"/>
        <v>34479900</v>
      </c>
      <c r="K190" s="11">
        <f t="shared" si="4"/>
        <v>47295430</v>
      </c>
      <c r="L190" s="11">
        <f t="shared" si="5"/>
        <v>7003533</v>
      </c>
      <c r="M190" s="11">
        <f t="shared" si="6"/>
        <v>5812463</v>
      </c>
      <c r="N190" s="11">
        <f t="shared" si="12"/>
        <v>8761610.333</v>
      </c>
      <c r="O190" s="11">
        <f t="shared" si="13"/>
        <v>9952680.333</v>
      </c>
      <c r="P190" s="11">
        <f t="shared" si="14"/>
        <v>15765143.33</v>
      </c>
      <c r="Q190" s="11">
        <f t="shared" si="10"/>
        <v>3665000</v>
      </c>
    </row>
    <row r="191">
      <c r="A191" s="1" t="s">
        <v>5020</v>
      </c>
      <c r="B191" s="8">
        <v>45805.0</v>
      </c>
      <c r="C191" s="1" t="s">
        <v>6</v>
      </c>
      <c r="D191" s="10">
        <v>60000.0</v>
      </c>
      <c r="E191" s="12"/>
      <c r="F191" s="1" t="s">
        <v>4985</v>
      </c>
      <c r="G191" s="11">
        <f t="shared" si="1"/>
        <v>112159680</v>
      </c>
      <c r="H191" s="11">
        <f t="shared" si="2"/>
        <v>37611150</v>
      </c>
      <c r="I191" s="11">
        <f t="shared" si="3"/>
        <v>27193100</v>
      </c>
      <c r="J191" s="11">
        <f t="shared" si="11"/>
        <v>34539900</v>
      </c>
      <c r="K191" s="11">
        <f t="shared" si="4"/>
        <v>47355430</v>
      </c>
      <c r="L191" s="11">
        <f t="shared" si="5"/>
        <v>7003533</v>
      </c>
      <c r="M191" s="11">
        <f t="shared" si="6"/>
        <v>5812463</v>
      </c>
      <c r="N191" s="11">
        <f t="shared" si="12"/>
        <v>8781610.333</v>
      </c>
      <c r="O191" s="11">
        <f t="shared" si="13"/>
        <v>9972680.333</v>
      </c>
      <c r="P191" s="11">
        <f t="shared" si="14"/>
        <v>15785143.33</v>
      </c>
      <c r="Q191" s="11">
        <f t="shared" si="10"/>
        <v>3665000</v>
      </c>
    </row>
    <row r="192">
      <c r="A192" s="1" t="s">
        <v>5021</v>
      </c>
      <c r="B192" s="8">
        <v>45807.0</v>
      </c>
      <c r="C192" s="1" t="s">
        <v>25</v>
      </c>
      <c r="D192" s="12"/>
      <c r="E192" s="10">
        <v>20000.0</v>
      </c>
      <c r="F192" s="1" t="s">
        <v>5022</v>
      </c>
      <c r="G192" s="11">
        <f t="shared" si="1"/>
        <v>112159680</v>
      </c>
      <c r="H192" s="11">
        <f t="shared" si="2"/>
        <v>37631150</v>
      </c>
      <c r="I192" s="11">
        <f t="shared" si="3"/>
        <v>27193100</v>
      </c>
      <c r="J192" s="11">
        <f t="shared" si="11"/>
        <v>34519900</v>
      </c>
      <c r="K192" s="11">
        <f t="shared" si="4"/>
        <v>47335430</v>
      </c>
      <c r="L192" s="11">
        <f t="shared" si="5"/>
        <v>7003533</v>
      </c>
      <c r="M192" s="11">
        <f t="shared" si="6"/>
        <v>5812463</v>
      </c>
      <c r="N192" s="11">
        <f t="shared" si="12"/>
        <v>8774943.667</v>
      </c>
      <c r="O192" s="11">
        <f t="shared" si="13"/>
        <v>9966013.667</v>
      </c>
      <c r="P192" s="11">
        <f t="shared" si="14"/>
        <v>15778476.67</v>
      </c>
      <c r="Q192" s="11">
        <f t="shared" si="10"/>
        <v>3665000</v>
      </c>
    </row>
    <row r="193">
      <c r="A193" s="1" t="s">
        <v>5023</v>
      </c>
      <c r="B193" s="8">
        <v>45807.0</v>
      </c>
      <c r="C193" s="1" t="s">
        <v>1969</v>
      </c>
      <c r="D193" s="10">
        <v>317000.0</v>
      </c>
      <c r="E193" s="10"/>
      <c r="F193" s="1" t="s">
        <v>5024</v>
      </c>
      <c r="G193" s="11">
        <f t="shared" si="1"/>
        <v>112476680</v>
      </c>
      <c r="H193" s="11">
        <f t="shared" si="2"/>
        <v>37631150</v>
      </c>
      <c r="I193" s="11">
        <f t="shared" si="3"/>
        <v>27193100</v>
      </c>
      <c r="J193" s="11">
        <f t="shared" si="11"/>
        <v>34836900</v>
      </c>
      <c r="K193" s="11">
        <f t="shared" si="4"/>
        <v>47652430</v>
      </c>
      <c r="L193" s="11">
        <f t="shared" si="5"/>
        <v>7003533</v>
      </c>
      <c r="M193" s="11">
        <f t="shared" si="6"/>
        <v>5812463</v>
      </c>
      <c r="N193" s="11">
        <f t="shared" si="12"/>
        <v>8880610.333</v>
      </c>
      <c r="O193" s="11">
        <f t="shared" si="13"/>
        <v>10071680.33</v>
      </c>
      <c r="P193" s="11">
        <f t="shared" si="14"/>
        <v>15884143.33</v>
      </c>
      <c r="Q193" s="11">
        <f t="shared" si="10"/>
        <v>3665000</v>
      </c>
    </row>
    <row r="194">
      <c r="A194" s="1" t="s">
        <v>5025</v>
      </c>
      <c r="B194" s="8">
        <v>45807.0</v>
      </c>
      <c r="C194" s="1" t="s">
        <v>25</v>
      </c>
      <c r="D194" s="12"/>
      <c r="E194" s="10">
        <v>300000.0</v>
      </c>
      <c r="F194" s="1" t="s">
        <v>5026</v>
      </c>
      <c r="G194" s="11">
        <f t="shared" si="1"/>
        <v>112476680</v>
      </c>
      <c r="H194" s="11">
        <f t="shared" si="2"/>
        <v>37931150</v>
      </c>
      <c r="I194" s="11">
        <f t="shared" si="3"/>
        <v>27193100</v>
      </c>
      <c r="J194" s="11">
        <f t="shared" si="11"/>
        <v>34536900</v>
      </c>
      <c r="K194" s="11">
        <f t="shared" si="4"/>
        <v>47352430</v>
      </c>
      <c r="L194" s="11">
        <f t="shared" si="5"/>
        <v>7003533</v>
      </c>
      <c r="M194" s="11">
        <f t="shared" si="6"/>
        <v>5812463</v>
      </c>
      <c r="N194" s="11">
        <f t="shared" si="12"/>
        <v>8780610.333</v>
      </c>
      <c r="O194" s="11">
        <f t="shared" si="13"/>
        <v>9971680.333</v>
      </c>
      <c r="P194" s="11">
        <f t="shared" si="14"/>
        <v>15784143.33</v>
      </c>
      <c r="Q194" s="11">
        <f t="shared" si="10"/>
        <v>3665000</v>
      </c>
    </row>
    <row r="195">
      <c r="A195" s="1" t="s">
        <v>5027</v>
      </c>
      <c r="B195" s="8">
        <v>45807.0</v>
      </c>
      <c r="C195" s="1" t="s">
        <v>25</v>
      </c>
      <c r="D195" s="12"/>
      <c r="E195" s="10">
        <v>12000.0</v>
      </c>
      <c r="F195" s="1" t="s">
        <v>276</v>
      </c>
      <c r="G195" s="11">
        <f t="shared" si="1"/>
        <v>112476680</v>
      </c>
      <c r="H195" s="11">
        <f t="shared" si="2"/>
        <v>37943150</v>
      </c>
      <c r="I195" s="11">
        <f t="shared" si="3"/>
        <v>27193100</v>
      </c>
      <c r="J195" s="11">
        <f t="shared" si="11"/>
        <v>34524900</v>
      </c>
      <c r="K195" s="11">
        <f t="shared" si="4"/>
        <v>47340430</v>
      </c>
      <c r="L195" s="11">
        <f t="shared" si="5"/>
        <v>7003533</v>
      </c>
      <c r="M195" s="11">
        <f t="shared" si="6"/>
        <v>5812463</v>
      </c>
      <c r="N195" s="11">
        <f t="shared" si="12"/>
        <v>8776610.333</v>
      </c>
      <c r="O195" s="11">
        <f t="shared" si="13"/>
        <v>9967680.333</v>
      </c>
      <c r="P195" s="11">
        <f t="shared" si="14"/>
        <v>15780143.33</v>
      </c>
      <c r="Q195" s="11">
        <f t="shared" si="10"/>
        <v>3665000</v>
      </c>
    </row>
    <row r="196">
      <c r="A196" s="1" t="s">
        <v>5028</v>
      </c>
      <c r="B196" s="8">
        <v>45807.0</v>
      </c>
      <c r="C196" s="1" t="s">
        <v>1982</v>
      </c>
      <c r="D196" s="12"/>
      <c r="E196" s="10">
        <v>200000.0</v>
      </c>
      <c r="F196" s="1" t="s">
        <v>3275</v>
      </c>
      <c r="G196" s="11">
        <f t="shared" si="1"/>
        <v>112476680</v>
      </c>
      <c r="H196" s="11">
        <f t="shared" si="2"/>
        <v>37943150</v>
      </c>
      <c r="I196" s="11">
        <f t="shared" si="3"/>
        <v>27193100</v>
      </c>
      <c r="J196" s="11">
        <f t="shared" si="11"/>
        <v>34324900</v>
      </c>
      <c r="K196" s="11">
        <f t="shared" si="4"/>
        <v>47340430</v>
      </c>
      <c r="L196" s="11">
        <f t="shared" si="5"/>
        <v>7203533</v>
      </c>
      <c r="M196" s="11">
        <f t="shared" si="6"/>
        <v>5812463</v>
      </c>
      <c r="N196" s="11">
        <f t="shared" si="12"/>
        <v>8576610.333</v>
      </c>
      <c r="O196" s="11">
        <f t="shared" si="13"/>
        <v>9967680.333</v>
      </c>
      <c r="P196" s="11">
        <f t="shared" si="14"/>
        <v>15780143.33</v>
      </c>
      <c r="Q196" s="11">
        <f t="shared" si="10"/>
        <v>3665000</v>
      </c>
    </row>
    <row r="197">
      <c r="A197" s="1" t="s">
        <v>5029</v>
      </c>
      <c r="B197" s="8">
        <v>45807.0</v>
      </c>
      <c r="C197" s="1" t="s">
        <v>34</v>
      </c>
      <c r="D197" s="12"/>
      <c r="E197" s="10">
        <v>960000.0</v>
      </c>
      <c r="F197" s="1" t="s">
        <v>5030</v>
      </c>
      <c r="G197" s="11">
        <f t="shared" si="1"/>
        <v>112476680</v>
      </c>
      <c r="H197" s="11">
        <f t="shared" si="2"/>
        <v>37943150</v>
      </c>
      <c r="I197" s="11">
        <f t="shared" si="3"/>
        <v>28153100</v>
      </c>
      <c r="J197" s="11">
        <f t="shared" si="11"/>
        <v>33364900</v>
      </c>
      <c r="K197" s="11">
        <f t="shared" si="4"/>
        <v>46380430</v>
      </c>
      <c r="L197" s="11">
        <f t="shared" si="5"/>
        <v>7203533</v>
      </c>
      <c r="M197" s="11">
        <f t="shared" si="6"/>
        <v>5812463</v>
      </c>
      <c r="N197" s="11">
        <f t="shared" si="12"/>
        <v>8256610.333</v>
      </c>
      <c r="O197" s="11">
        <f t="shared" si="13"/>
        <v>9647680.333</v>
      </c>
      <c r="P197" s="11">
        <f t="shared" si="14"/>
        <v>15460143.33</v>
      </c>
      <c r="Q197" s="11">
        <f t="shared" si="10"/>
        <v>3665000</v>
      </c>
    </row>
    <row r="198">
      <c r="A198" s="1" t="s">
        <v>5031</v>
      </c>
      <c r="B198" s="8">
        <v>45807.0</v>
      </c>
      <c r="C198" s="1" t="s">
        <v>25</v>
      </c>
      <c r="D198" s="12"/>
      <c r="E198" s="10">
        <v>215000.0</v>
      </c>
      <c r="F198" s="1" t="s">
        <v>5032</v>
      </c>
      <c r="G198" s="11">
        <f t="shared" si="1"/>
        <v>112476680</v>
      </c>
      <c r="H198" s="11">
        <f t="shared" si="2"/>
        <v>38158150</v>
      </c>
      <c r="I198" s="11">
        <f t="shared" si="3"/>
        <v>28153100</v>
      </c>
      <c r="J198" s="11">
        <f t="shared" si="11"/>
        <v>33149900</v>
      </c>
      <c r="K198" s="11">
        <f t="shared" si="4"/>
        <v>46165430</v>
      </c>
      <c r="L198" s="11">
        <f t="shared" si="5"/>
        <v>7203533</v>
      </c>
      <c r="M198" s="11">
        <f t="shared" si="6"/>
        <v>5812463</v>
      </c>
      <c r="N198" s="11">
        <f t="shared" si="12"/>
        <v>8184943.667</v>
      </c>
      <c r="O198" s="11">
        <f t="shared" si="13"/>
        <v>9576013.667</v>
      </c>
      <c r="P198" s="11">
        <f t="shared" si="14"/>
        <v>15388476.67</v>
      </c>
      <c r="Q198" s="11">
        <f t="shared" si="10"/>
        <v>3665000</v>
      </c>
    </row>
    <row r="199">
      <c r="A199" s="14" t="s">
        <v>5033</v>
      </c>
      <c r="B199" s="8">
        <v>45807.0</v>
      </c>
      <c r="C199" s="1" t="s">
        <v>25</v>
      </c>
      <c r="D199" s="12"/>
      <c r="E199" s="10">
        <v>30000.0</v>
      </c>
      <c r="F199" s="1" t="s">
        <v>5034</v>
      </c>
      <c r="G199" s="11">
        <f t="shared" si="1"/>
        <v>112476680</v>
      </c>
      <c r="H199" s="11">
        <f t="shared" si="2"/>
        <v>38188150</v>
      </c>
      <c r="I199" s="11">
        <f t="shared" si="3"/>
        <v>28153100</v>
      </c>
      <c r="J199" s="11">
        <f t="shared" si="11"/>
        <v>33119900</v>
      </c>
      <c r="K199" s="11">
        <f t="shared" si="4"/>
        <v>46135430</v>
      </c>
      <c r="L199" s="11">
        <f t="shared" si="5"/>
        <v>7203533</v>
      </c>
      <c r="M199" s="11">
        <f t="shared" si="6"/>
        <v>5812463</v>
      </c>
      <c r="N199" s="11">
        <f t="shared" si="12"/>
        <v>8174943.667</v>
      </c>
      <c r="O199" s="11">
        <f t="shared" si="13"/>
        <v>9566013.667</v>
      </c>
      <c r="P199" s="11">
        <f t="shared" si="14"/>
        <v>15378476.67</v>
      </c>
      <c r="Q199" s="11">
        <f t="shared" si="10"/>
        <v>3665000</v>
      </c>
    </row>
    <row r="200">
      <c r="A200" s="1" t="s">
        <v>5035</v>
      </c>
      <c r="B200" s="8">
        <v>45807.0</v>
      </c>
      <c r="C200" s="1" t="s">
        <v>25</v>
      </c>
      <c r="D200" s="12"/>
      <c r="E200" s="10">
        <v>110000.0</v>
      </c>
      <c r="F200" s="1" t="s">
        <v>889</v>
      </c>
      <c r="G200" s="11">
        <f t="shared" si="1"/>
        <v>112476680</v>
      </c>
      <c r="H200" s="11">
        <f t="shared" si="2"/>
        <v>38298150</v>
      </c>
      <c r="I200" s="11">
        <f t="shared" si="3"/>
        <v>28153100</v>
      </c>
      <c r="J200" s="11">
        <f t="shared" si="11"/>
        <v>33009900</v>
      </c>
      <c r="K200" s="11">
        <f t="shared" si="4"/>
        <v>46025430</v>
      </c>
      <c r="L200" s="11">
        <f t="shared" si="5"/>
        <v>7203533</v>
      </c>
      <c r="M200" s="11">
        <f t="shared" si="6"/>
        <v>5812463</v>
      </c>
      <c r="N200" s="11">
        <f t="shared" si="12"/>
        <v>8138277</v>
      </c>
      <c r="O200" s="11">
        <f t="shared" si="13"/>
        <v>9529347</v>
      </c>
      <c r="P200" s="11">
        <f t="shared" si="14"/>
        <v>15341810</v>
      </c>
      <c r="Q200" s="11">
        <f t="shared" si="10"/>
        <v>3665000</v>
      </c>
    </row>
    <row r="201">
      <c r="A201" s="1" t="s">
        <v>5036</v>
      </c>
      <c r="B201" s="8">
        <v>45807.0</v>
      </c>
      <c r="C201" s="1" t="s">
        <v>25</v>
      </c>
      <c r="D201" s="12"/>
      <c r="E201" s="10">
        <v>70000.0</v>
      </c>
      <c r="F201" s="1" t="s">
        <v>5037</v>
      </c>
      <c r="G201" s="11">
        <f t="shared" si="1"/>
        <v>112476680</v>
      </c>
      <c r="H201" s="11">
        <f t="shared" si="2"/>
        <v>38368150</v>
      </c>
      <c r="I201" s="11">
        <f t="shared" si="3"/>
        <v>28153100</v>
      </c>
      <c r="J201" s="11">
        <f t="shared" si="11"/>
        <v>32939900</v>
      </c>
      <c r="K201" s="11">
        <f t="shared" si="4"/>
        <v>45955430</v>
      </c>
      <c r="L201" s="11">
        <f t="shared" si="5"/>
        <v>7203533</v>
      </c>
      <c r="M201" s="11">
        <f t="shared" si="6"/>
        <v>5812463</v>
      </c>
      <c r="N201" s="11">
        <f t="shared" si="12"/>
        <v>8114943.667</v>
      </c>
      <c r="O201" s="11">
        <f t="shared" si="13"/>
        <v>9506013.667</v>
      </c>
      <c r="P201" s="11">
        <f t="shared" si="14"/>
        <v>15318476.67</v>
      </c>
      <c r="Q201" s="11">
        <f t="shared" si="10"/>
        <v>3665000</v>
      </c>
    </row>
    <row r="202">
      <c r="A202" s="1" t="s">
        <v>5038</v>
      </c>
      <c r="B202" s="8">
        <v>45807.0</v>
      </c>
      <c r="C202" s="1" t="s">
        <v>25</v>
      </c>
      <c r="D202" s="12"/>
      <c r="E202" s="10">
        <v>23000.0</v>
      </c>
      <c r="F202" s="1" t="s">
        <v>5039</v>
      </c>
      <c r="G202" s="11">
        <f t="shared" si="1"/>
        <v>112476680</v>
      </c>
      <c r="H202" s="11">
        <f t="shared" si="2"/>
        <v>38391150</v>
      </c>
      <c r="I202" s="11">
        <f t="shared" si="3"/>
        <v>28153100</v>
      </c>
      <c r="J202" s="11">
        <f t="shared" si="11"/>
        <v>32916900</v>
      </c>
      <c r="K202" s="11">
        <f t="shared" si="4"/>
        <v>45932430</v>
      </c>
      <c r="L202" s="11">
        <f t="shared" si="5"/>
        <v>7203533</v>
      </c>
      <c r="M202" s="11">
        <f t="shared" si="6"/>
        <v>5812463</v>
      </c>
      <c r="N202" s="11">
        <f t="shared" si="12"/>
        <v>8107277</v>
      </c>
      <c r="O202" s="11">
        <f t="shared" si="13"/>
        <v>9498347</v>
      </c>
      <c r="P202" s="11">
        <f t="shared" si="14"/>
        <v>15310810</v>
      </c>
      <c r="Q202" s="11">
        <f t="shared" si="10"/>
        <v>3665000</v>
      </c>
    </row>
    <row r="203">
      <c r="A203" s="1" t="s">
        <v>5040</v>
      </c>
      <c r="B203" s="8">
        <v>45808.0</v>
      </c>
      <c r="C203" s="1" t="s">
        <v>34</v>
      </c>
      <c r="D203" s="12"/>
      <c r="E203" s="10">
        <v>364000.0</v>
      </c>
      <c r="F203" s="1" t="s">
        <v>5041</v>
      </c>
      <c r="G203" s="11">
        <f t="shared" si="1"/>
        <v>112476680</v>
      </c>
      <c r="H203" s="11">
        <f t="shared" si="2"/>
        <v>38391150</v>
      </c>
      <c r="I203" s="11">
        <f t="shared" si="3"/>
        <v>28517100</v>
      </c>
      <c r="J203" s="11">
        <f t="shared" si="11"/>
        <v>32552900</v>
      </c>
      <c r="K203" s="11">
        <f t="shared" si="4"/>
        <v>45568430</v>
      </c>
      <c r="L203" s="11">
        <f t="shared" si="5"/>
        <v>7203533</v>
      </c>
      <c r="M203" s="11">
        <f t="shared" si="6"/>
        <v>5812463</v>
      </c>
      <c r="N203" s="11">
        <f t="shared" si="12"/>
        <v>7985943.667</v>
      </c>
      <c r="O203" s="11">
        <f t="shared" si="13"/>
        <v>9377013.667</v>
      </c>
      <c r="P203" s="11">
        <f t="shared" si="14"/>
        <v>15189476.67</v>
      </c>
      <c r="Q203" s="11">
        <f t="shared" si="10"/>
        <v>3665000</v>
      </c>
    </row>
    <row r="204">
      <c r="A204" s="1" t="s">
        <v>5042</v>
      </c>
      <c r="B204" s="8">
        <v>45808.0</v>
      </c>
      <c r="C204" s="1" t="s">
        <v>25</v>
      </c>
      <c r="D204" s="12"/>
      <c r="E204" s="10">
        <v>200000.0</v>
      </c>
      <c r="F204" s="1" t="s">
        <v>53</v>
      </c>
      <c r="G204" s="11">
        <f t="shared" si="1"/>
        <v>112476680</v>
      </c>
      <c r="H204" s="11">
        <f t="shared" si="2"/>
        <v>38591150</v>
      </c>
      <c r="I204" s="11">
        <f t="shared" si="3"/>
        <v>28517100</v>
      </c>
      <c r="J204" s="11">
        <f t="shared" si="11"/>
        <v>32352900</v>
      </c>
      <c r="K204" s="11">
        <f t="shared" si="4"/>
        <v>45368430</v>
      </c>
      <c r="L204" s="11">
        <f t="shared" si="5"/>
        <v>7203533</v>
      </c>
      <c r="M204" s="11">
        <f t="shared" si="6"/>
        <v>5812463</v>
      </c>
      <c r="N204" s="11">
        <f t="shared" si="12"/>
        <v>7919277</v>
      </c>
      <c r="O204" s="11">
        <f t="shared" si="13"/>
        <v>9310347</v>
      </c>
      <c r="P204" s="11">
        <f t="shared" si="14"/>
        <v>15122810</v>
      </c>
      <c r="Q204" s="11">
        <f t="shared" si="10"/>
        <v>3865000</v>
      </c>
    </row>
    <row r="205">
      <c r="A205" s="1" t="s">
        <v>5043</v>
      </c>
      <c r="B205" s="8">
        <v>45808.0</v>
      </c>
      <c r="C205" s="1" t="s">
        <v>1969</v>
      </c>
      <c r="D205" s="10">
        <v>305000.0</v>
      </c>
      <c r="E205" s="12"/>
      <c r="F205" s="1" t="s">
        <v>5044</v>
      </c>
      <c r="G205" s="11">
        <f t="shared" si="1"/>
        <v>112781680</v>
      </c>
      <c r="H205" s="11">
        <f t="shared" si="2"/>
        <v>38591150</v>
      </c>
      <c r="I205" s="11">
        <f t="shared" si="3"/>
        <v>28517100</v>
      </c>
      <c r="J205" s="11">
        <f t="shared" si="11"/>
        <v>32657900</v>
      </c>
      <c r="K205" s="11">
        <f t="shared" si="4"/>
        <v>45673430</v>
      </c>
      <c r="L205" s="11">
        <f t="shared" si="5"/>
        <v>7203533</v>
      </c>
      <c r="M205" s="11">
        <f t="shared" si="6"/>
        <v>5812463</v>
      </c>
      <c r="N205" s="11">
        <f t="shared" si="12"/>
        <v>8020943.667</v>
      </c>
      <c r="O205" s="11">
        <f t="shared" si="13"/>
        <v>9412013.667</v>
      </c>
      <c r="P205" s="11">
        <f t="shared" si="14"/>
        <v>15224476.67</v>
      </c>
      <c r="Q205" s="11">
        <f t="shared" si="10"/>
        <v>3865000</v>
      </c>
    </row>
    <row r="206">
      <c r="A206" s="1" t="s">
        <v>5045</v>
      </c>
      <c r="B206" s="8">
        <v>45808.0</v>
      </c>
      <c r="C206" s="1" t="s">
        <v>25</v>
      </c>
      <c r="D206" s="12"/>
      <c r="E206" s="10">
        <v>325000.0</v>
      </c>
      <c r="F206" s="1" t="s">
        <v>5046</v>
      </c>
      <c r="G206" s="11">
        <f t="shared" si="1"/>
        <v>112781680</v>
      </c>
      <c r="H206" s="11">
        <f t="shared" si="2"/>
        <v>38916150</v>
      </c>
      <c r="I206" s="11">
        <f t="shared" si="3"/>
        <v>28517100</v>
      </c>
      <c r="J206" s="11">
        <f t="shared" si="11"/>
        <v>32332900</v>
      </c>
      <c r="K206" s="11">
        <f t="shared" si="4"/>
        <v>45348430</v>
      </c>
      <c r="L206" s="11">
        <f t="shared" si="5"/>
        <v>7203533</v>
      </c>
      <c r="M206" s="11">
        <f t="shared" si="6"/>
        <v>5812463</v>
      </c>
      <c r="N206" s="11">
        <f t="shared" si="12"/>
        <v>7912610.333</v>
      </c>
      <c r="O206" s="11">
        <f t="shared" si="13"/>
        <v>9303680.333</v>
      </c>
      <c r="P206" s="11">
        <f t="shared" si="14"/>
        <v>15116143.33</v>
      </c>
      <c r="Q206" s="11">
        <f t="shared" si="10"/>
        <v>3865000</v>
      </c>
    </row>
    <row r="207">
      <c r="A207" s="1" t="s">
        <v>5047</v>
      </c>
      <c r="B207" s="8">
        <v>45808.0</v>
      </c>
      <c r="C207" s="1" t="s">
        <v>25</v>
      </c>
      <c r="D207" s="12"/>
      <c r="E207" s="10">
        <v>21000.0</v>
      </c>
      <c r="F207" s="1" t="s">
        <v>5048</v>
      </c>
      <c r="G207" s="11">
        <f t="shared" si="1"/>
        <v>112781680</v>
      </c>
      <c r="H207" s="11">
        <f t="shared" si="2"/>
        <v>38937150</v>
      </c>
      <c r="I207" s="11">
        <f t="shared" si="3"/>
        <v>28517100</v>
      </c>
      <c r="J207" s="11">
        <f t="shared" si="11"/>
        <v>32311900</v>
      </c>
      <c r="K207" s="11">
        <f t="shared" si="4"/>
        <v>45327430</v>
      </c>
      <c r="L207" s="11">
        <f t="shared" si="5"/>
        <v>7203533</v>
      </c>
      <c r="M207" s="11">
        <f t="shared" si="6"/>
        <v>5812463</v>
      </c>
      <c r="N207" s="11">
        <f t="shared" si="12"/>
        <v>7905610.333</v>
      </c>
      <c r="O207" s="11">
        <f t="shared" si="13"/>
        <v>9296680.333</v>
      </c>
      <c r="P207" s="11">
        <f t="shared" si="14"/>
        <v>15109143.33</v>
      </c>
      <c r="Q207" s="11">
        <f t="shared" si="10"/>
        <v>3865000</v>
      </c>
    </row>
    <row r="208">
      <c r="A208" s="1" t="s">
        <v>5049</v>
      </c>
      <c r="B208" s="8">
        <v>45808.0</v>
      </c>
      <c r="C208" s="1" t="s">
        <v>34</v>
      </c>
      <c r="D208" s="12"/>
      <c r="E208" s="10">
        <v>2800000.0</v>
      </c>
      <c r="F208" s="1" t="s">
        <v>5050</v>
      </c>
      <c r="G208" s="11">
        <f t="shared" si="1"/>
        <v>112781680</v>
      </c>
      <c r="H208" s="11">
        <f t="shared" si="2"/>
        <v>38937150</v>
      </c>
      <c r="I208" s="11">
        <f t="shared" si="3"/>
        <v>31317100</v>
      </c>
      <c r="J208" s="11">
        <f t="shared" si="11"/>
        <v>29511900</v>
      </c>
      <c r="K208" s="11">
        <f t="shared" si="4"/>
        <v>42527430</v>
      </c>
      <c r="L208" s="11">
        <f t="shared" si="5"/>
        <v>7203533</v>
      </c>
      <c r="M208" s="11">
        <f t="shared" si="6"/>
        <v>5812463</v>
      </c>
      <c r="N208" s="11">
        <f t="shared" si="12"/>
        <v>6972277</v>
      </c>
      <c r="O208" s="11">
        <f t="shared" si="13"/>
        <v>8363347</v>
      </c>
      <c r="P208" s="11">
        <f t="shared" si="14"/>
        <v>14175810</v>
      </c>
      <c r="Q208" s="11">
        <f t="shared" si="10"/>
        <v>3865000</v>
      </c>
    </row>
    <row r="209">
      <c r="A209" s="1" t="s">
        <v>5051</v>
      </c>
      <c r="B209" s="8">
        <v>45808.0</v>
      </c>
      <c r="C209" s="1" t="s">
        <v>34</v>
      </c>
      <c r="D209" s="12"/>
      <c r="E209" s="10">
        <v>6750000.0</v>
      </c>
      <c r="F209" s="1" t="s">
        <v>4524</v>
      </c>
      <c r="G209" s="11">
        <f t="shared" si="1"/>
        <v>112781680</v>
      </c>
      <c r="H209" s="11">
        <f t="shared" si="2"/>
        <v>38937150</v>
      </c>
      <c r="I209" s="11">
        <f t="shared" si="3"/>
        <v>38067100</v>
      </c>
      <c r="J209" s="11">
        <f t="shared" si="11"/>
        <v>22761900</v>
      </c>
      <c r="K209" s="11">
        <f t="shared" si="4"/>
        <v>35777430</v>
      </c>
      <c r="L209" s="11">
        <f t="shared" si="5"/>
        <v>7203533</v>
      </c>
      <c r="M209" s="11">
        <f t="shared" si="6"/>
        <v>5812463</v>
      </c>
      <c r="N209" s="11">
        <f t="shared" si="12"/>
        <v>4722277</v>
      </c>
      <c r="O209" s="11">
        <f t="shared" si="13"/>
        <v>6113347</v>
      </c>
      <c r="P209" s="11">
        <f t="shared" si="14"/>
        <v>11925810</v>
      </c>
      <c r="Q209" s="11">
        <f t="shared" si="10"/>
        <v>3865000</v>
      </c>
    </row>
    <row r="210">
      <c r="A210" s="1" t="s">
        <v>5052</v>
      </c>
      <c r="B210" s="8">
        <v>45808.0</v>
      </c>
      <c r="C210" s="1" t="s">
        <v>1982</v>
      </c>
      <c r="D210" s="12"/>
      <c r="E210" s="10">
        <v>3000000.0</v>
      </c>
      <c r="F210" s="1" t="s">
        <v>3275</v>
      </c>
      <c r="G210" s="11">
        <f t="shared" si="1"/>
        <v>112781680</v>
      </c>
      <c r="H210" s="11">
        <f t="shared" si="2"/>
        <v>38937150</v>
      </c>
      <c r="I210" s="11">
        <f t="shared" si="3"/>
        <v>38067100</v>
      </c>
      <c r="J210" s="11">
        <f t="shared" si="11"/>
        <v>19761900</v>
      </c>
      <c r="K210" s="11">
        <f t="shared" si="4"/>
        <v>35777430</v>
      </c>
      <c r="L210" s="11">
        <f t="shared" si="5"/>
        <v>10203533</v>
      </c>
      <c r="M210" s="11">
        <f t="shared" si="6"/>
        <v>5812463</v>
      </c>
      <c r="N210" s="11">
        <f t="shared" si="12"/>
        <v>1722277</v>
      </c>
      <c r="O210" s="11">
        <f t="shared" si="13"/>
        <v>6113347</v>
      </c>
      <c r="P210" s="11">
        <f t="shared" si="14"/>
        <v>11925810</v>
      </c>
      <c r="Q210" s="11">
        <f t="shared" si="10"/>
        <v>3865000</v>
      </c>
    </row>
    <row r="211">
      <c r="A211" s="1" t="s">
        <v>5053</v>
      </c>
      <c r="B211" s="8">
        <v>45807.0</v>
      </c>
      <c r="C211" s="1" t="s">
        <v>6</v>
      </c>
      <c r="D211" s="10">
        <v>75000.0</v>
      </c>
      <c r="E211" s="12"/>
      <c r="F211" s="1" t="s">
        <v>5054</v>
      </c>
      <c r="G211" s="11">
        <f t="shared" si="1"/>
        <v>112856680</v>
      </c>
      <c r="H211" s="11">
        <f t="shared" si="2"/>
        <v>38937150</v>
      </c>
      <c r="I211" s="11">
        <f t="shared" si="3"/>
        <v>38067100</v>
      </c>
      <c r="J211" s="11">
        <f t="shared" si="11"/>
        <v>19836900</v>
      </c>
      <c r="K211" s="11">
        <f t="shared" si="4"/>
        <v>35852430</v>
      </c>
      <c r="L211" s="11">
        <f t="shared" si="5"/>
        <v>10203533</v>
      </c>
      <c r="M211" s="11">
        <f t="shared" si="6"/>
        <v>5812463</v>
      </c>
      <c r="N211" s="11">
        <f t="shared" si="12"/>
        <v>1747277</v>
      </c>
      <c r="O211" s="11">
        <f t="shared" si="13"/>
        <v>6138347</v>
      </c>
      <c r="P211" s="11">
        <f t="shared" si="14"/>
        <v>11950810</v>
      </c>
      <c r="Q211" s="11">
        <f t="shared" si="10"/>
        <v>3865000</v>
      </c>
    </row>
    <row r="212">
      <c r="A212" s="1" t="s">
        <v>5055</v>
      </c>
      <c r="B212" s="8">
        <v>45807.0</v>
      </c>
      <c r="C212" s="1" t="s">
        <v>6</v>
      </c>
      <c r="D212" s="10">
        <v>17000.0</v>
      </c>
      <c r="E212" s="12"/>
      <c r="F212" s="1" t="s">
        <v>5056</v>
      </c>
      <c r="G212" s="11">
        <f t="shared" si="1"/>
        <v>112873680</v>
      </c>
      <c r="H212" s="11">
        <f t="shared" si="2"/>
        <v>38937150</v>
      </c>
      <c r="I212" s="11">
        <f t="shared" si="3"/>
        <v>38067100</v>
      </c>
      <c r="J212" s="11">
        <f t="shared" si="11"/>
        <v>19853900</v>
      </c>
      <c r="K212" s="11">
        <f t="shared" si="4"/>
        <v>35869430</v>
      </c>
      <c r="L212" s="11">
        <f t="shared" si="5"/>
        <v>10203533</v>
      </c>
      <c r="M212" s="11">
        <f t="shared" si="6"/>
        <v>5812463</v>
      </c>
      <c r="N212" s="11">
        <f t="shared" si="12"/>
        <v>1752943.667</v>
      </c>
      <c r="O212" s="11">
        <f t="shared" si="13"/>
        <v>6144013.667</v>
      </c>
      <c r="P212" s="11">
        <f t="shared" si="14"/>
        <v>11956476.67</v>
      </c>
      <c r="Q212" s="11">
        <f t="shared" si="10"/>
        <v>3865000</v>
      </c>
    </row>
    <row r="213">
      <c r="A213" s="1" t="s">
        <v>5057</v>
      </c>
      <c r="B213" s="8">
        <v>45807.0</v>
      </c>
      <c r="C213" s="1" t="s">
        <v>6</v>
      </c>
      <c r="D213" s="10">
        <v>275000.0</v>
      </c>
      <c r="E213" s="12"/>
      <c r="F213" s="1" t="s">
        <v>3687</v>
      </c>
      <c r="G213" s="11">
        <f t="shared" si="1"/>
        <v>113148680</v>
      </c>
      <c r="H213" s="11">
        <f t="shared" si="2"/>
        <v>38937150</v>
      </c>
      <c r="I213" s="11">
        <f t="shared" si="3"/>
        <v>38067100</v>
      </c>
      <c r="J213" s="11">
        <f t="shared" si="11"/>
        <v>20128900</v>
      </c>
      <c r="K213" s="11">
        <f t="shared" si="4"/>
        <v>36144430</v>
      </c>
      <c r="L213" s="11">
        <f t="shared" si="5"/>
        <v>10203533</v>
      </c>
      <c r="M213" s="11">
        <f t="shared" si="6"/>
        <v>5812463</v>
      </c>
      <c r="N213" s="11">
        <f t="shared" si="12"/>
        <v>1844610.333</v>
      </c>
      <c r="O213" s="11">
        <f t="shared" si="13"/>
        <v>6235680.333</v>
      </c>
      <c r="P213" s="11">
        <f t="shared" si="14"/>
        <v>12048143.33</v>
      </c>
      <c r="Q213" s="11">
        <f t="shared" si="10"/>
        <v>3865000</v>
      </c>
    </row>
    <row r="214">
      <c r="A214" s="1" t="s">
        <v>5058</v>
      </c>
      <c r="B214" s="8">
        <v>45807.0</v>
      </c>
      <c r="C214" s="1" t="s">
        <v>6</v>
      </c>
      <c r="D214" s="10">
        <v>60000.0</v>
      </c>
      <c r="E214" s="12"/>
      <c r="F214" s="1" t="s">
        <v>2451</v>
      </c>
      <c r="G214" s="11">
        <f t="shared" si="1"/>
        <v>113208680</v>
      </c>
      <c r="H214" s="11">
        <f t="shared" si="2"/>
        <v>38937150</v>
      </c>
      <c r="I214" s="11">
        <f t="shared" si="3"/>
        <v>38067100</v>
      </c>
      <c r="J214" s="11">
        <f t="shared" si="11"/>
        <v>20188900</v>
      </c>
      <c r="K214" s="11">
        <f t="shared" si="4"/>
        <v>36204430</v>
      </c>
      <c r="L214" s="11">
        <f t="shared" si="5"/>
        <v>10203533</v>
      </c>
      <c r="M214" s="11">
        <f t="shared" si="6"/>
        <v>5812463</v>
      </c>
      <c r="N214" s="11">
        <f t="shared" si="12"/>
        <v>1864610.333</v>
      </c>
      <c r="O214" s="11">
        <f t="shared" si="13"/>
        <v>6255680.333</v>
      </c>
      <c r="P214" s="11">
        <f t="shared" si="14"/>
        <v>12068143.33</v>
      </c>
      <c r="Q214" s="11">
        <f t="shared" si="10"/>
        <v>3865000</v>
      </c>
    </row>
    <row r="215">
      <c r="A215" s="1" t="s">
        <v>5059</v>
      </c>
      <c r="B215" s="8">
        <v>45807.0</v>
      </c>
      <c r="C215" s="1" t="s">
        <v>6</v>
      </c>
      <c r="D215" s="10">
        <v>35000.0</v>
      </c>
      <c r="E215" s="12"/>
      <c r="F215" s="1" t="s">
        <v>3336</v>
      </c>
      <c r="G215" s="11">
        <f t="shared" si="1"/>
        <v>113243680</v>
      </c>
      <c r="H215" s="11">
        <f t="shared" si="2"/>
        <v>38937150</v>
      </c>
      <c r="I215" s="11">
        <f t="shared" si="3"/>
        <v>38067100</v>
      </c>
      <c r="J215" s="11">
        <f t="shared" si="11"/>
        <v>20223900</v>
      </c>
      <c r="K215" s="11">
        <f t="shared" si="4"/>
        <v>36239430</v>
      </c>
      <c r="L215" s="11">
        <f t="shared" si="5"/>
        <v>10203533</v>
      </c>
      <c r="M215" s="11">
        <f t="shared" si="6"/>
        <v>5812463</v>
      </c>
      <c r="N215" s="11">
        <f t="shared" si="12"/>
        <v>1876277</v>
      </c>
      <c r="O215" s="11">
        <f t="shared" si="13"/>
        <v>6267347</v>
      </c>
      <c r="P215" s="11">
        <f t="shared" si="14"/>
        <v>12079810</v>
      </c>
      <c r="Q215" s="11">
        <f t="shared" si="10"/>
        <v>3865000</v>
      </c>
    </row>
    <row r="216">
      <c r="A216" s="1" t="s">
        <v>5060</v>
      </c>
      <c r="B216" s="8">
        <v>45808.0</v>
      </c>
      <c r="C216" s="1" t="s">
        <v>6</v>
      </c>
      <c r="D216" s="10">
        <v>188500.0</v>
      </c>
      <c r="E216" s="12"/>
      <c r="F216" s="1" t="s">
        <v>1990</v>
      </c>
      <c r="G216" s="11">
        <f t="shared" si="1"/>
        <v>113432180</v>
      </c>
      <c r="H216" s="11">
        <f t="shared" si="2"/>
        <v>38937150</v>
      </c>
      <c r="I216" s="11">
        <f t="shared" si="3"/>
        <v>38067100</v>
      </c>
      <c r="J216" s="11">
        <f t="shared" si="11"/>
        <v>20412400</v>
      </c>
      <c r="K216" s="11">
        <f t="shared" si="4"/>
        <v>36427930</v>
      </c>
      <c r="L216" s="11">
        <f t="shared" si="5"/>
        <v>10203533</v>
      </c>
      <c r="M216" s="11">
        <f t="shared" si="6"/>
        <v>5812463</v>
      </c>
      <c r="N216" s="11">
        <f t="shared" si="12"/>
        <v>1939110.333</v>
      </c>
      <c r="O216" s="11">
        <f t="shared" si="13"/>
        <v>6330180.333</v>
      </c>
      <c r="P216" s="11">
        <f t="shared" si="14"/>
        <v>12142643.33</v>
      </c>
      <c r="Q216" s="11">
        <f t="shared" si="10"/>
        <v>3865000</v>
      </c>
    </row>
    <row r="217">
      <c r="A217" s="1" t="s">
        <v>5061</v>
      </c>
      <c r="B217" s="8">
        <v>45808.0</v>
      </c>
      <c r="C217" s="1" t="s">
        <v>6</v>
      </c>
      <c r="D217" s="10">
        <v>150000.0</v>
      </c>
      <c r="E217" s="12"/>
      <c r="F217" s="1" t="s">
        <v>5062</v>
      </c>
      <c r="G217" s="11">
        <f t="shared" si="1"/>
        <v>113582180</v>
      </c>
      <c r="H217" s="11">
        <f t="shared" si="2"/>
        <v>38937150</v>
      </c>
      <c r="I217" s="11">
        <f t="shared" si="3"/>
        <v>38067100</v>
      </c>
      <c r="J217" s="11">
        <f t="shared" si="11"/>
        <v>20562400</v>
      </c>
      <c r="K217" s="11">
        <f t="shared" si="4"/>
        <v>36577930</v>
      </c>
      <c r="L217" s="11">
        <f t="shared" si="5"/>
        <v>10203533</v>
      </c>
      <c r="M217" s="11">
        <f t="shared" si="6"/>
        <v>5812463</v>
      </c>
      <c r="N217" s="11">
        <f t="shared" si="12"/>
        <v>1989110.333</v>
      </c>
      <c r="O217" s="11">
        <f t="shared" si="13"/>
        <v>6380180.333</v>
      </c>
      <c r="P217" s="11">
        <f t="shared" si="14"/>
        <v>12192643.33</v>
      </c>
      <c r="Q217" s="11">
        <f t="shared" si="10"/>
        <v>3865000</v>
      </c>
    </row>
    <row r="218">
      <c r="A218" s="1" t="s">
        <v>5063</v>
      </c>
      <c r="B218" s="8">
        <v>45808.0</v>
      </c>
      <c r="C218" s="1" t="s">
        <v>6</v>
      </c>
      <c r="D218" s="10">
        <v>104000.0</v>
      </c>
      <c r="E218" s="12"/>
      <c r="F218" s="1" t="s">
        <v>5064</v>
      </c>
      <c r="G218" s="11">
        <f t="shared" si="1"/>
        <v>113686180</v>
      </c>
      <c r="H218" s="11">
        <f t="shared" si="2"/>
        <v>38937150</v>
      </c>
      <c r="I218" s="11">
        <f t="shared" si="3"/>
        <v>38067100</v>
      </c>
      <c r="J218" s="11">
        <f t="shared" si="11"/>
        <v>20666400</v>
      </c>
      <c r="K218" s="11">
        <f t="shared" si="4"/>
        <v>36681930</v>
      </c>
      <c r="L218" s="11">
        <f t="shared" si="5"/>
        <v>10203533</v>
      </c>
      <c r="M218" s="11">
        <f t="shared" si="6"/>
        <v>5812463</v>
      </c>
      <c r="N218" s="11">
        <f t="shared" si="12"/>
        <v>2023777</v>
      </c>
      <c r="O218" s="11">
        <f t="shared" si="13"/>
        <v>6414847</v>
      </c>
      <c r="P218" s="11">
        <f t="shared" si="14"/>
        <v>12227310</v>
      </c>
      <c r="Q218" s="11">
        <f t="shared" si="10"/>
        <v>3865000</v>
      </c>
    </row>
    <row r="219">
      <c r="A219" s="1" t="s">
        <v>5065</v>
      </c>
      <c r="B219" s="8">
        <v>45808.0</v>
      </c>
      <c r="C219" s="1" t="s">
        <v>6</v>
      </c>
      <c r="D219" s="10">
        <v>56000.0</v>
      </c>
      <c r="E219" s="12"/>
      <c r="F219" s="1" t="s">
        <v>5066</v>
      </c>
      <c r="G219" s="11">
        <f t="shared" si="1"/>
        <v>113742180</v>
      </c>
      <c r="H219" s="11">
        <f t="shared" si="2"/>
        <v>38937150</v>
      </c>
      <c r="I219" s="11">
        <f t="shared" si="3"/>
        <v>38067100</v>
      </c>
      <c r="J219" s="11">
        <f t="shared" si="11"/>
        <v>20722400</v>
      </c>
      <c r="K219" s="11">
        <f t="shared" si="4"/>
        <v>36737930</v>
      </c>
      <c r="L219" s="11">
        <f t="shared" si="5"/>
        <v>10203533</v>
      </c>
      <c r="M219" s="11">
        <f t="shared" si="6"/>
        <v>5812463</v>
      </c>
      <c r="N219" s="11">
        <f t="shared" si="12"/>
        <v>2042443.667</v>
      </c>
      <c r="O219" s="11">
        <f t="shared" si="13"/>
        <v>6433513.667</v>
      </c>
      <c r="P219" s="11">
        <f t="shared" si="14"/>
        <v>12245976.67</v>
      </c>
      <c r="Q219" s="11">
        <f t="shared" si="10"/>
        <v>3865000</v>
      </c>
    </row>
    <row r="220">
      <c r="A220" s="1" t="s">
        <v>5067</v>
      </c>
      <c r="B220" s="8">
        <v>45807.0</v>
      </c>
      <c r="C220" s="1" t="s">
        <v>1969</v>
      </c>
      <c r="D220" s="10">
        <v>1484356.0</v>
      </c>
      <c r="E220" s="12"/>
      <c r="F220" s="1" t="s">
        <v>5068</v>
      </c>
      <c r="G220" s="11">
        <f t="shared" si="1"/>
        <v>115226536</v>
      </c>
      <c r="H220" s="11">
        <f t="shared" si="2"/>
        <v>38937150</v>
      </c>
      <c r="I220" s="11">
        <f t="shared" si="3"/>
        <v>38067100</v>
      </c>
      <c r="J220" s="11">
        <f t="shared" si="11"/>
        <v>22206756</v>
      </c>
      <c r="K220" s="11">
        <f t="shared" si="4"/>
        <v>38222286</v>
      </c>
      <c r="L220" s="11">
        <f t="shared" si="5"/>
        <v>10203533</v>
      </c>
      <c r="M220" s="11">
        <f t="shared" si="6"/>
        <v>5812463</v>
      </c>
      <c r="N220" s="11">
        <f t="shared" si="12"/>
        <v>2537229</v>
      </c>
      <c r="O220" s="11">
        <f t="shared" si="13"/>
        <v>6928299</v>
      </c>
      <c r="P220" s="11">
        <f t="shared" si="14"/>
        <v>12740762</v>
      </c>
      <c r="Q220" s="11">
        <f t="shared" si="10"/>
        <v>3865000</v>
      </c>
    </row>
    <row r="221">
      <c r="C221" s="15"/>
      <c r="D221" s="12"/>
      <c r="E221" s="12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</row>
    <row r="222">
      <c r="C222" s="15"/>
      <c r="D222" s="12"/>
      <c r="E222" s="12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</row>
    <row r="223">
      <c r="C223" s="15"/>
      <c r="D223" s="12"/>
      <c r="E223" s="12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</row>
    <row r="224">
      <c r="C224" s="15"/>
      <c r="D224" s="12"/>
      <c r="E224" s="12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</row>
    <row r="225">
      <c r="C225" s="15"/>
      <c r="D225" s="12"/>
      <c r="E225" s="12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</row>
    <row r="226">
      <c r="C226" s="15"/>
      <c r="D226" s="12"/>
      <c r="E226" s="12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</row>
    <row r="227">
      <c r="C227" s="15"/>
      <c r="D227" s="12"/>
      <c r="E227" s="12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</row>
    <row r="228">
      <c r="C228" s="15"/>
      <c r="D228" s="12"/>
      <c r="E228" s="12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</row>
    <row r="229">
      <c r="C229" s="15"/>
      <c r="D229" s="12"/>
      <c r="E229" s="12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</row>
    <row r="230">
      <c r="C230" s="15"/>
      <c r="D230" s="12"/>
      <c r="E230" s="12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</row>
    <row r="231">
      <c r="C231" s="15"/>
      <c r="D231" s="12"/>
      <c r="E231" s="12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</row>
    <row r="232">
      <c r="C232" s="15"/>
      <c r="D232" s="12"/>
      <c r="E232" s="12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</row>
    <row r="233">
      <c r="C233" s="15"/>
      <c r="D233" s="12"/>
      <c r="E233" s="12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</row>
    <row r="234">
      <c r="C234" s="15"/>
      <c r="D234" s="12"/>
      <c r="E234" s="12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</row>
    <row r="235">
      <c r="C235" s="15"/>
      <c r="D235" s="12"/>
      <c r="E235" s="12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</row>
    <row r="236">
      <c r="C236" s="15"/>
      <c r="D236" s="12"/>
      <c r="E236" s="12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</row>
    <row r="237">
      <c r="C237" s="15"/>
      <c r="D237" s="12"/>
      <c r="E237" s="12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</row>
    <row r="238">
      <c r="C238" s="15"/>
      <c r="D238" s="12"/>
      <c r="E238" s="12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</row>
    <row r="239">
      <c r="C239" s="15"/>
      <c r="D239" s="12"/>
      <c r="E239" s="12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</row>
    <row r="240">
      <c r="C240" s="15"/>
      <c r="D240" s="12"/>
      <c r="E240" s="12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</row>
    <row r="241">
      <c r="C241" s="15"/>
      <c r="D241" s="12"/>
      <c r="E241" s="12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</row>
    <row r="242">
      <c r="C242" s="15"/>
      <c r="D242" s="12"/>
      <c r="E242" s="12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</row>
    <row r="243">
      <c r="C243" s="15"/>
      <c r="D243" s="12"/>
      <c r="E243" s="12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</row>
    <row r="244">
      <c r="C244" s="15"/>
      <c r="D244" s="12"/>
      <c r="E244" s="12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</row>
    <row r="245">
      <c r="C245" s="15"/>
      <c r="D245" s="12"/>
      <c r="E245" s="12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</row>
    <row r="246">
      <c r="C246" s="15"/>
      <c r="D246" s="12"/>
      <c r="E246" s="12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</row>
    <row r="247">
      <c r="C247" s="15"/>
      <c r="D247" s="12"/>
      <c r="E247" s="12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</row>
    <row r="248">
      <c r="C248" s="15"/>
      <c r="D248" s="12"/>
      <c r="E248" s="12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</row>
    <row r="249">
      <c r="C249" s="15"/>
      <c r="D249" s="12"/>
      <c r="E249" s="12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</row>
    <row r="250">
      <c r="C250" s="15"/>
      <c r="D250" s="12"/>
      <c r="E250" s="12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</row>
    <row r="251">
      <c r="C251" s="15"/>
      <c r="D251" s="12"/>
      <c r="E251" s="12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</row>
    <row r="252">
      <c r="C252" s="15"/>
      <c r="D252" s="12"/>
      <c r="E252" s="12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</row>
    <row r="253">
      <c r="C253" s="15"/>
      <c r="D253" s="12"/>
      <c r="E253" s="12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</row>
    <row r="254">
      <c r="C254" s="15"/>
      <c r="D254" s="12"/>
      <c r="E254" s="12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</row>
    <row r="255">
      <c r="C255" s="15"/>
      <c r="D255" s="12"/>
      <c r="E255" s="12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</row>
    <row r="256">
      <c r="C256" s="15"/>
      <c r="D256" s="12"/>
      <c r="E256" s="12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</row>
    <row r="257">
      <c r="C257" s="15"/>
      <c r="D257" s="12"/>
      <c r="E257" s="12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</row>
    <row r="258">
      <c r="C258" s="15"/>
      <c r="D258" s="12"/>
      <c r="E258" s="12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</row>
    <row r="259">
      <c r="C259" s="15"/>
      <c r="D259" s="12"/>
      <c r="E259" s="12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</row>
    <row r="260">
      <c r="C260" s="15"/>
      <c r="D260" s="12"/>
      <c r="E260" s="12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</row>
    <row r="261">
      <c r="C261" s="15"/>
      <c r="D261" s="12"/>
      <c r="E261" s="12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</row>
    <row r="262">
      <c r="C262" s="15"/>
      <c r="D262" s="12"/>
      <c r="E262" s="12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</row>
    <row r="263">
      <c r="C263" s="15"/>
      <c r="D263" s="12"/>
      <c r="E263" s="12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</row>
    <row r="264">
      <c r="C264" s="15"/>
      <c r="D264" s="12"/>
      <c r="E264" s="12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</row>
    <row r="265">
      <c r="C265" s="15"/>
      <c r="D265" s="12"/>
      <c r="E265" s="12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</row>
    <row r="266">
      <c r="C266" s="15"/>
      <c r="D266" s="12"/>
      <c r="E266" s="12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</row>
    <row r="267">
      <c r="C267" s="15"/>
      <c r="D267" s="12"/>
      <c r="E267" s="12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</row>
    <row r="268">
      <c r="C268" s="15"/>
      <c r="D268" s="12"/>
      <c r="E268" s="12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</row>
    <row r="269">
      <c r="C269" s="15"/>
      <c r="D269" s="12"/>
      <c r="E269" s="12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</row>
    <row r="270">
      <c r="C270" s="15"/>
      <c r="D270" s="12"/>
      <c r="E270" s="12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</row>
    <row r="271">
      <c r="C271" s="15"/>
      <c r="D271" s="12"/>
      <c r="E271" s="12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</row>
    <row r="272">
      <c r="C272" s="15"/>
      <c r="D272" s="12"/>
      <c r="E272" s="12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</row>
    <row r="273">
      <c r="C273" s="15"/>
      <c r="D273" s="12"/>
      <c r="E273" s="12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</row>
    <row r="274">
      <c r="C274" s="15"/>
      <c r="D274" s="12"/>
      <c r="E274" s="12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</row>
    <row r="275">
      <c r="C275" s="15"/>
      <c r="D275" s="12"/>
      <c r="E275" s="12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</row>
    <row r="276">
      <c r="C276" s="15"/>
      <c r="D276" s="12"/>
      <c r="E276" s="12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</row>
    <row r="277">
      <c r="C277" s="15"/>
      <c r="D277" s="12"/>
      <c r="E277" s="12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</row>
    <row r="278">
      <c r="C278" s="15"/>
      <c r="D278" s="12"/>
      <c r="E278" s="12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</row>
    <row r="279">
      <c r="C279" s="15"/>
      <c r="D279" s="12"/>
      <c r="E279" s="12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</row>
    <row r="280">
      <c r="C280" s="15"/>
      <c r="D280" s="12"/>
      <c r="E280" s="12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</row>
    <row r="281">
      <c r="C281" s="15"/>
      <c r="D281" s="12"/>
      <c r="E281" s="12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</row>
    <row r="282">
      <c r="C282" s="15"/>
      <c r="D282" s="12"/>
      <c r="E282" s="12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</row>
    <row r="283">
      <c r="C283" s="15"/>
      <c r="D283" s="12"/>
      <c r="E283" s="12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</row>
    <row r="284">
      <c r="C284" s="15"/>
      <c r="D284" s="12"/>
      <c r="E284" s="12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</row>
    <row r="285">
      <c r="C285" s="15"/>
      <c r="D285" s="12"/>
      <c r="E285" s="12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</row>
    <row r="286">
      <c r="C286" s="15"/>
      <c r="D286" s="12"/>
      <c r="E286" s="12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</row>
    <row r="287">
      <c r="C287" s="15"/>
      <c r="D287" s="12"/>
      <c r="E287" s="12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</row>
    <row r="288">
      <c r="C288" s="15"/>
      <c r="D288" s="12"/>
      <c r="E288" s="12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</row>
    <row r="289">
      <c r="C289" s="15"/>
      <c r="D289" s="12"/>
      <c r="E289" s="12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</row>
    <row r="290">
      <c r="C290" s="15"/>
      <c r="D290" s="12"/>
      <c r="E290" s="12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</row>
    <row r="291">
      <c r="C291" s="15"/>
      <c r="D291" s="12"/>
      <c r="E291" s="12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</row>
    <row r="292">
      <c r="C292" s="15"/>
      <c r="D292" s="12"/>
      <c r="E292" s="12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</row>
    <row r="293">
      <c r="C293" s="15"/>
      <c r="D293" s="12"/>
      <c r="E293" s="12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</row>
    <row r="294">
      <c r="C294" s="15"/>
      <c r="D294" s="12"/>
      <c r="E294" s="12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</row>
    <row r="295">
      <c r="C295" s="15"/>
      <c r="D295" s="12"/>
      <c r="E295" s="12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</row>
    <row r="296">
      <c r="C296" s="15"/>
      <c r="D296" s="12"/>
      <c r="E296" s="12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</row>
    <row r="297">
      <c r="C297" s="15"/>
      <c r="D297" s="12"/>
      <c r="E297" s="12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</row>
    <row r="298">
      <c r="C298" s="15"/>
      <c r="D298" s="12"/>
      <c r="E298" s="12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</row>
    <row r="299">
      <c r="C299" s="15"/>
      <c r="D299" s="12"/>
      <c r="E299" s="12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</row>
    <row r="300">
      <c r="C300" s="15"/>
      <c r="D300" s="12"/>
      <c r="E300" s="12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</row>
    <row r="301">
      <c r="C301" s="15"/>
      <c r="D301" s="12"/>
      <c r="E301" s="12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</row>
    <row r="302">
      <c r="C302" s="15"/>
      <c r="D302" s="12"/>
      <c r="E302" s="12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</row>
    <row r="303">
      <c r="C303" s="15"/>
      <c r="D303" s="12"/>
      <c r="E303" s="12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</row>
    <row r="304">
      <c r="C304" s="15"/>
      <c r="D304" s="12"/>
      <c r="E304" s="12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</row>
    <row r="305">
      <c r="C305" s="15"/>
      <c r="D305" s="12"/>
      <c r="E305" s="12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</row>
    <row r="306">
      <c r="C306" s="15"/>
      <c r="D306" s="12"/>
      <c r="E306" s="12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</row>
    <row r="307">
      <c r="C307" s="15"/>
      <c r="D307" s="12"/>
      <c r="E307" s="12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</row>
    <row r="308">
      <c r="C308" s="15"/>
      <c r="D308" s="12"/>
      <c r="E308" s="12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</row>
    <row r="309">
      <c r="C309" s="15"/>
      <c r="D309" s="12"/>
      <c r="E309" s="12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</row>
    <row r="310">
      <c r="C310" s="15"/>
      <c r="D310" s="12"/>
      <c r="E310" s="12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</row>
    <row r="311">
      <c r="C311" s="15"/>
      <c r="D311" s="12"/>
      <c r="E311" s="12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</row>
    <row r="312">
      <c r="C312" s="15"/>
      <c r="D312" s="12"/>
      <c r="E312" s="12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</row>
    <row r="313">
      <c r="C313" s="15"/>
      <c r="D313" s="12"/>
      <c r="E313" s="12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</row>
    <row r="314">
      <c r="C314" s="15"/>
      <c r="D314" s="12"/>
      <c r="E314" s="12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</row>
    <row r="315">
      <c r="C315" s="15"/>
      <c r="D315" s="12"/>
      <c r="E315" s="12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</row>
    <row r="316">
      <c r="C316" s="15"/>
      <c r="D316" s="12"/>
      <c r="E316" s="12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</row>
    <row r="317">
      <c r="C317" s="15"/>
      <c r="D317" s="12"/>
      <c r="E317" s="12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</row>
    <row r="318">
      <c r="C318" s="15"/>
      <c r="D318" s="12"/>
      <c r="E318" s="12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</row>
    <row r="319">
      <c r="C319" s="15"/>
      <c r="D319" s="12"/>
      <c r="E319" s="12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</row>
    <row r="320">
      <c r="C320" s="15"/>
      <c r="D320" s="12"/>
      <c r="E320" s="12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</row>
    <row r="321">
      <c r="C321" s="15"/>
      <c r="D321" s="12"/>
      <c r="E321" s="12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</row>
    <row r="322">
      <c r="C322" s="15"/>
      <c r="D322" s="12"/>
      <c r="E322" s="12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</row>
    <row r="323">
      <c r="C323" s="15"/>
      <c r="D323" s="12"/>
      <c r="E323" s="12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</row>
    <row r="324">
      <c r="C324" s="15"/>
      <c r="D324" s="12"/>
      <c r="E324" s="12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</row>
    <row r="325">
      <c r="C325" s="15"/>
      <c r="D325" s="12"/>
      <c r="E325" s="12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</row>
    <row r="326">
      <c r="C326" s="15"/>
      <c r="D326" s="12"/>
      <c r="E326" s="12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</row>
    <row r="327">
      <c r="C327" s="15"/>
      <c r="D327" s="12"/>
      <c r="E327" s="12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</row>
    <row r="328">
      <c r="C328" s="15"/>
      <c r="D328" s="12"/>
      <c r="E328" s="12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</row>
    <row r="329">
      <c r="C329" s="15"/>
      <c r="D329" s="12"/>
      <c r="E329" s="12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</row>
    <row r="330">
      <c r="C330" s="15"/>
      <c r="D330" s="12"/>
      <c r="E330" s="12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</row>
    <row r="331">
      <c r="C331" s="15"/>
      <c r="D331" s="12"/>
      <c r="E331" s="12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</row>
    <row r="332">
      <c r="C332" s="15"/>
      <c r="D332" s="12"/>
      <c r="E332" s="12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</row>
    <row r="333">
      <c r="C333" s="15"/>
      <c r="D333" s="12"/>
      <c r="E333" s="12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</row>
    <row r="334">
      <c r="C334" s="15"/>
      <c r="D334" s="12"/>
      <c r="E334" s="12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</row>
    <row r="335">
      <c r="C335" s="15"/>
      <c r="D335" s="12"/>
      <c r="E335" s="12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</row>
    <row r="336">
      <c r="C336" s="15"/>
      <c r="D336" s="12"/>
      <c r="E336" s="12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</row>
    <row r="337">
      <c r="C337" s="15"/>
      <c r="D337" s="12"/>
      <c r="E337" s="12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</row>
    <row r="338">
      <c r="C338" s="15"/>
      <c r="D338" s="12"/>
      <c r="E338" s="12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</row>
    <row r="339">
      <c r="C339" s="15"/>
      <c r="D339" s="12"/>
      <c r="E339" s="12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</row>
    <row r="340">
      <c r="C340" s="15"/>
      <c r="D340" s="12"/>
      <c r="E340" s="12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</row>
    <row r="341">
      <c r="C341" s="15"/>
      <c r="D341" s="12"/>
      <c r="E341" s="12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</row>
    <row r="342">
      <c r="C342" s="15"/>
      <c r="D342" s="12"/>
      <c r="E342" s="12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</row>
    <row r="343">
      <c r="C343" s="15"/>
      <c r="D343" s="12"/>
      <c r="E343" s="12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</row>
    <row r="344">
      <c r="C344" s="15"/>
      <c r="D344" s="12"/>
      <c r="E344" s="12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</row>
    <row r="345">
      <c r="C345" s="15"/>
      <c r="D345" s="12"/>
      <c r="E345" s="12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</row>
    <row r="346">
      <c r="C346" s="15"/>
      <c r="D346" s="12"/>
      <c r="E346" s="12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</row>
    <row r="347">
      <c r="C347" s="15"/>
      <c r="D347" s="12"/>
      <c r="E347" s="12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</row>
    <row r="348">
      <c r="C348" s="15"/>
      <c r="D348" s="12"/>
      <c r="E348" s="12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</row>
    <row r="349">
      <c r="C349" s="15"/>
      <c r="D349" s="12"/>
      <c r="E349" s="12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</row>
    <row r="350">
      <c r="C350" s="15"/>
      <c r="D350" s="12"/>
      <c r="E350" s="12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</row>
    <row r="351">
      <c r="C351" s="15"/>
      <c r="D351" s="12"/>
      <c r="E351" s="12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</row>
    <row r="352">
      <c r="C352" s="15"/>
      <c r="D352" s="12"/>
      <c r="E352" s="12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</row>
    <row r="353">
      <c r="C353" s="15"/>
      <c r="D353" s="12"/>
      <c r="E353" s="12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</row>
    <row r="354">
      <c r="C354" s="15"/>
      <c r="D354" s="12"/>
      <c r="E354" s="12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</row>
    <row r="355">
      <c r="C355" s="15"/>
      <c r="D355" s="12"/>
      <c r="E355" s="12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</row>
    <row r="356">
      <c r="C356" s="15"/>
      <c r="D356" s="12"/>
      <c r="E356" s="12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</row>
    <row r="357">
      <c r="C357" s="15"/>
      <c r="D357" s="12"/>
      <c r="E357" s="12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</row>
    <row r="358">
      <c r="C358" s="15"/>
      <c r="D358" s="12"/>
      <c r="E358" s="12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</row>
    <row r="359">
      <c r="C359" s="15"/>
      <c r="D359" s="12"/>
      <c r="E359" s="12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</row>
    <row r="360">
      <c r="C360" s="15"/>
      <c r="D360" s="12"/>
      <c r="E360" s="12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</row>
    <row r="361">
      <c r="C361" s="15"/>
      <c r="D361" s="12"/>
      <c r="E361" s="12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</row>
    <row r="362">
      <c r="C362" s="15"/>
      <c r="D362" s="12"/>
      <c r="E362" s="12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</row>
    <row r="363">
      <c r="C363" s="15"/>
      <c r="D363" s="12"/>
      <c r="E363" s="12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</row>
    <row r="364">
      <c r="C364" s="15"/>
      <c r="D364" s="12"/>
      <c r="E364" s="12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</row>
    <row r="365">
      <c r="C365" s="15"/>
      <c r="D365" s="12"/>
      <c r="E365" s="12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</row>
    <row r="366">
      <c r="C366" s="15"/>
      <c r="D366" s="12"/>
      <c r="E366" s="12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</row>
    <row r="367">
      <c r="C367" s="15"/>
      <c r="D367" s="12"/>
      <c r="E367" s="12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</row>
    <row r="368">
      <c r="C368" s="15"/>
      <c r="D368" s="12"/>
      <c r="E368" s="12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</row>
    <row r="369">
      <c r="C369" s="15"/>
      <c r="D369" s="12"/>
      <c r="E369" s="12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</row>
    <row r="370">
      <c r="C370" s="15"/>
      <c r="D370" s="12"/>
      <c r="E370" s="12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</row>
    <row r="371">
      <c r="C371" s="15"/>
      <c r="D371" s="12"/>
      <c r="E371" s="12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</row>
    <row r="372">
      <c r="C372" s="15"/>
      <c r="D372" s="12"/>
      <c r="E372" s="12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</row>
    <row r="373">
      <c r="C373" s="15"/>
      <c r="D373" s="12"/>
      <c r="E373" s="12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</row>
    <row r="374">
      <c r="C374" s="15"/>
      <c r="D374" s="12"/>
      <c r="E374" s="12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</row>
    <row r="375">
      <c r="C375" s="15"/>
      <c r="D375" s="12"/>
      <c r="E375" s="12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</row>
    <row r="376">
      <c r="C376" s="15"/>
      <c r="D376" s="12"/>
      <c r="E376" s="12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</row>
    <row r="377">
      <c r="C377" s="15"/>
      <c r="D377" s="12"/>
      <c r="E377" s="12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</row>
    <row r="378">
      <c r="C378" s="15"/>
      <c r="D378" s="12"/>
      <c r="E378" s="12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</row>
    <row r="379">
      <c r="C379" s="15"/>
      <c r="D379" s="12"/>
      <c r="E379" s="12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</row>
    <row r="380">
      <c r="C380" s="15"/>
      <c r="D380" s="12"/>
      <c r="E380" s="12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</row>
    <row r="381">
      <c r="C381" s="15"/>
      <c r="D381" s="12"/>
      <c r="E381" s="12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</row>
    <row r="382">
      <c r="C382" s="15"/>
      <c r="D382" s="12"/>
      <c r="E382" s="12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</row>
    <row r="383">
      <c r="C383" s="15"/>
      <c r="D383" s="12"/>
      <c r="E383" s="12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</row>
    <row r="384">
      <c r="C384" s="15"/>
      <c r="D384" s="12"/>
      <c r="E384" s="12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</row>
    <row r="385">
      <c r="C385" s="15"/>
      <c r="D385" s="12"/>
      <c r="E385" s="12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</row>
    <row r="386">
      <c r="C386" s="15"/>
      <c r="D386" s="12"/>
      <c r="E386" s="12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</row>
    <row r="387">
      <c r="C387" s="15"/>
      <c r="D387" s="12"/>
      <c r="E387" s="12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</row>
    <row r="388">
      <c r="C388" s="15"/>
      <c r="D388" s="12"/>
      <c r="E388" s="12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</row>
    <row r="389">
      <c r="C389" s="15"/>
      <c r="D389" s="12"/>
      <c r="E389" s="12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</row>
    <row r="390">
      <c r="C390" s="15"/>
      <c r="D390" s="12"/>
      <c r="E390" s="12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</row>
    <row r="391">
      <c r="C391" s="15"/>
      <c r="D391" s="12"/>
      <c r="E391" s="12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</row>
    <row r="392">
      <c r="C392" s="15"/>
      <c r="D392" s="12"/>
      <c r="E392" s="12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</row>
    <row r="393">
      <c r="C393" s="15"/>
      <c r="D393" s="12"/>
      <c r="E393" s="12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</row>
    <row r="394">
      <c r="C394" s="15"/>
      <c r="D394" s="12"/>
      <c r="E394" s="12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</row>
    <row r="395">
      <c r="C395" s="15"/>
      <c r="D395" s="12"/>
      <c r="E395" s="12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</row>
    <row r="396">
      <c r="C396" s="15"/>
      <c r="D396" s="12"/>
      <c r="E396" s="12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</row>
    <row r="397">
      <c r="C397" s="15"/>
      <c r="D397" s="12"/>
      <c r="E397" s="12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</row>
    <row r="398">
      <c r="C398" s="15"/>
      <c r="D398" s="12"/>
      <c r="E398" s="12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</row>
    <row r="399">
      <c r="C399" s="15"/>
      <c r="D399" s="12"/>
      <c r="E399" s="12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</row>
    <row r="400">
      <c r="C400" s="15"/>
      <c r="D400" s="12"/>
      <c r="E400" s="12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</row>
    <row r="401">
      <c r="C401" s="15"/>
      <c r="D401" s="12"/>
      <c r="E401" s="12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</row>
    <row r="402">
      <c r="C402" s="15"/>
      <c r="D402" s="12"/>
      <c r="E402" s="12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</row>
    <row r="403">
      <c r="C403" s="15"/>
      <c r="D403" s="12"/>
      <c r="E403" s="12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</row>
    <row r="404">
      <c r="C404" s="15"/>
      <c r="D404" s="12"/>
      <c r="E404" s="12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</row>
    <row r="405">
      <c r="C405" s="15"/>
      <c r="D405" s="12"/>
      <c r="E405" s="12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</row>
    <row r="406">
      <c r="C406" s="15"/>
      <c r="D406" s="12"/>
      <c r="E406" s="12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</row>
    <row r="407">
      <c r="C407" s="15"/>
      <c r="D407" s="12"/>
      <c r="E407" s="12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</row>
    <row r="408">
      <c r="C408" s="15"/>
      <c r="D408" s="12"/>
      <c r="E408" s="12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</row>
    <row r="409">
      <c r="C409" s="15"/>
      <c r="D409" s="12"/>
      <c r="E409" s="12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</row>
    <row r="410">
      <c r="C410" s="15"/>
      <c r="D410" s="12"/>
      <c r="E410" s="12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</row>
    <row r="411">
      <c r="C411" s="15"/>
      <c r="D411" s="12"/>
      <c r="E411" s="12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</row>
    <row r="412">
      <c r="C412" s="15"/>
      <c r="D412" s="12"/>
      <c r="E412" s="12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</row>
    <row r="413">
      <c r="C413" s="15"/>
      <c r="D413" s="12"/>
      <c r="E413" s="12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</row>
    <row r="414">
      <c r="C414" s="15"/>
      <c r="D414" s="12"/>
      <c r="E414" s="12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</row>
    <row r="415">
      <c r="C415" s="15"/>
      <c r="D415" s="12"/>
      <c r="E415" s="12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</row>
    <row r="416">
      <c r="C416" s="15"/>
      <c r="D416" s="12"/>
      <c r="E416" s="12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</row>
    <row r="417">
      <c r="C417" s="15"/>
      <c r="D417" s="12"/>
      <c r="E417" s="12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</row>
    <row r="418">
      <c r="C418" s="15"/>
      <c r="D418" s="12"/>
      <c r="E418" s="12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</row>
    <row r="419">
      <c r="C419" s="15"/>
      <c r="D419" s="12"/>
      <c r="E419" s="12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</row>
    <row r="420">
      <c r="C420" s="15"/>
      <c r="D420" s="12"/>
      <c r="E420" s="12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</row>
    <row r="421">
      <c r="C421" s="15"/>
      <c r="D421" s="12"/>
      <c r="E421" s="12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</row>
    <row r="422">
      <c r="C422" s="15"/>
      <c r="D422" s="12"/>
      <c r="E422" s="12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</row>
    <row r="423">
      <c r="C423" s="15"/>
      <c r="D423" s="12"/>
      <c r="E423" s="12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</row>
    <row r="424">
      <c r="C424" s="15"/>
      <c r="D424" s="12"/>
      <c r="E424" s="12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</row>
    <row r="425">
      <c r="C425" s="15"/>
      <c r="D425" s="12"/>
      <c r="E425" s="12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</row>
    <row r="426">
      <c r="C426" s="15"/>
      <c r="D426" s="12"/>
      <c r="E426" s="12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</row>
    <row r="427">
      <c r="C427" s="15"/>
      <c r="D427" s="12"/>
      <c r="E427" s="12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</row>
    <row r="428">
      <c r="C428" s="15"/>
      <c r="D428" s="12"/>
      <c r="E428" s="12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</row>
    <row r="429">
      <c r="C429" s="15"/>
      <c r="D429" s="12"/>
      <c r="E429" s="12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</row>
    <row r="430">
      <c r="C430" s="15"/>
      <c r="D430" s="12"/>
      <c r="E430" s="12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</row>
    <row r="431">
      <c r="C431" s="15"/>
      <c r="D431" s="12"/>
      <c r="E431" s="12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</row>
    <row r="432">
      <c r="C432" s="15"/>
      <c r="D432" s="12"/>
      <c r="E432" s="12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</row>
    <row r="433">
      <c r="C433" s="15"/>
      <c r="D433" s="12"/>
      <c r="E433" s="12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</row>
    <row r="434">
      <c r="C434" s="15"/>
      <c r="D434" s="12"/>
      <c r="E434" s="12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</row>
    <row r="435">
      <c r="C435" s="15"/>
      <c r="D435" s="12"/>
      <c r="E435" s="12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</row>
    <row r="436">
      <c r="C436" s="15"/>
      <c r="D436" s="12"/>
      <c r="E436" s="12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</row>
    <row r="437">
      <c r="C437" s="15"/>
      <c r="D437" s="12"/>
      <c r="E437" s="12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</row>
    <row r="438">
      <c r="C438" s="15"/>
      <c r="D438" s="12"/>
      <c r="E438" s="12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</row>
    <row r="439">
      <c r="C439" s="15"/>
      <c r="D439" s="12"/>
      <c r="E439" s="12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</row>
    <row r="440">
      <c r="C440" s="15"/>
      <c r="D440" s="12"/>
      <c r="E440" s="12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</row>
    <row r="441">
      <c r="C441" s="15"/>
      <c r="D441" s="12"/>
      <c r="E441" s="12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</row>
    <row r="442">
      <c r="C442" s="15"/>
      <c r="D442" s="12"/>
      <c r="E442" s="12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</row>
    <row r="443">
      <c r="C443" s="15"/>
      <c r="D443" s="12"/>
      <c r="E443" s="12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</row>
    <row r="444">
      <c r="C444" s="15"/>
      <c r="D444" s="12"/>
      <c r="E444" s="12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</row>
    <row r="445">
      <c r="C445" s="15"/>
      <c r="D445" s="12"/>
      <c r="E445" s="12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</row>
    <row r="446">
      <c r="C446" s="15"/>
      <c r="D446" s="12"/>
      <c r="E446" s="12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</row>
    <row r="447">
      <c r="C447" s="15"/>
      <c r="D447" s="12"/>
      <c r="E447" s="12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</row>
    <row r="448">
      <c r="C448" s="15"/>
      <c r="D448" s="12"/>
      <c r="E448" s="12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</row>
    <row r="449">
      <c r="C449" s="15"/>
      <c r="D449" s="12"/>
      <c r="E449" s="12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</row>
    <row r="450">
      <c r="C450" s="15"/>
      <c r="D450" s="12"/>
      <c r="E450" s="12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</row>
    <row r="451">
      <c r="C451" s="15"/>
      <c r="D451" s="12"/>
      <c r="E451" s="12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</row>
    <row r="452">
      <c r="C452" s="15"/>
      <c r="D452" s="12"/>
      <c r="E452" s="12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</row>
    <row r="453">
      <c r="C453" s="15"/>
      <c r="D453" s="12"/>
      <c r="E453" s="12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</row>
    <row r="454">
      <c r="C454" s="15"/>
      <c r="D454" s="12"/>
      <c r="E454" s="12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</row>
    <row r="455">
      <c r="C455" s="15"/>
      <c r="D455" s="12"/>
      <c r="E455" s="12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</row>
    <row r="456">
      <c r="C456" s="15"/>
      <c r="D456" s="12"/>
      <c r="E456" s="12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</row>
    <row r="457">
      <c r="C457" s="15"/>
      <c r="D457" s="12"/>
      <c r="E457" s="12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</row>
    <row r="458">
      <c r="C458" s="15"/>
      <c r="D458" s="12"/>
      <c r="E458" s="12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</row>
    <row r="459">
      <c r="C459" s="15"/>
      <c r="D459" s="12"/>
      <c r="E459" s="12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</row>
    <row r="460">
      <c r="C460" s="15"/>
      <c r="D460" s="12"/>
      <c r="E460" s="12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</row>
    <row r="461">
      <c r="C461" s="15"/>
      <c r="D461" s="12"/>
      <c r="E461" s="12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</row>
    <row r="462">
      <c r="C462" s="15"/>
      <c r="D462" s="12"/>
      <c r="E462" s="12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</row>
    <row r="463">
      <c r="C463" s="15"/>
      <c r="D463" s="12"/>
      <c r="E463" s="12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</row>
    <row r="464">
      <c r="C464" s="15"/>
      <c r="D464" s="12"/>
      <c r="E464" s="12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</row>
    <row r="465">
      <c r="C465" s="15"/>
      <c r="D465" s="12"/>
      <c r="E465" s="12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</row>
    <row r="466">
      <c r="C466" s="15"/>
      <c r="D466" s="12"/>
      <c r="E466" s="12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</row>
    <row r="467">
      <c r="C467" s="15"/>
      <c r="D467" s="12"/>
      <c r="E467" s="12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</row>
    <row r="468">
      <c r="C468" s="15"/>
      <c r="D468" s="12"/>
      <c r="E468" s="12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</row>
    <row r="469">
      <c r="C469" s="15"/>
      <c r="D469" s="12"/>
      <c r="E469" s="12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</row>
    <row r="470">
      <c r="C470" s="15"/>
      <c r="D470" s="12"/>
      <c r="E470" s="12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</row>
    <row r="471">
      <c r="C471" s="15"/>
      <c r="D471" s="12"/>
      <c r="E471" s="12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</row>
    <row r="472">
      <c r="C472" s="15"/>
      <c r="D472" s="12"/>
      <c r="E472" s="12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</row>
    <row r="473">
      <c r="C473" s="15"/>
      <c r="D473" s="12"/>
      <c r="E473" s="12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</row>
    <row r="474">
      <c r="C474" s="15"/>
      <c r="D474" s="12"/>
      <c r="E474" s="12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</row>
    <row r="475">
      <c r="C475" s="15"/>
      <c r="D475" s="12"/>
      <c r="E475" s="12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</row>
    <row r="476">
      <c r="C476" s="15"/>
      <c r="D476" s="12"/>
      <c r="E476" s="12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</row>
    <row r="477">
      <c r="C477" s="15"/>
      <c r="D477" s="12"/>
      <c r="E477" s="12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</row>
    <row r="478">
      <c r="C478" s="15"/>
      <c r="D478" s="12"/>
      <c r="E478" s="12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</row>
    <row r="479">
      <c r="C479" s="15"/>
      <c r="D479" s="12"/>
      <c r="E479" s="12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</row>
    <row r="480">
      <c r="C480" s="15"/>
      <c r="D480" s="12"/>
      <c r="E480" s="12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</row>
    <row r="481">
      <c r="C481" s="15"/>
      <c r="D481" s="12"/>
      <c r="E481" s="12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</row>
    <row r="482">
      <c r="C482" s="15"/>
      <c r="D482" s="12"/>
      <c r="E482" s="12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</row>
    <row r="483">
      <c r="C483" s="15"/>
      <c r="D483" s="12"/>
      <c r="E483" s="12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</row>
    <row r="484">
      <c r="C484" s="15"/>
      <c r="D484" s="12"/>
      <c r="E484" s="12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</row>
    <row r="485">
      <c r="C485" s="15"/>
      <c r="D485" s="12"/>
      <c r="E485" s="12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</row>
    <row r="486">
      <c r="C486" s="15"/>
      <c r="D486" s="12"/>
      <c r="E486" s="12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</row>
    <row r="487">
      <c r="C487" s="15"/>
      <c r="D487" s="12"/>
      <c r="E487" s="12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</row>
    <row r="488">
      <c r="C488" s="15"/>
      <c r="D488" s="12"/>
      <c r="E488" s="12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</row>
    <row r="489">
      <c r="C489" s="15"/>
      <c r="D489" s="12"/>
      <c r="E489" s="12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</row>
    <row r="490">
      <c r="C490" s="15"/>
      <c r="D490" s="12"/>
      <c r="E490" s="12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</row>
    <row r="491">
      <c r="C491" s="15"/>
      <c r="D491" s="12"/>
      <c r="E491" s="12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</row>
    <row r="492">
      <c r="C492" s="15"/>
      <c r="D492" s="12"/>
      <c r="E492" s="12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</row>
    <row r="493">
      <c r="C493" s="15"/>
      <c r="D493" s="12"/>
      <c r="E493" s="12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</row>
    <row r="494">
      <c r="C494" s="15"/>
      <c r="D494" s="12"/>
      <c r="E494" s="12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</row>
    <row r="495">
      <c r="C495" s="15"/>
      <c r="D495" s="12"/>
      <c r="E495" s="12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</row>
    <row r="496">
      <c r="C496" s="15"/>
      <c r="D496" s="12"/>
      <c r="E496" s="12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</row>
    <row r="497">
      <c r="C497" s="15"/>
      <c r="D497" s="12"/>
      <c r="E497" s="12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</row>
    <row r="498">
      <c r="C498" s="15"/>
      <c r="D498" s="12"/>
      <c r="E498" s="12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</row>
    <row r="499">
      <c r="C499" s="15"/>
      <c r="D499" s="12"/>
      <c r="E499" s="12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</row>
    <row r="500">
      <c r="C500" s="15"/>
      <c r="D500" s="12"/>
      <c r="E500" s="12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</row>
    <row r="501">
      <c r="C501" s="15"/>
      <c r="D501" s="12"/>
      <c r="E501" s="12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</row>
    <row r="502">
      <c r="C502" s="15"/>
      <c r="D502" s="12"/>
      <c r="E502" s="12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</row>
    <row r="503">
      <c r="C503" s="15"/>
      <c r="D503" s="12"/>
      <c r="E503" s="12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</row>
    <row r="504">
      <c r="C504" s="15"/>
      <c r="D504" s="12"/>
      <c r="E504" s="12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</row>
    <row r="505">
      <c r="C505" s="15"/>
      <c r="D505" s="12"/>
      <c r="E505" s="12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</row>
    <row r="506">
      <c r="C506" s="15"/>
      <c r="D506" s="12"/>
      <c r="E506" s="12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</row>
    <row r="507">
      <c r="C507" s="15"/>
      <c r="D507" s="12"/>
      <c r="E507" s="12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</row>
    <row r="508">
      <c r="C508" s="15"/>
      <c r="D508" s="12"/>
      <c r="E508" s="12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</row>
    <row r="509">
      <c r="C509" s="15"/>
      <c r="D509" s="12"/>
      <c r="E509" s="12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</row>
    <row r="510">
      <c r="C510" s="15"/>
      <c r="D510" s="12"/>
      <c r="E510" s="12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</row>
    <row r="511">
      <c r="C511" s="15"/>
      <c r="D511" s="12"/>
      <c r="E511" s="12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</row>
    <row r="512">
      <c r="C512" s="15"/>
      <c r="D512" s="12"/>
      <c r="E512" s="12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</row>
    <row r="513">
      <c r="C513" s="15"/>
      <c r="D513" s="12"/>
      <c r="E513" s="12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</row>
    <row r="514">
      <c r="C514" s="15"/>
      <c r="D514" s="12"/>
      <c r="E514" s="12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</row>
    <row r="515">
      <c r="C515" s="15"/>
      <c r="D515" s="12"/>
      <c r="E515" s="12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</row>
    <row r="516">
      <c r="C516" s="15"/>
      <c r="D516" s="12"/>
      <c r="E516" s="12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</row>
    <row r="517">
      <c r="C517" s="15"/>
      <c r="D517" s="12"/>
      <c r="E517" s="12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</row>
    <row r="518">
      <c r="C518" s="15"/>
      <c r="D518" s="12"/>
      <c r="E518" s="12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</row>
    <row r="519">
      <c r="C519" s="15"/>
      <c r="D519" s="12"/>
      <c r="E519" s="12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</row>
    <row r="520">
      <c r="C520" s="15"/>
      <c r="D520" s="12"/>
      <c r="E520" s="12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</row>
    <row r="521">
      <c r="C521" s="15"/>
      <c r="D521" s="12"/>
      <c r="E521" s="12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</row>
    <row r="522">
      <c r="C522" s="15"/>
      <c r="D522" s="12"/>
      <c r="E522" s="12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</row>
    <row r="523">
      <c r="C523" s="15"/>
      <c r="D523" s="12"/>
      <c r="E523" s="12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</row>
    <row r="524">
      <c r="C524" s="15"/>
      <c r="D524" s="12"/>
      <c r="E524" s="12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</row>
    <row r="525">
      <c r="C525" s="15"/>
      <c r="D525" s="12"/>
      <c r="E525" s="12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</row>
    <row r="526">
      <c r="C526" s="15"/>
      <c r="D526" s="12"/>
      <c r="E526" s="12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</row>
    <row r="527">
      <c r="C527" s="15"/>
      <c r="D527" s="12"/>
      <c r="E527" s="12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</row>
    <row r="528">
      <c r="C528" s="15"/>
      <c r="D528" s="12"/>
      <c r="E528" s="12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</row>
    <row r="529">
      <c r="C529" s="15"/>
      <c r="D529" s="12"/>
      <c r="E529" s="12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</row>
    <row r="530">
      <c r="C530" s="15"/>
      <c r="D530" s="12"/>
      <c r="E530" s="12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</row>
    <row r="531">
      <c r="C531" s="15"/>
      <c r="D531" s="12"/>
      <c r="E531" s="12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</row>
    <row r="532">
      <c r="C532" s="15"/>
      <c r="D532" s="12"/>
      <c r="E532" s="12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</row>
    <row r="533">
      <c r="C533" s="15"/>
      <c r="D533" s="12"/>
      <c r="E533" s="12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</row>
    <row r="534">
      <c r="C534" s="15"/>
      <c r="D534" s="12"/>
      <c r="E534" s="12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</row>
    <row r="535">
      <c r="C535" s="15"/>
      <c r="D535" s="12"/>
      <c r="E535" s="12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</row>
    <row r="536">
      <c r="C536" s="15"/>
      <c r="D536" s="12"/>
      <c r="E536" s="12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</row>
    <row r="537">
      <c r="C537" s="15"/>
      <c r="D537" s="12"/>
      <c r="E537" s="12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</row>
    <row r="538">
      <c r="C538" s="15"/>
      <c r="D538" s="12"/>
      <c r="E538" s="12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</row>
    <row r="539">
      <c r="C539" s="15"/>
      <c r="D539" s="12"/>
      <c r="E539" s="12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</row>
    <row r="540">
      <c r="C540" s="15"/>
      <c r="D540" s="12"/>
      <c r="E540" s="12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</row>
    <row r="541">
      <c r="C541" s="15"/>
      <c r="D541" s="12"/>
      <c r="E541" s="12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</row>
    <row r="542">
      <c r="C542" s="15"/>
      <c r="D542" s="12"/>
      <c r="E542" s="12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</row>
    <row r="543">
      <c r="C543" s="15"/>
      <c r="D543" s="12"/>
      <c r="E543" s="12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</row>
    <row r="544">
      <c r="C544" s="15"/>
      <c r="D544" s="12"/>
      <c r="E544" s="12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</row>
    <row r="545">
      <c r="C545" s="15"/>
      <c r="D545" s="12"/>
      <c r="E545" s="12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</row>
    <row r="546">
      <c r="C546" s="15"/>
      <c r="D546" s="12"/>
      <c r="E546" s="12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</row>
    <row r="547">
      <c r="C547" s="15"/>
      <c r="D547" s="12"/>
      <c r="E547" s="12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</row>
    <row r="548">
      <c r="C548" s="15"/>
      <c r="D548" s="12"/>
      <c r="E548" s="12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</row>
    <row r="549">
      <c r="C549" s="15"/>
      <c r="D549" s="12"/>
      <c r="E549" s="12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</row>
    <row r="550">
      <c r="C550" s="15"/>
      <c r="D550" s="12"/>
      <c r="E550" s="12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</row>
    <row r="551">
      <c r="C551" s="15"/>
      <c r="D551" s="12"/>
      <c r="E551" s="12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</row>
    <row r="552">
      <c r="C552" s="15"/>
      <c r="D552" s="12"/>
      <c r="E552" s="12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</row>
    <row r="553">
      <c r="C553" s="15"/>
      <c r="D553" s="12"/>
      <c r="E553" s="12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</row>
    <row r="554">
      <c r="C554" s="15"/>
      <c r="D554" s="12"/>
      <c r="E554" s="12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</row>
    <row r="555">
      <c r="C555" s="15"/>
      <c r="D555" s="12"/>
      <c r="E555" s="12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</row>
    <row r="556">
      <c r="C556" s="15"/>
      <c r="D556" s="12"/>
      <c r="E556" s="12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</row>
    <row r="557">
      <c r="C557" s="15"/>
      <c r="D557" s="12"/>
      <c r="E557" s="12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</row>
    <row r="558">
      <c r="C558" s="15"/>
      <c r="D558" s="12"/>
      <c r="E558" s="12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</row>
    <row r="559">
      <c r="C559" s="15"/>
      <c r="D559" s="12"/>
      <c r="E559" s="12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</row>
    <row r="560">
      <c r="C560" s="15"/>
      <c r="D560" s="12"/>
      <c r="E560" s="12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</row>
    <row r="561">
      <c r="C561" s="15"/>
      <c r="D561" s="12"/>
      <c r="E561" s="12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</row>
    <row r="562">
      <c r="C562" s="15"/>
      <c r="D562" s="12"/>
      <c r="E562" s="12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</row>
    <row r="563">
      <c r="C563" s="15"/>
      <c r="D563" s="12"/>
      <c r="E563" s="12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</row>
    <row r="564">
      <c r="C564" s="15"/>
      <c r="D564" s="12"/>
      <c r="E564" s="12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</row>
    <row r="565">
      <c r="C565" s="15"/>
      <c r="D565" s="12"/>
      <c r="E565" s="12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</row>
    <row r="566">
      <c r="C566" s="15"/>
      <c r="D566" s="12"/>
      <c r="E566" s="12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</row>
    <row r="567">
      <c r="C567" s="15"/>
      <c r="D567" s="12"/>
      <c r="E567" s="12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</row>
    <row r="568">
      <c r="C568" s="15"/>
      <c r="D568" s="12"/>
      <c r="E568" s="12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</row>
    <row r="569">
      <c r="C569" s="15"/>
      <c r="D569" s="12"/>
      <c r="E569" s="12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</row>
    <row r="570">
      <c r="C570" s="15"/>
      <c r="D570" s="12"/>
      <c r="E570" s="12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</row>
    <row r="571">
      <c r="C571" s="15"/>
      <c r="D571" s="12"/>
      <c r="E571" s="12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</row>
    <row r="572">
      <c r="C572" s="15"/>
      <c r="D572" s="12"/>
      <c r="E572" s="12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</row>
    <row r="573">
      <c r="C573" s="15"/>
      <c r="D573" s="12"/>
      <c r="E573" s="12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</row>
    <row r="574">
      <c r="C574" s="15"/>
      <c r="D574" s="12"/>
      <c r="E574" s="12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</row>
    <row r="575">
      <c r="C575" s="15"/>
      <c r="D575" s="12"/>
      <c r="E575" s="12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</row>
    <row r="576">
      <c r="C576" s="15"/>
      <c r="D576" s="12"/>
      <c r="E576" s="12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</row>
    <row r="577">
      <c r="C577" s="15"/>
      <c r="D577" s="12"/>
      <c r="E577" s="12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</row>
    <row r="578">
      <c r="C578" s="15"/>
      <c r="D578" s="12"/>
      <c r="E578" s="12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</row>
    <row r="579">
      <c r="C579" s="15"/>
      <c r="D579" s="12"/>
      <c r="E579" s="12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</row>
    <row r="580">
      <c r="C580" s="15"/>
      <c r="D580" s="12"/>
      <c r="E580" s="12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</row>
    <row r="581">
      <c r="C581" s="15"/>
      <c r="D581" s="12"/>
      <c r="E581" s="12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</row>
    <row r="582">
      <c r="C582" s="15"/>
      <c r="D582" s="12"/>
      <c r="E582" s="12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</row>
    <row r="583">
      <c r="C583" s="15"/>
      <c r="D583" s="12"/>
      <c r="E583" s="12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</row>
    <row r="584">
      <c r="C584" s="15"/>
      <c r="D584" s="12"/>
      <c r="E584" s="12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</row>
    <row r="585">
      <c r="C585" s="15"/>
      <c r="D585" s="12"/>
      <c r="E585" s="12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</row>
    <row r="586">
      <c r="C586" s="15"/>
      <c r="D586" s="12"/>
      <c r="E586" s="12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</row>
    <row r="587">
      <c r="C587" s="15"/>
      <c r="D587" s="12"/>
      <c r="E587" s="12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</row>
    <row r="588">
      <c r="C588" s="15"/>
      <c r="D588" s="12"/>
      <c r="E588" s="12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</row>
    <row r="589">
      <c r="C589" s="15"/>
      <c r="D589" s="12"/>
      <c r="E589" s="12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</row>
    <row r="590">
      <c r="C590" s="15"/>
      <c r="D590" s="12"/>
      <c r="E590" s="12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</row>
    <row r="591">
      <c r="C591" s="15"/>
      <c r="D591" s="12"/>
      <c r="E591" s="12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</row>
    <row r="592">
      <c r="C592" s="15"/>
      <c r="D592" s="12"/>
      <c r="E592" s="12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</row>
    <row r="593">
      <c r="C593" s="15"/>
      <c r="D593" s="12"/>
      <c r="E593" s="12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</row>
    <row r="594">
      <c r="C594" s="15"/>
      <c r="D594" s="12"/>
      <c r="E594" s="12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</row>
    <row r="595">
      <c r="C595" s="15"/>
      <c r="D595" s="12"/>
      <c r="E595" s="12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</row>
    <row r="596">
      <c r="C596" s="15"/>
      <c r="D596" s="12"/>
      <c r="E596" s="12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</row>
    <row r="597">
      <c r="C597" s="15"/>
      <c r="D597" s="12"/>
      <c r="E597" s="12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</row>
    <row r="598">
      <c r="C598" s="15"/>
      <c r="D598" s="12"/>
      <c r="E598" s="12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</row>
    <row r="599">
      <c r="C599" s="15"/>
      <c r="D599" s="12"/>
      <c r="E599" s="12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</row>
    <row r="600">
      <c r="C600" s="15"/>
      <c r="D600" s="12"/>
      <c r="E600" s="12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</row>
    <row r="601">
      <c r="C601" s="15"/>
      <c r="D601" s="12"/>
      <c r="E601" s="12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</row>
    <row r="602">
      <c r="C602" s="15"/>
      <c r="D602" s="12"/>
      <c r="E602" s="12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</row>
    <row r="603">
      <c r="C603" s="15"/>
      <c r="D603" s="12"/>
      <c r="E603" s="12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</row>
    <row r="604">
      <c r="C604" s="15"/>
      <c r="D604" s="12"/>
      <c r="E604" s="12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</row>
    <row r="605">
      <c r="C605" s="15"/>
      <c r="D605" s="12"/>
      <c r="E605" s="12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</row>
    <row r="606">
      <c r="C606" s="15"/>
      <c r="D606" s="12"/>
      <c r="E606" s="12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</row>
    <row r="607">
      <c r="C607" s="15"/>
      <c r="D607" s="12"/>
      <c r="E607" s="12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</row>
    <row r="608">
      <c r="C608" s="15"/>
      <c r="D608" s="12"/>
      <c r="E608" s="12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</row>
    <row r="609">
      <c r="C609" s="15"/>
      <c r="D609" s="12"/>
      <c r="E609" s="12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</row>
    <row r="610">
      <c r="C610" s="15"/>
      <c r="D610" s="12"/>
      <c r="E610" s="12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</row>
    <row r="611">
      <c r="C611" s="15"/>
      <c r="D611" s="12"/>
      <c r="E611" s="12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</row>
    <row r="612">
      <c r="C612" s="15"/>
      <c r="D612" s="12"/>
      <c r="E612" s="12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</row>
    <row r="613">
      <c r="C613" s="15"/>
      <c r="D613" s="12"/>
      <c r="E613" s="12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</row>
    <row r="614">
      <c r="C614" s="15"/>
      <c r="D614" s="12"/>
      <c r="E614" s="12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</row>
    <row r="615">
      <c r="C615" s="15"/>
      <c r="D615" s="12"/>
      <c r="E615" s="12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</row>
    <row r="616">
      <c r="C616" s="15"/>
      <c r="D616" s="12"/>
      <c r="E616" s="12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</row>
    <row r="617">
      <c r="C617" s="15"/>
      <c r="D617" s="12"/>
      <c r="E617" s="12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</row>
    <row r="618">
      <c r="C618" s="15"/>
      <c r="D618" s="12"/>
      <c r="E618" s="12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</row>
    <row r="619">
      <c r="C619" s="15"/>
      <c r="D619" s="12"/>
      <c r="E619" s="12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</row>
    <row r="620">
      <c r="C620" s="15"/>
      <c r="D620" s="12"/>
      <c r="E620" s="12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</row>
    <row r="621">
      <c r="C621" s="15"/>
      <c r="D621" s="12"/>
      <c r="E621" s="12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</row>
    <row r="622">
      <c r="C622" s="15"/>
      <c r="D622" s="12"/>
      <c r="E622" s="12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</row>
    <row r="623">
      <c r="C623" s="15"/>
      <c r="D623" s="12"/>
      <c r="E623" s="12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</row>
    <row r="624">
      <c r="C624" s="15"/>
      <c r="D624" s="12"/>
      <c r="E624" s="12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</row>
    <row r="625">
      <c r="C625" s="15"/>
      <c r="D625" s="12"/>
      <c r="E625" s="12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</row>
    <row r="626">
      <c r="C626" s="15"/>
      <c r="D626" s="12"/>
      <c r="E626" s="12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</row>
    <row r="627">
      <c r="C627" s="15"/>
      <c r="D627" s="12"/>
      <c r="E627" s="12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</row>
    <row r="628">
      <c r="C628" s="15"/>
      <c r="D628" s="12"/>
      <c r="E628" s="12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</row>
    <row r="629">
      <c r="C629" s="15"/>
      <c r="D629" s="12"/>
      <c r="E629" s="12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</row>
    <row r="630">
      <c r="C630" s="15"/>
      <c r="D630" s="12"/>
      <c r="E630" s="12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</row>
    <row r="631">
      <c r="C631" s="15"/>
      <c r="D631" s="12"/>
      <c r="E631" s="12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</row>
    <row r="632">
      <c r="C632" s="15"/>
      <c r="D632" s="12"/>
      <c r="E632" s="12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</row>
    <row r="633">
      <c r="C633" s="15"/>
      <c r="D633" s="12"/>
      <c r="E633" s="12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</row>
    <row r="634">
      <c r="C634" s="15"/>
      <c r="D634" s="12"/>
      <c r="E634" s="12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</row>
    <row r="635">
      <c r="C635" s="15"/>
      <c r="D635" s="12"/>
      <c r="E635" s="12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</row>
    <row r="636">
      <c r="C636" s="15"/>
      <c r="D636" s="12"/>
      <c r="E636" s="12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</row>
    <row r="637">
      <c r="C637" s="15"/>
      <c r="D637" s="12"/>
      <c r="E637" s="12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</row>
    <row r="638">
      <c r="C638" s="15"/>
      <c r="D638" s="12"/>
      <c r="E638" s="12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</row>
    <row r="639">
      <c r="C639" s="15"/>
      <c r="D639" s="12"/>
      <c r="E639" s="12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</row>
    <row r="640">
      <c r="C640" s="15"/>
      <c r="D640" s="12"/>
      <c r="E640" s="12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</row>
    <row r="641">
      <c r="C641" s="15"/>
      <c r="D641" s="12"/>
      <c r="E641" s="12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</row>
    <row r="642">
      <c r="C642" s="15"/>
      <c r="D642" s="12"/>
      <c r="E642" s="12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</row>
    <row r="643">
      <c r="C643" s="15"/>
      <c r="D643" s="12"/>
      <c r="E643" s="12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</row>
    <row r="644">
      <c r="C644" s="15"/>
      <c r="D644" s="12"/>
      <c r="E644" s="12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</row>
    <row r="645">
      <c r="C645" s="15"/>
      <c r="D645" s="12"/>
      <c r="E645" s="12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</row>
    <row r="646">
      <c r="C646" s="15"/>
      <c r="D646" s="12"/>
      <c r="E646" s="12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</row>
    <row r="647">
      <c r="C647" s="15"/>
      <c r="D647" s="12"/>
      <c r="E647" s="12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</row>
    <row r="648">
      <c r="C648" s="15"/>
      <c r="D648" s="12"/>
      <c r="E648" s="12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</row>
    <row r="649">
      <c r="C649" s="15"/>
      <c r="D649" s="12"/>
      <c r="E649" s="12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</row>
    <row r="650">
      <c r="C650" s="15"/>
      <c r="D650" s="12"/>
      <c r="E650" s="12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</row>
    <row r="651">
      <c r="C651" s="15"/>
      <c r="D651" s="12"/>
      <c r="E651" s="12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</row>
    <row r="652">
      <c r="C652" s="15"/>
      <c r="D652" s="12"/>
      <c r="E652" s="12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</row>
    <row r="653">
      <c r="C653" s="15"/>
      <c r="D653" s="12"/>
      <c r="E653" s="12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</row>
    <row r="654">
      <c r="C654" s="15"/>
      <c r="D654" s="12"/>
      <c r="E654" s="12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</row>
    <row r="655">
      <c r="C655" s="15"/>
      <c r="D655" s="12"/>
      <c r="E655" s="12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</row>
    <row r="656">
      <c r="C656" s="15"/>
      <c r="D656" s="12"/>
      <c r="E656" s="12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</row>
    <row r="657">
      <c r="C657" s="15"/>
      <c r="D657" s="12"/>
      <c r="E657" s="12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</row>
    <row r="658">
      <c r="C658" s="15"/>
      <c r="D658" s="12"/>
      <c r="E658" s="12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</row>
    <row r="659">
      <c r="C659" s="15"/>
      <c r="D659" s="12"/>
      <c r="E659" s="12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</row>
    <row r="660">
      <c r="C660" s="15"/>
      <c r="D660" s="12"/>
      <c r="E660" s="12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</row>
    <row r="661">
      <c r="C661" s="15"/>
      <c r="D661" s="12"/>
      <c r="E661" s="12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</row>
    <row r="662">
      <c r="C662" s="15"/>
      <c r="D662" s="12"/>
      <c r="E662" s="12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</row>
    <row r="663">
      <c r="C663" s="15"/>
      <c r="D663" s="12"/>
      <c r="E663" s="12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</row>
    <row r="664">
      <c r="C664" s="15"/>
      <c r="D664" s="12"/>
      <c r="E664" s="12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</row>
    <row r="665">
      <c r="C665" s="15"/>
      <c r="D665" s="12"/>
      <c r="E665" s="12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</row>
    <row r="666">
      <c r="C666" s="15"/>
      <c r="D666" s="12"/>
      <c r="E666" s="12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</row>
    <row r="667">
      <c r="C667" s="15"/>
      <c r="D667" s="12"/>
      <c r="E667" s="12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</row>
    <row r="668">
      <c r="C668" s="15"/>
      <c r="D668" s="12"/>
      <c r="E668" s="12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</row>
    <row r="669">
      <c r="C669" s="15"/>
      <c r="D669" s="12"/>
      <c r="E669" s="12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</row>
    <row r="670">
      <c r="C670" s="15"/>
      <c r="D670" s="12"/>
      <c r="E670" s="12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</row>
    <row r="671">
      <c r="C671" s="15"/>
      <c r="D671" s="12"/>
      <c r="E671" s="12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</row>
    <row r="672">
      <c r="C672" s="15"/>
      <c r="D672" s="12"/>
      <c r="E672" s="12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</row>
    <row r="673">
      <c r="C673" s="15"/>
      <c r="D673" s="12"/>
      <c r="E673" s="12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</row>
    <row r="674">
      <c r="C674" s="15"/>
      <c r="D674" s="12"/>
      <c r="E674" s="12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</row>
    <row r="675">
      <c r="C675" s="15"/>
      <c r="D675" s="12"/>
      <c r="E675" s="12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</row>
    <row r="676">
      <c r="C676" s="15"/>
      <c r="D676" s="12"/>
      <c r="E676" s="12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</row>
    <row r="677">
      <c r="C677" s="15"/>
      <c r="D677" s="12"/>
      <c r="E677" s="12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</row>
    <row r="678">
      <c r="C678" s="15"/>
      <c r="D678" s="12"/>
      <c r="E678" s="12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</row>
    <row r="679">
      <c r="C679" s="15"/>
      <c r="D679" s="12"/>
      <c r="E679" s="12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</row>
    <row r="680">
      <c r="C680" s="15"/>
      <c r="D680" s="12"/>
      <c r="E680" s="12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</row>
    <row r="681">
      <c r="C681" s="15"/>
      <c r="D681" s="12"/>
      <c r="E681" s="12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</row>
    <row r="682">
      <c r="C682" s="15"/>
      <c r="D682" s="12"/>
      <c r="E682" s="12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</row>
    <row r="683">
      <c r="C683" s="15"/>
      <c r="D683" s="12"/>
      <c r="E683" s="12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</row>
    <row r="684">
      <c r="C684" s="15"/>
      <c r="D684" s="12"/>
      <c r="E684" s="12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</row>
    <row r="685">
      <c r="C685" s="15"/>
      <c r="D685" s="12"/>
      <c r="E685" s="12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</row>
    <row r="686">
      <c r="C686" s="15"/>
      <c r="D686" s="12"/>
      <c r="E686" s="12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</row>
    <row r="687">
      <c r="C687" s="15"/>
      <c r="D687" s="12"/>
      <c r="E687" s="12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</row>
    <row r="688">
      <c r="C688" s="15"/>
      <c r="D688" s="12"/>
      <c r="E688" s="12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</row>
    <row r="689">
      <c r="C689" s="15"/>
      <c r="D689" s="12"/>
      <c r="E689" s="12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</row>
    <row r="690">
      <c r="C690" s="15"/>
      <c r="D690" s="12"/>
      <c r="E690" s="12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</row>
    <row r="691">
      <c r="C691" s="15"/>
      <c r="D691" s="12"/>
      <c r="E691" s="12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</row>
    <row r="692">
      <c r="C692" s="15"/>
      <c r="D692" s="12"/>
      <c r="E692" s="12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</row>
    <row r="693">
      <c r="C693" s="15"/>
      <c r="D693" s="12"/>
      <c r="E693" s="12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</row>
    <row r="694">
      <c r="C694" s="15"/>
      <c r="D694" s="12"/>
      <c r="E694" s="12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</row>
    <row r="695">
      <c r="C695" s="15"/>
      <c r="D695" s="12"/>
      <c r="E695" s="12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</row>
    <row r="696">
      <c r="C696" s="15"/>
      <c r="D696" s="12"/>
      <c r="E696" s="12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</row>
    <row r="697">
      <c r="C697" s="15"/>
      <c r="D697" s="12"/>
      <c r="E697" s="12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</row>
    <row r="698">
      <c r="C698" s="15"/>
      <c r="D698" s="12"/>
      <c r="E698" s="12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</row>
    <row r="699">
      <c r="C699" s="15"/>
      <c r="D699" s="12"/>
      <c r="E699" s="12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</row>
    <row r="700">
      <c r="C700" s="15"/>
      <c r="D700" s="12"/>
      <c r="E700" s="12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</row>
    <row r="701">
      <c r="C701" s="15"/>
      <c r="D701" s="12"/>
      <c r="E701" s="12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</row>
    <row r="702">
      <c r="C702" s="15"/>
      <c r="D702" s="12"/>
      <c r="E702" s="12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</row>
    <row r="703">
      <c r="C703" s="15"/>
      <c r="D703" s="12"/>
      <c r="E703" s="12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</row>
    <row r="704">
      <c r="C704" s="15"/>
      <c r="D704" s="12"/>
      <c r="E704" s="12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</row>
    <row r="705">
      <c r="C705" s="15"/>
      <c r="D705" s="12"/>
      <c r="E705" s="12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</row>
    <row r="706">
      <c r="C706" s="15"/>
      <c r="D706" s="12"/>
      <c r="E706" s="12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</row>
    <row r="707">
      <c r="C707" s="15"/>
      <c r="D707" s="12"/>
      <c r="E707" s="12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</row>
    <row r="708">
      <c r="C708" s="15"/>
      <c r="D708" s="12"/>
      <c r="E708" s="12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</row>
    <row r="709">
      <c r="C709" s="15"/>
      <c r="D709" s="12"/>
      <c r="E709" s="12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</row>
    <row r="710">
      <c r="C710" s="15"/>
      <c r="D710" s="12"/>
      <c r="E710" s="12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</row>
    <row r="711">
      <c r="C711" s="15"/>
      <c r="D711" s="12"/>
      <c r="E711" s="12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</row>
    <row r="712">
      <c r="C712" s="15"/>
      <c r="D712" s="12"/>
      <c r="E712" s="12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</row>
    <row r="713">
      <c r="C713" s="15"/>
      <c r="D713" s="12"/>
      <c r="E713" s="12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</row>
    <row r="714">
      <c r="C714" s="15"/>
      <c r="D714" s="12"/>
      <c r="E714" s="12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</row>
    <row r="715">
      <c r="C715" s="15"/>
      <c r="D715" s="12"/>
      <c r="E715" s="12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</row>
    <row r="716">
      <c r="C716" s="15"/>
      <c r="D716" s="12"/>
      <c r="E716" s="12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</row>
    <row r="717">
      <c r="C717" s="15"/>
      <c r="D717" s="12"/>
      <c r="E717" s="12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</row>
    <row r="718">
      <c r="C718" s="15"/>
      <c r="D718" s="12"/>
      <c r="E718" s="12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</row>
    <row r="719">
      <c r="C719" s="15"/>
      <c r="D719" s="12"/>
      <c r="E719" s="12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</row>
    <row r="720">
      <c r="C720" s="15"/>
      <c r="D720" s="12"/>
      <c r="E720" s="12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</row>
    <row r="721">
      <c r="C721" s="15"/>
      <c r="D721" s="12"/>
      <c r="E721" s="12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</row>
    <row r="722">
      <c r="C722" s="15"/>
      <c r="D722" s="12"/>
      <c r="E722" s="12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</row>
    <row r="723">
      <c r="C723" s="15"/>
      <c r="D723" s="12"/>
      <c r="E723" s="12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</row>
    <row r="724">
      <c r="C724" s="15"/>
      <c r="D724" s="12"/>
      <c r="E724" s="12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</row>
    <row r="725">
      <c r="C725" s="15"/>
      <c r="D725" s="12"/>
      <c r="E725" s="12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</row>
    <row r="726">
      <c r="C726" s="15"/>
      <c r="D726" s="12"/>
      <c r="E726" s="12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</row>
    <row r="727">
      <c r="C727" s="15"/>
      <c r="D727" s="12"/>
      <c r="E727" s="12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</row>
    <row r="728">
      <c r="C728" s="15"/>
      <c r="D728" s="12"/>
      <c r="E728" s="12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</row>
    <row r="729">
      <c r="C729" s="15"/>
      <c r="D729" s="12"/>
      <c r="E729" s="12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</row>
    <row r="730">
      <c r="C730" s="15"/>
      <c r="D730" s="12"/>
      <c r="E730" s="12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</row>
    <row r="731">
      <c r="C731" s="15"/>
      <c r="D731" s="12"/>
      <c r="E731" s="12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</row>
    <row r="732">
      <c r="C732" s="15"/>
      <c r="D732" s="12"/>
      <c r="E732" s="12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</row>
    <row r="733">
      <c r="C733" s="15"/>
      <c r="D733" s="12"/>
      <c r="E733" s="12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</row>
    <row r="734">
      <c r="C734" s="15"/>
      <c r="D734" s="12"/>
      <c r="E734" s="12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</row>
    <row r="735">
      <c r="C735" s="15"/>
      <c r="D735" s="12"/>
      <c r="E735" s="12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</row>
    <row r="736">
      <c r="C736" s="15"/>
      <c r="D736" s="12"/>
      <c r="E736" s="12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</row>
    <row r="737">
      <c r="C737" s="15"/>
      <c r="D737" s="12"/>
      <c r="E737" s="12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</row>
    <row r="738">
      <c r="C738" s="15"/>
      <c r="D738" s="12"/>
      <c r="E738" s="12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</row>
    <row r="739">
      <c r="C739" s="15"/>
      <c r="D739" s="12"/>
      <c r="E739" s="12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</row>
    <row r="740">
      <c r="C740" s="15"/>
      <c r="D740" s="12"/>
      <c r="E740" s="12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</row>
    <row r="741">
      <c r="C741" s="15"/>
      <c r="D741" s="12"/>
      <c r="E741" s="12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</row>
    <row r="742">
      <c r="C742" s="15"/>
      <c r="D742" s="12"/>
      <c r="E742" s="12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</row>
    <row r="743">
      <c r="C743" s="15"/>
      <c r="D743" s="12"/>
      <c r="E743" s="12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</row>
    <row r="744">
      <c r="C744" s="15"/>
      <c r="D744" s="12"/>
      <c r="E744" s="12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</row>
    <row r="745">
      <c r="C745" s="15"/>
      <c r="D745" s="12"/>
      <c r="E745" s="12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</row>
    <row r="746">
      <c r="C746" s="15"/>
      <c r="D746" s="12"/>
      <c r="E746" s="12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</row>
    <row r="747">
      <c r="C747" s="15"/>
      <c r="D747" s="12"/>
      <c r="E747" s="12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</row>
    <row r="748">
      <c r="C748" s="15"/>
      <c r="D748" s="12"/>
      <c r="E748" s="12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</row>
    <row r="749">
      <c r="C749" s="15"/>
      <c r="D749" s="12"/>
      <c r="E749" s="12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</row>
    <row r="750">
      <c r="C750" s="15"/>
      <c r="D750" s="12"/>
      <c r="E750" s="12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</row>
    <row r="751">
      <c r="C751" s="15"/>
      <c r="D751" s="12"/>
      <c r="E751" s="12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</row>
    <row r="752">
      <c r="C752" s="15"/>
      <c r="D752" s="12"/>
      <c r="E752" s="12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</row>
    <row r="753">
      <c r="C753" s="15"/>
      <c r="D753" s="12"/>
      <c r="E753" s="12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</row>
    <row r="754">
      <c r="C754" s="15"/>
      <c r="D754" s="12"/>
      <c r="E754" s="12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</row>
    <row r="755">
      <c r="C755" s="15"/>
      <c r="D755" s="12"/>
      <c r="E755" s="12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</row>
    <row r="756">
      <c r="C756" s="15"/>
      <c r="D756" s="12"/>
      <c r="E756" s="12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</row>
    <row r="757">
      <c r="C757" s="15"/>
      <c r="D757" s="12"/>
      <c r="E757" s="12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</row>
    <row r="758">
      <c r="C758" s="15"/>
      <c r="D758" s="12"/>
      <c r="E758" s="12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</row>
    <row r="759">
      <c r="C759" s="15"/>
      <c r="D759" s="12"/>
      <c r="E759" s="12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</row>
    <row r="760">
      <c r="C760" s="15"/>
      <c r="D760" s="12"/>
      <c r="E760" s="12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</row>
    <row r="761">
      <c r="C761" s="15"/>
      <c r="D761" s="12"/>
      <c r="E761" s="12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</row>
    <row r="762">
      <c r="C762" s="15"/>
      <c r="D762" s="12"/>
      <c r="E762" s="12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</row>
    <row r="763">
      <c r="C763" s="15"/>
      <c r="D763" s="12"/>
      <c r="E763" s="12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</row>
    <row r="764">
      <c r="C764" s="15"/>
      <c r="D764" s="12"/>
      <c r="E764" s="12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</row>
    <row r="765">
      <c r="C765" s="15"/>
      <c r="D765" s="12"/>
      <c r="E765" s="12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</row>
    <row r="766">
      <c r="C766" s="15"/>
      <c r="D766" s="12"/>
      <c r="E766" s="12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</row>
    <row r="767">
      <c r="C767" s="15"/>
      <c r="D767" s="12"/>
      <c r="E767" s="12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</row>
    <row r="768">
      <c r="C768" s="15"/>
      <c r="D768" s="12"/>
      <c r="E768" s="12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</row>
    <row r="769">
      <c r="C769" s="15"/>
      <c r="D769" s="12"/>
      <c r="E769" s="12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</row>
    <row r="770">
      <c r="C770" s="15"/>
      <c r="D770" s="12"/>
      <c r="E770" s="12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</row>
    <row r="771">
      <c r="C771" s="15"/>
      <c r="D771" s="12"/>
      <c r="E771" s="12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</row>
    <row r="772">
      <c r="C772" s="15"/>
      <c r="D772" s="12"/>
      <c r="E772" s="12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</row>
    <row r="773">
      <c r="C773" s="15"/>
      <c r="D773" s="12"/>
      <c r="E773" s="12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</row>
    <row r="774">
      <c r="C774" s="15"/>
      <c r="D774" s="12"/>
      <c r="E774" s="12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</row>
    <row r="775">
      <c r="C775" s="15"/>
      <c r="D775" s="12"/>
      <c r="E775" s="12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</row>
    <row r="776">
      <c r="C776" s="15"/>
      <c r="D776" s="12"/>
      <c r="E776" s="12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</row>
    <row r="777">
      <c r="C777" s="15"/>
      <c r="D777" s="12"/>
      <c r="E777" s="12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</row>
    <row r="778">
      <c r="C778" s="15"/>
      <c r="D778" s="12"/>
      <c r="E778" s="12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</row>
    <row r="779">
      <c r="C779" s="15"/>
      <c r="D779" s="12"/>
      <c r="E779" s="12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</row>
    <row r="780">
      <c r="C780" s="15"/>
      <c r="D780" s="12"/>
      <c r="E780" s="12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</row>
    <row r="781">
      <c r="C781" s="15"/>
      <c r="D781" s="12"/>
      <c r="E781" s="12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</row>
    <row r="782">
      <c r="C782" s="15"/>
      <c r="D782" s="12"/>
      <c r="E782" s="12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</row>
    <row r="783">
      <c r="C783" s="15"/>
      <c r="D783" s="12"/>
      <c r="E783" s="12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</row>
    <row r="784">
      <c r="C784" s="15"/>
      <c r="D784" s="12"/>
      <c r="E784" s="12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</row>
    <row r="785">
      <c r="C785" s="15"/>
      <c r="D785" s="12"/>
      <c r="E785" s="12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</row>
    <row r="786">
      <c r="C786" s="15"/>
      <c r="D786" s="12"/>
      <c r="E786" s="12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</row>
    <row r="787">
      <c r="C787" s="15"/>
      <c r="D787" s="12"/>
      <c r="E787" s="12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</row>
    <row r="788">
      <c r="C788" s="15"/>
      <c r="D788" s="12"/>
      <c r="E788" s="12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</row>
    <row r="789">
      <c r="C789" s="15"/>
      <c r="D789" s="12"/>
      <c r="E789" s="12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</row>
    <row r="790">
      <c r="C790" s="15"/>
      <c r="D790" s="12"/>
      <c r="E790" s="12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</row>
    <row r="791">
      <c r="C791" s="15"/>
      <c r="D791" s="12"/>
      <c r="E791" s="12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</row>
    <row r="792">
      <c r="C792" s="15"/>
      <c r="D792" s="12"/>
      <c r="E792" s="12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</row>
    <row r="793">
      <c r="C793" s="15"/>
      <c r="D793" s="12"/>
      <c r="E793" s="12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</row>
    <row r="794">
      <c r="C794" s="15"/>
      <c r="D794" s="12"/>
      <c r="E794" s="12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</row>
    <row r="795">
      <c r="C795" s="15"/>
      <c r="D795" s="12"/>
      <c r="E795" s="12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</row>
    <row r="796">
      <c r="C796" s="15"/>
      <c r="D796" s="12"/>
      <c r="E796" s="12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</row>
    <row r="797">
      <c r="C797" s="15"/>
      <c r="D797" s="12"/>
      <c r="E797" s="12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</row>
    <row r="798">
      <c r="C798" s="15"/>
      <c r="D798" s="12"/>
      <c r="E798" s="12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</row>
    <row r="799">
      <c r="C799" s="15"/>
      <c r="D799" s="12"/>
      <c r="E799" s="12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</row>
    <row r="800">
      <c r="C800" s="15"/>
      <c r="D800" s="12"/>
      <c r="E800" s="12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</row>
    <row r="801">
      <c r="C801" s="15"/>
      <c r="D801" s="12"/>
      <c r="E801" s="12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</row>
    <row r="802">
      <c r="C802" s="15"/>
      <c r="D802" s="12"/>
      <c r="E802" s="12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</row>
    <row r="803">
      <c r="C803" s="15"/>
      <c r="D803" s="12"/>
      <c r="E803" s="12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</row>
    <row r="804">
      <c r="C804" s="15"/>
      <c r="D804" s="12"/>
      <c r="E804" s="12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</row>
    <row r="805">
      <c r="C805" s="15"/>
      <c r="D805" s="12"/>
      <c r="E805" s="12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</row>
    <row r="806">
      <c r="C806" s="15"/>
      <c r="D806" s="12"/>
      <c r="E806" s="12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</row>
    <row r="807">
      <c r="C807" s="15"/>
      <c r="D807" s="12"/>
      <c r="E807" s="12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</row>
    <row r="808">
      <c r="C808" s="15"/>
      <c r="D808" s="12"/>
      <c r="E808" s="12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</row>
    <row r="809">
      <c r="C809" s="15"/>
      <c r="D809" s="12"/>
      <c r="E809" s="12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</row>
    <row r="810">
      <c r="C810" s="15"/>
      <c r="D810" s="12"/>
      <c r="E810" s="12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</row>
    <row r="811">
      <c r="C811" s="15"/>
      <c r="D811" s="12"/>
      <c r="E811" s="12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</row>
    <row r="812">
      <c r="C812" s="15"/>
      <c r="D812" s="12"/>
      <c r="E812" s="12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</row>
    <row r="813">
      <c r="C813" s="15"/>
      <c r="D813" s="12"/>
      <c r="E813" s="12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</row>
    <row r="814">
      <c r="C814" s="15"/>
      <c r="D814" s="12"/>
      <c r="E814" s="12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</row>
    <row r="815">
      <c r="C815" s="15"/>
      <c r="D815" s="12"/>
      <c r="E815" s="12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</row>
    <row r="816">
      <c r="C816" s="15"/>
      <c r="D816" s="12"/>
      <c r="E816" s="12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</row>
    <row r="817">
      <c r="C817" s="15"/>
      <c r="D817" s="12"/>
      <c r="E817" s="12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</row>
    <row r="818">
      <c r="C818" s="15"/>
      <c r="D818" s="12"/>
      <c r="E818" s="12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</row>
    <row r="819">
      <c r="C819" s="15"/>
      <c r="D819" s="12"/>
      <c r="E819" s="12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</row>
    <row r="820">
      <c r="C820" s="15"/>
      <c r="D820" s="12"/>
      <c r="E820" s="12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</row>
    <row r="821">
      <c r="C821" s="15"/>
      <c r="D821" s="12"/>
      <c r="E821" s="12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</row>
    <row r="822">
      <c r="C822" s="15"/>
      <c r="D822" s="12"/>
      <c r="E822" s="12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</row>
    <row r="823">
      <c r="C823" s="15"/>
      <c r="D823" s="12"/>
      <c r="E823" s="12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</row>
    <row r="824">
      <c r="C824" s="15"/>
      <c r="D824" s="12"/>
      <c r="E824" s="12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</row>
    <row r="825">
      <c r="C825" s="15"/>
      <c r="D825" s="12"/>
      <c r="E825" s="12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</row>
    <row r="826">
      <c r="C826" s="15"/>
      <c r="D826" s="12"/>
      <c r="E826" s="12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</row>
    <row r="827">
      <c r="C827" s="15"/>
      <c r="D827" s="12"/>
      <c r="E827" s="12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</row>
    <row r="828">
      <c r="C828" s="15"/>
      <c r="D828" s="12"/>
      <c r="E828" s="12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</row>
    <row r="829">
      <c r="C829" s="15"/>
      <c r="D829" s="12"/>
      <c r="E829" s="12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</row>
    <row r="830">
      <c r="C830" s="15"/>
      <c r="D830" s="12"/>
      <c r="E830" s="12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</row>
    <row r="831">
      <c r="C831" s="15"/>
      <c r="D831" s="12"/>
      <c r="E831" s="12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</row>
    <row r="832">
      <c r="C832" s="15"/>
      <c r="D832" s="12"/>
      <c r="E832" s="12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</row>
    <row r="833">
      <c r="C833" s="15"/>
      <c r="D833" s="12"/>
      <c r="E833" s="12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</row>
    <row r="834">
      <c r="C834" s="15"/>
      <c r="D834" s="12"/>
      <c r="E834" s="12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</row>
    <row r="835">
      <c r="C835" s="15"/>
      <c r="D835" s="12"/>
      <c r="E835" s="12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</row>
    <row r="836">
      <c r="C836" s="15"/>
      <c r="D836" s="12"/>
      <c r="E836" s="12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</row>
    <row r="837">
      <c r="C837" s="15"/>
      <c r="D837" s="12"/>
      <c r="E837" s="12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</row>
    <row r="838">
      <c r="C838" s="15"/>
      <c r="D838" s="12"/>
      <c r="E838" s="12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</row>
    <row r="839">
      <c r="C839" s="15"/>
      <c r="D839" s="12"/>
      <c r="E839" s="12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</row>
    <row r="840">
      <c r="C840" s="15"/>
      <c r="D840" s="12"/>
      <c r="E840" s="12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</row>
    <row r="841">
      <c r="C841" s="15"/>
      <c r="D841" s="12"/>
      <c r="E841" s="12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</row>
    <row r="842">
      <c r="C842" s="15"/>
      <c r="D842" s="12"/>
      <c r="E842" s="12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</row>
    <row r="843">
      <c r="C843" s="15"/>
      <c r="D843" s="12"/>
      <c r="E843" s="12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</row>
    <row r="844">
      <c r="C844" s="15"/>
      <c r="D844" s="12"/>
      <c r="E844" s="12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</row>
    <row r="845">
      <c r="C845" s="15"/>
      <c r="D845" s="12"/>
      <c r="E845" s="12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</row>
    <row r="846">
      <c r="C846" s="15"/>
      <c r="D846" s="12"/>
      <c r="E846" s="12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</row>
    <row r="847">
      <c r="C847" s="15"/>
      <c r="D847" s="12"/>
      <c r="E847" s="12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</row>
    <row r="848">
      <c r="C848" s="15"/>
      <c r="D848" s="12"/>
      <c r="E848" s="12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</row>
    <row r="849">
      <c r="C849" s="15"/>
      <c r="D849" s="12"/>
      <c r="E849" s="12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</row>
    <row r="850">
      <c r="C850" s="15"/>
      <c r="D850" s="12"/>
      <c r="E850" s="12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</row>
    <row r="851">
      <c r="C851" s="15"/>
      <c r="D851" s="12"/>
      <c r="E851" s="12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</row>
    <row r="852">
      <c r="C852" s="15"/>
      <c r="D852" s="12"/>
      <c r="E852" s="12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</row>
    <row r="853">
      <c r="C853" s="15"/>
      <c r="D853" s="12"/>
      <c r="E853" s="12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</row>
    <row r="854">
      <c r="C854" s="15"/>
      <c r="D854" s="12"/>
      <c r="E854" s="12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</row>
    <row r="855">
      <c r="C855" s="15"/>
      <c r="D855" s="12"/>
      <c r="E855" s="12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</row>
    <row r="856">
      <c r="C856" s="15"/>
      <c r="D856" s="12"/>
      <c r="E856" s="12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</row>
    <row r="857">
      <c r="C857" s="15"/>
      <c r="D857" s="12"/>
      <c r="E857" s="12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</row>
    <row r="858">
      <c r="C858" s="15"/>
      <c r="D858" s="12"/>
      <c r="E858" s="12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</row>
    <row r="859">
      <c r="C859" s="15"/>
      <c r="D859" s="12"/>
      <c r="E859" s="12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</row>
    <row r="860">
      <c r="C860" s="15"/>
      <c r="D860" s="12"/>
      <c r="E860" s="12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</row>
    <row r="861">
      <c r="C861" s="15"/>
      <c r="D861" s="12"/>
      <c r="E861" s="12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</row>
    <row r="862">
      <c r="C862" s="15"/>
      <c r="D862" s="12"/>
      <c r="E862" s="12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</row>
    <row r="863">
      <c r="C863" s="15"/>
      <c r="D863" s="12"/>
      <c r="E863" s="12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</row>
    <row r="864">
      <c r="C864" s="15"/>
      <c r="D864" s="12"/>
      <c r="E864" s="12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</row>
    <row r="865">
      <c r="C865" s="15"/>
      <c r="D865" s="12"/>
      <c r="E865" s="12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</row>
    <row r="866">
      <c r="C866" s="15"/>
      <c r="D866" s="12"/>
      <c r="E866" s="12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</row>
    <row r="867">
      <c r="C867" s="15"/>
      <c r="D867" s="12"/>
      <c r="E867" s="12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</row>
    <row r="868">
      <c r="C868" s="15"/>
      <c r="D868" s="12"/>
      <c r="E868" s="12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</row>
    <row r="869">
      <c r="C869" s="15"/>
      <c r="D869" s="12"/>
      <c r="E869" s="12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</row>
    <row r="870">
      <c r="C870" s="15"/>
      <c r="D870" s="12"/>
      <c r="E870" s="12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</row>
    <row r="871">
      <c r="C871" s="15"/>
      <c r="D871" s="12"/>
      <c r="E871" s="12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</row>
    <row r="872">
      <c r="C872" s="15"/>
      <c r="D872" s="12"/>
      <c r="E872" s="12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</row>
    <row r="873">
      <c r="C873" s="15"/>
      <c r="D873" s="12"/>
      <c r="E873" s="12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</row>
    <row r="874">
      <c r="C874" s="15"/>
      <c r="D874" s="12"/>
      <c r="E874" s="12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</row>
    <row r="875">
      <c r="C875" s="15"/>
      <c r="D875" s="12"/>
      <c r="E875" s="12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</row>
    <row r="876">
      <c r="C876" s="15"/>
      <c r="D876" s="12"/>
      <c r="E876" s="12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</row>
    <row r="877">
      <c r="C877" s="15"/>
      <c r="D877" s="12"/>
      <c r="E877" s="12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</row>
    <row r="878">
      <c r="C878" s="15"/>
      <c r="D878" s="12"/>
      <c r="E878" s="12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</row>
    <row r="879">
      <c r="C879" s="15"/>
      <c r="D879" s="12"/>
      <c r="E879" s="12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</row>
    <row r="880">
      <c r="C880" s="15"/>
      <c r="D880" s="12"/>
      <c r="E880" s="12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</row>
    <row r="881">
      <c r="C881" s="15"/>
      <c r="D881" s="12"/>
      <c r="E881" s="12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</row>
    <row r="882">
      <c r="C882" s="15"/>
      <c r="D882" s="12"/>
      <c r="E882" s="12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</row>
    <row r="883">
      <c r="C883" s="15"/>
      <c r="D883" s="12"/>
      <c r="E883" s="12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</row>
    <row r="884">
      <c r="C884" s="15"/>
      <c r="D884" s="12"/>
      <c r="E884" s="12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</row>
    <row r="885">
      <c r="C885" s="15"/>
      <c r="D885" s="12"/>
      <c r="E885" s="12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</row>
    <row r="886">
      <c r="C886" s="15"/>
      <c r="D886" s="12"/>
      <c r="E886" s="12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</row>
    <row r="887">
      <c r="C887" s="15"/>
      <c r="D887" s="12"/>
      <c r="E887" s="12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</row>
    <row r="888">
      <c r="C888" s="15"/>
      <c r="D888" s="12"/>
      <c r="E888" s="12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</row>
    <row r="889">
      <c r="C889" s="15"/>
      <c r="D889" s="12"/>
      <c r="E889" s="12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</row>
    <row r="890">
      <c r="C890" s="15"/>
      <c r="D890" s="12"/>
      <c r="E890" s="12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</row>
    <row r="891">
      <c r="C891" s="15"/>
      <c r="D891" s="12"/>
      <c r="E891" s="12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</row>
    <row r="892">
      <c r="C892" s="15"/>
      <c r="D892" s="12"/>
      <c r="E892" s="12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</row>
    <row r="893">
      <c r="C893" s="15"/>
      <c r="D893" s="12"/>
      <c r="E893" s="12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</row>
    <row r="894">
      <c r="C894" s="15"/>
      <c r="D894" s="12"/>
      <c r="E894" s="12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</row>
    <row r="895">
      <c r="C895" s="15"/>
      <c r="D895" s="12"/>
      <c r="E895" s="12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</row>
    <row r="896">
      <c r="C896" s="15"/>
      <c r="D896" s="12"/>
      <c r="E896" s="12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</row>
    <row r="897">
      <c r="C897" s="15"/>
      <c r="D897" s="12"/>
      <c r="E897" s="12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</row>
    <row r="898">
      <c r="C898" s="15"/>
      <c r="D898" s="12"/>
      <c r="E898" s="12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</row>
    <row r="899">
      <c r="C899" s="15"/>
      <c r="D899" s="12"/>
      <c r="E899" s="12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</row>
    <row r="900">
      <c r="C900" s="15"/>
      <c r="D900" s="12"/>
      <c r="E900" s="12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</row>
    <row r="901">
      <c r="C901" s="15"/>
      <c r="D901" s="12"/>
      <c r="E901" s="12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</row>
    <row r="902">
      <c r="C902" s="15"/>
      <c r="D902" s="12"/>
      <c r="E902" s="12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</row>
    <row r="903">
      <c r="C903" s="15"/>
      <c r="D903" s="12"/>
      <c r="E903" s="12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</row>
    <row r="904">
      <c r="C904" s="15"/>
      <c r="D904" s="12"/>
      <c r="E904" s="12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</row>
    <row r="905">
      <c r="C905" s="15"/>
      <c r="D905" s="12"/>
      <c r="E905" s="12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</row>
    <row r="906">
      <c r="C906" s="15"/>
      <c r="D906" s="12"/>
      <c r="E906" s="12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</row>
    <row r="907">
      <c r="C907" s="15"/>
      <c r="D907" s="12"/>
      <c r="E907" s="12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</row>
    <row r="908">
      <c r="C908" s="15"/>
      <c r="D908" s="12"/>
      <c r="E908" s="12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</row>
    <row r="909">
      <c r="C909" s="15"/>
      <c r="D909" s="12"/>
      <c r="E909" s="12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</row>
    <row r="910">
      <c r="C910" s="15"/>
      <c r="D910" s="12"/>
      <c r="E910" s="12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</row>
    <row r="911">
      <c r="C911" s="15"/>
      <c r="D911" s="12"/>
      <c r="E911" s="12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</row>
    <row r="912">
      <c r="C912" s="15"/>
      <c r="D912" s="12"/>
      <c r="E912" s="12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</row>
    <row r="913">
      <c r="C913" s="15"/>
      <c r="D913" s="12"/>
      <c r="E913" s="12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</row>
    <row r="914">
      <c r="C914" s="15"/>
      <c r="D914" s="12"/>
      <c r="E914" s="12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</row>
    <row r="915">
      <c r="C915" s="15"/>
      <c r="D915" s="12"/>
      <c r="E915" s="12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</row>
    <row r="916">
      <c r="C916" s="15"/>
      <c r="D916" s="12"/>
      <c r="E916" s="12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</row>
    <row r="917">
      <c r="C917" s="15"/>
      <c r="D917" s="12"/>
      <c r="E917" s="12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</row>
    <row r="918">
      <c r="C918" s="15"/>
      <c r="D918" s="12"/>
      <c r="E918" s="12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</row>
    <row r="919">
      <c r="C919" s="15"/>
      <c r="D919" s="12"/>
      <c r="E919" s="12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</row>
    <row r="920">
      <c r="C920" s="15"/>
      <c r="D920" s="12"/>
      <c r="E920" s="12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</row>
    <row r="921">
      <c r="C921" s="15"/>
      <c r="D921" s="12"/>
      <c r="E921" s="12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</row>
    <row r="922">
      <c r="C922" s="15"/>
      <c r="D922" s="12"/>
      <c r="E922" s="12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</row>
    <row r="923">
      <c r="C923" s="15"/>
      <c r="D923" s="12"/>
      <c r="E923" s="12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</row>
    <row r="924">
      <c r="C924" s="15"/>
      <c r="D924" s="12"/>
      <c r="E924" s="12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</row>
    <row r="925">
      <c r="C925" s="15"/>
      <c r="D925" s="12"/>
      <c r="E925" s="12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</row>
    <row r="926">
      <c r="C926" s="15"/>
      <c r="D926" s="12"/>
      <c r="E926" s="12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</row>
    <row r="927">
      <c r="C927" s="15"/>
      <c r="D927" s="12"/>
      <c r="E927" s="12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</row>
    <row r="928">
      <c r="C928" s="15"/>
      <c r="D928" s="12"/>
      <c r="E928" s="12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</row>
    <row r="929">
      <c r="C929" s="15"/>
      <c r="D929" s="12"/>
      <c r="E929" s="12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</row>
    <row r="930">
      <c r="C930" s="15"/>
      <c r="D930" s="12"/>
      <c r="E930" s="12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</row>
    <row r="931">
      <c r="C931" s="15"/>
      <c r="D931" s="12"/>
      <c r="E931" s="12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</row>
    <row r="932">
      <c r="C932" s="15"/>
      <c r="D932" s="12"/>
      <c r="E932" s="12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</row>
    <row r="933">
      <c r="C933" s="15"/>
      <c r="D933" s="12"/>
      <c r="E933" s="12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</row>
    <row r="934">
      <c r="C934" s="15"/>
      <c r="D934" s="12"/>
      <c r="E934" s="12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</row>
    <row r="935">
      <c r="C935" s="15"/>
      <c r="D935" s="12"/>
      <c r="E935" s="12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</row>
    <row r="936">
      <c r="C936" s="15"/>
      <c r="D936" s="12"/>
      <c r="E936" s="12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</row>
    <row r="937">
      <c r="C937" s="15"/>
      <c r="D937" s="12"/>
      <c r="E937" s="12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</row>
    <row r="938">
      <c r="C938" s="15"/>
      <c r="D938" s="12"/>
      <c r="E938" s="12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</row>
    <row r="939">
      <c r="C939" s="15"/>
      <c r="D939" s="12"/>
      <c r="E939" s="12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</row>
    <row r="940">
      <c r="C940" s="15"/>
      <c r="D940" s="12"/>
      <c r="E940" s="12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</row>
    <row r="941">
      <c r="C941" s="15"/>
      <c r="D941" s="12"/>
      <c r="E941" s="12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</row>
    <row r="942">
      <c r="C942" s="15"/>
      <c r="D942" s="12"/>
      <c r="E942" s="12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</row>
    <row r="943">
      <c r="C943" s="15"/>
      <c r="D943" s="12"/>
      <c r="E943" s="12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</row>
    <row r="944">
      <c r="C944" s="15"/>
      <c r="D944" s="12"/>
      <c r="E944" s="12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</row>
    <row r="945">
      <c r="C945" s="15"/>
      <c r="D945" s="12"/>
      <c r="E945" s="12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</row>
    <row r="946">
      <c r="C946" s="15"/>
      <c r="D946" s="12"/>
      <c r="E946" s="12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</row>
    <row r="947">
      <c r="C947" s="15"/>
      <c r="D947" s="12"/>
      <c r="E947" s="12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</row>
    <row r="948">
      <c r="C948" s="15"/>
      <c r="D948" s="12"/>
      <c r="E948" s="12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</row>
    <row r="949">
      <c r="C949" s="15"/>
      <c r="D949" s="12"/>
      <c r="E949" s="12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</row>
    <row r="950">
      <c r="C950" s="15"/>
      <c r="D950" s="12"/>
      <c r="E950" s="12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</row>
    <row r="951">
      <c r="C951" s="15"/>
      <c r="D951" s="12"/>
      <c r="E951" s="12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</row>
    <row r="952">
      <c r="C952" s="15"/>
      <c r="D952" s="12"/>
      <c r="E952" s="12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</row>
    <row r="953">
      <c r="C953" s="15"/>
      <c r="D953" s="12"/>
      <c r="E953" s="12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</row>
    <row r="954">
      <c r="C954" s="15"/>
      <c r="D954" s="12"/>
      <c r="E954" s="12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</row>
    <row r="955">
      <c r="C955" s="15"/>
      <c r="D955" s="12"/>
      <c r="E955" s="12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</row>
    <row r="956">
      <c r="C956" s="15"/>
      <c r="D956" s="12"/>
      <c r="E956" s="12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</row>
    <row r="957">
      <c r="C957" s="15"/>
      <c r="D957" s="12"/>
      <c r="E957" s="12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</row>
    <row r="958">
      <c r="C958" s="15"/>
      <c r="D958" s="12"/>
      <c r="E958" s="12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</row>
    <row r="959">
      <c r="C959" s="15"/>
      <c r="D959" s="12"/>
      <c r="E959" s="12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</row>
    <row r="960">
      <c r="C960" s="15"/>
      <c r="D960" s="12"/>
      <c r="E960" s="12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</row>
    <row r="961">
      <c r="C961" s="15"/>
      <c r="D961" s="12"/>
      <c r="E961" s="12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</row>
    <row r="962">
      <c r="C962" s="15"/>
      <c r="D962" s="12"/>
      <c r="E962" s="12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</row>
    <row r="963">
      <c r="C963" s="15"/>
      <c r="D963" s="12"/>
      <c r="E963" s="12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</row>
    <row r="964">
      <c r="C964" s="15"/>
      <c r="D964" s="12"/>
      <c r="E964" s="12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</row>
    <row r="965">
      <c r="C965" s="15"/>
      <c r="D965" s="12"/>
      <c r="E965" s="12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</row>
    <row r="966">
      <c r="C966" s="15"/>
      <c r="D966" s="12"/>
      <c r="E966" s="12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</row>
    <row r="967">
      <c r="C967" s="15"/>
      <c r="D967" s="12"/>
      <c r="E967" s="12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</row>
    <row r="968">
      <c r="C968" s="15"/>
      <c r="D968" s="12"/>
      <c r="E968" s="12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</row>
    <row r="969">
      <c r="C969" s="15"/>
      <c r="D969" s="12"/>
      <c r="E969" s="12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</row>
    <row r="970">
      <c r="C970" s="15"/>
      <c r="D970" s="12"/>
      <c r="E970" s="12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</row>
    <row r="971">
      <c r="C971" s="15"/>
      <c r="D971" s="12"/>
      <c r="E971" s="12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</row>
    <row r="972">
      <c r="C972" s="15"/>
      <c r="D972" s="12"/>
      <c r="E972" s="12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</row>
    <row r="973">
      <c r="C973" s="15"/>
      <c r="D973" s="12"/>
      <c r="E973" s="12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</row>
    <row r="974">
      <c r="C974" s="15"/>
      <c r="D974" s="12"/>
      <c r="E974" s="12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</row>
    <row r="975">
      <c r="C975" s="15"/>
      <c r="D975" s="12"/>
      <c r="E975" s="12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</row>
    <row r="976">
      <c r="C976" s="15"/>
      <c r="D976" s="12"/>
      <c r="E976" s="12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</row>
    <row r="977">
      <c r="C977" s="15"/>
      <c r="D977" s="12"/>
      <c r="E977" s="12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</row>
    <row r="978">
      <c r="C978" s="15"/>
      <c r="D978" s="12"/>
      <c r="E978" s="12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</row>
    <row r="979">
      <c r="C979" s="15"/>
      <c r="D979" s="12"/>
      <c r="E979" s="12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</row>
    <row r="980">
      <c r="C980" s="15"/>
      <c r="D980" s="12"/>
      <c r="E980" s="12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</row>
    <row r="981">
      <c r="C981" s="15"/>
      <c r="D981" s="12"/>
      <c r="E981" s="12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</row>
    <row r="982">
      <c r="C982" s="15"/>
      <c r="D982" s="12"/>
      <c r="E982" s="12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</row>
    <row r="983">
      <c r="C983" s="15"/>
      <c r="D983" s="12"/>
      <c r="E983" s="12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</row>
    <row r="984">
      <c r="C984" s="15"/>
      <c r="D984" s="12"/>
      <c r="E984" s="12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</row>
    <row r="985">
      <c r="C985" s="15"/>
      <c r="D985" s="12"/>
      <c r="E985" s="12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</row>
    <row r="986">
      <c r="C986" s="15"/>
      <c r="D986" s="12"/>
      <c r="E986" s="12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</row>
    <row r="987">
      <c r="C987" s="15"/>
      <c r="D987" s="12"/>
      <c r="E987" s="12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</row>
    <row r="988">
      <c r="C988" s="15"/>
      <c r="D988" s="12"/>
      <c r="E988" s="12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</row>
    <row r="989">
      <c r="C989" s="15"/>
      <c r="D989" s="12"/>
      <c r="E989" s="12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</row>
    <row r="990">
      <c r="C990" s="15"/>
      <c r="D990" s="12"/>
      <c r="E990" s="12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</row>
    <row r="991">
      <c r="C991" s="15"/>
      <c r="D991" s="12"/>
      <c r="E991" s="12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</row>
    <row r="992">
      <c r="C992" s="15"/>
      <c r="D992" s="12"/>
      <c r="E992" s="12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</row>
    <row r="993">
      <c r="C993" s="15"/>
      <c r="D993" s="12"/>
      <c r="E993" s="12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</row>
    <row r="994">
      <c r="C994" s="15"/>
      <c r="D994" s="12"/>
      <c r="E994" s="12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</row>
    <row r="995">
      <c r="C995" s="15"/>
      <c r="D995" s="12"/>
      <c r="E995" s="12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</row>
    <row r="996">
      <c r="C996" s="15"/>
      <c r="D996" s="12"/>
      <c r="E996" s="12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</row>
    <row r="997">
      <c r="C997" s="15"/>
      <c r="D997" s="12"/>
      <c r="E997" s="12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</row>
    <row r="998">
      <c r="C998" s="15"/>
      <c r="D998" s="12"/>
      <c r="E998" s="12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</row>
    <row r="999">
      <c r="C999" s="15"/>
      <c r="D999" s="12"/>
      <c r="E999" s="12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</row>
    <row r="1000">
      <c r="C1000" s="15"/>
      <c r="D1000" s="12"/>
      <c r="E1000" s="12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</row>
    <row r="1001">
      <c r="C1001" s="15"/>
      <c r="D1001" s="12"/>
      <c r="E1001" s="12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</row>
    <row r="1002">
      <c r="C1002" s="15"/>
      <c r="D1002" s="12"/>
      <c r="E1002" s="12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</row>
    <row r="1003">
      <c r="C1003" s="15"/>
      <c r="D1003" s="12"/>
      <c r="E1003" s="12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</row>
    <row r="1004">
      <c r="C1004" s="15"/>
      <c r="D1004" s="12"/>
      <c r="E1004" s="12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</row>
    <row r="1005">
      <c r="C1005" s="15"/>
      <c r="D1005" s="12"/>
      <c r="E1005" s="12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</row>
    <row r="1006">
      <c r="C1006" s="15"/>
      <c r="D1006" s="12"/>
      <c r="E1006" s="12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</row>
    <row r="1007">
      <c r="C1007" s="15"/>
      <c r="D1007" s="12"/>
      <c r="E1007" s="12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</row>
    <row r="1008">
      <c r="C1008" s="15"/>
      <c r="D1008" s="12"/>
      <c r="E1008" s="12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</row>
    <row r="1009">
      <c r="C1009" s="15"/>
      <c r="D1009" s="12"/>
      <c r="E1009" s="12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</row>
    <row r="1010">
      <c r="C1010" s="15"/>
      <c r="D1010" s="12"/>
      <c r="E1010" s="12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</row>
    <row r="1011">
      <c r="C1011" s="15"/>
      <c r="D1011" s="12"/>
      <c r="E1011" s="12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</row>
    <row r="1012">
      <c r="C1012" s="15"/>
      <c r="D1012" s="12"/>
      <c r="E1012" s="12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</row>
    <row r="1013">
      <c r="C1013" s="15"/>
      <c r="D1013" s="12"/>
      <c r="E1013" s="12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</row>
    <row r="1014">
      <c r="C1014" s="15"/>
      <c r="D1014" s="12"/>
      <c r="E1014" s="12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</row>
    <row r="1015">
      <c r="C1015" s="15"/>
      <c r="D1015" s="12"/>
      <c r="E1015" s="12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</row>
    <row r="1016">
      <c r="C1016" s="15"/>
      <c r="D1016" s="12"/>
      <c r="E1016" s="12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</row>
    <row r="1017">
      <c r="C1017" s="15"/>
      <c r="D1017" s="12"/>
      <c r="E1017" s="12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</row>
    <row r="1018">
      <c r="C1018" s="15"/>
      <c r="D1018" s="12"/>
      <c r="E1018" s="12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</row>
    <row r="1019">
      <c r="C1019" s="15"/>
      <c r="D1019" s="12"/>
      <c r="E1019" s="12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</row>
    <row r="1020">
      <c r="C1020" s="15"/>
      <c r="D1020" s="12"/>
      <c r="E1020" s="12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</row>
    <row r="1021">
      <c r="C1021" s="15"/>
      <c r="D1021" s="12"/>
      <c r="E1021" s="12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</row>
    <row r="1022">
      <c r="C1022" s="15"/>
      <c r="D1022" s="12"/>
      <c r="E1022" s="12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</row>
    <row r="1023">
      <c r="C1023" s="15"/>
      <c r="D1023" s="12"/>
      <c r="E1023" s="12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</row>
    <row r="1024">
      <c r="C1024" s="15"/>
      <c r="D1024" s="12"/>
      <c r="E1024" s="12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</row>
    <row r="1025">
      <c r="C1025" s="15"/>
      <c r="D1025" s="12"/>
      <c r="E1025" s="12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</row>
    <row r="1026">
      <c r="C1026" s="15"/>
      <c r="D1026" s="12"/>
      <c r="E1026" s="12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</row>
    <row r="1027">
      <c r="C1027" s="15"/>
      <c r="D1027" s="12"/>
      <c r="E1027" s="12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</row>
    <row r="1028">
      <c r="C1028" s="15"/>
      <c r="D1028" s="12"/>
      <c r="E1028" s="12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</row>
    <row r="1029">
      <c r="C1029" s="15"/>
      <c r="D1029" s="12"/>
      <c r="E1029" s="12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</row>
    <row r="1030">
      <c r="C1030" s="15"/>
      <c r="D1030" s="12"/>
      <c r="E1030" s="12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</row>
    <row r="1031">
      <c r="C1031" s="15"/>
      <c r="D1031" s="12"/>
      <c r="E1031" s="12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</row>
    <row r="1032">
      <c r="C1032" s="15"/>
      <c r="D1032" s="12"/>
      <c r="E1032" s="12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</row>
    <row r="1033">
      <c r="C1033" s="15"/>
      <c r="D1033" s="12"/>
      <c r="E1033" s="12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</row>
    <row r="1034">
      <c r="C1034" s="15"/>
      <c r="D1034" s="12"/>
      <c r="E1034" s="12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</row>
    <row r="1035">
      <c r="C1035" s="15"/>
      <c r="D1035" s="12"/>
      <c r="E1035" s="12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</row>
    <row r="1036">
      <c r="C1036" s="15"/>
      <c r="D1036" s="12"/>
      <c r="E1036" s="12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</row>
    <row r="1037">
      <c r="C1037" s="15"/>
      <c r="D1037" s="12"/>
      <c r="E1037" s="12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</row>
    <row r="1038">
      <c r="C1038" s="15"/>
      <c r="D1038" s="12"/>
      <c r="E1038" s="12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</row>
    <row r="1039">
      <c r="C1039" s="15"/>
      <c r="D1039" s="12"/>
      <c r="E1039" s="12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</row>
    <row r="1040">
      <c r="C1040" s="15"/>
      <c r="D1040" s="12"/>
      <c r="E1040" s="12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</row>
    <row r="1041">
      <c r="C1041" s="15"/>
      <c r="D1041" s="12"/>
      <c r="E1041" s="12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</row>
    <row r="1042">
      <c r="C1042" s="15"/>
      <c r="D1042" s="12"/>
      <c r="E1042" s="12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</row>
    <row r="1043">
      <c r="C1043" s="15"/>
      <c r="D1043" s="12"/>
      <c r="E1043" s="12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</row>
    <row r="1044">
      <c r="C1044" s="15"/>
      <c r="D1044" s="12"/>
      <c r="E1044" s="12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</row>
    <row r="1045">
      <c r="C1045" s="15"/>
      <c r="D1045" s="12"/>
      <c r="E1045" s="12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</row>
    <row r="1046">
      <c r="C1046" s="15"/>
      <c r="D1046" s="12"/>
      <c r="E1046" s="12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</row>
    <row r="1047">
      <c r="C1047" s="15"/>
      <c r="D1047" s="12"/>
      <c r="E1047" s="12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</row>
    <row r="1048">
      <c r="C1048" s="15"/>
      <c r="D1048" s="12"/>
      <c r="E1048" s="12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</row>
    <row r="1049">
      <c r="C1049" s="15"/>
      <c r="D1049" s="12"/>
      <c r="E1049" s="12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</row>
    <row r="1050">
      <c r="C1050" s="15"/>
      <c r="D1050" s="12"/>
      <c r="E1050" s="12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</row>
    <row r="1051">
      <c r="C1051" s="15"/>
      <c r="D1051" s="12"/>
      <c r="E1051" s="12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</row>
    <row r="1052">
      <c r="C1052" s="15"/>
      <c r="D1052" s="12"/>
      <c r="E1052" s="12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</row>
    <row r="1053">
      <c r="C1053" s="15"/>
      <c r="D1053" s="12"/>
      <c r="E1053" s="12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</row>
    <row r="1054">
      <c r="C1054" s="15"/>
      <c r="D1054" s="12"/>
      <c r="E1054" s="12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</row>
    <row r="1055">
      <c r="C1055" s="15"/>
      <c r="D1055" s="12"/>
      <c r="E1055" s="12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</row>
    <row r="1056">
      <c r="C1056" s="15"/>
      <c r="D1056" s="12"/>
      <c r="E1056" s="12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</row>
    <row r="1057">
      <c r="C1057" s="15"/>
      <c r="D1057" s="12"/>
      <c r="E1057" s="12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</row>
    <row r="1058">
      <c r="C1058" s="15"/>
      <c r="D1058" s="12"/>
      <c r="E1058" s="12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</row>
    <row r="1059">
      <c r="C1059" s="15"/>
      <c r="D1059" s="12"/>
      <c r="E1059" s="12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</row>
    <row r="1060">
      <c r="C1060" s="15"/>
      <c r="D1060" s="12"/>
      <c r="E1060" s="12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</row>
    <row r="1061">
      <c r="C1061" s="15"/>
      <c r="D1061" s="12"/>
      <c r="E1061" s="12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</row>
    <row r="1062">
      <c r="C1062" s="15"/>
      <c r="D1062" s="12"/>
      <c r="E1062" s="12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</row>
    <row r="1063">
      <c r="C1063" s="15"/>
      <c r="D1063" s="12"/>
      <c r="E1063" s="12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</row>
    <row r="1064">
      <c r="C1064" s="15"/>
      <c r="D1064" s="12"/>
      <c r="E1064" s="12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</row>
    <row r="1065">
      <c r="C1065" s="15"/>
      <c r="D1065" s="12"/>
      <c r="E1065" s="12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</row>
    <row r="1066">
      <c r="C1066" s="15"/>
      <c r="D1066" s="12"/>
      <c r="E1066" s="12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</row>
    <row r="1067">
      <c r="C1067" s="15"/>
      <c r="D1067" s="12"/>
      <c r="E1067" s="12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</row>
    <row r="1068">
      <c r="C1068" s="15"/>
      <c r="D1068" s="12"/>
      <c r="E1068" s="12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</row>
    <row r="1069">
      <c r="C1069" s="15"/>
      <c r="D1069" s="12"/>
      <c r="E1069" s="12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</row>
    <row r="1070">
      <c r="C1070" s="15"/>
      <c r="D1070" s="12"/>
      <c r="E1070" s="12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</row>
    <row r="1071">
      <c r="C1071" s="15"/>
      <c r="D1071" s="12"/>
      <c r="E1071" s="12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</row>
    <row r="1072">
      <c r="C1072" s="15"/>
      <c r="D1072" s="12"/>
      <c r="E1072" s="12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</row>
    <row r="1073">
      <c r="C1073" s="15"/>
      <c r="D1073" s="12"/>
      <c r="E1073" s="12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</row>
    <row r="1074">
      <c r="C1074" s="15"/>
      <c r="D1074" s="12"/>
      <c r="E1074" s="12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</row>
    <row r="1075">
      <c r="C1075" s="15"/>
      <c r="D1075" s="12"/>
      <c r="E1075" s="12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</row>
    <row r="1076">
      <c r="C1076" s="15"/>
      <c r="D1076" s="12"/>
      <c r="E1076" s="12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</row>
    <row r="1077">
      <c r="C1077" s="15"/>
      <c r="D1077" s="12"/>
      <c r="E1077" s="12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</row>
    <row r="1078">
      <c r="C1078" s="15"/>
      <c r="D1078" s="12"/>
      <c r="E1078" s="12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</row>
    <row r="1079">
      <c r="C1079" s="15"/>
      <c r="D1079" s="12"/>
      <c r="E1079" s="12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</row>
    <row r="1080">
      <c r="C1080" s="15"/>
      <c r="D1080" s="12"/>
      <c r="E1080" s="12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</row>
    <row r="1081">
      <c r="C1081" s="15"/>
      <c r="D1081" s="12"/>
      <c r="E1081" s="12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</row>
    <row r="1082">
      <c r="C1082" s="15"/>
      <c r="D1082" s="12"/>
      <c r="E1082" s="12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</row>
    <row r="1083">
      <c r="C1083" s="15"/>
      <c r="D1083" s="12"/>
      <c r="E1083" s="12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</row>
    <row r="1084">
      <c r="C1084" s="15"/>
      <c r="D1084" s="12"/>
      <c r="E1084" s="12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</row>
    <row r="1085">
      <c r="C1085" s="15"/>
      <c r="D1085" s="12"/>
      <c r="E1085" s="12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</row>
    <row r="1086">
      <c r="C1086" s="15"/>
      <c r="D1086" s="12"/>
      <c r="E1086" s="12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</row>
    <row r="1087">
      <c r="C1087" s="15"/>
      <c r="D1087" s="12"/>
      <c r="E1087" s="12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</row>
    <row r="1088">
      <c r="C1088" s="15"/>
      <c r="D1088" s="12"/>
      <c r="E1088" s="12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</row>
    <row r="1089">
      <c r="C1089" s="15"/>
      <c r="D1089" s="12"/>
      <c r="E1089" s="12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</row>
    <row r="1090">
      <c r="C1090" s="15"/>
      <c r="D1090" s="12"/>
      <c r="E1090" s="12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</row>
    <row r="1091">
      <c r="C1091" s="15"/>
      <c r="D1091" s="12"/>
      <c r="E1091" s="12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</row>
    <row r="1092">
      <c r="C1092" s="15"/>
      <c r="D1092" s="12"/>
      <c r="E1092" s="12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</row>
    <row r="1093">
      <c r="C1093" s="15"/>
      <c r="D1093" s="12"/>
      <c r="E1093" s="12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</row>
    <row r="1094">
      <c r="C1094" s="15"/>
      <c r="D1094" s="12"/>
      <c r="E1094" s="12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</row>
    <row r="1095">
      <c r="C1095" s="15"/>
      <c r="D1095" s="12"/>
      <c r="E1095" s="12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</row>
    <row r="1096">
      <c r="C1096" s="15"/>
      <c r="D1096" s="12"/>
      <c r="E1096" s="12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</row>
    <row r="1097">
      <c r="C1097" s="15"/>
      <c r="D1097" s="12"/>
      <c r="E1097" s="12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</row>
    <row r="1098">
      <c r="C1098" s="15"/>
      <c r="D1098" s="12"/>
      <c r="E1098" s="12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</row>
    <row r="1099">
      <c r="C1099" s="15"/>
      <c r="D1099" s="12"/>
      <c r="E1099" s="12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</row>
    <row r="1100">
      <c r="C1100" s="15"/>
      <c r="D1100" s="12"/>
      <c r="E1100" s="12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</row>
    <row r="1101">
      <c r="C1101" s="15"/>
      <c r="D1101" s="12"/>
      <c r="E1101" s="12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</row>
    <row r="1102">
      <c r="C1102" s="15"/>
      <c r="D1102" s="12"/>
      <c r="E1102" s="12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</row>
    <row r="1103">
      <c r="C1103" s="15"/>
      <c r="D1103" s="12"/>
      <c r="E1103" s="12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</row>
    <row r="1104">
      <c r="C1104" s="15"/>
      <c r="D1104" s="12"/>
      <c r="E1104" s="12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</row>
    <row r="1105">
      <c r="C1105" s="15"/>
      <c r="D1105" s="12"/>
      <c r="E1105" s="12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</row>
    <row r="1106">
      <c r="C1106" s="15"/>
      <c r="D1106" s="12"/>
      <c r="E1106" s="12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</row>
    <row r="1107">
      <c r="C1107" s="15"/>
      <c r="D1107" s="12"/>
      <c r="E1107" s="12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</row>
    <row r="1108">
      <c r="C1108" s="15"/>
      <c r="D1108" s="12"/>
      <c r="E1108" s="12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</row>
    <row r="1109">
      <c r="C1109" s="15"/>
      <c r="D1109" s="12"/>
      <c r="E1109" s="12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</row>
    <row r="1110">
      <c r="C1110" s="15"/>
      <c r="D1110" s="12"/>
      <c r="E1110" s="12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</row>
    <row r="1111">
      <c r="C1111" s="15"/>
      <c r="D1111" s="12"/>
      <c r="E1111" s="12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</row>
    <row r="1112">
      <c r="C1112" s="15"/>
      <c r="D1112" s="12"/>
      <c r="E1112" s="12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</row>
    <row r="1113">
      <c r="C1113" s="15"/>
      <c r="D1113" s="12"/>
      <c r="E1113" s="12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</row>
    <row r="1114">
      <c r="C1114" s="15"/>
      <c r="D1114" s="12"/>
      <c r="E1114" s="12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</row>
    <row r="1115">
      <c r="C1115" s="15"/>
      <c r="D1115" s="12"/>
      <c r="E1115" s="12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</row>
    <row r="1116">
      <c r="C1116" s="15"/>
      <c r="D1116" s="12"/>
      <c r="E1116" s="12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</row>
    <row r="1117">
      <c r="C1117" s="15"/>
      <c r="D1117" s="12"/>
      <c r="E1117" s="12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</row>
    <row r="1118">
      <c r="C1118" s="15"/>
      <c r="D1118" s="12"/>
      <c r="E1118" s="12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</row>
    <row r="1119">
      <c r="C1119" s="15"/>
      <c r="D1119" s="12"/>
      <c r="E1119" s="12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</row>
    <row r="1120">
      <c r="C1120" s="15"/>
      <c r="D1120" s="12"/>
      <c r="E1120" s="12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</row>
    <row r="1121">
      <c r="C1121" s="15"/>
      <c r="D1121" s="12"/>
      <c r="E1121" s="12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</row>
    <row r="1122">
      <c r="C1122" s="15"/>
      <c r="D1122" s="12"/>
      <c r="E1122" s="12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</row>
    <row r="1123">
      <c r="C1123" s="15"/>
      <c r="D1123" s="12"/>
      <c r="E1123" s="12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</row>
    <row r="1124">
      <c r="C1124" s="15"/>
      <c r="D1124" s="12"/>
      <c r="E1124" s="12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</row>
    <row r="1125">
      <c r="C1125" s="15"/>
      <c r="D1125" s="12"/>
      <c r="E1125" s="12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</row>
    <row r="1126">
      <c r="C1126" s="15"/>
      <c r="D1126" s="12"/>
      <c r="E1126" s="12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</row>
    <row r="1127">
      <c r="C1127" s="15"/>
      <c r="D1127" s="12"/>
      <c r="E1127" s="12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</row>
    <row r="1128">
      <c r="C1128" s="15"/>
      <c r="D1128" s="12"/>
      <c r="E1128" s="12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</row>
    <row r="1129">
      <c r="C1129" s="15"/>
      <c r="D1129" s="12"/>
      <c r="E1129" s="12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</row>
    <row r="1130">
      <c r="C1130" s="15"/>
      <c r="D1130" s="12"/>
      <c r="E1130" s="12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</row>
    <row r="1131">
      <c r="C1131" s="15"/>
      <c r="D1131" s="12"/>
      <c r="E1131" s="12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</row>
    <row r="1132">
      <c r="C1132" s="15"/>
      <c r="D1132" s="12"/>
      <c r="E1132" s="12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</row>
    <row r="1133">
      <c r="C1133" s="15"/>
      <c r="D1133" s="12"/>
      <c r="E1133" s="12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</row>
    <row r="1134">
      <c r="C1134" s="15"/>
      <c r="D1134" s="12"/>
      <c r="E1134" s="12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</row>
    <row r="1135">
      <c r="C1135" s="15"/>
      <c r="D1135" s="12"/>
      <c r="E1135" s="12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</row>
    <row r="1136">
      <c r="C1136" s="15"/>
      <c r="D1136" s="12"/>
      <c r="E1136" s="12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</row>
    <row r="1137">
      <c r="C1137" s="15"/>
      <c r="D1137" s="12"/>
      <c r="E1137" s="12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</row>
    <row r="1138">
      <c r="C1138" s="15"/>
      <c r="D1138" s="12"/>
      <c r="E1138" s="12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</row>
    <row r="1139">
      <c r="C1139" s="15"/>
      <c r="D1139" s="12"/>
      <c r="E1139" s="12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</row>
    <row r="1140">
      <c r="C1140" s="15"/>
      <c r="D1140" s="12"/>
      <c r="E1140" s="12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</row>
    <row r="1141">
      <c r="C1141" s="15"/>
      <c r="D1141" s="12"/>
      <c r="E1141" s="12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</row>
    <row r="1142">
      <c r="C1142" s="15"/>
      <c r="D1142" s="12"/>
      <c r="E1142" s="12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</row>
    <row r="1143">
      <c r="C1143" s="15"/>
      <c r="D1143" s="12"/>
      <c r="E1143" s="12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</row>
    <row r="1144">
      <c r="C1144" s="15"/>
      <c r="D1144" s="12"/>
      <c r="E1144" s="12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</row>
    <row r="1145">
      <c r="C1145" s="15"/>
      <c r="D1145" s="12"/>
      <c r="E1145" s="12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</row>
    <row r="1146">
      <c r="C1146" s="15"/>
      <c r="D1146" s="12"/>
      <c r="E1146" s="12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</row>
    <row r="1147">
      <c r="C1147" s="15"/>
      <c r="D1147" s="12"/>
      <c r="E1147" s="12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</row>
    <row r="1148">
      <c r="C1148" s="15"/>
      <c r="D1148" s="12"/>
      <c r="E1148" s="12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</row>
    <row r="1149">
      <c r="C1149" s="15"/>
      <c r="D1149" s="12"/>
      <c r="E1149" s="12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</row>
    <row r="1150">
      <c r="C1150" s="15"/>
      <c r="D1150" s="12"/>
      <c r="E1150" s="12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</row>
    <row r="1151">
      <c r="C1151" s="15"/>
      <c r="D1151" s="12"/>
      <c r="E1151" s="12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</row>
    <row r="1152">
      <c r="C1152" s="15"/>
      <c r="D1152" s="12"/>
      <c r="E1152" s="12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</row>
    <row r="1153">
      <c r="C1153" s="15"/>
      <c r="D1153" s="12"/>
      <c r="E1153" s="12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</row>
    <row r="1154">
      <c r="C1154" s="15"/>
      <c r="D1154" s="12"/>
      <c r="E1154" s="12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</row>
    <row r="1155">
      <c r="C1155" s="15"/>
      <c r="D1155" s="12"/>
      <c r="E1155" s="12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</row>
    <row r="1156">
      <c r="C1156" s="15"/>
      <c r="D1156" s="12"/>
      <c r="E1156" s="12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</row>
    <row r="1157">
      <c r="C1157" s="15"/>
      <c r="D1157" s="12"/>
      <c r="E1157" s="12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</row>
    <row r="1158">
      <c r="C1158" s="15"/>
      <c r="D1158" s="12"/>
      <c r="E1158" s="12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</row>
    <row r="1159">
      <c r="C1159" s="15"/>
      <c r="D1159" s="12"/>
      <c r="E1159" s="12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</row>
    <row r="1160">
      <c r="C1160" s="15"/>
      <c r="D1160" s="12"/>
      <c r="E1160" s="12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</row>
    <row r="1161">
      <c r="C1161" s="15"/>
      <c r="D1161" s="12"/>
      <c r="E1161" s="12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</row>
    <row r="1162">
      <c r="C1162" s="15"/>
      <c r="D1162" s="12"/>
      <c r="E1162" s="12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</row>
    <row r="1163">
      <c r="C1163" s="15"/>
      <c r="D1163" s="12"/>
      <c r="E1163" s="12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</row>
    <row r="1164">
      <c r="C1164" s="15"/>
      <c r="D1164" s="12"/>
      <c r="E1164" s="12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</row>
    <row r="1165">
      <c r="C1165" s="15"/>
      <c r="D1165" s="12"/>
      <c r="E1165" s="12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</row>
    <row r="1166">
      <c r="C1166" s="15"/>
      <c r="D1166" s="12"/>
      <c r="E1166" s="12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</row>
    <row r="1167">
      <c r="C1167" s="15"/>
      <c r="D1167" s="12"/>
      <c r="E1167" s="12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</row>
    <row r="1168">
      <c r="C1168" s="15"/>
      <c r="D1168" s="12"/>
      <c r="E1168" s="12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</row>
    <row r="1169">
      <c r="C1169" s="15"/>
      <c r="D1169" s="12"/>
      <c r="E1169" s="12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</row>
    <row r="1170">
      <c r="C1170" s="15"/>
      <c r="D1170" s="12"/>
      <c r="E1170" s="12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</row>
    <row r="1171">
      <c r="C1171" s="15"/>
      <c r="D1171" s="12"/>
      <c r="E1171" s="12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</row>
    <row r="1172">
      <c r="C1172" s="15"/>
      <c r="D1172" s="12"/>
      <c r="E1172" s="12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</row>
    <row r="1173">
      <c r="C1173" s="15"/>
      <c r="D1173" s="12"/>
      <c r="E1173" s="12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</row>
    <row r="1174">
      <c r="C1174" s="15"/>
      <c r="D1174" s="12"/>
      <c r="E1174" s="12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</row>
    <row r="1175">
      <c r="C1175" s="15"/>
      <c r="D1175" s="12"/>
      <c r="E1175" s="12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</row>
    <row r="1176">
      <c r="C1176" s="15"/>
      <c r="D1176" s="12"/>
      <c r="E1176" s="12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</row>
    <row r="1177">
      <c r="C1177" s="15"/>
      <c r="D1177" s="12"/>
      <c r="E1177" s="12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</row>
    <row r="1178">
      <c r="C1178" s="15"/>
      <c r="D1178" s="12"/>
      <c r="E1178" s="12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</row>
    <row r="1179">
      <c r="C1179" s="15"/>
      <c r="D1179" s="12"/>
      <c r="E1179" s="12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</row>
    <row r="1180">
      <c r="C1180" s="15"/>
      <c r="D1180" s="12"/>
      <c r="E1180" s="12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</row>
    <row r="1181">
      <c r="C1181" s="15"/>
      <c r="D1181" s="12"/>
      <c r="E1181" s="12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</row>
    <row r="1182">
      <c r="C1182" s="15"/>
      <c r="D1182" s="12"/>
      <c r="E1182" s="12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</row>
    <row r="1183">
      <c r="C1183" s="15"/>
      <c r="D1183" s="12"/>
      <c r="E1183" s="12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</row>
    <row r="1184">
      <c r="C1184" s="15"/>
      <c r="D1184" s="12"/>
      <c r="E1184" s="12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</row>
    <row r="1185">
      <c r="C1185" s="15"/>
      <c r="D1185" s="12"/>
      <c r="E1185" s="12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</row>
    <row r="1186">
      <c r="C1186" s="15"/>
      <c r="D1186" s="12"/>
      <c r="E1186" s="12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</row>
    <row r="1187">
      <c r="C1187" s="15"/>
      <c r="D1187" s="12"/>
      <c r="E1187" s="12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</row>
    <row r="1188">
      <c r="C1188" s="15"/>
      <c r="D1188" s="12"/>
      <c r="E1188" s="12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</row>
    <row r="1189">
      <c r="C1189" s="15"/>
      <c r="D1189" s="12"/>
      <c r="E1189" s="12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</row>
    <row r="1190">
      <c r="C1190" s="15"/>
      <c r="D1190" s="12"/>
      <c r="E1190" s="12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</row>
    <row r="1191">
      <c r="C1191" s="15"/>
      <c r="D1191" s="12"/>
      <c r="E1191" s="12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</row>
    <row r="1192">
      <c r="C1192" s="15"/>
      <c r="D1192" s="12"/>
      <c r="E1192" s="12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</row>
    <row r="1193">
      <c r="C1193" s="15"/>
      <c r="D1193" s="12"/>
      <c r="E1193" s="12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</row>
    <row r="1194">
      <c r="C1194" s="15"/>
      <c r="D1194" s="12"/>
      <c r="E1194" s="12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</row>
    <row r="1195">
      <c r="C1195" s="15"/>
      <c r="D1195" s="12"/>
      <c r="E1195" s="12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</row>
    <row r="1196">
      <c r="C1196" s="15"/>
      <c r="D1196" s="12"/>
      <c r="E1196" s="12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</row>
    <row r="1197">
      <c r="C1197" s="15"/>
      <c r="D1197" s="12"/>
      <c r="E1197" s="12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</row>
    <row r="1198">
      <c r="C1198" s="15"/>
      <c r="D1198" s="12"/>
      <c r="E1198" s="12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</row>
    <row r="1199">
      <c r="C1199" s="15"/>
      <c r="D1199" s="12"/>
      <c r="E1199" s="12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</row>
    <row r="1200">
      <c r="C1200" s="15"/>
      <c r="D1200" s="12"/>
      <c r="E1200" s="12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</row>
    <row r="1201">
      <c r="C1201" s="15"/>
      <c r="D1201" s="12"/>
      <c r="E1201" s="12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</row>
    <row r="1202">
      <c r="C1202" s="15"/>
      <c r="D1202" s="12"/>
      <c r="E1202" s="12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</row>
    <row r="1203">
      <c r="C1203" s="15"/>
      <c r="D1203" s="12"/>
      <c r="E1203" s="12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</row>
    <row r="1204">
      <c r="C1204" s="15"/>
      <c r="D1204" s="12"/>
      <c r="E1204" s="12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</row>
    <row r="1205">
      <c r="C1205" s="15"/>
      <c r="D1205" s="12"/>
      <c r="E1205" s="12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</row>
    <row r="1206">
      <c r="C1206" s="15"/>
      <c r="D1206" s="12"/>
      <c r="E1206" s="12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</row>
    <row r="1207">
      <c r="C1207" s="15"/>
      <c r="D1207" s="12"/>
      <c r="E1207" s="12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</row>
    <row r="1208">
      <c r="C1208" s="15"/>
      <c r="D1208" s="12"/>
      <c r="E1208" s="12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</row>
    <row r="1209">
      <c r="C1209" s="15"/>
      <c r="D1209" s="12"/>
      <c r="E1209" s="12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</row>
    <row r="1210">
      <c r="C1210" s="15"/>
      <c r="D1210" s="12"/>
      <c r="E1210" s="12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</row>
    <row r="1211">
      <c r="C1211" s="15"/>
      <c r="D1211" s="12"/>
      <c r="E1211" s="12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</row>
    <row r="1212">
      <c r="C1212" s="15"/>
      <c r="D1212" s="12"/>
      <c r="E1212" s="12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</row>
    <row r="1213">
      <c r="C1213" s="15"/>
      <c r="D1213" s="12"/>
      <c r="E1213" s="12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</row>
    <row r="1214">
      <c r="C1214" s="15"/>
      <c r="D1214" s="12"/>
      <c r="E1214" s="12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</row>
    <row r="1215">
      <c r="C1215" s="15"/>
      <c r="D1215" s="12"/>
      <c r="E1215" s="12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</row>
    <row r="1216">
      <c r="C1216" s="15"/>
      <c r="D1216" s="12"/>
      <c r="E1216" s="12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</row>
    <row r="1217">
      <c r="C1217" s="15"/>
      <c r="D1217" s="12"/>
      <c r="E1217" s="12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</row>
    <row r="1218">
      <c r="C1218" s="15"/>
      <c r="D1218" s="12"/>
      <c r="E1218" s="12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</row>
    <row r="1219">
      <c r="C1219" s="15"/>
      <c r="D1219" s="12"/>
      <c r="E1219" s="12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</row>
    <row r="1220">
      <c r="C1220" s="15"/>
      <c r="D1220" s="12"/>
      <c r="E1220" s="12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</row>
    <row r="1221">
      <c r="C1221" s="15"/>
      <c r="D1221" s="12"/>
      <c r="E1221" s="12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</row>
    <row r="1222">
      <c r="C1222" s="15"/>
      <c r="D1222" s="12"/>
      <c r="E1222" s="12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</row>
    <row r="1223">
      <c r="C1223" s="15"/>
      <c r="D1223" s="12"/>
      <c r="E1223" s="12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</row>
    <row r="1224">
      <c r="C1224" s="15"/>
      <c r="D1224" s="12"/>
      <c r="E1224" s="12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</row>
    <row r="1225">
      <c r="C1225" s="15"/>
      <c r="D1225" s="12"/>
      <c r="E1225" s="12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</row>
    <row r="1226">
      <c r="C1226" s="15"/>
      <c r="D1226" s="12"/>
      <c r="E1226" s="12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</row>
    <row r="1227">
      <c r="C1227" s="15"/>
      <c r="D1227" s="12"/>
      <c r="E1227" s="12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</row>
    <row r="1228">
      <c r="C1228" s="15"/>
      <c r="D1228" s="12"/>
      <c r="E1228" s="12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</row>
    <row r="1229">
      <c r="C1229" s="15"/>
      <c r="D1229" s="12"/>
      <c r="E1229" s="12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</row>
    <row r="1230">
      <c r="C1230" s="15"/>
      <c r="D1230" s="12"/>
      <c r="E1230" s="12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</row>
    <row r="1231">
      <c r="C1231" s="15"/>
      <c r="D1231" s="12"/>
      <c r="E1231" s="12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</row>
    <row r="1232">
      <c r="C1232" s="15"/>
      <c r="D1232" s="12"/>
      <c r="E1232" s="12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</row>
    <row r="1233">
      <c r="C1233" s="15"/>
      <c r="D1233" s="12"/>
      <c r="E1233" s="12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</row>
    <row r="1234">
      <c r="C1234" s="15"/>
      <c r="D1234" s="12"/>
      <c r="E1234" s="12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</row>
    <row r="1235">
      <c r="C1235" s="15"/>
      <c r="D1235" s="12"/>
      <c r="E1235" s="12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</row>
    <row r="1236">
      <c r="C1236" s="15"/>
      <c r="D1236" s="12"/>
      <c r="E1236" s="12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</row>
    <row r="1237">
      <c r="C1237" s="15"/>
      <c r="D1237" s="12"/>
      <c r="E1237" s="12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</row>
    <row r="1238">
      <c r="C1238" s="15"/>
      <c r="D1238" s="12"/>
      <c r="E1238" s="12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</row>
    <row r="1239">
      <c r="C1239" s="15"/>
      <c r="D1239" s="12"/>
      <c r="E1239" s="12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</row>
    <row r="1240">
      <c r="C1240" s="15"/>
      <c r="D1240" s="12"/>
      <c r="E1240" s="12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</row>
    <row r="1241">
      <c r="C1241" s="15"/>
      <c r="D1241" s="12"/>
      <c r="E1241" s="12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</row>
    <row r="1242">
      <c r="C1242" s="15"/>
      <c r="D1242" s="12"/>
      <c r="E1242" s="12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</row>
    <row r="1243">
      <c r="C1243" s="15"/>
      <c r="D1243" s="12"/>
      <c r="E1243" s="12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</row>
    <row r="1244">
      <c r="C1244" s="15"/>
      <c r="D1244" s="12"/>
      <c r="E1244" s="12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</row>
    <row r="1245">
      <c r="C1245" s="15"/>
      <c r="D1245" s="12"/>
      <c r="E1245" s="12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</row>
    <row r="1246">
      <c r="C1246" s="15"/>
      <c r="D1246" s="12"/>
      <c r="E1246" s="12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</row>
    <row r="1247">
      <c r="C1247" s="15"/>
      <c r="D1247" s="12"/>
      <c r="E1247" s="12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</row>
    <row r="1248">
      <c r="C1248" s="15"/>
      <c r="D1248" s="12"/>
      <c r="E1248" s="12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</row>
    <row r="1249">
      <c r="C1249" s="15"/>
      <c r="D1249" s="12"/>
      <c r="E1249" s="12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</row>
    <row r="1250">
      <c r="C1250" s="15"/>
      <c r="D1250" s="12"/>
      <c r="E1250" s="12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</row>
    <row r="1251">
      <c r="C1251" s="15"/>
      <c r="D1251" s="12"/>
      <c r="E1251" s="12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</row>
    <row r="1252">
      <c r="C1252" s="15"/>
      <c r="D1252" s="12"/>
      <c r="E1252" s="12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</row>
    <row r="1253">
      <c r="C1253" s="15"/>
      <c r="D1253" s="12"/>
      <c r="E1253" s="12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</row>
    <row r="1254">
      <c r="C1254" s="15"/>
      <c r="D1254" s="12"/>
      <c r="E1254" s="12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</row>
    <row r="1255">
      <c r="C1255" s="15"/>
      <c r="D1255" s="12"/>
      <c r="E1255" s="12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</row>
    <row r="1256">
      <c r="C1256" s="15"/>
      <c r="D1256" s="12"/>
      <c r="E1256" s="12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</row>
    <row r="1257">
      <c r="C1257" s="15"/>
      <c r="D1257" s="12"/>
      <c r="E1257" s="12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</row>
    <row r="1258">
      <c r="C1258" s="15"/>
      <c r="D1258" s="12"/>
      <c r="E1258" s="12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</row>
    <row r="1259">
      <c r="C1259" s="15"/>
      <c r="D1259" s="12"/>
      <c r="E1259" s="12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</row>
    <row r="1260">
      <c r="C1260" s="15"/>
      <c r="D1260" s="12"/>
      <c r="E1260" s="12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</row>
    <row r="1261">
      <c r="C1261" s="15"/>
      <c r="D1261" s="12"/>
      <c r="E1261" s="12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</row>
    <row r="1262">
      <c r="C1262" s="15"/>
      <c r="D1262" s="12"/>
      <c r="E1262" s="12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</row>
    <row r="1263">
      <c r="C1263" s="15"/>
      <c r="D1263" s="12"/>
      <c r="E1263" s="12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</row>
    <row r="1264">
      <c r="C1264" s="15"/>
      <c r="D1264" s="12"/>
      <c r="E1264" s="12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</row>
    <row r="1265">
      <c r="C1265" s="15"/>
      <c r="D1265" s="12"/>
      <c r="E1265" s="12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</row>
    <row r="1266">
      <c r="C1266" s="15"/>
      <c r="D1266" s="12"/>
      <c r="E1266" s="12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</row>
    <row r="1267">
      <c r="C1267" s="15"/>
      <c r="D1267" s="12"/>
      <c r="E1267" s="12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</row>
    <row r="1268">
      <c r="C1268" s="15"/>
      <c r="D1268" s="12"/>
      <c r="E1268" s="12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</row>
    <row r="1269">
      <c r="C1269" s="15"/>
      <c r="D1269" s="12"/>
      <c r="E1269" s="12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</row>
    <row r="1270">
      <c r="C1270" s="15"/>
      <c r="D1270" s="12"/>
      <c r="E1270" s="12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</row>
    <row r="1271">
      <c r="C1271" s="15"/>
      <c r="D1271" s="12"/>
      <c r="E1271" s="12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</row>
    <row r="1272">
      <c r="C1272" s="15"/>
      <c r="D1272" s="12"/>
      <c r="E1272" s="12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</row>
    <row r="1273">
      <c r="C1273" s="15"/>
      <c r="D1273" s="12"/>
      <c r="E1273" s="12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</row>
    <row r="1274">
      <c r="C1274" s="15"/>
      <c r="D1274" s="12"/>
      <c r="E1274" s="12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</row>
    <row r="1275">
      <c r="C1275" s="15"/>
      <c r="D1275" s="12"/>
      <c r="E1275" s="12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</row>
    <row r="1276">
      <c r="C1276" s="15"/>
      <c r="D1276" s="12"/>
      <c r="E1276" s="12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</row>
    <row r="1277">
      <c r="C1277" s="15"/>
      <c r="D1277" s="12"/>
      <c r="E1277" s="12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</row>
    <row r="1278">
      <c r="C1278" s="15"/>
      <c r="D1278" s="12"/>
      <c r="E1278" s="12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</row>
    <row r="1279">
      <c r="C1279" s="15"/>
      <c r="D1279" s="12"/>
      <c r="E1279" s="12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</row>
    <row r="1280">
      <c r="C1280" s="15"/>
      <c r="D1280" s="12"/>
      <c r="E1280" s="12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</row>
    <row r="1281">
      <c r="C1281" s="15"/>
      <c r="D1281" s="12"/>
      <c r="E1281" s="12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</row>
    <row r="1282">
      <c r="C1282" s="15"/>
      <c r="D1282" s="12"/>
      <c r="E1282" s="12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</row>
    <row r="1283">
      <c r="C1283" s="15"/>
      <c r="D1283" s="12"/>
      <c r="E1283" s="12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</row>
    <row r="1284">
      <c r="C1284" s="15"/>
      <c r="D1284" s="12"/>
      <c r="E1284" s="12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</row>
    <row r="1285">
      <c r="C1285" s="15"/>
      <c r="D1285" s="12"/>
      <c r="E1285" s="12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</row>
    <row r="1286">
      <c r="C1286" s="15"/>
      <c r="D1286" s="12"/>
      <c r="E1286" s="12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</row>
    <row r="1287">
      <c r="C1287" s="15"/>
      <c r="D1287" s="12"/>
      <c r="E1287" s="12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</row>
    <row r="1288">
      <c r="C1288" s="15"/>
      <c r="D1288" s="12"/>
      <c r="E1288" s="12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</row>
    <row r="1289">
      <c r="C1289" s="15"/>
      <c r="D1289" s="12"/>
      <c r="E1289" s="12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</row>
    <row r="1290">
      <c r="C1290" s="15"/>
      <c r="D1290" s="12"/>
      <c r="E1290" s="12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</row>
    <row r="1291">
      <c r="C1291" s="15"/>
      <c r="D1291" s="12"/>
      <c r="E1291" s="12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</row>
    <row r="1292">
      <c r="C1292" s="15"/>
      <c r="D1292" s="12"/>
      <c r="E1292" s="12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</row>
    <row r="1293">
      <c r="C1293" s="15"/>
      <c r="D1293" s="12"/>
      <c r="E1293" s="12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</row>
    <row r="1294">
      <c r="C1294" s="15"/>
      <c r="D1294" s="12"/>
      <c r="E1294" s="12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</row>
    <row r="1295">
      <c r="C1295" s="15"/>
      <c r="D1295" s="12"/>
      <c r="E1295" s="12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</row>
    <row r="1296">
      <c r="C1296" s="15"/>
      <c r="D1296" s="12"/>
      <c r="E1296" s="12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</row>
    <row r="1297">
      <c r="C1297" s="15"/>
      <c r="D1297" s="12"/>
      <c r="E1297" s="12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</row>
    <row r="1298">
      <c r="C1298" s="15"/>
      <c r="D1298" s="12"/>
      <c r="E1298" s="12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</row>
    <row r="1299">
      <c r="C1299" s="15"/>
      <c r="D1299" s="12"/>
      <c r="E1299" s="12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</row>
    <row r="1300">
      <c r="C1300" s="15"/>
      <c r="D1300" s="12"/>
      <c r="E1300" s="12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</row>
    <row r="1301">
      <c r="C1301" s="15"/>
      <c r="D1301" s="12"/>
      <c r="E1301" s="12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</row>
    <row r="1302">
      <c r="C1302" s="15"/>
      <c r="D1302" s="12"/>
      <c r="E1302" s="12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</row>
    <row r="1303">
      <c r="C1303" s="15"/>
      <c r="D1303" s="12"/>
      <c r="E1303" s="12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</row>
  </sheetData>
  <conditionalFormatting sqref="C1:C1303">
    <cfRule type="containsText" dxfId="0" priority="1" operator="containsText" text="KAS">
      <formula>NOT(ISERROR(SEARCH(("KAS"),(C1))))</formula>
    </cfRule>
  </conditionalFormatting>
  <conditionalFormatting sqref="C1:C1303">
    <cfRule type="containsText" dxfId="1" priority="2" operator="containsText" text="BIAYA">
      <formula>NOT(ISERROR(SEARCH(("BIAYA"),(C1))))</formula>
    </cfRule>
  </conditionalFormatting>
  <conditionalFormatting sqref="C1:C1303">
    <cfRule type="beginsWith" dxfId="2" priority="3" operator="beginsWith" text="OMZET">
      <formula>LEFT((C1),LEN("OMZET"))=("OMZET")</formula>
    </cfRule>
  </conditionalFormatting>
  <conditionalFormatting sqref="C1:C1303">
    <cfRule type="containsText" dxfId="3" priority="4" operator="containsText" text="INVESTOR">
      <formula>NOT(ISERROR(SEARCH(("INVESTOR"),(C1))))</formula>
    </cfRule>
  </conditionalFormatting>
  <conditionalFormatting sqref="C1:C1303">
    <cfRule type="containsText" dxfId="4" priority="5" operator="containsText" text="LABA">
      <formula>NOT(ISERROR(SEARCH(("LABA"),(C1))))</formula>
    </cfRule>
  </conditionalFormatting>
  <conditionalFormatting sqref="C1:C1303">
    <cfRule type="containsText" dxfId="5" priority="6" operator="containsText" text="SUPPLY">
      <formula>NOT(ISERROR(SEARCH(("SUPPLY"),(C1))))</formula>
    </cfRule>
  </conditionalFormatting>
  <conditionalFormatting sqref="C1:C1303">
    <cfRule type="containsText" dxfId="4" priority="7" operator="containsText" text="KOMISI">
      <formula>NOT(ISERROR(SEARCH(("KOMISI"),(C1))))</formula>
    </cfRule>
  </conditionalFormatting>
  <conditionalFormatting sqref="C1:C1303">
    <cfRule type="containsText" dxfId="0" priority="8" operator="containsText" text="TABUNGAN">
      <formula>NOT(ISERROR(SEARCH(("TABUNGAN"),(C1))))</formula>
    </cfRule>
  </conditionalFormatting>
  <conditionalFormatting sqref="H206">
    <cfRule type="containsText" dxfId="6" priority="9" operator="containsText" text="HUTANG">
      <formula>NOT(ISERROR(SEARCH(("HUTANG"),(H206))))</formula>
    </cfRule>
  </conditionalFormatting>
  <conditionalFormatting sqref="C1:C1303">
    <cfRule type="containsText" dxfId="6" priority="10" operator="containsText" text="HUTANG">
      <formula>NOT(ISERROR(SEARCH(("HUTANG"),(C1))))</formula>
    </cfRule>
  </conditionalFormatting>
  <dataValidations>
    <dataValidation type="list" allowBlank="1" sqref="C2:C1303">
      <formula1>"KAS,BIAYA,OMZET,OMZET-TOKO,OMZET-ANWAR,OMZET-RIZAL,INVESTOR,SUBSIDI,LUNAS,SUPPLY,LABA,KOMISI,TABUNGAN,HUTANG,PIUTANG,PRIBADI-A,PRIBADI-S"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hidden="1" min="1" max="1" width="12.63"/>
    <col customWidth="1" min="3" max="3" width="19.5"/>
    <col customWidth="1" min="6" max="6" width="48.25"/>
    <col customWidth="1" min="7" max="7" width="13.63"/>
    <col customWidth="1" min="8" max="8" width="18.75"/>
    <col customWidth="1" min="9" max="9" width="16.38"/>
    <col customWidth="1" min="10" max="11" width="13.0"/>
    <col customWidth="1" hidden="1" min="12" max="12" width="14.88"/>
    <col customWidth="1" hidden="1" min="13" max="13" width="12.38"/>
    <col customWidth="1" min="14" max="14" width="17.38"/>
    <col customWidth="1" min="15" max="15" width="14.75"/>
    <col customWidth="1" min="16" max="16" width="15.0"/>
    <col customWidth="1" hidden="1" min="17" max="17" width="17.0"/>
    <col customWidth="1" hidden="1" min="18" max="18" width="18.63"/>
    <col customWidth="1" min="19" max="19" width="3.7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1953</v>
      </c>
      <c r="M1" s="5" t="s">
        <v>11</v>
      </c>
      <c r="N1" s="6" t="s">
        <v>1954</v>
      </c>
      <c r="O1" s="6" t="s">
        <v>12</v>
      </c>
      <c r="P1" s="6" t="s">
        <v>13</v>
      </c>
      <c r="Q1" s="7" t="s">
        <v>14</v>
      </c>
      <c r="R1" s="7" t="s">
        <v>5069</v>
      </c>
    </row>
    <row r="2">
      <c r="A2" s="1" t="s">
        <v>5070</v>
      </c>
      <c r="B2" s="8">
        <v>45745.0</v>
      </c>
      <c r="C2" s="1" t="s">
        <v>1969</v>
      </c>
      <c r="D2" s="10">
        <v>68000.0</v>
      </c>
      <c r="E2" s="12"/>
      <c r="F2" s="1" t="s">
        <v>2045</v>
      </c>
      <c r="G2" s="11">
        <f t="shared" ref="G2:G143" si="1">IF(OR(NOT(ISERROR(SEARCH("OMZET", C2))), NOT(ISERROR(SEARCH("PIUTANG", C2)))), IF(ROW()=2, D2, G1 + D2), IF(ROW()=2, 0, G1))</f>
        <v>68000</v>
      </c>
      <c r="H2" s="11">
        <f t="shared" ref="H2:H143" si="2">IF(ROW()=2, 0, IF(OR(C2="BIAYA", C2="TABUNGAN"), H1 + E2, H1))</f>
        <v>0</v>
      </c>
      <c r="I2" s="11">
        <f t="shared" ref="I2:I143" si="3">IF(ROW()=2, 0, IF(OR(C2="SUPPLY", C2="HUTANG"), I1+E2, I1))</f>
        <v>0</v>
      </c>
      <c r="J2" s="11">
        <f t="shared" ref="J2:J143" si="4"> IF(ROW()=2, D2 - E2, J1 + D2 - E2)</f>
        <v>68000</v>
      </c>
      <c r="K2" s="11">
        <f t="shared" ref="K2:K143" si="5">G2 - (H2 + I2)</f>
        <v>68000</v>
      </c>
      <c r="L2" s="11">
        <f t="shared" ref="L2:L143" si="6">IF(C2="PRIBADI-A", IF(ROW()=2, IF(D2, -D2, E2), IF(D2, L1-D2, L1+E2)), IF(ROW()=2, 0, L1))</f>
        <v>0</v>
      </c>
      <c r="M2" s="11">
        <f t="shared" ref="M2:M143" si="7">IF(C2="PRIBADI-S", IF(ROW()=2, IF(D2, -D2, E2), IF(D2, M1-D2, M1+E2)), IF(ROW()=2, 0, M1))</f>
        <v>0</v>
      </c>
      <c r="N2" s="11">
        <f t="shared" ref="N2:N143" si="8">(K2/3)-L2</f>
        <v>22666.66667</v>
      </c>
      <c r="O2" s="11">
        <f t="shared" ref="O2:O143" si="9">(K2/3)-M2</f>
        <v>22666.66667</v>
      </c>
      <c r="P2" s="11">
        <f t="shared" ref="P2:P143" si="10">K2/3</f>
        <v>22666.66667</v>
      </c>
      <c r="Q2" s="11">
        <f t="shared" ref="Q2:Q143" si="11">IF(AND(NOT(ISERROR(SEARCH("Cahaya", F2))), OR(C2="INVESTOR", C2="BIAYA")), IF(ROW()=2, IF(D2, -D2, E2), IF(D2, Q1-D2, Q1+E2)), IF(ROW()=2, 0, Q1))</f>
        <v>0</v>
      </c>
      <c r="R2" s="11">
        <f t="shared" ref="R2:R143" si="12">IF(AND(NOT(ISERROR(SEARCH("Rizal", F2))), OR(C2="INVESTOR", C2="BIAYA")), IF(ROW()=2, IF(D2, -D2, E2), IF(D2, R1-D2, R1+E2)), IF(ROW()=2, 0, R1))</f>
        <v>0</v>
      </c>
    </row>
    <row r="3">
      <c r="A3" s="1" t="s">
        <v>5071</v>
      </c>
      <c r="B3" s="8">
        <v>45745.0</v>
      </c>
      <c r="C3" s="1" t="s">
        <v>1969</v>
      </c>
      <c r="D3" s="10">
        <v>102000.0</v>
      </c>
      <c r="E3" s="12"/>
      <c r="F3" s="1" t="s">
        <v>5072</v>
      </c>
      <c r="G3" s="11">
        <f t="shared" si="1"/>
        <v>170000</v>
      </c>
      <c r="H3" s="11">
        <f t="shared" si="2"/>
        <v>0</v>
      </c>
      <c r="I3" s="11">
        <f t="shared" si="3"/>
        <v>0</v>
      </c>
      <c r="J3" s="11">
        <f t="shared" si="4"/>
        <v>170000</v>
      </c>
      <c r="K3" s="11">
        <f t="shared" si="5"/>
        <v>170000</v>
      </c>
      <c r="L3" s="11">
        <f t="shared" si="6"/>
        <v>0</v>
      </c>
      <c r="M3" s="11">
        <f t="shared" si="7"/>
        <v>0</v>
      </c>
      <c r="N3" s="11">
        <f t="shared" si="8"/>
        <v>56666.66667</v>
      </c>
      <c r="O3" s="11">
        <f t="shared" si="9"/>
        <v>56666.66667</v>
      </c>
      <c r="P3" s="11">
        <f t="shared" si="10"/>
        <v>56666.66667</v>
      </c>
      <c r="Q3" s="11">
        <f t="shared" si="11"/>
        <v>0</v>
      </c>
      <c r="R3" s="11">
        <f t="shared" si="12"/>
        <v>0</v>
      </c>
    </row>
    <row r="4">
      <c r="A4" s="1" t="s">
        <v>5073</v>
      </c>
      <c r="B4" s="8">
        <v>45745.0</v>
      </c>
      <c r="C4" s="1" t="s">
        <v>2156</v>
      </c>
      <c r="D4" s="10">
        <v>735000.0</v>
      </c>
      <c r="E4" s="12"/>
      <c r="F4" s="1" t="s">
        <v>5074</v>
      </c>
      <c r="G4" s="11">
        <f t="shared" si="1"/>
        <v>905000</v>
      </c>
      <c r="H4" s="11">
        <f t="shared" si="2"/>
        <v>0</v>
      </c>
      <c r="I4" s="11">
        <f t="shared" si="3"/>
        <v>0</v>
      </c>
      <c r="J4" s="11">
        <f t="shared" si="4"/>
        <v>905000</v>
      </c>
      <c r="K4" s="11">
        <f t="shared" si="5"/>
        <v>905000</v>
      </c>
      <c r="L4" s="11">
        <f t="shared" si="6"/>
        <v>0</v>
      </c>
      <c r="M4" s="11">
        <f t="shared" si="7"/>
        <v>0</v>
      </c>
      <c r="N4" s="11">
        <f t="shared" si="8"/>
        <v>301666.6667</v>
      </c>
      <c r="O4" s="11">
        <f t="shared" si="9"/>
        <v>301666.6667</v>
      </c>
      <c r="P4" s="11">
        <f t="shared" si="10"/>
        <v>301666.6667</v>
      </c>
      <c r="Q4" s="11">
        <f t="shared" si="11"/>
        <v>0</v>
      </c>
      <c r="R4" s="11">
        <f t="shared" si="12"/>
        <v>0</v>
      </c>
    </row>
    <row r="5">
      <c r="A5" s="1" t="s">
        <v>5075</v>
      </c>
      <c r="B5" s="8">
        <v>45752.0</v>
      </c>
      <c r="C5" s="1" t="s">
        <v>1969</v>
      </c>
      <c r="D5" s="10">
        <v>210000.0</v>
      </c>
      <c r="E5" s="12"/>
      <c r="F5" s="1" t="s">
        <v>5076</v>
      </c>
      <c r="G5" s="11">
        <f t="shared" si="1"/>
        <v>1115000</v>
      </c>
      <c r="H5" s="11">
        <f t="shared" si="2"/>
        <v>0</v>
      </c>
      <c r="I5" s="11">
        <f t="shared" si="3"/>
        <v>0</v>
      </c>
      <c r="J5" s="11">
        <f t="shared" si="4"/>
        <v>1115000</v>
      </c>
      <c r="K5" s="11">
        <f t="shared" si="5"/>
        <v>1115000</v>
      </c>
      <c r="L5" s="11">
        <f t="shared" si="6"/>
        <v>0</v>
      </c>
      <c r="M5" s="11">
        <f t="shared" si="7"/>
        <v>0</v>
      </c>
      <c r="N5" s="11">
        <f t="shared" si="8"/>
        <v>371666.6667</v>
      </c>
      <c r="O5" s="11">
        <f t="shared" si="9"/>
        <v>371666.6667</v>
      </c>
      <c r="P5" s="11">
        <f t="shared" si="10"/>
        <v>371666.6667</v>
      </c>
      <c r="Q5" s="11">
        <f t="shared" si="11"/>
        <v>0</v>
      </c>
      <c r="R5" s="11">
        <f t="shared" si="12"/>
        <v>0</v>
      </c>
    </row>
    <row r="6">
      <c r="A6" s="1" t="s">
        <v>5077</v>
      </c>
      <c r="B6" s="8">
        <v>45754.0</v>
      </c>
      <c r="C6" s="1" t="s">
        <v>1969</v>
      </c>
      <c r="D6" s="10">
        <v>295000.0</v>
      </c>
      <c r="E6" s="12"/>
      <c r="F6" s="1" t="s">
        <v>5078</v>
      </c>
      <c r="G6" s="11">
        <f t="shared" si="1"/>
        <v>1410000</v>
      </c>
      <c r="H6" s="11">
        <f t="shared" si="2"/>
        <v>0</v>
      </c>
      <c r="I6" s="11">
        <f t="shared" si="3"/>
        <v>0</v>
      </c>
      <c r="J6" s="11">
        <f t="shared" si="4"/>
        <v>1410000</v>
      </c>
      <c r="K6" s="11">
        <f t="shared" si="5"/>
        <v>1410000</v>
      </c>
      <c r="L6" s="11">
        <f t="shared" si="6"/>
        <v>0</v>
      </c>
      <c r="M6" s="11">
        <f t="shared" si="7"/>
        <v>0</v>
      </c>
      <c r="N6" s="11">
        <f t="shared" si="8"/>
        <v>470000</v>
      </c>
      <c r="O6" s="11">
        <f t="shared" si="9"/>
        <v>470000</v>
      </c>
      <c r="P6" s="11">
        <f t="shared" si="10"/>
        <v>470000</v>
      </c>
      <c r="Q6" s="11">
        <f t="shared" si="11"/>
        <v>0</v>
      </c>
      <c r="R6" s="11">
        <f t="shared" si="12"/>
        <v>0</v>
      </c>
    </row>
    <row r="7">
      <c r="A7" s="1" t="s">
        <v>5079</v>
      </c>
      <c r="B7" s="8">
        <v>45754.0</v>
      </c>
      <c r="C7" s="1" t="s">
        <v>19</v>
      </c>
      <c r="D7" s="10">
        <v>5750000.0</v>
      </c>
      <c r="E7" s="12"/>
      <c r="F7" s="1" t="s">
        <v>5080</v>
      </c>
      <c r="G7" s="11">
        <f t="shared" si="1"/>
        <v>1410000</v>
      </c>
      <c r="H7" s="11">
        <f t="shared" si="2"/>
        <v>0</v>
      </c>
      <c r="I7" s="11">
        <f t="shared" si="3"/>
        <v>0</v>
      </c>
      <c r="J7" s="11">
        <f t="shared" si="4"/>
        <v>7160000</v>
      </c>
      <c r="K7" s="11">
        <f t="shared" si="5"/>
        <v>1410000</v>
      </c>
      <c r="L7" s="11">
        <f t="shared" si="6"/>
        <v>0</v>
      </c>
      <c r="M7" s="11">
        <f t="shared" si="7"/>
        <v>0</v>
      </c>
      <c r="N7" s="11">
        <f t="shared" si="8"/>
        <v>470000</v>
      </c>
      <c r="O7" s="11">
        <f t="shared" si="9"/>
        <v>470000</v>
      </c>
      <c r="P7" s="11">
        <f t="shared" si="10"/>
        <v>470000</v>
      </c>
      <c r="Q7" s="11">
        <f t="shared" si="11"/>
        <v>0</v>
      </c>
      <c r="R7" s="11">
        <f t="shared" si="12"/>
        <v>0</v>
      </c>
    </row>
    <row r="8">
      <c r="A8" s="1" t="s">
        <v>5081</v>
      </c>
      <c r="B8" s="8">
        <v>45754.0</v>
      </c>
      <c r="C8" s="1" t="s">
        <v>25</v>
      </c>
      <c r="D8" s="12"/>
      <c r="E8" s="10">
        <v>3895000.0</v>
      </c>
      <c r="F8" s="1" t="s">
        <v>5082</v>
      </c>
      <c r="G8" s="11">
        <f t="shared" si="1"/>
        <v>1410000</v>
      </c>
      <c r="H8" s="11">
        <f t="shared" si="2"/>
        <v>3895000</v>
      </c>
      <c r="I8" s="11">
        <f t="shared" si="3"/>
        <v>0</v>
      </c>
      <c r="J8" s="11">
        <f t="shared" si="4"/>
        <v>3265000</v>
      </c>
      <c r="K8" s="11">
        <f t="shared" si="5"/>
        <v>-2485000</v>
      </c>
      <c r="L8" s="11">
        <f t="shared" si="6"/>
        <v>0</v>
      </c>
      <c r="M8" s="11">
        <f t="shared" si="7"/>
        <v>0</v>
      </c>
      <c r="N8" s="11">
        <f t="shared" si="8"/>
        <v>-828333.3333</v>
      </c>
      <c r="O8" s="11">
        <f t="shared" si="9"/>
        <v>-828333.3333</v>
      </c>
      <c r="P8" s="11">
        <f t="shared" si="10"/>
        <v>-828333.3333</v>
      </c>
      <c r="Q8" s="11">
        <f t="shared" si="11"/>
        <v>0</v>
      </c>
      <c r="R8" s="11">
        <f t="shared" si="12"/>
        <v>0</v>
      </c>
    </row>
    <row r="9">
      <c r="A9" s="14" t="s">
        <v>5083</v>
      </c>
      <c r="B9" s="8">
        <v>45754.0</v>
      </c>
      <c r="C9" s="1" t="s">
        <v>25</v>
      </c>
      <c r="D9" s="12"/>
      <c r="E9" s="10">
        <v>25000.0</v>
      </c>
      <c r="F9" s="1" t="s">
        <v>5084</v>
      </c>
      <c r="G9" s="11">
        <f t="shared" si="1"/>
        <v>1410000</v>
      </c>
      <c r="H9" s="11">
        <f t="shared" si="2"/>
        <v>3920000</v>
      </c>
      <c r="I9" s="11">
        <f t="shared" si="3"/>
        <v>0</v>
      </c>
      <c r="J9" s="11">
        <f t="shared" si="4"/>
        <v>3240000</v>
      </c>
      <c r="K9" s="11">
        <f t="shared" si="5"/>
        <v>-2510000</v>
      </c>
      <c r="L9" s="11">
        <f t="shared" si="6"/>
        <v>0</v>
      </c>
      <c r="M9" s="11">
        <f t="shared" si="7"/>
        <v>0</v>
      </c>
      <c r="N9" s="11">
        <f t="shared" si="8"/>
        <v>-836666.6667</v>
      </c>
      <c r="O9" s="11">
        <f t="shared" si="9"/>
        <v>-836666.6667</v>
      </c>
      <c r="P9" s="11">
        <f t="shared" si="10"/>
        <v>-836666.6667</v>
      </c>
      <c r="Q9" s="11">
        <f t="shared" si="11"/>
        <v>0</v>
      </c>
      <c r="R9" s="11">
        <f t="shared" si="12"/>
        <v>0</v>
      </c>
    </row>
    <row r="10">
      <c r="A10" s="1" t="s">
        <v>5085</v>
      </c>
      <c r="B10" s="8">
        <v>45755.0</v>
      </c>
      <c r="C10" s="1" t="s">
        <v>25</v>
      </c>
      <c r="D10" s="12"/>
      <c r="E10" s="10">
        <v>570000.0</v>
      </c>
      <c r="F10" s="1" t="s">
        <v>68</v>
      </c>
      <c r="G10" s="11">
        <f t="shared" si="1"/>
        <v>1410000</v>
      </c>
      <c r="H10" s="11">
        <f t="shared" si="2"/>
        <v>4490000</v>
      </c>
      <c r="I10" s="11">
        <f t="shared" si="3"/>
        <v>0</v>
      </c>
      <c r="J10" s="11">
        <f t="shared" si="4"/>
        <v>2670000</v>
      </c>
      <c r="K10" s="11">
        <f t="shared" si="5"/>
        <v>-3080000</v>
      </c>
      <c r="L10" s="11">
        <f t="shared" si="6"/>
        <v>0</v>
      </c>
      <c r="M10" s="11">
        <f t="shared" si="7"/>
        <v>0</v>
      </c>
      <c r="N10" s="11">
        <f t="shared" si="8"/>
        <v>-1026666.667</v>
      </c>
      <c r="O10" s="11">
        <f t="shared" si="9"/>
        <v>-1026666.667</v>
      </c>
      <c r="P10" s="11">
        <f t="shared" si="10"/>
        <v>-1026666.667</v>
      </c>
      <c r="Q10" s="11">
        <f t="shared" si="11"/>
        <v>0</v>
      </c>
      <c r="R10" s="11">
        <f t="shared" si="12"/>
        <v>0</v>
      </c>
    </row>
    <row r="11">
      <c r="A11" s="1" t="s">
        <v>5086</v>
      </c>
      <c r="B11" s="8">
        <v>45755.0</v>
      </c>
      <c r="C11" s="1" t="s">
        <v>19</v>
      </c>
      <c r="D11" s="12"/>
      <c r="E11" s="10">
        <v>100000.0</v>
      </c>
      <c r="F11" s="1" t="s">
        <v>5087</v>
      </c>
      <c r="G11" s="11">
        <f t="shared" si="1"/>
        <v>1410000</v>
      </c>
      <c r="H11" s="11">
        <f t="shared" si="2"/>
        <v>4490000</v>
      </c>
      <c r="I11" s="11">
        <f t="shared" si="3"/>
        <v>0</v>
      </c>
      <c r="J11" s="11">
        <f t="shared" si="4"/>
        <v>2570000</v>
      </c>
      <c r="K11" s="11">
        <f t="shared" si="5"/>
        <v>-3080000</v>
      </c>
      <c r="L11" s="11">
        <f t="shared" si="6"/>
        <v>0</v>
      </c>
      <c r="M11" s="11">
        <f t="shared" si="7"/>
        <v>0</v>
      </c>
      <c r="N11" s="11">
        <f t="shared" si="8"/>
        <v>-1026666.667</v>
      </c>
      <c r="O11" s="11">
        <f t="shared" si="9"/>
        <v>-1026666.667</v>
      </c>
      <c r="P11" s="11">
        <f t="shared" si="10"/>
        <v>-1026666.667</v>
      </c>
      <c r="Q11" s="11">
        <f t="shared" si="11"/>
        <v>0</v>
      </c>
      <c r="R11" s="11">
        <f t="shared" si="12"/>
        <v>0</v>
      </c>
    </row>
    <row r="12">
      <c r="A12" s="1" t="s">
        <v>5088</v>
      </c>
      <c r="B12" s="8">
        <v>45755.0</v>
      </c>
      <c r="C12" s="1" t="s">
        <v>1969</v>
      </c>
      <c r="D12" s="10">
        <v>285000.0</v>
      </c>
      <c r="E12" s="12"/>
      <c r="F12" s="1" t="s">
        <v>5089</v>
      </c>
      <c r="G12" s="11">
        <f t="shared" si="1"/>
        <v>1695000</v>
      </c>
      <c r="H12" s="11">
        <f t="shared" si="2"/>
        <v>4490000</v>
      </c>
      <c r="I12" s="11">
        <f t="shared" si="3"/>
        <v>0</v>
      </c>
      <c r="J12" s="11">
        <f t="shared" si="4"/>
        <v>2855000</v>
      </c>
      <c r="K12" s="11">
        <f t="shared" si="5"/>
        <v>-2795000</v>
      </c>
      <c r="L12" s="11">
        <f t="shared" si="6"/>
        <v>0</v>
      </c>
      <c r="M12" s="11">
        <f t="shared" si="7"/>
        <v>0</v>
      </c>
      <c r="N12" s="11">
        <f t="shared" si="8"/>
        <v>-931666.6667</v>
      </c>
      <c r="O12" s="11">
        <f t="shared" si="9"/>
        <v>-931666.6667</v>
      </c>
      <c r="P12" s="11">
        <f t="shared" si="10"/>
        <v>-931666.6667</v>
      </c>
      <c r="Q12" s="11">
        <f t="shared" si="11"/>
        <v>0</v>
      </c>
      <c r="R12" s="11">
        <f t="shared" si="12"/>
        <v>0</v>
      </c>
    </row>
    <row r="13">
      <c r="A13" s="1" t="s">
        <v>5090</v>
      </c>
      <c r="B13" s="8">
        <v>45756.0</v>
      </c>
      <c r="C13" s="1" t="s">
        <v>25</v>
      </c>
      <c r="D13" s="12"/>
      <c r="E13" s="10">
        <v>20000.0</v>
      </c>
      <c r="F13" s="1" t="s">
        <v>307</v>
      </c>
      <c r="G13" s="11">
        <f t="shared" si="1"/>
        <v>1695000</v>
      </c>
      <c r="H13" s="11">
        <f t="shared" si="2"/>
        <v>4510000</v>
      </c>
      <c r="I13" s="11">
        <f t="shared" si="3"/>
        <v>0</v>
      </c>
      <c r="J13" s="11">
        <f t="shared" si="4"/>
        <v>2835000</v>
      </c>
      <c r="K13" s="11">
        <f t="shared" si="5"/>
        <v>-2815000</v>
      </c>
      <c r="L13" s="11">
        <f t="shared" si="6"/>
        <v>0</v>
      </c>
      <c r="M13" s="11">
        <f t="shared" si="7"/>
        <v>0</v>
      </c>
      <c r="N13" s="11">
        <f t="shared" si="8"/>
        <v>-938333.3333</v>
      </c>
      <c r="O13" s="11">
        <f t="shared" si="9"/>
        <v>-938333.3333</v>
      </c>
      <c r="P13" s="11">
        <f t="shared" si="10"/>
        <v>-938333.3333</v>
      </c>
      <c r="Q13" s="11">
        <f t="shared" si="11"/>
        <v>0</v>
      </c>
      <c r="R13" s="11">
        <f t="shared" si="12"/>
        <v>0</v>
      </c>
    </row>
    <row r="14">
      <c r="A14" s="1" t="s">
        <v>5091</v>
      </c>
      <c r="B14" s="8">
        <v>45756.0</v>
      </c>
      <c r="C14" s="1" t="s">
        <v>25</v>
      </c>
      <c r="D14" s="12"/>
      <c r="E14" s="10">
        <v>200000.0</v>
      </c>
      <c r="F14" s="1" t="s">
        <v>53</v>
      </c>
      <c r="G14" s="11">
        <f t="shared" si="1"/>
        <v>1695000</v>
      </c>
      <c r="H14" s="11">
        <f t="shared" si="2"/>
        <v>4710000</v>
      </c>
      <c r="I14" s="11">
        <f t="shared" si="3"/>
        <v>0</v>
      </c>
      <c r="J14" s="11">
        <f t="shared" si="4"/>
        <v>2635000</v>
      </c>
      <c r="K14" s="11">
        <f t="shared" si="5"/>
        <v>-3015000</v>
      </c>
      <c r="L14" s="11">
        <f t="shared" si="6"/>
        <v>0</v>
      </c>
      <c r="M14" s="11">
        <f t="shared" si="7"/>
        <v>0</v>
      </c>
      <c r="N14" s="11">
        <f t="shared" si="8"/>
        <v>-1005000</v>
      </c>
      <c r="O14" s="11">
        <f t="shared" si="9"/>
        <v>-1005000</v>
      </c>
      <c r="P14" s="11">
        <f t="shared" si="10"/>
        <v>-1005000</v>
      </c>
      <c r="Q14" s="11">
        <f t="shared" si="11"/>
        <v>200000</v>
      </c>
      <c r="R14" s="11">
        <f t="shared" si="12"/>
        <v>0</v>
      </c>
    </row>
    <row r="15">
      <c r="A15" s="1" t="s">
        <v>5092</v>
      </c>
      <c r="B15" s="8">
        <v>45756.0</v>
      </c>
      <c r="C15" s="1" t="s">
        <v>1969</v>
      </c>
      <c r="D15" s="10">
        <v>510000.0</v>
      </c>
      <c r="E15" s="12"/>
      <c r="F15" s="1" t="s">
        <v>5093</v>
      </c>
      <c r="G15" s="11">
        <f t="shared" si="1"/>
        <v>2205000</v>
      </c>
      <c r="H15" s="11">
        <f t="shared" si="2"/>
        <v>4710000</v>
      </c>
      <c r="I15" s="11">
        <f t="shared" si="3"/>
        <v>0</v>
      </c>
      <c r="J15" s="11">
        <f t="shared" si="4"/>
        <v>3145000</v>
      </c>
      <c r="K15" s="11">
        <f t="shared" si="5"/>
        <v>-2505000</v>
      </c>
      <c r="L15" s="11">
        <f t="shared" si="6"/>
        <v>0</v>
      </c>
      <c r="M15" s="11">
        <f t="shared" si="7"/>
        <v>0</v>
      </c>
      <c r="N15" s="11">
        <f t="shared" si="8"/>
        <v>-835000</v>
      </c>
      <c r="O15" s="11">
        <f t="shared" si="9"/>
        <v>-835000</v>
      </c>
      <c r="P15" s="11">
        <f t="shared" si="10"/>
        <v>-835000</v>
      </c>
      <c r="Q15" s="11">
        <f t="shared" si="11"/>
        <v>200000</v>
      </c>
      <c r="R15" s="11">
        <f t="shared" si="12"/>
        <v>0</v>
      </c>
    </row>
    <row r="16">
      <c r="A16" s="1" t="s">
        <v>5094</v>
      </c>
      <c r="B16" s="8">
        <v>45757.0</v>
      </c>
      <c r="C16" s="1" t="s">
        <v>25</v>
      </c>
      <c r="D16" s="12"/>
      <c r="E16" s="10">
        <v>1008000.0</v>
      </c>
      <c r="F16" s="1" t="s">
        <v>5095</v>
      </c>
      <c r="G16" s="11">
        <f t="shared" si="1"/>
        <v>2205000</v>
      </c>
      <c r="H16" s="11">
        <f t="shared" si="2"/>
        <v>5718000</v>
      </c>
      <c r="I16" s="11">
        <f t="shared" si="3"/>
        <v>0</v>
      </c>
      <c r="J16" s="11">
        <f t="shared" si="4"/>
        <v>2137000</v>
      </c>
      <c r="K16" s="11">
        <f t="shared" si="5"/>
        <v>-3513000</v>
      </c>
      <c r="L16" s="11">
        <f t="shared" si="6"/>
        <v>0</v>
      </c>
      <c r="M16" s="11">
        <f t="shared" si="7"/>
        <v>0</v>
      </c>
      <c r="N16" s="11">
        <f t="shared" si="8"/>
        <v>-1171000</v>
      </c>
      <c r="O16" s="11">
        <f t="shared" si="9"/>
        <v>-1171000</v>
      </c>
      <c r="P16" s="11">
        <f t="shared" si="10"/>
        <v>-1171000</v>
      </c>
      <c r="Q16" s="11">
        <f t="shared" si="11"/>
        <v>200000</v>
      </c>
      <c r="R16" s="11">
        <f t="shared" si="12"/>
        <v>0</v>
      </c>
    </row>
    <row r="17">
      <c r="A17" s="1" t="s">
        <v>5096</v>
      </c>
      <c r="B17" s="8">
        <v>45758.0</v>
      </c>
      <c r="C17" s="1" t="s">
        <v>19</v>
      </c>
      <c r="D17" s="10">
        <v>7000000.0</v>
      </c>
      <c r="E17" s="12"/>
      <c r="F17" s="1" t="s">
        <v>5080</v>
      </c>
      <c r="G17" s="11">
        <f t="shared" si="1"/>
        <v>2205000</v>
      </c>
      <c r="H17" s="11">
        <f t="shared" si="2"/>
        <v>5718000</v>
      </c>
      <c r="I17" s="11">
        <f t="shared" si="3"/>
        <v>0</v>
      </c>
      <c r="J17" s="11">
        <f t="shared" si="4"/>
        <v>9137000</v>
      </c>
      <c r="K17" s="11">
        <f t="shared" si="5"/>
        <v>-3513000</v>
      </c>
      <c r="L17" s="11">
        <f t="shared" si="6"/>
        <v>0</v>
      </c>
      <c r="M17" s="11">
        <f t="shared" si="7"/>
        <v>0</v>
      </c>
      <c r="N17" s="11">
        <f t="shared" si="8"/>
        <v>-1171000</v>
      </c>
      <c r="O17" s="11">
        <f t="shared" si="9"/>
        <v>-1171000</v>
      </c>
      <c r="P17" s="11">
        <f t="shared" si="10"/>
        <v>-1171000</v>
      </c>
      <c r="Q17" s="11">
        <f t="shared" si="11"/>
        <v>200000</v>
      </c>
      <c r="R17" s="11">
        <f t="shared" si="12"/>
        <v>0</v>
      </c>
    </row>
    <row r="18">
      <c r="A18" s="1" t="s">
        <v>5097</v>
      </c>
      <c r="B18" s="8">
        <v>45758.0</v>
      </c>
      <c r="C18" s="1" t="s">
        <v>25</v>
      </c>
      <c r="D18" s="12"/>
      <c r="E18" s="10">
        <v>7000000.0</v>
      </c>
      <c r="F18" s="1" t="s">
        <v>5098</v>
      </c>
      <c r="G18" s="11">
        <f t="shared" si="1"/>
        <v>2205000</v>
      </c>
      <c r="H18" s="11">
        <f t="shared" si="2"/>
        <v>12718000</v>
      </c>
      <c r="I18" s="11">
        <f t="shared" si="3"/>
        <v>0</v>
      </c>
      <c r="J18" s="11">
        <f t="shared" si="4"/>
        <v>2137000</v>
      </c>
      <c r="K18" s="11">
        <f t="shared" si="5"/>
        <v>-10513000</v>
      </c>
      <c r="L18" s="11">
        <f t="shared" si="6"/>
        <v>0</v>
      </c>
      <c r="M18" s="11">
        <f t="shared" si="7"/>
        <v>0</v>
      </c>
      <c r="N18" s="11">
        <f t="shared" si="8"/>
        <v>-3504333.333</v>
      </c>
      <c r="O18" s="11">
        <f t="shared" si="9"/>
        <v>-3504333.333</v>
      </c>
      <c r="P18" s="11">
        <f t="shared" si="10"/>
        <v>-3504333.333</v>
      </c>
      <c r="Q18" s="11">
        <f t="shared" si="11"/>
        <v>200000</v>
      </c>
      <c r="R18" s="11">
        <f t="shared" si="12"/>
        <v>0</v>
      </c>
    </row>
    <row r="19">
      <c r="A19" s="1" t="s">
        <v>5099</v>
      </c>
      <c r="B19" s="8">
        <v>45758.0</v>
      </c>
      <c r="C19" s="1" t="s">
        <v>25</v>
      </c>
      <c r="D19" s="12"/>
      <c r="E19" s="10">
        <v>427500.0</v>
      </c>
      <c r="F19" s="1" t="s">
        <v>5100</v>
      </c>
      <c r="G19" s="11">
        <f t="shared" si="1"/>
        <v>2205000</v>
      </c>
      <c r="H19" s="11">
        <f t="shared" si="2"/>
        <v>13145500</v>
      </c>
      <c r="I19" s="11">
        <f t="shared" si="3"/>
        <v>0</v>
      </c>
      <c r="J19" s="11">
        <f t="shared" si="4"/>
        <v>1709500</v>
      </c>
      <c r="K19" s="11">
        <f t="shared" si="5"/>
        <v>-10940500</v>
      </c>
      <c r="L19" s="11">
        <f t="shared" si="6"/>
        <v>0</v>
      </c>
      <c r="M19" s="11">
        <f t="shared" si="7"/>
        <v>0</v>
      </c>
      <c r="N19" s="11">
        <f t="shared" si="8"/>
        <v>-3646833.333</v>
      </c>
      <c r="O19" s="11">
        <f t="shared" si="9"/>
        <v>-3646833.333</v>
      </c>
      <c r="P19" s="11">
        <f t="shared" si="10"/>
        <v>-3646833.333</v>
      </c>
      <c r="Q19" s="11">
        <f t="shared" si="11"/>
        <v>200000</v>
      </c>
      <c r="R19" s="11">
        <f t="shared" si="12"/>
        <v>0</v>
      </c>
    </row>
    <row r="20">
      <c r="A20" s="1" t="s">
        <v>5101</v>
      </c>
      <c r="B20" s="8">
        <v>45758.0</v>
      </c>
      <c r="C20" s="1" t="s">
        <v>25</v>
      </c>
      <c r="D20" s="12"/>
      <c r="E20" s="10">
        <v>236000.0</v>
      </c>
      <c r="F20" s="1" t="s">
        <v>5102</v>
      </c>
      <c r="G20" s="11">
        <f t="shared" si="1"/>
        <v>2205000</v>
      </c>
      <c r="H20" s="11">
        <f t="shared" si="2"/>
        <v>13381500</v>
      </c>
      <c r="I20" s="11">
        <f t="shared" si="3"/>
        <v>0</v>
      </c>
      <c r="J20" s="11">
        <f t="shared" si="4"/>
        <v>1473500</v>
      </c>
      <c r="K20" s="11">
        <f t="shared" si="5"/>
        <v>-11176500</v>
      </c>
      <c r="L20" s="11">
        <f t="shared" si="6"/>
        <v>0</v>
      </c>
      <c r="M20" s="11">
        <f t="shared" si="7"/>
        <v>0</v>
      </c>
      <c r="N20" s="11">
        <f t="shared" si="8"/>
        <v>-3725500</v>
      </c>
      <c r="O20" s="11">
        <f t="shared" si="9"/>
        <v>-3725500</v>
      </c>
      <c r="P20" s="11">
        <f t="shared" si="10"/>
        <v>-3725500</v>
      </c>
      <c r="Q20" s="11">
        <f t="shared" si="11"/>
        <v>200000</v>
      </c>
      <c r="R20" s="11">
        <f t="shared" si="12"/>
        <v>0</v>
      </c>
    </row>
    <row r="21">
      <c r="A21" s="1" t="s">
        <v>5103</v>
      </c>
      <c r="B21" s="8">
        <v>45759.0</v>
      </c>
      <c r="C21" s="1" t="s">
        <v>25</v>
      </c>
      <c r="D21" s="12"/>
      <c r="E21" s="10">
        <v>1455000.0</v>
      </c>
      <c r="F21" s="1" t="s">
        <v>53</v>
      </c>
      <c r="G21" s="11">
        <f t="shared" si="1"/>
        <v>2205000</v>
      </c>
      <c r="H21" s="11">
        <f t="shared" si="2"/>
        <v>14836500</v>
      </c>
      <c r="I21" s="11">
        <f t="shared" si="3"/>
        <v>0</v>
      </c>
      <c r="J21" s="11">
        <f t="shared" si="4"/>
        <v>18500</v>
      </c>
      <c r="K21" s="11">
        <f t="shared" si="5"/>
        <v>-12631500</v>
      </c>
      <c r="L21" s="11">
        <f t="shared" si="6"/>
        <v>0</v>
      </c>
      <c r="M21" s="11">
        <f t="shared" si="7"/>
        <v>0</v>
      </c>
      <c r="N21" s="11">
        <f t="shared" si="8"/>
        <v>-4210500</v>
      </c>
      <c r="O21" s="11">
        <f t="shared" si="9"/>
        <v>-4210500</v>
      </c>
      <c r="P21" s="11">
        <f t="shared" si="10"/>
        <v>-4210500</v>
      </c>
      <c r="Q21" s="11">
        <f t="shared" si="11"/>
        <v>1655000</v>
      </c>
      <c r="R21" s="11">
        <f t="shared" si="12"/>
        <v>0</v>
      </c>
    </row>
    <row r="22">
      <c r="A22" s="1" t="s">
        <v>5104</v>
      </c>
      <c r="B22" s="8">
        <v>45759.0</v>
      </c>
      <c r="C22" s="1" t="s">
        <v>1969</v>
      </c>
      <c r="D22" s="10">
        <v>1300000.0</v>
      </c>
      <c r="E22" s="12"/>
      <c r="F22" s="1" t="s">
        <v>5105</v>
      </c>
      <c r="G22" s="11">
        <f t="shared" si="1"/>
        <v>3505000</v>
      </c>
      <c r="H22" s="11">
        <f t="shared" si="2"/>
        <v>14836500</v>
      </c>
      <c r="I22" s="11">
        <f t="shared" si="3"/>
        <v>0</v>
      </c>
      <c r="J22" s="11">
        <f t="shared" si="4"/>
        <v>1318500</v>
      </c>
      <c r="K22" s="11">
        <f t="shared" si="5"/>
        <v>-11331500</v>
      </c>
      <c r="L22" s="11">
        <f t="shared" si="6"/>
        <v>0</v>
      </c>
      <c r="M22" s="11">
        <f t="shared" si="7"/>
        <v>0</v>
      </c>
      <c r="N22" s="11">
        <f t="shared" si="8"/>
        <v>-3777166.667</v>
      </c>
      <c r="O22" s="11">
        <f t="shared" si="9"/>
        <v>-3777166.667</v>
      </c>
      <c r="P22" s="11">
        <f t="shared" si="10"/>
        <v>-3777166.667</v>
      </c>
      <c r="Q22" s="11">
        <f t="shared" si="11"/>
        <v>1655000</v>
      </c>
      <c r="R22" s="11">
        <f t="shared" si="12"/>
        <v>0</v>
      </c>
    </row>
    <row r="23">
      <c r="A23" s="1" t="s">
        <v>5106</v>
      </c>
      <c r="B23" s="8">
        <v>45759.0</v>
      </c>
      <c r="C23" s="1" t="s">
        <v>25</v>
      </c>
      <c r="D23" s="12"/>
      <c r="E23" s="10">
        <v>450000.0</v>
      </c>
      <c r="F23" s="1" t="s">
        <v>5107</v>
      </c>
      <c r="G23" s="11">
        <f t="shared" si="1"/>
        <v>3505000</v>
      </c>
      <c r="H23" s="11">
        <f t="shared" si="2"/>
        <v>15286500</v>
      </c>
      <c r="I23" s="11">
        <f t="shared" si="3"/>
        <v>0</v>
      </c>
      <c r="J23" s="11">
        <f t="shared" si="4"/>
        <v>868500</v>
      </c>
      <c r="K23" s="11">
        <f t="shared" si="5"/>
        <v>-11781500</v>
      </c>
      <c r="L23" s="11">
        <f t="shared" si="6"/>
        <v>0</v>
      </c>
      <c r="M23" s="11">
        <f t="shared" si="7"/>
        <v>0</v>
      </c>
      <c r="N23" s="11">
        <f t="shared" si="8"/>
        <v>-3927166.667</v>
      </c>
      <c r="O23" s="11">
        <f t="shared" si="9"/>
        <v>-3927166.667</v>
      </c>
      <c r="P23" s="11">
        <f t="shared" si="10"/>
        <v>-3927166.667</v>
      </c>
      <c r="Q23" s="11">
        <f t="shared" si="11"/>
        <v>1655000</v>
      </c>
      <c r="R23" s="11">
        <f t="shared" si="12"/>
        <v>0</v>
      </c>
    </row>
    <row r="24">
      <c r="A24" s="1" t="s">
        <v>5108</v>
      </c>
      <c r="B24" s="8">
        <v>45754.0</v>
      </c>
      <c r="C24" s="1" t="s">
        <v>6</v>
      </c>
      <c r="D24" s="10">
        <v>500000.0</v>
      </c>
      <c r="E24" s="12"/>
      <c r="F24" s="1" t="s">
        <v>5109</v>
      </c>
      <c r="G24" s="11">
        <f t="shared" si="1"/>
        <v>4005000</v>
      </c>
      <c r="H24" s="11">
        <f t="shared" si="2"/>
        <v>15286500</v>
      </c>
      <c r="I24" s="11">
        <f t="shared" si="3"/>
        <v>0</v>
      </c>
      <c r="J24" s="11">
        <f t="shared" si="4"/>
        <v>1368500</v>
      </c>
      <c r="K24" s="11">
        <f t="shared" si="5"/>
        <v>-11281500</v>
      </c>
      <c r="L24" s="11">
        <f t="shared" si="6"/>
        <v>0</v>
      </c>
      <c r="M24" s="11">
        <f t="shared" si="7"/>
        <v>0</v>
      </c>
      <c r="N24" s="11">
        <f t="shared" si="8"/>
        <v>-3760500</v>
      </c>
      <c r="O24" s="11">
        <f t="shared" si="9"/>
        <v>-3760500</v>
      </c>
      <c r="P24" s="11">
        <f t="shared" si="10"/>
        <v>-3760500</v>
      </c>
      <c r="Q24" s="11">
        <f t="shared" si="11"/>
        <v>1655000</v>
      </c>
      <c r="R24" s="11">
        <f t="shared" si="12"/>
        <v>0</v>
      </c>
    </row>
    <row r="25">
      <c r="A25" s="1" t="s">
        <v>5110</v>
      </c>
      <c r="B25" s="8">
        <v>45755.0</v>
      </c>
      <c r="C25" s="1" t="s">
        <v>6</v>
      </c>
      <c r="D25" s="10">
        <v>280000.0</v>
      </c>
      <c r="E25" s="12"/>
      <c r="F25" s="1" t="s">
        <v>5111</v>
      </c>
      <c r="G25" s="11">
        <f t="shared" si="1"/>
        <v>4285000</v>
      </c>
      <c r="H25" s="11">
        <f t="shared" si="2"/>
        <v>15286500</v>
      </c>
      <c r="I25" s="11">
        <f t="shared" si="3"/>
        <v>0</v>
      </c>
      <c r="J25" s="11">
        <f t="shared" si="4"/>
        <v>1648500</v>
      </c>
      <c r="K25" s="11">
        <f t="shared" si="5"/>
        <v>-11001500</v>
      </c>
      <c r="L25" s="11">
        <f t="shared" si="6"/>
        <v>0</v>
      </c>
      <c r="M25" s="11">
        <f t="shared" si="7"/>
        <v>0</v>
      </c>
      <c r="N25" s="11">
        <f t="shared" si="8"/>
        <v>-3667166.667</v>
      </c>
      <c r="O25" s="11">
        <f t="shared" si="9"/>
        <v>-3667166.667</v>
      </c>
      <c r="P25" s="11">
        <f t="shared" si="10"/>
        <v>-3667166.667</v>
      </c>
      <c r="Q25" s="11">
        <f t="shared" si="11"/>
        <v>1655000</v>
      </c>
      <c r="R25" s="11">
        <f t="shared" si="12"/>
        <v>0</v>
      </c>
    </row>
    <row r="26">
      <c r="A26" s="1" t="s">
        <v>5112</v>
      </c>
      <c r="B26" s="8">
        <v>45755.0</v>
      </c>
      <c r="C26" s="1" t="s">
        <v>6</v>
      </c>
      <c r="D26" s="10">
        <v>240000.0</v>
      </c>
      <c r="E26" s="12"/>
      <c r="F26" s="1" t="s">
        <v>5113</v>
      </c>
      <c r="G26" s="11">
        <f t="shared" si="1"/>
        <v>4525000</v>
      </c>
      <c r="H26" s="11">
        <f t="shared" si="2"/>
        <v>15286500</v>
      </c>
      <c r="I26" s="11">
        <f t="shared" si="3"/>
        <v>0</v>
      </c>
      <c r="J26" s="11">
        <f t="shared" si="4"/>
        <v>1888500</v>
      </c>
      <c r="K26" s="11">
        <f t="shared" si="5"/>
        <v>-10761500</v>
      </c>
      <c r="L26" s="11">
        <f t="shared" si="6"/>
        <v>0</v>
      </c>
      <c r="M26" s="11">
        <f t="shared" si="7"/>
        <v>0</v>
      </c>
      <c r="N26" s="11">
        <f t="shared" si="8"/>
        <v>-3587166.667</v>
      </c>
      <c r="O26" s="11">
        <f t="shared" si="9"/>
        <v>-3587166.667</v>
      </c>
      <c r="P26" s="11">
        <f t="shared" si="10"/>
        <v>-3587166.667</v>
      </c>
      <c r="Q26" s="11">
        <f t="shared" si="11"/>
        <v>1655000</v>
      </c>
      <c r="R26" s="11">
        <f t="shared" si="12"/>
        <v>0</v>
      </c>
    </row>
    <row r="27">
      <c r="A27" s="1" t="s">
        <v>5114</v>
      </c>
      <c r="B27" s="8">
        <v>45756.0</v>
      </c>
      <c r="C27" s="1" t="s">
        <v>6</v>
      </c>
      <c r="D27" s="10">
        <v>3500000.0</v>
      </c>
      <c r="E27" s="12"/>
      <c r="F27" s="1" t="s">
        <v>2544</v>
      </c>
      <c r="G27" s="11">
        <f t="shared" si="1"/>
        <v>8025000</v>
      </c>
      <c r="H27" s="11">
        <f t="shared" si="2"/>
        <v>15286500</v>
      </c>
      <c r="I27" s="11">
        <f t="shared" si="3"/>
        <v>0</v>
      </c>
      <c r="J27" s="11">
        <f t="shared" si="4"/>
        <v>5388500</v>
      </c>
      <c r="K27" s="11">
        <f t="shared" si="5"/>
        <v>-7261500</v>
      </c>
      <c r="L27" s="11">
        <f t="shared" si="6"/>
        <v>0</v>
      </c>
      <c r="M27" s="11">
        <f t="shared" si="7"/>
        <v>0</v>
      </c>
      <c r="N27" s="11">
        <f t="shared" si="8"/>
        <v>-2420500</v>
      </c>
      <c r="O27" s="11">
        <f t="shared" si="9"/>
        <v>-2420500</v>
      </c>
      <c r="P27" s="11">
        <f t="shared" si="10"/>
        <v>-2420500</v>
      </c>
      <c r="Q27" s="11">
        <f t="shared" si="11"/>
        <v>1655000</v>
      </c>
      <c r="R27" s="11">
        <f t="shared" si="12"/>
        <v>0</v>
      </c>
    </row>
    <row r="28">
      <c r="A28" s="1" t="s">
        <v>5115</v>
      </c>
      <c r="B28" s="8">
        <v>45757.0</v>
      </c>
      <c r="C28" s="1" t="s">
        <v>6</v>
      </c>
      <c r="D28" s="10">
        <v>112000.0</v>
      </c>
      <c r="E28" s="12"/>
      <c r="F28" s="1" t="s">
        <v>5116</v>
      </c>
      <c r="G28" s="11">
        <f t="shared" si="1"/>
        <v>8137000</v>
      </c>
      <c r="H28" s="11">
        <f t="shared" si="2"/>
        <v>15286500</v>
      </c>
      <c r="I28" s="11">
        <f t="shared" si="3"/>
        <v>0</v>
      </c>
      <c r="J28" s="11">
        <f t="shared" si="4"/>
        <v>5500500</v>
      </c>
      <c r="K28" s="11">
        <f t="shared" si="5"/>
        <v>-7149500</v>
      </c>
      <c r="L28" s="11">
        <f t="shared" si="6"/>
        <v>0</v>
      </c>
      <c r="M28" s="11">
        <f t="shared" si="7"/>
        <v>0</v>
      </c>
      <c r="N28" s="11">
        <f t="shared" si="8"/>
        <v>-2383166.667</v>
      </c>
      <c r="O28" s="11">
        <f t="shared" si="9"/>
        <v>-2383166.667</v>
      </c>
      <c r="P28" s="11">
        <f t="shared" si="10"/>
        <v>-2383166.667</v>
      </c>
      <c r="Q28" s="11">
        <f t="shared" si="11"/>
        <v>1655000</v>
      </c>
      <c r="R28" s="11">
        <f t="shared" si="12"/>
        <v>0</v>
      </c>
    </row>
    <row r="29">
      <c r="A29" s="1" t="s">
        <v>5117</v>
      </c>
      <c r="B29" s="8">
        <v>45757.0</v>
      </c>
      <c r="C29" s="1" t="s">
        <v>6</v>
      </c>
      <c r="D29" s="10">
        <v>50000.0</v>
      </c>
      <c r="E29" s="12"/>
      <c r="F29" s="1" t="s">
        <v>5118</v>
      </c>
      <c r="G29" s="11">
        <f t="shared" si="1"/>
        <v>8187000</v>
      </c>
      <c r="H29" s="11">
        <f t="shared" si="2"/>
        <v>15286500</v>
      </c>
      <c r="I29" s="11">
        <f t="shared" si="3"/>
        <v>0</v>
      </c>
      <c r="J29" s="11">
        <f t="shared" si="4"/>
        <v>5550500</v>
      </c>
      <c r="K29" s="11">
        <f t="shared" si="5"/>
        <v>-7099500</v>
      </c>
      <c r="L29" s="11">
        <f t="shared" si="6"/>
        <v>0</v>
      </c>
      <c r="M29" s="11">
        <f t="shared" si="7"/>
        <v>0</v>
      </c>
      <c r="N29" s="11">
        <f t="shared" si="8"/>
        <v>-2366500</v>
      </c>
      <c r="O29" s="11">
        <f t="shared" si="9"/>
        <v>-2366500</v>
      </c>
      <c r="P29" s="11">
        <f t="shared" si="10"/>
        <v>-2366500</v>
      </c>
      <c r="Q29" s="11">
        <f t="shared" si="11"/>
        <v>1655000</v>
      </c>
      <c r="R29" s="11">
        <f t="shared" si="12"/>
        <v>0</v>
      </c>
    </row>
    <row r="30">
      <c r="A30" s="1" t="s">
        <v>5119</v>
      </c>
      <c r="B30" s="8">
        <v>45757.0</v>
      </c>
      <c r="C30" s="1" t="s">
        <v>6</v>
      </c>
      <c r="D30" s="10">
        <v>507000.0</v>
      </c>
      <c r="E30" s="12"/>
      <c r="F30" s="1" t="s">
        <v>2443</v>
      </c>
      <c r="G30" s="11">
        <f t="shared" si="1"/>
        <v>8694000</v>
      </c>
      <c r="H30" s="11">
        <f t="shared" si="2"/>
        <v>15286500</v>
      </c>
      <c r="I30" s="11">
        <f t="shared" si="3"/>
        <v>0</v>
      </c>
      <c r="J30" s="11">
        <f t="shared" si="4"/>
        <v>6057500</v>
      </c>
      <c r="K30" s="11">
        <f t="shared" si="5"/>
        <v>-6592500</v>
      </c>
      <c r="L30" s="11">
        <f t="shared" si="6"/>
        <v>0</v>
      </c>
      <c r="M30" s="11">
        <f t="shared" si="7"/>
        <v>0</v>
      </c>
      <c r="N30" s="11">
        <f t="shared" si="8"/>
        <v>-2197500</v>
      </c>
      <c r="O30" s="11">
        <f t="shared" si="9"/>
        <v>-2197500</v>
      </c>
      <c r="P30" s="11">
        <f t="shared" si="10"/>
        <v>-2197500</v>
      </c>
      <c r="Q30" s="11">
        <f t="shared" si="11"/>
        <v>1655000</v>
      </c>
      <c r="R30" s="11">
        <f t="shared" si="12"/>
        <v>0</v>
      </c>
    </row>
    <row r="31">
      <c r="A31" s="1" t="s">
        <v>5120</v>
      </c>
      <c r="B31" s="8">
        <v>45758.0</v>
      </c>
      <c r="C31" s="1" t="s">
        <v>6</v>
      </c>
      <c r="D31" s="10">
        <v>50000.0</v>
      </c>
      <c r="E31" s="12"/>
      <c r="F31" s="1" t="s">
        <v>5111</v>
      </c>
      <c r="G31" s="11">
        <f t="shared" si="1"/>
        <v>8744000</v>
      </c>
      <c r="H31" s="11">
        <f t="shared" si="2"/>
        <v>15286500</v>
      </c>
      <c r="I31" s="11">
        <f t="shared" si="3"/>
        <v>0</v>
      </c>
      <c r="J31" s="11">
        <f t="shared" si="4"/>
        <v>6107500</v>
      </c>
      <c r="K31" s="11">
        <f t="shared" si="5"/>
        <v>-6542500</v>
      </c>
      <c r="L31" s="11">
        <f t="shared" si="6"/>
        <v>0</v>
      </c>
      <c r="M31" s="11">
        <f t="shared" si="7"/>
        <v>0</v>
      </c>
      <c r="N31" s="11">
        <f t="shared" si="8"/>
        <v>-2180833.333</v>
      </c>
      <c r="O31" s="11">
        <f t="shared" si="9"/>
        <v>-2180833.333</v>
      </c>
      <c r="P31" s="11">
        <f t="shared" si="10"/>
        <v>-2180833.333</v>
      </c>
      <c r="Q31" s="11">
        <f t="shared" si="11"/>
        <v>1655000</v>
      </c>
      <c r="R31" s="11">
        <f t="shared" si="12"/>
        <v>0</v>
      </c>
    </row>
    <row r="32">
      <c r="A32" s="1" t="s">
        <v>5121</v>
      </c>
      <c r="B32" s="8">
        <v>45758.0</v>
      </c>
      <c r="C32" s="1" t="s">
        <v>6</v>
      </c>
      <c r="D32" s="10">
        <v>75000.0</v>
      </c>
      <c r="E32" s="12"/>
      <c r="F32" s="1" t="s">
        <v>5122</v>
      </c>
      <c r="G32" s="11">
        <f t="shared" si="1"/>
        <v>8819000</v>
      </c>
      <c r="H32" s="11">
        <f t="shared" si="2"/>
        <v>15286500</v>
      </c>
      <c r="I32" s="11">
        <f t="shared" si="3"/>
        <v>0</v>
      </c>
      <c r="J32" s="11">
        <f t="shared" si="4"/>
        <v>6182500</v>
      </c>
      <c r="K32" s="11">
        <f t="shared" si="5"/>
        <v>-6467500</v>
      </c>
      <c r="L32" s="11">
        <f t="shared" si="6"/>
        <v>0</v>
      </c>
      <c r="M32" s="11">
        <f t="shared" si="7"/>
        <v>0</v>
      </c>
      <c r="N32" s="11">
        <f t="shared" si="8"/>
        <v>-2155833.333</v>
      </c>
      <c r="O32" s="11">
        <f t="shared" si="9"/>
        <v>-2155833.333</v>
      </c>
      <c r="P32" s="11">
        <f t="shared" si="10"/>
        <v>-2155833.333</v>
      </c>
      <c r="Q32" s="11">
        <f t="shared" si="11"/>
        <v>1655000</v>
      </c>
      <c r="R32" s="11">
        <f t="shared" si="12"/>
        <v>0</v>
      </c>
    </row>
    <row r="33">
      <c r="A33" s="1" t="s">
        <v>5123</v>
      </c>
      <c r="B33" s="8">
        <v>45759.0</v>
      </c>
      <c r="C33" s="1" t="s">
        <v>6</v>
      </c>
      <c r="D33" s="10">
        <v>100000.0</v>
      </c>
      <c r="E33" s="12"/>
      <c r="F33" s="1" t="s">
        <v>5124</v>
      </c>
      <c r="G33" s="11">
        <f t="shared" si="1"/>
        <v>8919000</v>
      </c>
      <c r="H33" s="11">
        <f t="shared" si="2"/>
        <v>15286500</v>
      </c>
      <c r="I33" s="11">
        <f t="shared" si="3"/>
        <v>0</v>
      </c>
      <c r="J33" s="11">
        <f t="shared" si="4"/>
        <v>6282500</v>
      </c>
      <c r="K33" s="11">
        <f t="shared" si="5"/>
        <v>-6367500</v>
      </c>
      <c r="L33" s="11">
        <f t="shared" si="6"/>
        <v>0</v>
      </c>
      <c r="M33" s="11">
        <f t="shared" si="7"/>
        <v>0</v>
      </c>
      <c r="N33" s="11">
        <f t="shared" si="8"/>
        <v>-2122500</v>
      </c>
      <c r="O33" s="11">
        <f t="shared" si="9"/>
        <v>-2122500</v>
      </c>
      <c r="P33" s="11">
        <f t="shared" si="10"/>
        <v>-2122500</v>
      </c>
      <c r="Q33" s="11">
        <f t="shared" si="11"/>
        <v>1655000</v>
      </c>
      <c r="R33" s="11">
        <f t="shared" si="12"/>
        <v>0</v>
      </c>
    </row>
    <row r="34">
      <c r="A34" s="1" t="s">
        <v>5125</v>
      </c>
      <c r="B34" s="8">
        <v>45759.0</v>
      </c>
      <c r="C34" s="1" t="s">
        <v>6</v>
      </c>
      <c r="D34" s="10">
        <v>25000.0</v>
      </c>
      <c r="E34" s="12"/>
      <c r="F34" s="1" t="s">
        <v>5126</v>
      </c>
      <c r="G34" s="11">
        <f t="shared" si="1"/>
        <v>8944000</v>
      </c>
      <c r="H34" s="11">
        <f t="shared" si="2"/>
        <v>15286500</v>
      </c>
      <c r="I34" s="11">
        <f t="shared" si="3"/>
        <v>0</v>
      </c>
      <c r="J34" s="11">
        <f t="shared" si="4"/>
        <v>6307500</v>
      </c>
      <c r="K34" s="11">
        <f t="shared" si="5"/>
        <v>-6342500</v>
      </c>
      <c r="L34" s="11">
        <f t="shared" si="6"/>
        <v>0</v>
      </c>
      <c r="M34" s="11">
        <f t="shared" si="7"/>
        <v>0</v>
      </c>
      <c r="N34" s="11">
        <f t="shared" si="8"/>
        <v>-2114166.667</v>
      </c>
      <c r="O34" s="11">
        <f t="shared" si="9"/>
        <v>-2114166.667</v>
      </c>
      <c r="P34" s="11">
        <f t="shared" si="10"/>
        <v>-2114166.667</v>
      </c>
      <c r="Q34" s="11">
        <f t="shared" si="11"/>
        <v>1655000</v>
      </c>
      <c r="R34" s="11">
        <f t="shared" si="12"/>
        <v>0</v>
      </c>
    </row>
    <row r="35">
      <c r="A35" s="1" t="s">
        <v>5127</v>
      </c>
      <c r="B35" s="8">
        <v>45759.0</v>
      </c>
      <c r="C35" s="1" t="s">
        <v>6</v>
      </c>
      <c r="D35" s="10">
        <v>103500.0</v>
      </c>
      <c r="E35" s="12"/>
      <c r="F35" s="1" t="s">
        <v>5128</v>
      </c>
      <c r="G35" s="11">
        <f t="shared" si="1"/>
        <v>9047500</v>
      </c>
      <c r="H35" s="11">
        <f t="shared" si="2"/>
        <v>15286500</v>
      </c>
      <c r="I35" s="11">
        <f t="shared" si="3"/>
        <v>0</v>
      </c>
      <c r="J35" s="11">
        <f t="shared" si="4"/>
        <v>6411000</v>
      </c>
      <c r="K35" s="11">
        <f t="shared" si="5"/>
        <v>-6239000</v>
      </c>
      <c r="L35" s="11">
        <f t="shared" si="6"/>
        <v>0</v>
      </c>
      <c r="M35" s="11">
        <f t="shared" si="7"/>
        <v>0</v>
      </c>
      <c r="N35" s="11">
        <f t="shared" si="8"/>
        <v>-2079666.667</v>
      </c>
      <c r="O35" s="11">
        <f t="shared" si="9"/>
        <v>-2079666.667</v>
      </c>
      <c r="P35" s="11">
        <f t="shared" si="10"/>
        <v>-2079666.667</v>
      </c>
      <c r="Q35" s="11">
        <f t="shared" si="11"/>
        <v>1655000</v>
      </c>
      <c r="R35" s="11">
        <f t="shared" si="12"/>
        <v>0</v>
      </c>
    </row>
    <row r="36">
      <c r="A36" s="1" t="s">
        <v>5129</v>
      </c>
      <c r="B36" s="8">
        <v>45759.0</v>
      </c>
      <c r="C36" s="1" t="s">
        <v>6</v>
      </c>
      <c r="D36" s="10">
        <v>245000.0</v>
      </c>
      <c r="E36" s="12"/>
      <c r="F36" s="1" t="s">
        <v>5130</v>
      </c>
      <c r="G36" s="11">
        <f t="shared" si="1"/>
        <v>9292500</v>
      </c>
      <c r="H36" s="11">
        <f t="shared" si="2"/>
        <v>15286500</v>
      </c>
      <c r="I36" s="11">
        <f t="shared" si="3"/>
        <v>0</v>
      </c>
      <c r="J36" s="11">
        <f t="shared" si="4"/>
        <v>6656000</v>
      </c>
      <c r="K36" s="11">
        <f t="shared" si="5"/>
        <v>-5994000</v>
      </c>
      <c r="L36" s="11">
        <f t="shared" si="6"/>
        <v>0</v>
      </c>
      <c r="M36" s="11">
        <f t="shared" si="7"/>
        <v>0</v>
      </c>
      <c r="N36" s="11">
        <f t="shared" si="8"/>
        <v>-1998000</v>
      </c>
      <c r="O36" s="11">
        <f t="shared" si="9"/>
        <v>-1998000</v>
      </c>
      <c r="P36" s="11">
        <f t="shared" si="10"/>
        <v>-1998000</v>
      </c>
      <c r="Q36" s="11">
        <f t="shared" si="11"/>
        <v>1655000</v>
      </c>
      <c r="R36" s="11">
        <f t="shared" si="12"/>
        <v>0</v>
      </c>
    </row>
    <row r="37">
      <c r="A37" s="1" t="s">
        <v>5131</v>
      </c>
      <c r="B37" s="8">
        <v>45761.0</v>
      </c>
      <c r="C37" s="1" t="s">
        <v>19</v>
      </c>
      <c r="D37" s="12"/>
      <c r="E37" s="10">
        <v>5750000.0</v>
      </c>
      <c r="F37" s="1" t="s">
        <v>5132</v>
      </c>
      <c r="G37" s="11">
        <f t="shared" si="1"/>
        <v>9292500</v>
      </c>
      <c r="H37" s="11">
        <f t="shared" si="2"/>
        <v>15286500</v>
      </c>
      <c r="I37" s="11">
        <f t="shared" si="3"/>
        <v>0</v>
      </c>
      <c r="J37" s="11">
        <f t="shared" si="4"/>
        <v>906000</v>
      </c>
      <c r="K37" s="11">
        <f t="shared" si="5"/>
        <v>-5994000</v>
      </c>
      <c r="L37" s="11">
        <f t="shared" si="6"/>
        <v>0</v>
      </c>
      <c r="M37" s="11">
        <f t="shared" si="7"/>
        <v>0</v>
      </c>
      <c r="N37" s="11">
        <f t="shared" si="8"/>
        <v>-1998000</v>
      </c>
      <c r="O37" s="11">
        <f t="shared" si="9"/>
        <v>-1998000</v>
      </c>
      <c r="P37" s="11">
        <f t="shared" si="10"/>
        <v>-1998000</v>
      </c>
      <c r="Q37" s="11">
        <f t="shared" si="11"/>
        <v>1655000</v>
      </c>
      <c r="R37" s="11">
        <f t="shared" si="12"/>
        <v>0</v>
      </c>
    </row>
    <row r="38">
      <c r="A38" s="1" t="s">
        <v>5133</v>
      </c>
      <c r="B38" s="8">
        <v>45761.0</v>
      </c>
      <c r="C38" s="1" t="s">
        <v>6</v>
      </c>
      <c r="D38" s="10">
        <v>220000.0</v>
      </c>
      <c r="E38" s="12"/>
      <c r="F38" s="1" t="s">
        <v>2045</v>
      </c>
      <c r="G38" s="11">
        <f t="shared" si="1"/>
        <v>9512500</v>
      </c>
      <c r="H38" s="11">
        <f t="shared" si="2"/>
        <v>15286500</v>
      </c>
      <c r="I38" s="11">
        <f t="shared" si="3"/>
        <v>0</v>
      </c>
      <c r="J38" s="11">
        <f t="shared" si="4"/>
        <v>1126000</v>
      </c>
      <c r="K38" s="11">
        <f t="shared" si="5"/>
        <v>-5774000</v>
      </c>
      <c r="L38" s="11">
        <f t="shared" si="6"/>
        <v>0</v>
      </c>
      <c r="M38" s="11">
        <f t="shared" si="7"/>
        <v>0</v>
      </c>
      <c r="N38" s="11">
        <f t="shared" si="8"/>
        <v>-1924666.667</v>
      </c>
      <c r="O38" s="11">
        <f t="shared" si="9"/>
        <v>-1924666.667</v>
      </c>
      <c r="P38" s="11">
        <f t="shared" si="10"/>
        <v>-1924666.667</v>
      </c>
      <c r="Q38" s="11">
        <f t="shared" si="11"/>
        <v>1655000</v>
      </c>
      <c r="R38" s="11">
        <f t="shared" si="12"/>
        <v>0</v>
      </c>
    </row>
    <row r="39">
      <c r="A39" s="1" t="s">
        <v>5134</v>
      </c>
      <c r="B39" s="8">
        <v>45761.0</v>
      </c>
      <c r="C39" s="1" t="s">
        <v>25</v>
      </c>
      <c r="D39" s="12"/>
      <c r="E39" s="10">
        <v>165000.0</v>
      </c>
      <c r="F39" s="1" t="s">
        <v>3278</v>
      </c>
      <c r="G39" s="11">
        <f t="shared" si="1"/>
        <v>9512500</v>
      </c>
      <c r="H39" s="11">
        <f t="shared" si="2"/>
        <v>15451500</v>
      </c>
      <c r="I39" s="11">
        <f t="shared" si="3"/>
        <v>0</v>
      </c>
      <c r="J39" s="11">
        <f t="shared" si="4"/>
        <v>961000</v>
      </c>
      <c r="K39" s="11">
        <f t="shared" si="5"/>
        <v>-5939000</v>
      </c>
      <c r="L39" s="11">
        <f t="shared" si="6"/>
        <v>0</v>
      </c>
      <c r="M39" s="11">
        <f t="shared" si="7"/>
        <v>0</v>
      </c>
      <c r="N39" s="11">
        <f t="shared" si="8"/>
        <v>-1979666.667</v>
      </c>
      <c r="O39" s="11">
        <f t="shared" si="9"/>
        <v>-1979666.667</v>
      </c>
      <c r="P39" s="11">
        <f t="shared" si="10"/>
        <v>-1979666.667</v>
      </c>
      <c r="Q39" s="11">
        <f t="shared" si="11"/>
        <v>1655000</v>
      </c>
      <c r="R39" s="11">
        <f t="shared" si="12"/>
        <v>0</v>
      </c>
    </row>
    <row r="40">
      <c r="A40" s="1" t="s">
        <v>5135</v>
      </c>
      <c r="B40" s="8">
        <v>45761.0</v>
      </c>
      <c r="C40" s="1" t="s">
        <v>25</v>
      </c>
      <c r="D40" s="12"/>
      <c r="E40" s="10">
        <v>303000.0</v>
      </c>
      <c r="F40" s="1" t="s">
        <v>5136</v>
      </c>
      <c r="G40" s="11">
        <f t="shared" si="1"/>
        <v>9512500</v>
      </c>
      <c r="H40" s="11">
        <f t="shared" si="2"/>
        <v>15754500</v>
      </c>
      <c r="I40" s="11">
        <f t="shared" si="3"/>
        <v>0</v>
      </c>
      <c r="J40" s="11">
        <f t="shared" si="4"/>
        <v>658000</v>
      </c>
      <c r="K40" s="11">
        <f t="shared" si="5"/>
        <v>-6242000</v>
      </c>
      <c r="L40" s="11">
        <f t="shared" si="6"/>
        <v>0</v>
      </c>
      <c r="M40" s="11">
        <f t="shared" si="7"/>
        <v>0</v>
      </c>
      <c r="N40" s="11">
        <f t="shared" si="8"/>
        <v>-2080666.667</v>
      </c>
      <c r="O40" s="11">
        <f t="shared" si="9"/>
        <v>-2080666.667</v>
      </c>
      <c r="P40" s="11">
        <f t="shared" si="10"/>
        <v>-2080666.667</v>
      </c>
      <c r="Q40" s="11">
        <f t="shared" si="11"/>
        <v>1655000</v>
      </c>
      <c r="R40" s="11">
        <f t="shared" si="12"/>
        <v>0</v>
      </c>
    </row>
    <row r="41">
      <c r="A41" s="1" t="s">
        <v>5137</v>
      </c>
      <c r="B41" s="8">
        <v>45761.0</v>
      </c>
      <c r="C41" s="1" t="s">
        <v>25</v>
      </c>
      <c r="D41" s="12"/>
      <c r="E41" s="10">
        <v>50000.0</v>
      </c>
      <c r="F41" s="1" t="s">
        <v>53</v>
      </c>
      <c r="G41" s="11">
        <f t="shared" si="1"/>
        <v>9512500</v>
      </c>
      <c r="H41" s="11">
        <f t="shared" si="2"/>
        <v>15804500</v>
      </c>
      <c r="I41" s="11">
        <f t="shared" si="3"/>
        <v>0</v>
      </c>
      <c r="J41" s="11">
        <f t="shared" si="4"/>
        <v>608000</v>
      </c>
      <c r="K41" s="11">
        <f t="shared" si="5"/>
        <v>-6292000</v>
      </c>
      <c r="L41" s="11">
        <f t="shared" si="6"/>
        <v>0</v>
      </c>
      <c r="M41" s="11">
        <f t="shared" si="7"/>
        <v>0</v>
      </c>
      <c r="N41" s="11">
        <f t="shared" si="8"/>
        <v>-2097333.333</v>
      </c>
      <c r="O41" s="11">
        <f t="shared" si="9"/>
        <v>-2097333.333</v>
      </c>
      <c r="P41" s="11">
        <f t="shared" si="10"/>
        <v>-2097333.333</v>
      </c>
      <c r="Q41" s="11">
        <f t="shared" si="11"/>
        <v>1705000</v>
      </c>
      <c r="R41" s="11">
        <f t="shared" si="12"/>
        <v>0</v>
      </c>
    </row>
    <row r="42">
      <c r="A42" s="1" t="s">
        <v>5138</v>
      </c>
      <c r="B42" s="8">
        <v>45761.0</v>
      </c>
      <c r="C42" s="1" t="s">
        <v>34</v>
      </c>
      <c r="D42" s="12"/>
      <c r="E42" s="10">
        <v>790000.0</v>
      </c>
      <c r="F42" s="1" t="s">
        <v>5139</v>
      </c>
      <c r="G42" s="11">
        <f t="shared" si="1"/>
        <v>9512500</v>
      </c>
      <c r="H42" s="11">
        <f t="shared" si="2"/>
        <v>15804500</v>
      </c>
      <c r="I42" s="11">
        <f t="shared" si="3"/>
        <v>790000</v>
      </c>
      <c r="J42" s="11">
        <f t="shared" si="4"/>
        <v>-182000</v>
      </c>
      <c r="K42" s="11">
        <f t="shared" si="5"/>
        <v>-7082000</v>
      </c>
      <c r="L42" s="11">
        <f t="shared" si="6"/>
        <v>0</v>
      </c>
      <c r="M42" s="11">
        <f t="shared" si="7"/>
        <v>0</v>
      </c>
      <c r="N42" s="11">
        <f t="shared" si="8"/>
        <v>-2360666.667</v>
      </c>
      <c r="O42" s="11">
        <f t="shared" si="9"/>
        <v>-2360666.667</v>
      </c>
      <c r="P42" s="11">
        <f t="shared" si="10"/>
        <v>-2360666.667</v>
      </c>
      <c r="Q42" s="11">
        <f t="shared" si="11"/>
        <v>1705000</v>
      </c>
      <c r="R42" s="11">
        <f t="shared" si="12"/>
        <v>0</v>
      </c>
    </row>
    <row r="43">
      <c r="A43" s="1" t="s">
        <v>5140</v>
      </c>
      <c r="B43" s="8">
        <v>45762.0</v>
      </c>
      <c r="C43" s="1" t="s">
        <v>34</v>
      </c>
      <c r="D43" s="12"/>
      <c r="E43" s="10">
        <v>309000.0</v>
      </c>
      <c r="F43" s="1" t="s">
        <v>5141</v>
      </c>
      <c r="G43" s="11">
        <f t="shared" si="1"/>
        <v>9512500</v>
      </c>
      <c r="H43" s="11">
        <f t="shared" si="2"/>
        <v>15804500</v>
      </c>
      <c r="I43" s="11">
        <f t="shared" si="3"/>
        <v>1099000</v>
      </c>
      <c r="J43" s="11">
        <f t="shared" si="4"/>
        <v>-491000</v>
      </c>
      <c r="K43" s="11">
        <f t="shared" si="5"/>
        <v>-7391000</v>
      </c>
      <c r="L43" s="11">
        <f t="shared" si="6"/>
        <v>0</v>
      </c>
      <c r="M43" s="11">
        <f t="shared" si="7"/>
        <v>0</v>
      </c>
      <c r="N43" s="11">
        <f t="shared" si="8"/>
        <v>-2463666.667</v>
      </c>
      <c r="O43" s="11">
        <f t="shared" si="9"/>
        <v>-2463666.667</v>
      </c>
      <c r="P43" s="11">
        <f t="shared" si="10"/>
        <v>-2463666.667</v>
      </c>
      <c r="Q43" s="11">
        <f t="shared" si="11"/>
        <v>1705000</v>
      </c>
      <c r="R43" s="11">
        <f t="shared" si="12"/>
        <v>0</v>
      </c>
    </row>
    <row r="44">
      <c r="A44" s="1" t="s">
        <v>5142</v>
      </c>
      <c r="B44" s="8">
        <v>45762.0</v>
      </c>
      <c r="C44" s="1" t="s">
        <v>25</v>
      </c>
      <c r="D44" s="12"/>
      <c r="E44" s="10">
        <v>42000.0</v>
      </c>
      <c r="F44" s="1" t="s">
        <v>2214</v>
      </c>
      <c r="G44" s="11">
        <f t="shared" si="1"/>
        <v>9512500</v>
      </c>
      <c r="H44" s="11">
        <f t="shared" si="2"/>
        <v>15846500</v>
      </c>
      <c r="I44" s="11">
        <f t="shared" si="3"/>
        <v>1099000</v>
      </c>
      <c r="J44" s="11">
        <f t="shared" si="4"/>
        <v>-533000</v>
      </c>
      <c r="K44" s="11">
        <f t="shared" si="5"/>
        <v>-7433000</v>
      </c>
      <c r="L44" s="11">
        <f t="shared" si="6"/>
        <v>0</v>
      </c>
      <c r="M44" s="11">
        <f t="shared" si="7"/>
        <v>0</v>
      </c>
      <c r="N44" s="11">
        <f t="shared" si="8"/>
        <v>-2477666.667</v>
      </c>
      <c r="O44" s="11">
        <f t="shared" si="9"/>
        <v>-2477666.667</v>
      </c>
      <c r="P44" s="11">
        <f t="shared" si="10"/>
        <v>-2477666.667</v>
      </c>
      <c r="Q44" s="11">
        <f t="shared" si="11"/>
        <v>1705000</v>
      </c>
      <c r="R44" s="11">
        <f t="shared" si="12"/>
        <v>0</v>
      </c>
    </row>
    <row r="45">
      <c r="A45" s="1" t="s">
        <v>5143</v>
      </c>
      <c r="B45" s="8">
        <v>45762.0</v>
      </c>
      <c r="C45" s="1" t="s">
        <v>25</v>
      </c>
      <c r="D45" s="12"/>
      <c r="E45" s="10">
        <v>7000.0</v>
      </c>
      <c r="F45" s="1" t="s">
        <v>1944</v>
      </c>
      <c r="G45" s="11">
        <f t="shared" si="1"/>
        <v>9512500</v>
      </c>
      <c r="H45" s="11">
        <f t="shared" si="2"/>
        <v>15853500</v>
      </c>
      <c r="I45" s="11">
        <f t="shared" si="3"/>
        <v>1099000</v>
      </c>
      <c r="J45" s="11">
        <f t="shared" si="4"/>
        <v>-540000</v>
      </c>
      <c r="K45" s="11">
        <f t="shared" si="5"/>
        <v>-7440000</v>
      </c>
      <c r="L45" s="11">
        <f t="shared" si="6"/>
        <v>0</v>
      </c>
      <c r="M45" s="11">
        <f t="shared" si="7"/>
        <v>0</v>
      </c>
      <c r="N45" s="11">
        <f t="shared" si="8"/>
        <v>-2480000</v>
      </c>
      <c r="O45" s="11">
        <f t="shared" si="9"/>
        <v>-2480000</v>
      </c>
      <c r="P45" s="11">
        <f t="shared" si="10"/>
        <v>-2480000</v>
      </c>
      <c r="Q45" s="11">
        <f t="shared" si="11"/>
        <v>1705000</v>
      </c>
      <c r="R45" s="11">
        <f t="shared" si="12"/>
        <v>0</v>
      </c>
    </row>
    <row r="46">
      <c r="A46" s="1" t="s">
        <v>5144</v>
      </c>
      <c r="B46" s="8">
        <v>45762.0</v>
      </c>
      <c r="C46" s="1" t="s">
        <v>25</v>
      </c>
      <c r="D46" s="12"/>
      <c r="E46" s="10">
        <v>3000.0</v>
      </c>
      <c r="F46" s="1" t="s">
        <v>276</v>
      </c>
      <c r="G46" s="11">
        <f t="shared" si="1"/>
        <v>9512500</v>
      </c>
      <c r="H46" s="11">
        <f t="shared" si="2"/>
        <v>15856500</v>
      </c>
      <c r="I46" s="11">
        <f t="shared" si="3"/>
        <v>1099000</v>
      </c>
      <c r="J46" s="11">
        <f t="shared" si="4"/>
        <v>-543000</v>
      </c>
      <c r="K46" s="11">
        <f t="shared" si="5"/>
        <v>-7443000</v>
      </c>
      <c r="L46" s="11">
        <f t="shared" si="6"/>
        <v>0</v>
      </c>
      <c r="M46" s="11">
        <f t="shared" si="7"/>
        <v>0</v>
      </c>
      <c r="N46" s="11">
        <f t="shared" si="8"/>
        <v>-2481000</v>
      </c>
      <c r="O46" s="11">
        <f t="shared" si="9"/>
        <v>-2481000</v>
      </c>
      <c r="P46" s="11">
        <f t="shared" si="10"/>
        <v>-2481000</v>
      </c>
      <c r="Q46" s="11">
        <f t="shared" si="11"/>
        <v>1705000</v>
      </c>
      <c r="R46" s="11">
        <f t="shared" si="12"/>
        <v>0</v>
      </c>
    </row>
    <row r="47">
      <c r="A47" s="1" t="s">
        <v>5145</v>
      </c>
      <c r="B47" s="8">
        <v>45762.0</v>
      </c>
      <c r="C47" s="1" t="s">
        <v>25</v>
      </c>
      <c r="D47" s="12"/>
      <c r="E47" s="10">
        <v>50000.0</v>
      </c>
      <c r="F47" s="1" t="s">
        <v>53</v>
      </c>
      <c r="G47" s="11">
        <f t="shared" si="1"/>
        <v>9512500</v>
      </c>
      <c r="H47" s="11">
        <f t="shared" si="2"/>
        <v>15906500</v>
      </c>
      <c r="I47" s="11">
        <f t="shared" si="3"/>
        <v>1099000</v>
      </c>
      <c r="J47" s="11">
        <f t="shared" si="4"/>
        <v>-593000</v>
      </c>
      <c r="K47" s="11">
        <f t="shared" si="5"/>
        <v>-7493000</v>
      </c>
      <c r="L47" s="11">
        <f t="shared" si="6"/>
        <v>0</v>
      </c>
      <c r="M47" s="11">
        <f t="shared" si="7"/>
        <v>0</v>
      </c>
      <c r="N47" s="11">
        <f t="shared" si="8"/>
        <v>-2497666.667</v>
      </c>
      <c r="O47" s="11">
        <f t="shared" si="9"/>
        <v>-2497666.667</v>
      </c>
      <c r="P47" s="11">
        <f t="shared" si="10"/>
        <v>-2497666.667</v>
      </c>
      <c r="Q47" s="11">
        <f t="shared" si="11"/>
        <v>1755000</v>
      </c>
      <c r="R47" s="11">
        <f t="shared" si="12"/>
        <v>0</v>
      </c>
    </row>
    <row r="48">
      <c r="A48" s="1" t="s">
        <v>5146</v>
      </c>
      <c r="B48" s="8">
        <v>45762.0</v>
      </c>
      <c r="C48" s="1" t="s">
        <v>1969</v>
      </c>
      <c r="D48" s="10">
        <v>360000.0</v>
      </c>
      <c r="E48" s="12"/>
      <c r="F48" s="1" t="s">
        <v>5147</v>
      </c>
      <c r="G48" s="11">
        <f t="shared" si="1"/>
        <v>9872500</v>
      </c>
      <c r="H48" s="11">
        <f t="shared" si="2"/>
        <v>15906500</v>
      </c>
      <c r="I48" s="11">
        <f t="shared" si="3"/>
        <v>1099000</v>
      </c>
      <c r="J48" s="11">
        <f t="shared" si="4"/>
        <v>-233000</v>
      </c>
      <c r="K48" s="11">
        <f t="shared" si="5"/>
        <v>-7133000</v>
      </c>
      <c r="L48" s="11">
        <f t="shared" si="6"/>
        <v>0</v>
      </c>
      <c r="M48" s="11">
        <f t="shared" si="7"/>
        <v>0</v>
      </c>
      <c r="N48" s="11">
        <f t="shared" si="8"/>
        <v>-2377666.667</v>
      </c>
      <c r="O48" s="11">
        <f t="shared" si="9"/>
        <v>-2377666.667</v>
      </c>
      <c r="P48" s="11">
        <f t="shared" si="10"/>
        <v>-2377666.667</v>
      </c>
      <c r="Q48" s="11">
        <f t="shared" si="11"/>
        <v>1755000</v>
      </c>
      <c r="R48" s="11">
        <f t="shared" si="12"/>
        <v>0</v>
      </c>
    </row>
    <row r="49">
      <c r="A49" s="1" t="s">
        <v>5148</v>
      </c>
      <c r="B49" s="8">
        <v>45763.0</v>
      </c>
      <c r="C49" s="1" t="s">
        <v>25</v>
      </c>
      <c r="D49" s="12"/>
      <c r="E49" s="10">
        <v>503000.0</v>
      </c>
      <c r="F49" s="1" t="s">
        <v>5149</v>
      </c>
      <c r="G49" s="11">
        <f t="shared" si="1"/>
        <v>9872500</v>
      </c>
      <c r="H49" s="11">
        <f t="shared" si="2"/>
        <v>16409500</v>
      </c>
      <c r="I49" s="11">
        <f t="shared" si="3"/>
        <v>1099000</v>
      </c>
      <c r="J49" s="11">
        <f t="shared" si="4"/>
        <v>-736000</v>
      </c>
      <c r="K49" s="11">
        <f t="shared" si="5"/>
        <v>-7636000</v>
      </c>
      <c r="L49" s="11">
        <f t="shared" si="6"/>
        <v>0</v>
      </c>
      <c r="M49" s="11">
        <f t="shared" si="7"/>
        <v>0</v>
      </c>
      <c r="N49" s="11">
        <f t="shared" si="8"/>
        <v>-2545333.333</v>
      </c>
      <c r="O49" s="11">
        <f t="shared" si="9"/>
        <v>-2545333.333</v>
      </c>
      <c r="P49" s="11">
        <f t="shared" si="10"/>
        <v>-2545333.333</v>
      </c>
      <c r="Q49" s="11">
        <f t="shared" si="11"/>
        <v>1755000</v>
      </c>
      <c r="R49" s="11">
        <f t="shared" si="12"/>
        <v>0</v>
      </c>
    </row>
    <row r="50">
      <c r="A50" s="1" t="s">
        <v>5150</v>
      </c>
      <c r="B50" s="8">
        <v>45763.0</v>
      </c>
      <c r="C50" s="1" t="s">
        <v>25</v>
      </c>
      <c r="D50" s="12"/>
      <c r="E50" s="10">
        <v>228000.0</v>
      </c>
      <c r="F50" s="1" t="s">
        <v>5102</v>
      </c>
      <c r="G50" s="11">
        <f t="shared" si="1"/>
        <v>9872500</v>
      </c>
      <c r="H50" s="11">
        <f t="shared" si="2"/>
        <v>16637500</v>
      </c>
      <c r="I50" s="11">
        <f t="shared" si="3"/>
        <v>1099000</v>
      </c>
      <c r="J50" s="11">
        <f t="shared" si="4"/>
        <v>-964000</v>
      </c>
      <c r="K50" s="11">
        <f t="shared" si="5"/>
        <v>-7864000</v>
      </c>
      <c r="L50" s="11">
        <f t="shared" si="6"/>
        <v>0</v>
      </c>
      <c r="M50" s="11">
        <f t="shared" si="7"/>
        <v>0</v>
      </c>
      <c r="N50" s="11">
        <f t="shared" si="8"/>
        <v>-2621333.333</v>
      </c>
      <c r="O50" s="11">
        <f t="shared" si="9"/>
        <v>-2621333.333</v>
      </c>
      <c r="P50" s="11">
        <f t="shared" si="10"/>
        <v>-2621333.333</v>
      </c>
      <c r="Q50" s="11">
        <f t="shared" si="11"/>
        <v>1755000</v>
      </c>
      <c r="R50" s="11">
        <f t="shared" si="12"/>
        <v>0</v>
      </c>
    </row>
    <row r="51">
      <c r="A51" s="1" t="s">
        <v>5151</v>
      </c>
      <c r="B51" s="8">
        <v>45764.0</v>
      </c>
      <c r="C51" s="1" t="s">
        <v>25</v>
      </c>
      <c r="D51" s="12"/>
      <c r="E51" s="10">
        <v>37000.0</v>
      </c>
      <c r="F51" s="1" t="s">
        <v>5152</v>
      </c>
      <c r="G51" s="11">
        <f t="shared" si="1"/>
        <v>9872500</v>
      </c>
      <c r="H51" s="11">
        <f t="shared" si="2"/>
        <v>16674500</v>
      </c>
      <c r="I51" s="11">
        <f t="shared" si="3"/>
        <v>1099000</v>
      </c>
      <c r="J51" s="11">
        <f t="shared" si="4"/>
        <v>-1001000</v>
      </c>
      <c r="K51" s="11">
        <f t="shared" si="5"/>
        <v>-7901000</v>
      </c>
      <c r="L51" s="11">
        <f t="shared" si="6"/>
        <v>0</v>
      </c>
      <c r="M51" s="11">
        <f t="shared" si="7"/>
        <v>0</v>
      </c>
      <c r="N51" s="11">
        <f t="shared" si="8"/>
        <v>-2633666.667</v>
      </c>
      <c r="O51" s="11">
        <f t="shared" si="9"/>
        <v>-2633666.667</v>
      </c>
      <c r="P51" s="11">
        <f t="shared" si="10"/>
        <v>-2633666.667</v>
      </c>
      <c r="Q51" s="11">
        <f t="shared" si="11"/>
        <v>1755000</v>
      </c>
      <c r="R51" s="11">
        <f t="shared" si="12"/>
        <v>0</v>
      </c>
    </row>
    <row r="52">
      <c r="A52" s="1" t="s">
        <v>5153</v>
      </c>
      <c r="B52" s="8">
        <v>45764.0</v>
      </c>
      <c r="C52" s="1" t="s">
        <v>25</v>
      </c>
      <c r="D52" s="12"/>
      <c r="E52" s="10">
        <v>20000.0</v>
      </c>
      <c r="F52" s="1" t="s">
        <v>3618</v>
      </c>
      <c r="G52" s="11">
        <f t="shared" si="1"/>
        <v>9872500</v>
      </c>
      <c r="H52" s="11">
        <f t="shared" si="2"/>
        <v>16694500</v>
      </c>
      <c r="I52" s="11">
        <f t="shared" si="3"/>
        <v>1099000</v>
      </c>
      <c r="J52" s="11">
        <f t="shared" si="4"/>
        <v>-1021000</v>
      </c>
      <c r="K52" s="11">
        <f t="shared" si="5"/>
        <v>-7921000</v>
      </c>
      <c r="L52" s="11">
        <f t="shared" si="6"/>
        <v>0</v>
      </c>
      <c r="M52" s="11">
        <f t="shared" si="7"/>
        <v>0</v>
      </c>
      <c r="N52" s="11">
        <f t="shared" si="8"/>
        <v>-2640333.333</v>
      </c>
      <c r="O52" s="11">
        <f t="shared" si="9"/>
        <v>-2640333.333</v>
      </c>
      <c r="P52" s="11">
        <f t="shared" si="10"/>
        <v>-2640333.333</v>
      </c>
      <c r="Q52" s="11">
        <f t="shared" si="11"/>
        <v>1755000</v>
      </c>
      <c r="R52" s="11">
        <f t="shared" si="12"/>
        <v>0</v>
      </c>
    </row>
    <row r="53">
      <c r="A53" s="1" t="s">
        <v>5154</v>
      </c>
      <c r="B53" s="8">
        <v>45764.0</v>
      </c>
      <c r="C53" s="1" t="s">
        <v>1969</v>
      </c>
      <c r="D53" s="10">
        <v>1432500.0</v>
      </c>
      <c r="E53" s="12"/>
      <c r="F53" s="1" t="s">
        <v>5155</v>
      </c>
      <c r="G53" s="11">
        <f t="shared" si="1"/>
        <v>11305000</v>
      </c>
      <c r="H53" s="11">
        <f t="shared" si="2"/>
        <v>16694500</v>
      </c>
      <c r="I53" s="11">
        <f t="shared" si="3"/>
        <v>1099000</v>
      </c>
      <c r="J53" s="11">
        <f t="shared" si="4"/>
        <v>411500</v>
      </c>
      <c r="K53" s="11">
        <f t="shared" si="5"/>
        <v>-6488500</v>
      </c>
      <c r="L53" s="11">
        <f t="shared" si="6"/>
        <v>0</v>
      </c>
      <c r="M53" s="11">
        <f t="shared" si="7"/>
        <v>0</v>
      </c>
      <c r="N53" s="11">
        <f t="shared" si="8"/>
        <v>-2162833.333</v>
      </c>
      <c r="O53" s="11">
        <f t="shared" si="9"/>
        <v>-2162833.333</v>
      </c>
      <c r="P53" s="11">
        <f t="shared" si="10"/>
        <v>-2162833.333</v>
      </c>
      <c r="Q53" s="11">
        <f t="shared" si="11"/>
        <v>1755000</v>
      </c>
      <c r="R53" s="11">
        <f t="shared" si="12"/>
        <v>0</v>
      </c>
    </row>
    <row r="54">
      <c r="A54" s="1" t="s">
        <v>5156</v>
      </c>
      <c r="B54" s="8">
        <v>45761.0</v>
      </c>
      <c r="C54" s="1" t="s">
        <v>6</v>
      </c>
      <c r="D54" s="10">
        <v>160000.0</v>
      </c>
      <c r="E54" s="12"/>
      <c r="F54" s="1" t="s">
        <v>5157</v>
      </c>
      <c r="G54" s="11">
        <f t="shared" si="1"/>
        <v>11465000</v>
      </c>
      <c r="H54" s="11">
        <f t="shared" si="2"/>
        <v>16694500</v>
      </c>
      <c r="I54" s="11">
        <f t="shared" si="3"/>
        <v>1099000</v>
      </c>
      <c r="J54" s="11">
        <f t="shared" si="4"/>
        <v>571500</v>
      </c>
      <c r="K54" s="11">
        <f t="shared" si="5"/>
        <v>-6328500</v>
      </c>
      <c r="L54" s="11">
        <f t="shared" si="6"/>
        <v>0</v>
      </c>
      <c r="M54" s="11">
        <f t="shared" si="7"/>
        <v>0</v>
      </c>
      <c r="N54" s="11">
        <f t="shared" si="8"/>
        <v>-2109500</v>
      </c>
      <c r="O54" s="11">
        <f t="shared" si="9"/>
        <v>-2109500</v>
      </c>
      <c r="P54" s="11">
        <f t="shared" si="10"/>
        <v>-2109500</v>
      </c>
      <c r="Q54" s="11">
        <f t="shared" si="11"/>
        <v>1755000</v>
      </c>
      <c r="R54" s="11">
        <f t="shared" si="12"/>
        <v>0</v>
      </c>
    </row>
    <row r="55">
      <c r="A55" s="1" t="s">
        <v>5158</v>
      </c>
      <c r="B55" s="8">
        <v>45762.0</v>
      </c>
      <c r="C55" s="1" t="s">
        <v>6</v>
      </c>
      <c r="D55" s="10">
        <v>28000.0</v>
      </c>
      <c r="E55" s="12"/>
      <c r="F55" s="1" t="s">
        <v>5159</v>
      </c>
      <c r="G55" s="11">
        <f t="shared" si="1"/>
        <v>11493000</v>
      </c>
      <c r="H55" s="11">
        <f t="shared" si="2"/>
        <v>16694500</v>
      </c>
      <c r="I55" s="11">
        <f t="shared" si="3"/>
        <v>1099000</v>
      </c>
      <c r="J55" s="11">
        <f t="shared" si="4"/>
        <v>599500</v>
      </c>
      <c r="K55" s="11">
        <f t="shared" si="5"/>
        <v>-6300500</v>
      </c>
      <c r="L55" s="11">
        <f t="shared" si="6"/>
        <v>0</v>
      </c>
      <c r="M55" s="11">
        <f t="shared" si="7"/>
        <v>0</v>
      </c>
      <c r="N55" s="11">
        <f t="shared" si="8"/>
        <v>-2100166.667</v>
      </c>
      <c r="O55" s="11">
        <f t="shared" si="9"/>
        <v>-2100166.667</v>
      </c>
      <c r="P55" s="11">
        <f t="shared" si="10"/>
        <v>-2100166.667</v>
      </c>
      <c r="Q55" s="11">
        <f t="shared" si="11"/>
        <v>1755000</v>
      </c>
      <c r="R55" s="11">
        <f t="shared" si="12"/>
        <v>0</v>
      </c>
    </row>
    <row r="56">
      <c r="A56" s="1" t="s">
        <v>5160</v>
      </c>
      <c r="B56" s="8">
        <v>45762.0</v>
      </c>
      <c r="C56" s="1" t="s">
        <v>6</v>
      </c>
      <c r="D56" s="10">
        <v>550000.0</v>
      </c>
      <c r="E56" s="12"/>
      <c r="F56" s="1" t="s">
        <v>5161</v>
      </c>
      <c r="G56" s="11">
        <f t="shared" si="1"/>
        <v>12043000</v>
      </c>
      <c r="H56" s="11">
        <f t="shared" si="2"/>
        <v>16694500</v>
      </c>
      <c r="I56" s="11">
        <f t="shared" si="3"/>
        <v>1099000</v>
      </c>
      <c r="J56" s="11">
        <f t="shared" si="4"/>
        <v>1149500</v>
      </c>
      <c r="K56" s="11">
        <f t="shared" si="5"/>
        <v>-5750500</v>
      </c>
      <c r="L56" s="11">
        <f t="shared" si="6"/>
        <v>0</v>
      </c>
      <c r="M56" s="11">
        <f t="shared" si="7"/>
        <v>0</v>
      </c>
      <c r="N56" s="11">
        <f t="shared" si="8"/>
        <v>-1916833.333</v>
      </c>
      <c r="O56" s="11">
        <f t="shared" si="9"/>
        <v>-1916833.333</v>
      </c>
      <c r="P56" s="11">
        <f t="shared" si="10"/>
        <v>-1916833.333</v>
      </c>
      <c r="Q56" s="11">
        <f t="shared" si="11"/>
        <v>1755000</v>
      </c>
      <c r="R56" s="11">
        <f t="shared" si="12"/>
        <v>0</v>
      </c>
    </row>
    <row r="57">
      <c r="A57" s="1" t="s">
        <v>5162</v>
      </c>
      <c r="B57" s="8">
        <v>45763.0</v>
      </c>
      <c r="C57" s="1" t="s">
        <v>6</v>
      </c>
      <c r="D57" s="10">
        <v>128000.0</v>
      </c>
      <c r="E57" s="12"/>
      <c r="F57" s="1" t="s">
        <v>5163</v>
      </c>
      <c r="G57" s="11">
        <f t="shared" si="1"/>
        <v>12171000</v>
      </c>
      <c r="H57" s="11">
        <f t="shared" si="2"/>
        <v>16694500</v>
      </c>
      <c r="I57" s="11">
        <f t="shared" si="3"/>
        <v>1099000</v>
      </c>
      <c r="J57" s="11">
        <f t="shared" si="4"/>
        <v>1277500</v>
      </c>
      <c r="K57" s="11">
        <f t="shared" si="5"/>
        <v>-5622500</v>
      </c>
      <c r="L57" s="11">
        <f t="shared" si="6"/>
        <v>0</v>
      </c>
      <c r="M57" s="11">
        <f t="shared" si="7"/>
        <v>0</v>
      </c>
      <c r="N57" s="11">
        <f t="shared" si="8"/>
        <v>-1874166.667</v>
      </c>
      <c r="O57" s="11">
        <f t="shared" si="9"/>
        <v>-1874166.667</v>
      </c>
      <c r="P57" s="11">
        <f t="shared" si="10"/>
        <v>-1874166.667</v>
      </c>
      <c r="Q57" s="11">
        <f t="shared" si="11"/>
        <v>1755000</v>
      </c>
      <c r="R57" s="11">
        <f t="shared" si="12"/>
        <v>0</v>
      </c>
    </row>
    <row r="58">
      <c r="A58" s="1" t="s">
        <v>5164</v>
      </c>
      <c r="B58" s="8">
        <v>45763.0</v>
      </c>
      <c r="C58" s="1" t="s">
        <v>6</v>
      </c>
      <c r="D58" s="10">
        <v>70000.0</v>
      </c>
      <c r="E58" s="12"/>
      <c r="F58" s="1" t="s">
        <v>5165</v>
      </c>
      <c r="G58" s="11">
        <f t="shared" si="1"/>
        <v>12241000</v>
      </c>
      <c r="H58" s="11">
        <f t="shared" si="2"/>
        <v>16694500</v>
      </c>
      <c r="I58" s="11">
        <f t="shared" si="3"/>
        <v>1099000</v>
      </c>
      <c r="J58" s="11">
        <f t="shared" si="4"/>
        <v>1347500</v>
      </c>
      <c r="K58" s="11">
        <f t="shared" si="5"/>
        <v>-5552500</v>
      </c>
      <c r="L58" s="11">
        <f t="shared" si="6"/>
        <v>0</v>
      </c>
      <c r="M58" s="11">
        <f t="shared" si="7"/>
        <v>0</v>
      </c>
      <c r="N58" s="11">
        <f t="shared" si="8"/>
        <v>-1850833.333</v>
      </c>
      <c r="O58" s="11">
        <f t="shared" si="9"/>
        <v>-1850833.333</v>
      </c>
      <c r="P58" s="11">
        <f t="shared" si="10"/>
        <v>-1850833.333</v>
      </c>
      <c r="Q58" s="11">
        <f t="shared" si="11"/>
        <v>1755000</v>
      </c>
      <c r="R58" s="11">
        <f t="shared" si="12"/>
        <v>0</v>
      </c>
    </row>
    <row r="59">
      <c r="A59" s="1" t="s">
        <v>5166</v>
      </c>
      <c r="B59" s="8">
        <v>45763.0</v>
      </c>
      <c r="C59" s="1" t="s">
        <v>6</v>
      </c>
      <c r="D59" s="10">
        <v>229000.0</v>
      </c>
      <c r="E59" s="12"/>
      <c r="F59" s="1" t="s">
        <v>5167</v>
      </c>
      <c r="G59" s="11">
        <f t="shared" si="1"/>
        <v>12470000</v>
      </c>
      <c r="H59" s="11">
        <f t="shared" si="2"/>
        <v>16694500</v>
      </c>
      <c r="I59" s="11">
        <f t="shared" si="3"/>
        <v>1099000</v>
      </c>
      <c r="J59" s="11">
        <f t="shared" si="4"/>
        <v>1576500</v>
      </c>
      <c r="K59" s="11">
        <f t="shared" si="5"/>
        <v>-5323500</v>
      </c>
      <c r="L59" s="11">
        <f t="shared" si="6"/>
        <v>0</v>
      </c>
      <c r="M59" s="11">
        <f t="shared" si="7"/>
        <v>0</v>
      </c>
      <c r="N59" s="11">
        <f t="shared" si="8"/>
        <v>-1774500</v>
      </c>
      <c r="O59" s="11">
        <f t="shared" si="9"/>
        <v>-1774500</v>
      </c>
      <c r="P59" s="11">
        <f t="shared" si="10"/>
        <v>-1774500</v>
      </c>
      <c r="Q59" s="11">
        <f t="shared" si="11"/>
        <v>1755000</v>
      </c>
      <c r="R59" s="11">
        <f t="shared" si="12"/>
        <v>0</v>
      </c>
    </row>
    <row r="60">
      <c r="A60" s="1" t="s">
        <v>5168</v>
      </c>
      <c r="B60" s="8">
        <v>45763.0</v>
      </c>
      <c r="C60" s="1" t="s">
        <v>6</v>
      </c>
      <c r="D60" s="10">
        <v>50000.0</v>
      </c>
      <c r="E60" s="12"/>
      <c r="F60" s="1" t="s">
        <v>2045</v>
      </c>
      <c r="G60" s="11">
        <f t="shared" si="1"/>
        <v>12520000</v>
      </c>
      <c r="H60" s="11">
        <f t="shared" si="2"/>
        <v>16694500</v>
      </c>
      <c r="I60" s="11">
        <f t="shared" si="3"/>
        <v>1099000</v>
      </c>
      <c r="J60" s="11">
        <f t="shared" si="4"/>
        <v>1626500</v>
      </c>
      <c r="K60" s="11">
        <f t="shared" si="5"/>
        <v>-5273500</v>
      </c>
      <c r="L60" s="11">
        <f t="shared" si="6"/>
        <v>0</v>
      </c>
      <c r="M60" s="11">
        <f t="shared" si="7"/>
        <v>0</v>
      </c>
      <c r="N60" s="11">
        <f t="shared" si="8"/>
        <v>-1757833.333</v>
      </c>
      <c r="O60" s="11">
        <f t="shared" si="9"/>
        <v>-1757833.333</v>
      </c>
      <c r="P60" s="11">
        <f t="shared" si="10"/>
        <v>-1757833.333</v>
      </c>
      <c r="Q60" s="11">
        <f t="shared" si="11"/>
        <v>1755000</v>
      </c>
      <c r="R60" s="11">
        <f t="shared" si="12"/>
        <v>0</v>
      </c>
    </row>
    <row r="61">
      <c r="A61" s="1" t="s">
        <v>5169</v>
      </c>
      <c r="B61" s="8">
        <v>45763.0</v>
      </c>
      <c r="C61" s="1" t="s">
        <v>6</v>
      </c>
      <c r="D61" s="10">
        <v>75000.0</v>
      </c>
      <c r="E61" s="12"/>
      <c r="F61" s="1" t="s">
        <v>5170</v>
      </c>
      <c r="G61" s="11">
        <f t="shared" si="1"/>
        <v>12595000</v>
      </c>
      <c r="H61" s="11">
        <f t="shared" si="2"/>
        <v>16694500</v>
      </c>
      <c r="I61" s="11">
        <f t="shared" si="3"/>
        <v>1099000</v>
      </c>
      <c r="J61" s="11">
        <f t="shared" si="4"/>
        <v>1701500</v>
      </c>
      <c r="K61" s="11">
        <f t="shared" si="5"/>
        <v>-5198500</v>
      </c>
      <c r="L61" s="11">
        <f t="shared" si="6"/>
        <v>0</v>
      </c>
      <c r="M61" s="11">
        <f t="shared" si="7"/>
        <v>0</v>
      </c>
      <c r="N61" s="11">
        <f t="shared" si="8"/>
        <v>-1732833.333</v>
      </c>
      <c r="O61" s="11">
        <f t="shared" si="9"/>
        <v>-1732833.333</v>
      </c>
      <c r="P61" s="11">
        <f t="shared" si="10"/>
        <v>-1732833.333</v>
      </c>
      <c r="Q61" s="11">
        <f t="shared" si="11"/>
        <v>1755000</v>
      </c>
      <c r="R61" s="11">
        <f t="shared" si="12"/>
        <v>0</v>
      </c>
    </row>
    <row r="62">
      <c r="A62" s="1" t="s">
        <v>5171</v>
      </c>
      <c r="B62" s="8">
        <v>45763.0</v>
      </c>
      <c r="C62" s="1" t="s">
        <v>6</v>
      </c>
      <c r="D62" s="10">
        <v>162500.0</v>
      </c>
      <c r="E62" s="12"/>
      <c r="F62" s="1" t="s">
        <v>5172</v>
      </c>
      <c r="G62" s="11">
        <f t="shared" si="1"/>
        <v>12757500</v>
      </c>
      <c r="H62" s="11">
        <f t="shared" si="2"/>
        <v>16694500</v>
      </c>
      <c r="I62" s="11">
        <f t="shared" si="3"/>
        <v>1099000</v>
      </c>
      <c r="J62" s="11">
        <f t="shared" si="4"/>
        <v>1864000</v>
      </c>
      <c r="K62" s="11">
        <f t="shared" si="5"/>
        <v>-5036000</v>
      </c>
      <c r="L62" s="11">
        <f t="shared" si="6"/>
        <v>0</v>
      </c>
      <c r="M62" s="11">
        <f t="shared" si="7"/>
        <v>0</v>
      </c>
      <c r="N62" s="11">
        <f t="shared" si="8"/>
        <v>-1678666.667</v>
      </c>
      <c r="O62" s="11">
        <f t="shared" si="9"/>
        <v>-1678666.667</v>
      </c>
      <c r="P62" s="11">
        <f t="shared" si="10"/>
        <v>-1678666.667</v>
      </c>
      <c r="Q62" s="11">
        <f t="shared" si="11"/>
        <v>1755000</v>
      </c>
      <c r="R62" s="11">
        <f t="shared" si="12"/>
        <v>0</v>
      </c>
    </row>
    <row r="63">
      <c r="A63" s="1" t="s">
        <v>5173</v>
      </c>
      <c r="B63" s="8">
        <v>45764.0</v>
      </c>
      <c r="C63" s="1" t="s">
        <v>25</v>
      </c>
      <c r="D63" s="12"/>
      <c r="E63" s="10">
        <v>450000.0</v>
      </c>
      <c r="F63" s="1" t="s">
        <v>5174</v>
      </c>
      <c r="G63" s="11">
        <f t="shared" si="1"/>
        <v>12757500</v>
      </c>
      <c r="H63" s="11">
        <f t="shared" si="2"/>
        <v>17144500</v>
      </c>
      <c r="I63" s="11">
        <f t="shared" si="3"/>
        <v>1099000</v>
      </c>
      <c r="J63" s="11">
        <f t="shared" si="4"/>
        <v>1414000</v>
      </c>
      <c r="K63" s="11">
        <f t="shared" si="5"/>
        <v>-5486000</v>
      </c>
      <c r="L63" s="11">
        <f t="shared" si="6"/>
        <v>0</v>
      </c>
      <c r="M63" s="11">
        <f t="shared" si="7"/>
        <v>0</v>
      </c>
      <c r="N63" s="11">
        <f t="shared" si="8"/>
        <v>-1828666.667</v>
      </c>
      <c r="O63" s="11">
        <f t="shared" si="9"/>
        <v>-1828666.667</v>
      </c>
      <c r="P63" s="11">
        <f t="shared" si="10"/>
        <v>-1828666.667</v>
      </c>
      <c r="Q63" s="11">
        <f t="shared" si="11"/>
        <v>1755000</v>
      </c>
      <c r="R63" s="11">
        <f t="shared" si="12"/>
        <v>0</v>
      </c>
    </row>
    <row r="64">
      <c r="A64" s="1" t="s">
        <v>5175</v>
      </c>
      <c r="B64" s="8">
        <v>45764.0</v>
      </c>
      <c r="C64" s="1" t="s">
        <v>25</v>
      </c>
      <c r="D64" s="12"/>
      <c r="E64" s="10">
        <v>368000.0</v>
      </c>
      <c r="F64" s="1" t="s">
        <v>5176</v>
      </c>
      <c r="G64" s="11">
        <f t="shared" si="1"/>
        <v>12757500</v>
      </c>
      <c r="H64" s="11">
        <f t="shared" si="2"/>
        <v>17512500</v>
      </c>
      <c r="I64" s="11">
        <f t="shared" si="3"/>
        <v>1099000</v>
      </c>
      <c r="J64" s="11">
        <f t="shared" si="4"/>
        <v>1046000</v>
      </c>
      <c r="K64" s="11">
        <f t="shared" si="5"/>
        <v>-5854000</v>
      </c>
      <c r="L64" s="11">
        <f t="shared" si="6"/>
        <v>0</v>
      </c>
      <c r="M64" s="11">
        <f t="shared" si="7"/>
        <v>0</v>
      </c>
      <c r="N64" s="11">
        <f t="shared" si="8"/>
        <v>-1951333.333</v>
      </c>
      <c r="O64" s="11">
        <f t="shared" si="9"/>
        <v>-1951333.333</v>
      </c>
      <c r="P64" s="11">
        <f t="shared" si="10"/>
        <v>-1951333.333</v>
      </c>
      <c r="Q64" s="11">
        <f t="shared" si="11"/>
        <v>1755000</v>
      </c>
      <c r="R64" s="11">
        <f t="shared" si="12"/>
        <v>0</v>
      </c>
    </row>
    <row r="65">
      <c r="A65" s="1" t="s">
        <v>5177</v>
      </c>
      <c r="B65" s="8">
        <v>45764.0</v>
      </c>
      <c r="C65" s="1" t="s">
        <v>1969</v>
      </c>
      <c r="D65" s="10">
        <v>1200000.0</v>
      </c>
      <c r="E65" s="12"/>
      <c r="F65" s="1" t="s">
        <v>5178</v>
      </c>
      <c r="G65" s="11">
        <f t="shared" si="1"/>
        <v>13957500</v>
      </c>
      <c r="H65" s="11">
        <f t="shared" si="2"/>
        <v>17512500</v>
      </c>
      <c r="I65" s="11">
        <f t="shared" si="3"/>
        <v>1099000</v>
      </c>
      <c r="J65" s="11">
        <f t="shared" si="4"/>
        <v>2246000</v>
      </c>
      <c r="K65" s="11">
        <f t="shared" si="5"/>
        <v>-4654000</v>
      </c>
      <c r="L65" s="11">
        <f t="shared" si="6"/>
        <v>0</v>
      </c>
      <c r="M65" s="11">
        <f t="shared" si="7"/>
        <v>0</v>
      </c>
      <c r="N65" s="11">
        <f t="shared" si="8"/>
        <v>-1551333.333</v>
      </c>
      <c r="O65" s="11">
        <f t="shared" si="9"/>
        <v>-1551333.333</v>
      </c>
      <c r="P65" s="11">
        <f t="shared" si="10"/>
        <v>-1551333.333</v>
      </c>
      <c r="Q65" s="11">
        <f t="shared" si="11"/>
        <v>1755000</v>
      </c>
      <c r="R65" s="11">
        <f t="shared" si="12"/>
        <v>0</v>
      </c>
    </row>
    <row r="66">
      <c r="A66" s="1" t="s">
        <v>5179</v>
      </c>
      <c r="B66" s="8">
        <v>45764.0</v>
      </c>
      <c r="C66" s="1" t="s">
        <v>25</v>
      </c>
      <c r="D66" s="12"/>
      <c r="E66" s="10">
        <v>816000.0</v>
      </c>
      <c r="F66" s="1" t="s">
        <v>5180</v>
      </c>
      <c r="G66" s="11">
        <f t="shared" si="1"/>
        <v>13957500</v>
      </c>
      <c r="H66" s="11">
        <f t="shared" si="2"/>
        <v>18328500</v>
      </c>
      <c r="I66" s="11">
        <f t="shared" si="3"/>
        <v>1099000</v>
      </c>
      <c r="J66" s="11">
        <f t="shared" si="4"/>
        <v>1430000</v>
      </c>
      <c r="K66" s="11">
        <f t="shared" si="5"/>
        <v>-5470000</v>
      </c>
      <c r="L66" s="11">
        <f t="shared" si="6"/>
        <v>0</v>
      </c>
      <c r="M66" s="11">
        <f t="shared" si="7"/>
        <v>0</v>
      </c>
      <c r="N66" s="11">
        <f t="shared" si="8"/>
        <v>-1823333.333</v>
      </c>
      <c r="O66" s="11">
        <f t="shared" si="9"/>
        <v>-1823333.333</v>
      </c>
      <c r="P66" s="11">
        <f t="shared" si="10"/>
        <v>-1823333.333</v>
      </c>
      <c r="Q66" s="11">
        <f t="shared" si="11"/>
        <v>1755000</v>
      </c>
      <c r="R66" s="11">
        <f t="shared" si="12"/>
        <v>0</v>
      </c>
    </row>
    <row r="67">
      <c r="A67" s="1" t="s">
        <v>5181</v>
      </c>
      <c r="B67" s="8">
        <v>45764.0</v>
      </c>
      <c r="C67" s="1" t="s">
        <v>25</v>
      </c>
      <c r="D67" s="12"/>
      <c r="E67" s="10">
        <v>237000.0</v>
      </c>
      <c r="F67" s="1" t="s">
        <v>5182</v>
      </c>
      <c r="G67" s="11">
        <f t="shared" si="1"/>
        <v>13957500</v>
      </c>
      <c r="H67" s="11">
        <f t="shared" si="2"/>
        <v>18565500</v>
      </c>
      <c r="I67" s="11">
        <f t="shared" si="3"/>
        <v>1099000</v>
      </c>
      <c r="J67" s="11">
        <f t="shared" si="4"/>
        <v>1193000</v>
      </c>
      <c r="K67" s="11">
        <f t="shared" si="5"/>
        <v>-5707000</v>
      </c>
      <c r="L67" s="11">
        <f t="shared" si="6"/>
        <v>0</v>
      </c>
      <c r="M67" s="11">
        <f t="shared" si="7"/>
        <v>0</v>
      </c>
      <c r="N67" s="11">
        <f t="shared" si="8"/>
        <v>-1902333.333</v>
      </c>
      <c r="O67" s="11">
        <f t="shared" si="9"/>
        <v>-1902333.333</v>
      </c>
      <c r="P67" s="11">
        <f t="shared" si="10"/>
        <v>-1902333.333</v>
      </c>
      <c r="Q67" s="11">
        <f t="shared" si="11"/>
        <v>1755000</v>
      </c>
      <c r="R67" s="11">
        <f t="shared" si="12"/>
        <v>0</v>
      </c>
    </row>
    <row r="68">
      <c r="A68" s="1" t="s">
        <v>5183</v>
      </c>
      <c r="B68" s="8">
        <v>45764.0</v>
      </c>
      <c r="C68" s="1" t="s">
        <v>25</v>
      </c>
      <c r="D68" s="12"/>
      <c r="E68" s="10">
        <v>4000.0</v>
      </c>
      <c r="F68" s="1" t="s">
        <v>276</v>
      </c>
      <c r="G68" s="11">
        <f t="shared" si="1"/>
        <v>13957500</v>
      </c>
      <c r="H68" s="11">
        <f t="shared" si="2"/>
        <v>18569500</v>
      </c>
      <c r="I68" s="11">
        <f t="shared" si="3"/>
        <v>1099000</v>
      </c>
      <c r="J68" s="11">
        <f t="shared" si="4"/>
        <v>1189000</v>
      </c>
      <c r="K68" s="11">
        <f t="shared" si="5"/>
        <v>-5711000</v>
      </c>
      <c r="L68" s="11">
        <f t="shared" si="6"/>
        <v>0</v>
      </c>
      <c r="M68" s="11">
        <f t="shared" si="7"/>
        <v>0</v>
      </c>
      <c r="N68" s="11">
        <f t="shared" si="8"/>
        <v>-1903666.667</v>
      </c>
      <c r="O68" s="11">
        <f t="shared" si="9"/>
        <v>-1903666.667</v>
      </c>
      <c r="P68" s="11">
        <f t="shared" si="10"/>
        <v>-1903666.667</v>
      </c>
      <c r="Q68" s="11">
        <f t="shared" si="11"/>
        <v>1755000</v>
      </c>
      <c r="R68" s="11">
        <f t="shared" si="12"/>
        <v>0</v>
      </c>
    </row>
    <row r="69">
      <c r="A69" s="1" t="s">
        <v>5184</v>
      </c>
      <c r="B69" s="8">
        <v>45764.0</v>
      </c>
      <c r="C69" s="1" t="s">
        <v>25</v>
      </c>
      <c r="D69" s="12"/>
      <c r="E69" s="10">
        <v>24000.0</v>
      </c>
      <c r="F69" s="1" t="s">
        <v>4104</v>
      </c>
      <c r="G69" s="11">
        <f t="shared" si="1"/>
        <v>13957500</v>
      </c>
      <c r="H69" s="11">
        <f t="shared" si="2"/>
        <v>18593500</v>
      </c>
      <c r="I69" s="11">
        <f t="shared" si="3"/>
        <v>1099000</v>
      </c>
      <c r="J69" s="11">
        <f t="shared" si="4"/>
        <v>1165000</v>
      </c>
      <c r="K69" s="11">
        <f t="shared" si="5"/>
        <v>-5735000</v>
      </c>
      <c r="L69" s="11">
        <f t="shared" si="6"/>
        <v>0</v>
      </c>
      <c r="M69" s="11">
        <f t="shared" si="7"/>
        <v>0</v>
      </c>
      <c r="N69" s="11">
        <f t="shared" si="8"/>
        <v>-1911666.667</v>
      </c>
      <c r="O69" s="11">
        <f t="shared" si="9"/>
        <v>-1911666.667</v>
      </c>
      <c r="P69" s="11">
        <f t="shared" si="10"/>
        <v>-1911666.667</v>
      </c>
      <c r="Q69" s="11">
        <f t="shared" si="11"/>
        <v>1755000</v>
      </c>
      <c r="R69" s="11">
        <f t="shared" si="12"/>
        <v>0</v>
      </c>
    </row>
    <row r="70">
      <c r="A70" s="1" t="s">
        <v>5185</v>
      </c>
      <c r="B70" s="8">
        <v>45764.0</v>
      </c>
      <c r="C70" s="1" t="s">
        <v>25</v>
      </c>
      <c r="D70" s="12"/>
      <c r="E70" s="10">
        <v>100000.0</v>
      </c>
      <c r="F70" s="1" t="s">
        <v>5186</v>
      </c>
      <c r="G70" s="11">
        <f t="shared" si="1"/>
        <v>13957500</v>
      </c>
      <c r="H70" s="11">
        <f t="shared" si="2"/>
        <v>18693500</v>
      </c>
      <c r="I70" s="11">
        <f t="shared" si="3"/>
        <v>1099000</v>
      </c>
      <c r="J70" s="11">
        <f t="shared" si="4"/>
        <v>1065000</v>
      </c>
      <c r="K70" s="11">
        <f t="shared" si="5"/>
        <v>-5835000</v>
      </c>
      <c r="L70" s="11">
        <f t="shared" si="6"/>
        <v>0</v>
      </c>
      <c r="M70" s="11">
        <f t="shared" si="7"/>
        <v>0</v>
      </c>
      <c r="N70" s="11">
        <f t="shared" si="8"/>
        <v>-1945000</v>
      </c>
      <c r="O70" s="11">
        <f t="shared" si="9"/>
        <v>-1945000</v>
      </c>
      <c r="P70" s="11">
        <f t="shared" si="10"/>
        <v>-1945000</v>
      </c>
      <c r="Q70" s="11">
        <f t="shared" si="11"/>
        <v>1755000</v>
      </c>
      <c r="R70" s="11">
        <f t="shared" si="12"/>
        <v>0</v>
      </c>
    </row>
    <row r="71">
      <c r="A71" s="1" t="s">
        <v>5187</v>
      </c>
      <c r="B71" s="8">
        <v>45764.0</v>
      </c>
      <c r="C71" s="1" t="s">
        <v>25</v>
      </c>
      <c r="D71" s="12"/>
      <c r="E71" s="10">
        <v>55000.0</v>
      </c>
      <c r="F71" s="1" t="s">
        <v>39</v>
      </c>
      <c r="G71" s="11">
        <f t="shared" si="1"/>
        <v>13957500</v>
      </c>
      <c r="H71" s="11">
        <f t="shared" si="2"/>
        <v>18748500</v>
      </c>
      <c r="I71" s="11">
        <f t="shared" si="3"/>
        <v>1099000</v>
      </c>
      <c r="J71" s="11">
        <f t="shared" si="4"/>
        <v>1010000</v>
      </c>
      <c r="K71" s="11">
        <f t="shared" si="5"/>
        <v>-5890000</v>
      </c>
      <c r="L71" s="11">
        <f t="shared" si="6"/>
        <v>0</v>
      </c>
      <c r="M71" s="11">
        <f t="shared" si="7"/>
        <v>0</v>
      </c>
      <c r="N71" s="11">
        <f t="shared" si="8"/>
        <v>-1963333.333</v>
      </c>
      <c r="O71" s="11">
        <f t="shared" si="9"/>
        <v>-1963333.333</v>
      </c>
      <c r="P71" s="11">
        <f t="shared" si="10"/>
        <v>-1963333.333</v>
      </c>
      <c r="Q71" s="11">
        <f t="shared" si="11"/>
        <v>1755000</v>
      </c>
      <c r="R71" s="11">
        <f t="shared" si="12"/>
        <v>0</v>
      </c>
    </row>
    <row r="72">
      <c r="A72" s="1" t="s">
        <v>5188</v>
      </c>
      <c r="B72" s="8">
        <v>45764.0</v>
      </c>
      <c r="C72" s="1" t="s">
        <v>25</v>
      </c>
      <c r="D72" s="12"/>
      <c r="E72" s="10">
        <v>660000.0</v>
      </c>
      <c r="F72" s="1" t="s">
        <v>5189</v>
      </c>
      <c r="G72" s="11">
        <f t="shared" si="1"/>
        <v>13957500</v>
      </c>
      <c r="H72" s="11">
        <f t="shared" si="2"/>
        <v>19408500</v>
      </c>
      <c r="I72" s="11">
        <f t="shared" si="3"/>
        <v>1099000</v>
      </c>
      <c r="J72" s="11">
        <f t="shared" si="4"/>
        <v>350000</v>
      </c>
      <c r="K72" s="11">
        <f t="shared" si="5"/>
        <v>-6550000</v>
      </c>
      <c r="L72" s="11">
        <f t="shared" si="6"/>
        <v>0</v>
      </c>
      <c r="M72" s="11">
        <f t="shared" si="7"/>
        <v>0</v>
      </c>
      <c r="N72" s="11">
        <f t="shared" si="8"/>
        <v>-2183333.333</v>
      </c>
      <c r="O72" s="11">
        <f t="shared" si="9"/>
        <v>-2183333.333</v>
      </c>
      <c r="P72" s="11">
        <f t="shared" si="10"/>
        <v>-2183333.333</v>
      </c>
      <c r="Q72" s="11">
        <f t="shared" si="11"/>
        <v>1755000</v>
      </c>
      <c r="R72" s="11">
        <f t="shared" si="12"/>
        <v>0</v>
      </c>
    </row>
    <row r="73">
      <c r="A73" s="1" t="s">
        <v>5190</v>
      </c>
      <c r="B73" s="8">
        <v>45765.0</v>
      </c>
      <c r="C73" s="1" t="s">
        <v>25</v>
      </c>
      <c r="D73" s="12"/>
      <c r="E73" s="10">
        <v>300000.0</v>
      </c>
      <c r="F73" s="1" t="s">
        <v>53</v>
      </c>
      <c r="G73" s="11">
        <f t="shared" si="1"/>
        <v>13957500</v>
      </c>
      <c r="H73" s="11">
        <f t="shared" si="2"/>
        <v>19708500</v>
      </c>
      <c r="I73" s="11">
        <f t="shared" si="3"/>
        <v>1099000</v>
      </c>
      <c r="J73" s="11">
        <f t="shared" si="4"/>
        <v>50000</v>
      </c>
      <c r="K73" s="11">
        <f t="shared" si="5"/>
        <v>-6850000</v>
      </c>
      <c r="L73" s="11">
        <f t="shared" si="6"/>
        <v>0</v>
      </c>
      <c r="M73" s="11">
        <f t="shared" si="7"/>
        <v>0</v>
      </c>
      <c r="N73" s="11">
        <f t="shared" si="8"/>
        <v>-2283333.333</v>
      </c>
      <c r="O73" s="11">
        <f t="shared" si="9"/>
        <v>-2283333.333</v>
      </c>
      <c r="P73" s="11">
        <f t="shared" si="10"/>
        <v>-2283333.333</v>
      </c>
      <c r="Q73" s="11">
        <f t="shared" si="11"/>
        <v>2055000</v>
      </c>
      <c r="R73" s="11">
        <f t="shared" si="12"/>
        <v>0</v>
      </c>
    </row>
    <row r="74">
      <c r="A74" s="1" t="s">
        <v>5191</v>
      </c>
      <c r="B74" s="8">
        <v>45765.0</v>
      </c>
      <c r="C74" s="1" t="s">
        <v>1982</v>
      </c>
      <c r="D74" s="12"/>
      <c r="E74" s="10">
        <v>50000.0</v>
      </c>
      <c r="F74" s="1" t="s">
        <v>3275</v>
      </c>
      <c r="G74" s="11">
        <f t="shared" si="1"/>
        <v>13957500</v>
      </c>
      <c r="H74" s="11">
        <f t="shared" si="2"/>
        <v>19708500</v>
      </c>
      <c r="I74" s="11">
        <f t="shared" si="3"/>
        <v>1099000</v>
      </c>
      <c r="J74" s="11">
        <f t="shared" si="4"/>
        <v>0</v>
      </c>
      <c r="K74" s="11">
        <f t="shared" si="5"/>
        <v>-6850000</v>
      </c>
      <c r="L74" s="11">
        <f t="shared" si="6"/>
        <v>50000</v>
      </c>
      <c r="M74" s="11">
        <f t="shared" si="7"/>
        <v>0</v>
      </c>
      <c r="N74" s="11">
        <f t="shared" si="8"/>
        <v>-2333333.333</v>
      </c>
      <c r="O74" s="11">
        <f t="shared" si="9"/>
        <v>-2283333.333</v>
      </c>
      <c r="P74" s="11">
        <f t="shared" si="10"/>
        <v>-2283333.333</v>
      </c>
      <c r="Q74" s="11">
        <f t="shared" si="11"/>
        <v>2055000</v>
      </c>
      <c r="R74" s="11">
        <f t="shared" si="12"/>
        <v>0</v>
      </c>
    </row>
    <row r="75">
      <c r="A75" s="1" t="s">
        <v>5192</v>
      </c>
      <c r="B75" s="8">
        <v>45766.0</v>
      </c>
      <c r="C75" s="1" t="s">
        <v>25</v>
      </c>
      <c r="D75" s="12"/>
      <c r="E75" s="10">
        <v>200000.0</v>
      </c>
      <c r="F75" s="1" t="s">
        <v>53</v>
      </c>
      <c r="G75" s="11">
        <f t="shared" si="1"/>
        <v>13957500</v>
      </c>
      <c r="H75" s="11">
        <f t="shared" si="2"/>
        <v>19908500</v>
      </c>
      <c r="I75" s="11">
        <f t="shared" si="3"/>
        <v>1099000</v>
      </c>
      <c r="J75" s="11">
        <f t="shared" si="4"/>
        <v>-200000</v>
      </c>
      <c r="K75" s="11">
        <f t="shared" si="5"/>
        <v>-7050000</v>
      </c>
      <c r="L75" s="11">
        <f t="shared" si="6"/>
        <v>50000</v>
      </c>
      <c r="M75" s="11">
        <f t="shared" si="7"/>
        <v>0</v>
      </c>
      <c r="N75" s="11">
        <f t="shared" si="8"/>
        <v>-2400000</v>
      </c>
      <c r="O75" s="11">
        <f t="shared" si="9"/>
        <v>-2350000</v>
      </c>
      <c r="P75" s="11">
        <f t="shared" si="10"/>
        <v>-2350000</v>
      </c>
      <c r="Q75" s="11">
        <f t="shared" si="11"/>
        <v>2255000</v>
      </c>
      <c r="R75" s="11">
        <f t="shared" si="12"/>
        <v>0</v>
      </c>
    </row>
    <row r="76">
      <c r="A76" s="1" t="s">
        <v>5193</v>
      </c>
      <c r="B76" s="8">
        <v>45766.0</v>
      </c>
      <c r="C76" s="1" t="s">
        <v>19</v>
      </c>
      <c r="D76" s="12"/>
      <c r="E76" s="10">
        <v>65000.0</v>
      </c>
      <c r="F76" s="1" t="s">
        <v>84</v>
      </c>
      <c r="G76" s="11">
        <f t="shared" si="1"/>
        <v>13957500</v>
      </c>
      <c r="H76" s="11">
        <f t="shared" si="2"/>
        <v>19908500</v>
      </c>
      <c r="I76" s="11">
        <f t="shared" si="3"/>
        <v>1099000</v>
      </c>
      <c r="J76" s="11">
        <f t="shared" si="4"/>
        <v>-265000</v>
      </c>
      <c r="K76" s="11">
        <f t="shared" si="5"/>
        <v>-7050000</v>
      </c>
      <c r="L76" s="11">
        <f t="shared" si="6"/>
        <v>50000</v>
      </c>
      <c r="M76" s="11">
        <f t="shared" si="7"/>
        <v>0</v>
      </c>
      <c r="N76" s="11">
        <f t="shared" si="8"/>
        <v>-2400000</v>
      </c>
      <c r="O76" s="11">
        <f t="shared" si="9"/>
        <v>-2350000</v>
      </c>
      <c r="P76" s="11">
        <f t="shared" si="10"/>
        <v>-2350000</v>
      </c>
      <c r="Q76" s="11">
        <f t="shared" si="11"/>
        <v>2255000</v>
      </c>
      <c r="R76" s="11">
        <f t="shared" si="12"/>
        <v>0</v>
      </c>
    </row>
    <row r="77">
      <c r="A77" s="1" t="s">
        <v>5194</v>
      </c>
      <c r="B77" s="8">
        <v>45766.0</v>
      </c>
      <c r="C77" s="1" t="s">
        <v>22</v>
      </c>
      <c r="D77" s="12"/>
      <c r="E77" s="10">
        <v>317000.0</v>
      </c>
      <c r="F77" s="1" t="s">
        <v>30</v>
      </c>
      <c r="G77" s="11">
        <f t="shared" si="1"/>
        <v>13957500</v>
      </c>
      <c r="H77" s="11">
        <f t="shared" si="2"/>
        <v>19908500</v>
      </c>
      <c r="I77" s="11">
        <f t="shared" si="3"/>
        <v>1099000</v>
      </c>
      <c r="J77" s="11">
        <f t="shared" si="4"/>
        <v>-582000</v>
      </c>
      <c r="K77" s="11">
        <f t="shared" si="5"/>
        <v>-7050000</v>
      </c>
      <c r="L77" s="11">
        <f t="shared" si="6"/>
        <v>50000</v>
      </c>
      <c r="M77" s="11">
        <f t="shared" si="7"/>
        <v>317000</v>
      </c>
      <c r="N77" s="11">
        <f t="shared" si="8"/>
        <v>-2400000</v>
      </c>
      <c r="O77" s="11">
        <f t="shared" si="9"/>
        <v>-2667000</v>
      </c>
      <c r="P77" s="11">
        <f t="shared" si="10"/>
        <v>-2350000</v>
      </c>
      <c r="Q77" s="11">
        <f t="shared" si="11"/>
        <v>2255000</v>
      </c>
      <c r="R77" s="11">
        <f t="shared" si="12"/>
        <v>0</v>
      </c>
    </row>
    <row r="78">
      <c r="A78" s="1" t="s">
        <v>5195</v>
      </c>
      <c r="B78" s="8">
        <v>45766.0</v>
      </c>
      <c r="C78" s="1" t="s">
        <v>25</v>
      </c>
      <c r="D78" s="12"/>
      <c r="E78" s="10">
        <v>50000.0</v>
      </c>
      <c r="F78" s="1" t="s">
        <v>5196</v>
      </c>
      <c r="G78" s="11">
        <f t="shared" si="1"/>
        <v>13957500</v>
      </c>
      <c r="H78" s="11">
        <f t="shared" si="2"/>
        <v>19958500</v>
      </c>
      <c r="I78" s="11">
        <f t="shared" si="3"/>
        <v>1099000</v>
      </c>
      <c r="J78" s="11">
        <f t="shared" si="4"/>
        <v>-632000</v>
      </c>
      <c r="K78" s="11">
        <f t="shared" si="5"/>
        <v>-7100000</v>
      </c>
      <c r="L78" s="11">
        <f t="shared" si="6"/>
        <v>50000</v>
      </c>
      <c r="M78" s="11">
        <f t="shared" si="7"/>
        <v>317000</v>
      </c>
      <c r="N78" s="11">
        <f t="shared" si="8"/>
        <v>-2416666.667</v>
      </c>
      <c r="O78" s="11">
        <f t="shared" si="9"/>
        <v>-2683666.667</v>
      </c>
      <c r="P78" s="11">
        <f t="shared" si="10"/>
        <v>-2366666.667</v>
      </c>
      <c r="Q78" s="11">
        <f t="shared" si="11"/>
        <v>2255000</v>
      </c>
      <c r="R78" s="11">
        <f t="shared" si="12"/>
        <v>0</v>
      </c>
    </row>
    <row r="79">
      <c r="A79" s="1" t="s">
        <v>5197</v>
      </c>
      <c r="B79" s="8">
        <v>45766.0</v>
      </c>
      <c r="C79" s="1" t="s">
        <v>25</v>
      </c>
      <c r="D79" s="12"/>
      <c r="E79" s="10">
        <v>10000.0</v>
      </c>
      <c r="F79" s="1" t="s">
        <v>5198</v>
      </c>
      <c r="G79" s="11">
        <f t="shared" si="1"/>
        <v>13957500</v>
      </c>
      <c r="H79" s="11">
        <f t="shared" si="2"/>
        <v>19968500</v>
      </c>
      <c r="I79" s="11">
        <f t="shared" si="3"/>
        <v>1099000</v>
      </c>
      <c r="J79" s="11">
        <f t="shared" si="4"/>
        <v>-642000</v>
      </c>
      <c r="K79" s="11">
        <f t="shared" si="5"/>
        <v>-7110000</v>
      </c>
      <c r="L79" s="11">
        <f t="shared" si="6"/>
        <v>50000</v>
      </c>
      <c r="M79" s="11">
        <f t="shared" si="7"/>
        <v>317000</v>
      </c>
      <c r="N79" s="11">
        <f t="shared" si="8"/>
        <v>-2420000</v>
      </c>
      <c r="O79" s="11">
        <f t="shared" si="9"/>
        <v>-2687000</v>
      </c>
      <c r="P79" s="11">
        <f t="shared" si="10"/>
        <v>-2370000</v>
      </c>
      <c r="Q79" s="11">
        <f t="shared" si="11"/>
        <v>2255000</v>
      </c>
      <c r="R79" s="11">
        <f t="shared" si="12"/>
        <v>0</v>
      </c>
    </row>
    <row r="80">
      <c r="A80" s="1" t="s">
        <v>5199</v>
      </c>
      <c r="B80" s="8">
        <v>45766.0</v>
      </c>
      <c r="C80" s="1" t="s">
        <v>1969</v>
      </c>
      <c r="D80" s="10">
        <v>642000.0</v>
      </c>
      <c r="E80" s="12"/>
      <c r="F80" s="1" t="s">
        <v>5200</v>
      </c>
      <c r="G80" s="11">
        <f t="shared" si="1"/>
        <v>14599500</v>
      </c>
      <c r="H80" s="11">
        <f t="shared" si="2"/>
        <v>19968500</v>
      </c>
      <c r="I80" s="11">
        <f t="shared" si="3"/>
        <v>1099000</v>
      </c>
      <c r="J80" s="11">
        <f t="shared" si="4"/>
        <v>0</v>
      </c>
      <c r="K80" s="11">
        <f t="shared" si="5"/>
        <v>-6468000</v>
      </c>
      <c r="L80" s="11">
        <f t="shared" si="6"/>
        <v>50000</v>
      </c>
      <c r="M80" s="11">
        <f t="shared" si="7"/>
        <v>317000</v>
      </c>
      <c r="N80" s="11">
        <f t="shared" si="8"/>
        <v>-2206000</v>
      </c>
      <c r="O80" s="11">
        <f t="shared" si="9"/>
        <v>-2473000</v>
      </c>
      <c r="P80" s="11">
        <f t="shared" si="10"/>
        <v>-2156000</v>
      </c>
      <c r="Q80" s="11">
        <f t="shared" si="11"/>
        <v>2255000</v>
      </c>
      <c r="R80" s="11">
        <f t="shared" si="12"/>
        <v>0</v>
      </c>
    </row>
    <row r="81">
      <c r="A81" s="1" t="s">
        <v>5201</v>
      </c>
      <c r="B81" s="8">
        <v>45768.0</v>
      </c>
      <c r="C81" s="1" t="s">
        <v>25</v>
      </c>
      <c r="D81" s="12"/>
      <c r="E81" s="10">
        <v>1000000.0</v>
      </c>
      <c r="F81" s="1" t="s">
        <v>5202</v>
      </c>
      <c r="G81" s="11">
        <f t="shared" si="1"/>
        <v>14599500</v>
      </c>
      <c r="H81" s="11">
        <f t="shared" si="2"/>
        <v>20968500</v>
      </c>
      <c r="I81" s="11">
        <f t="shared" si="3"/>
        <v>1099000</v>
      </c>
      <c r="J81" s="11">
        <f t="shared" si="4"/>
        <v>-1000000</v>
      </c>
      <c r="K81" s="11">
        <f t="shared" si="5"/>
        <v>-7468000</v>
      </c>
      <c r="L81" s="11">
        <f t="shared" si="6"/>
        <v>50000</v>
      </c>
      <c r="M81" s="11">
        <f t="shared" si="7"/>
        <v>317000</v>
      </c>
      <c r="N81" s="11">
        <f t="shared" si="8"/>
        <v>-2539333.333</v>
      </c>
      <c r="O81" s="11">
        <f t="shared" si="9"/>
        <v>-2806333.333</v>
      </c>
      <c r="P81" s="11">
        <f t="shared" si="10"/>
        <v>-2489333.333</v>
      </c>
      <c r="Q81" s="11">
        <f t="shared" si="11"/>
        <v>2255000</v>
      </c>
      <c r="R81" s="11">
        <f t="shared" si="12"/>
        <v>0</v>
      </c>
    </row>
    <row r="82">
      <c r="A82" s="1" t="s">
        <v>5203</v>
      </c>
      <c r="B82" s="8">
        <v>45769.0</v>
      </c>
      <c r="C82" s="1" t="s">
        <v>1969</v>
      </c>
      <c r="D82" s="10">
        <v>95000.0</v>
      </c>
      <c r="E82" s="12"/>
      <c r="F82" s="1" t="s">
        <v>5204</v>
      </c>
      <c r="G82" s="11">
        <f t="shared" si="1"/>
        <v>14694500</v>
      </c>
      <c r="H82" s="11">
        <f t="shared" si="2"/>
        <v>20968500</v>
      </c>
      <c r="I82" s="11">
        <f t="shared" si="3"/>
        <v>1099000</v>
      </c>
      <c r="J82" s="11">
        <f t="shared" si="4"/>
        <v>-905000</v>
      </c>
      <c r="K82" s="11">
        <f t="shared" si="5"/>
        <v>-7373000</v>
      </c>
      <c r="L82" s="11">
        <f t="shared" si="6"/>
        <v>50000</v>
      </c>
      <c r="M82" s="11">
        <f t="shared" si="7"/>
        <v>317000</v>
      </c>
      <c r="N82" s="11">
        <f t="shared" si="8"/>
        <v>-2507666.667</v>
      </c>
      <c r="O82" s="11">
        <f t="shared" si="9"/>
        <v>-2774666.667</v>
      </c>
      <c r="P82" s="11">
        <f t="shared" si="10"/>
        <v>-2457666.667</v>
      </c>
      <c r="Q82" s="11">
        <f t="shared" si="11"/>
        <v>2255000</v>
      </c>
      <c r="R82" s="11">
        <f t="shared" si="12"/>
        <v>0</v>
      </c>
    </row>
    <row r="83">
      <c r="A83" s="1" t="s">
        <v>5205</v>
      </c>
      <c r="B83" s="8">
        <v>45769.0</v>
      </c>
      <c r="C83" s="1" t="s">
        <v>25</v>
      </c>
      <c r="D83" s="12"/>
      <c r="E83" s="10">
        <v>20000.0</v>
      </c>
      <c r="F83" s="1" t="s">
        <v>4104</v>
      </c>
      <c r="G83" s="11">
        <f t="shared" si="1"/>
        <v>14694500</v>
      </c>
      <c r="H83" s="11">
        <f t="shared" si="2"/>
        <v>20988500</v>
      </c>
      <c r="I83" s="11">
        <f t="shared" si="3"/>
        <v>1099000</v>
      </c>
      <c r="J83" s="11">
        <f t="shared" si="4"/>
        <v>-925000</v>
      </c>
      <c r="K83" s="11">
        <f t="shared" si="5"/>
        <v>-7393000</v>
      </c>
      <c r="L83" s="11">
        <f t="shared" si="6"/>
        <v>50000</v>
      </c>
      <c r="M83" s="11">
        <f t="shared" si="7"/>
        <v>317000</v>
      </c>
      <c r="N83" s="11">
        <f t="shared" si="8"/>
        <v>-2514333.333</v>
      </c>
      <c r="O83" s="11">
        <f t="shared" si="9"/>
        <v>-2781333.333</v>
      </c>
      <c r="P83" s="11">
        <f t="shared" si="10"/>
        <v>-2464333.333</v>
      </c>
      <c r="Q83" s="11">
        <f t="shared" si="11"/>
        <v>2255000</v>
      </c>
      <c r="R83" s="11">
        <f t="shared" si="12"/>
        <v>0</v>
      </c>
    </row>
    <row r="84">
      <c r="A84" s="1" t="s">
        <v>5206</v>
      </c>
      <c r="B84" s="8">
        <v>45770.0</v>
      </c>
      <c r="C84" s="1" t="s">
        <v>25</v>
      </c>
      <c r="D84" s="12"/>
      <c r="E84" s="10">
        <v>18000.0</v>
      </c>
      <c r="F84" s="1" t="s">
        <v>2214</v>
      </c>
      <c r="G84" s="11">
        <f t="shared" si="1"/>
        <v>14694500</v>
      </c>
      <c r="H84" s="11">
        <f t="shared" si="2"/>
        <v>21006500</v>
      </c>
      <c r="I84" s="11">
        <f t="shared" si="3"/>
        <v>1099000</v>
      </c>
      <c r="J84" s="11">
        <f t="shared" si="4"/>
        <v>-943000</v>
      </c>
      <c r="K84" s="11">
        <f t="shared" si="5"/>
        <v>-7411000</v>
      </c>
      <c r="L84" s="11">
        <f t="shared" si="6"/>
        <v>50000</v>
      </c>
      <c r="M84" s="11">
        <f t="shared" si="7"/>
        <v>317000</v>
      </c>
      <c r="N84" s="11">
        <f t="shared" si="8"/>
        <v>-2520333.333</v>
      </c>
      <c r="O84" s="11">
        <f t="shared" si="9"/>
        <v>-2787333.333</v>
      </c>
      <c r="P84" s="11">
        <f t="shared" si="10"/>
        <v>-2470333.333</v>
      </c>
      <c r="Q84" s="11">
        <f t="shared" si="11"/>
        <v>2255000</v>
      </c>
      <c r="R84" s="11">
        <f t="shared" si="12"/>
        <v>0</v>
      </c>
    </row>
    <row r="85">
      <c r="A85" s="14" t="s">
        <v>5207</v>
      </c>
      <c r="B85" s="8">
        <v>45770.0</v>
      </c>
      <c r="C85" s="1" t="s">
        <v>25</v>
      </c>
      <c r="D85" s="12"/>
      <c r="E85" s="10">
        <v>6000.0</v>
      </c>
      <c r="F85" s="1" t="s">
        <v>4104</v>
      </c>
      <c r="G85" s="11">
        <f t="shared" si="1"/>
        <v>14694500</v>
      </c>
      <c r="H85" s="11">
        <f t="shared" si="2"/>
        <v>21012500</v>
      </c>
      <c r="I85" s="11">
        <f t="shared" si="3"/>
        <v>1099000</v>
      </c>
      <c r="J85" s="11">
        <f t="shared" si="4"/>
        <v>-949000</v>
      </c>
      <c r="K85" s="11">
        <f t="shared" si="5"/>
        <v>-7417000</v>
      </c>
      <c r="L85" s="11">
        <f t="shared" si="6"/>
        <v>50000</v>
      </c>
      <c r="M85" s="11">
        <f t="shared" si="7"/>
        <v>317000</v>
      </c>
      <c r="N85" s="11">
        <f t="shared" si="8"/>
        <v>-2522333.333</v>
      </c>
      <c r="O85" s="11">
        <f t="shared" si="9"/>
        <v>-2789333.333</v>
      </c>
      <c r="P85" s="11">
        <f t="shared" si="10"/>
        <v>-2472333.333</v>
      </c>
      <c r="Q85" s="11">
        <f t="shared" si="11"/>
        <v>2255000</v>
      </c>
      <c r="R85" s="11">
        <f t="shared" si="12"/>
        <v>0</v>
      </c>
    </row>
    <row r="86">
      <c r="A86" s="1" t="s">
        <v>5208</v>
      </c>
      <c r="B86" s="8">
        <v>45771.0</v>
      </c>
      <c r="C86" s="1" t="s">
        <v>25</v>
      </c>
      <c r="D86" s="12"/>
      <c r="E86" s="10">
        <v>236000.0</v>
      </c>
      <c r="F86" s="1" t="s">
        <v>5102</v>
      </c>
      <c r="G86" s="11">
        <f t="shared" si="1"/>
        <v>14694500</v>
      </c>
      <c r="H86" s="11">
        <f t="shared" si="2"/>
        <v>21248500</v>
      </c>
      <c r="I86" s="11">
        <f t="shared" si="3"/>
        <v>1099000</v>
      </c>
      <c r="J86" s="11">
        <f t="shared" si="4"/>
        <v>-1185000</v>
      </c>
      <c r="K86" s="11">
        <f t="shared" si="5"/>
        <v>-7653000</v>
      </c>
      <c r="L86" s="11">
        <f t="shared" si="6"/>
        <v>50000</v>
      </c>
      <c r="M86" s="11">
        <f t="shared" si="7"/>
        <v>317000</v>
      </c>
      <c r="N86" s="11">
        <f t="shared" si="8"/>
        <v>-2601000</v>
      </c>
      <c r="O86" s="11">
        <f t="shared" si="9"/>
        <v>-2868000</v>
      </c>
      <c r="P86" s="11">
        <f t="shared" si="10"/>
        <v>-2551000</v>
      </c>
      <c r="Q86" s="11">
        <f t="shared" si="11"/>
        <v>2255000</v>
      </c>
      <c r="R86" s="11">
        <f t="shared" si="12"/>
        <v>0</v>
      </c>
    </row>
    <row r="87">
      <c r="A87" s="1" t="s">
        <v>5209</v>
      </c>
      <c r="B87" s="8">
        <v>45771.0</v>
      </c>
      <c r="C87" s="1" t="s">
        <v>25</v>
      </c>
      <c r="D87" s="12"/>
      <c r="E87" s="10">
        <v>128000.0</v>
      </c>
      <c r="F87" s="1" t="s">
        <v>5210</v>
      </c>
      <c r="G87" s="11">
        <f t="shared" si="1"/>
        <v>14694500</v>
      </c>
      <c r="H87" s="11">
        <f t="shared" si="2"/>
        <v>21376500</v>
      </c>
      <c r="I87" s="11">
        <f t="shared" si="3"/>
        <v>1099000</v>
      </c>
      <c r="J87" s="11">
        <f t="shared" si="4"/>
        <v>-1313000</v>
      </c>
      <c r="K87" s="11">
        <f t="shared" si="5"/>
        <v>-7781000</v>
      </c>
      <c r="L87" s="11">
        <f t="shared" si="6"/>
        <v>50000</v>
      </c>
      <c r="M87" s="11">
        <f t="shared" si="7"/>
        <v>317000</v>
      </c>
      <c r="N87" s="11">
        <f t="shared" si="8"/>
        <v>-2643666.667</v>
      </c>
      <c r="O87" s="11">
        <f t="shared" si="9"/>
        <v>-2910666.667</v>
      </c>
      <c r="P87" s="11">
        <f t="shared" si="10"/>
        <v>-2593666.667</v>
      </c>
      <c r="Q87" s="11">
        <f t="shared" si="11"/>
        <v>2255000</v>
      </c>
      <c r="R87" s="11">
        <f t="shared" si="12"/>
        <v>0</v>
      </c>
    </row>
    <row r="88">
      <c r="A88" s="1" t="s">
        <v>5211</v>
      </c>
      <c r="B88" s="8">
        <v>45772.0</v>
      </c>
      <c r="C88" s="1" t="s">
        <v>1969</v>
      </c>
      <c r="D88" s="10">
        <v>255000.0</v>
      </c>
      <c r="E88" s="12"/>
      <c r="F88" s="1" t="s">
        <v>5212</v>
      </c>
      <c r="G88" s="11">
        <f t="shared" si="1"/>
        <v>14949500</v>
      </c>
      <c r="H88" s="11">
        <f t="shared" si="2"/>
        <v>21376500</v>
      </c>
      <c r="I88" s="11">
        <f t="shared" si="3"/>
        <v>1099000</v>
      </c>
      <c r="J88" s="11">
        <f t="shared" si="4"/>
        <v>-1058000</v>
      </c>
      <c r="K88" s="11">
        <f t="shared" si="5"/>
        <v>-7526000</v>
      </c>
      <c r="L88" s="11">
        <f t="shared" si="6"/>
        <v>50000</v>
      </c>
      <c r="M88" s="11">
        <f t="shared" si="7"/>
        <v>317000</v>
      </c>
      <c r="N88" s="11">
        <f t="shared" si="8"/>
        <v>-2558666.667</v>
      </c>
      <c r="O88" s="11">
        <f t="shared" si="9"/>
        <v>-2825666.667</v>
      </c>
      <c r="P88" s="11">
        <f t="shared" si="10"/>
        <v>-2508666.667</v>
      </c>
      <c r="Q88" s="11">
        <f t="shared" si="11"/>
        <v>2255000</v>
      </c>
      <c r="R88" s="11">
        <f t="shared" si="12"/>
        <v>0</v>
      </c>
    </row>
    <row r="89">
      <c r="A89" s="1" t="s">
        <v>5213</v>
      </c>
      <c r="B89" s="8">
        <v>45764.0</v>
      </c>
      <c r="C89" s="1" t="s">
        <v>6</v>
      </c>
      <c r="D89" s="10">
        <v>111000.0</v>
      </c>
      <c r="E89" s="12"/>
      <c r="F89" s="1" t="s">
        <v>2449</v>
      </c>
      <c r="G89" s="11">
        <f t="shared" si="1"/>
        <v>15060500</v>
      </c>
      <c r="H89" s="11">
        <f t="shared" si="2"/>
        <v>21376500</v>
      </c>
      <c r="I89" s="11">
        <f t="shared" si="3"/>
        <v>1099000</v>
      </c>
      <c r="J89" s="11">
        <f t="shared" si="4"/>
        <v>-947000</v>
      </c>
      <c r="K89" s="11">
        <f t="shared" si="5"/>
        <v>-7415000</v>
      </c>
      <c r="L89" s="11">
        <f t="shared" si="6"/>
        <v>50000</v>
      </c>
      <c r="M89" s="11">
        <f t="shared" si="7"/>
        <v>317000</v>
      </c>
      <c r="N89" s="11">
        <f t="shared" si="8"/>
        <v>-2521666.667</v>
      </c>
      <c r="O89" s="11">
        <f t="shared" si="9"/>
        <v>-2788666.667</v>
      </c>
      <c r="P89" s="11">
        <f t="shared" si="10"/>
        <v>-2471666.667</v>
      </c>
      <c r="Q89" s="11">
        <f t="shared" si="11"/>
        <v>2255000</v>
      </c>
      <c r="R89" s="11">
        <f t="shared" si="12"/>
        <v>0</v>
      </c>
    </row>
    <row r="90">
      <c r="A90" s="1" t="s">
        <v>5214</v>
      </c>
      <c r="B90" s="8">
        <v>45764.0</v>
      </c>
      <c r="C90" s="1" t="s">
        <v>6</v>
      </c>
      <c r="D90" s="10">
        <v>100000.0</v>
      </c>
      <c r="E90" s="12"/>
      <c r="F90" s="1" t="s">
        <v>5215</v>
      </c>
      <c r="G90" s="11">
        <f t="shared" si="1"/>
        <v>15160500</v>
      </c>
      <c r="H90" s="11">
        <f t="shared" si="2"/>
        <v>21376500</v>
      </c>
      <c r="I90" s="11">
        <f t="shared" si="3"/>
        <v>1099000</v>
      </c>
      <c r="J90" s="11">
        <f t="shared" si="4"/>
        <v>-847000</v>
      </c>
      <c r="K90" s="11">
        <f t="shared" si="5"/>
        <v>-7315000</v>
      </c>
      <c r="L90" s="11">
        <f t="shared" si="6"/>
        <v>50000</v>
      </c>
      <c r="M90" s="11">
        <f t="shared" si="7"/>
        <v>317000</v>
      </c>
      <c r="N90" s="11">
        <f t="shared" si="8"/>
        <v>-2488333.333</v>
      </c>
      <c r="O90" s="11">
        <f t="shared" si="9"/>
        <v>-2755333.333</v>
      </c>
      <c r="P90" s="11">
        <f t="shared" si="10"/>
        <v>-2438333.333</v>
      </c>
      <c r="Q90" s="11">
        <f t="shared" si="11"/>
        <v>2255000</v>
      </c>
      <c r="R90" s="11">
        <f t="shared" si="12"/>
        <v>0</v>
      </c>
    </row>
    <row r="91">
      <c r="A91" s="1" t="s">
        <v>5216</v>
      </c>
      <c r="B91" s="8">
        <v>45764.0</v>
      </c>
      <c r="C91" s="1" t="s">
        <v>6</v>
      </c>
      <c r="D91" s="10">
        <v>75000.0</v>
      </c>
      <c r="E91" s="12"/>
      <c r="F91" s="1" t="s">
        <v>5217</v>
      </c>
      <c r="G91" s="11">
        <f t="shared" si="1"/>
        <v>15235500</v>
      </c>
      <c r="H91" s="11">
        <f t="shared" si="2"/>
        <v>21376500</v>
      </c>
      <c r="I91" s="11">
        <f t="shared" si="3"/>
        <v>1099000</v>
      </c>
      <c r="J91" s="11">
        <f t="shared" si="4"/>
        <v>-772000</v>
      </c>
      <c r="K91" s="11">
        <f t="shared" si="5"/>
        <v>-7240000</v>
      </c>
      <c r="L91" s="11">
        <f t="shared" si="6"/>
        <v>50000</v>
      </c>
      <c r="M91" s="11">
        <f t="shared" si="7"/>
        <v>317000</v>
      </c>
      <c r="N91" s="11">
        <f t="shared" si="8"/>
        <v>-2463333.333</v>
      </c>
      <c r="O91" s="11">
        <f t="shared" si="9"/>
        <v>-2730333.333</v>
      </c>
      <c r="P91" s="11">
        <f t="shared" si="10"/>
        <v>-2413333.333</v>
      </c>
      <c r="Q91" s="11">
        <f t="shared" si="11"/>
        <v>2255000</v>
      </c>
      <c r="R91" s="11">
        <f t="shared" si="12"/>
        <v>0</v>
      </c>
    </row>
    <row r="92">
      <c r="A92" s="1" t="s">
        <v>5218</v>
      </c>
      <c r="B92" s="8">
        <v>45764.0</v>
      </c>
      <c r="C92" s="1" t="s">
        <v>6</v>
      </c>
      <c r="D92" s="10">
        <v>130000.0</v>
      </c>
      <c r="E92" s="12"/>
      <c r="F92" s="1" t="s">
        <v>3239</v>
      </c>
      <c r="G92" s="11">
        <f t="shared" si="1"/>
        <v>15365500</v>
      </c>
      <c r="H92" s="11">
        <f t="shared" si="2"/>
        <v>21376500</v>
      </c>
      <c r="I92" s="11">
        <f t="shared" si="3"/>
        <v>1099000</v>
      </c>
      <c r="J92" s="11">
        <f t="shared" si="4"/>
        <v>-642000</v>
      </c>
      <c r="K92" s="11">
        <f t="shared" si="5"/>
        <v>-7110000</v>
      </c>
      <c r="L92" s="11">
        <f t="shared" si="6"/>
        <v>50000</v>
      </c>
      <c r="M92" s="11">
        <f t="shared" si="7"/>
        <v>317000</v>
      </c>
      <c r="N92" s="11">
        <f t="shared" si="8"/>
        <v>-2420000</v>
      </c>
      <c r="O92" s="11">
        <f t="shared" si="9"/>
        <v>-2687000</v>
      </c>
      <c r="P92" s="11">
        <f t="shared" si="10"/>
        <v>-2370000</v>
      </c>
      <c r="Q92" s="11">
        <f t="shared" si="11"/>
        <v>2255000</v>
      </c>
      <c r="R92" s="11">
        <f t="shared" si="12"/>
        <v>0</v>
      </c>
    </row>
    <row r="93">
      <c r="A93" s="1" t="s">
        <v>5219</v>
      </c>
      <c r="B93" s="8">
        <v>45764.0</v>
      </c>
      <c r="C93" s="1" t="s">
        <v>6</v>
      </c>
      <c r="D93" s="10">
        <v>170000.0</v>
      </c>
      <c r="E93" s="12"/>
      <c r="F93" s="1" t="s">
        <v>5215</v>
      </c>
      <c r="G93" s="11">
        <f t="shared" si="1"/>
        <v>15535500</v>
      </c>
      <c r="H93" s="11">
        <f t="shared" si="2"/>
        <v>21376500</v>
      </c>
      <c r="I93" s="11">
        <f t="shared" si="3"/>
        <v>1099000</v>
      </c>
      <c r="J93" s="11">
        <f t="shared" si="4"/>
        <v>-472000</v>
      </c>
      <c r="K93" s="11">
        <f t="shared" si="5"/>
        <v>-6940000</v>
      </c>
      <c r="L93" s="11">
        <f t="shared" si="6"/>
        <v>50000</v>
      </c>
      <c r="M93" s="11">
        <f t="shared" si="7"/>
        <v>317000</v>
      </c>
      <c r="N93" s="11">
        <f t="shared" si="8"/>
        <v>-2363333.333</v>
      </c>
      <c r="O93" s="11">
        <f t="shared" si="9"/>
        <v>-2630333.333</v>
      </c>
      <c r="P93" s="11">
        <f t="shared" si="10"/>
        <v>-2313333.333</v>
      </c>
      <c r="Q93" s="11">
        <f t="shared" si="11"/>
        <v>2255000</v>
      </c>
      <c r="R93" s="11">
        <f t="shared" si="12"/>
        <v>0</v>
      </c>
    </row>
    <row r="94">
      <c r="A94" s="1" t="s">
        <v>5220</v>
      </c>
      <c r="B94" s="8">
        <v>45765.0</v>
      </c>
      <c r="C94" s="1" t="s">
        <v>6</v>
      </c>
      <c r="D94" s="10">
        <v>60000.0</v>
      </c>
      <c r="E94" s="12"/>
      <c r="F94" s="1" t="s">
        <v>5221</v>
      </c>
      <c r="G94" s="11">
        <f t="shared" si="1"/>
        <v>15595500</v>
      </c>
      <c r="H94" s="11">
        <f t="shared" si="2"/>
        <v>21376500</v>
      </c>
      <c r="I94" s="11">
        <f t="shared" si="3"/>
        <v>1099000</v>
      </c>
      <c r="J94" s="11">
        <f t="shared" si="4"/>
        <v>-412000</v>
      </c>
      <c r="K94" s="11">
        <f t="shared" si="5"/>
        <v>-6880000</v>
      </c>
      <c r="L94" s="11">
        <f t="shared" si="6"/>
        <v>50000</v>
      </c>
      <c r="M94" s="11">
        <f t="shared" si="7"/>
        <v>317000</v>
      </c>
      <c r="N94" s="11">
        <f t="shared" si="8"/>
        <v>-2343333.333</v>
      </c>
      <c r="O94" s="11">
        <f t="shared" si="9"/>
        <v>-2610333.333</v>
      </c>
      <c r="P94" s="11">
        <f t="shared" si="10"/>
        <v>-2293333.333</v>
      </c>
      <c r="Q94" s="11">
        <f t="shared" si="11"/>
        <v>2255000</v>
      </c>
      <c r="R94" s="11">
        <f t="shared" si="12"/>
        <v>0</v>
      </c>
    </row>
    <row r="95">
      <c r="A95" s="1" t="s">
        <v>5222</v>
      </c>
      <c r="B95" s="8">
        <v>45765.0</v>
      </c>
      <c r="C95" s="1" t="s">
        <v>6</v>
      </c>
      <c r="D95" s="10">
        <v>832100.0</v>
      </c>
      <c r="E95" s="12"/>
      <c r="F95" s="1" t="s">
        <v>2443</v>
      </c>
      <c r="G95" s="11">
        <f t="shared" si="1"/>
        <v>16427600</v>
      </c>
      <c r="H95" s="11">
        <f t="shared" si="2"/>
        <v>21376500</v>
      </c>
      <c r="I95" s="11">
        <f t="shared" si="3"/>
        <v>1099000</v>
      </c>
      <c r="J95" s="11">
        <f t="shared" si="4"/>
        <v>420100</v>
      </c>
      <c r="K95" s="11">
        <f t="shared" si="5"/>
        <v>-6047900</v>
      </c>
      <c r="L95" s="11">
        <f t="shared" si="6"/>
        <v>50000</v>
      </c>
      <c r="M95" s="11">
        <f t="shared" si="7"/>
        <v>317000</v>
      </c>
      <c r="N95" s="11">
        <f t="shared" si="8"/>
        <v>-2065966.667</v>
      </c>
      <c r="O95" s="11">
        <f t="shared" si="9"/>
        <v>-2332966.667</v>
      </c>
      <c r="P95" s="11">
        <f t="shared" si="10"/>
        <v>-2015966.667</v>
      </c>
      <c r="Q95" s="11">
        <f t="shared" si="11"/>
        <v>2255000</v>
      </c>
      <c r="R95" s="11">
        <f t="shared" si="12"/>
        <v>0</v>
      </c>
    </row>
    <row r="96">
      <c r="A96" s="1" t="s">
        <v>5223</v>
      </c>
      <c r="B96" s="8">
        <v>45766.0</v>
      </c>
      <c r="C96" s="1" t="s">
        <v>6</v>
      </c>
      <c r="D96" s="10">
        <v>455000.0</v>
      </c>
      <c r="E96" s="12"/>
      <c r="F96" s="1" t="s">
        <v>5224</v>
      </c>
      <c r="G96" s="11">
        <f t="shared" si="1"/>
        <v>16882600</v>
      </c>
      <c r="H96" s="11">
        <f t="shared" si="2"/>
        <v>21376500</v>
      </c>
      <c r="I96" s="11">
        <f t="shared" si="3"/>
        <v>1099000</v>
      </c>
      <c r="J96" s="11">
        <f t="shared" si="4"/>
        <v>875100</v>
      </c>
      <c r="K96" s="11">
        <f t="shared" si="5"/>
        <v>-5592900</v>
      </c>
      <c r="L96" s="11">
        <f t="shared" si="6"/>
        <v>50000</v>
      </c>
      <c r="M96" s="11">
        <f t="shared" si="7"/>
        <v>317000</v>
      </c>
      <c r="N96" s="11">
        <f t="shared" si="8"/>
        <v>-1914300</v>
      </c>
      <c r="O96" s="11">
        <f t="shared" si="9"/>
        <v>-2181300</v>
      </c>
      <c r="P96" s="11">
        <f t="shared" si="10"/>
        <v>-1864300</v>
      </c>
      <c r="Q96" s="11">
        <f t="shared" si="11"/>
        <v>2255000</v>
      </c>
      <c r="R96" s="11">
        <f t="shared" si="12"/>
        <v>0</v>
      </c>
    </row>
    <row r="97">
      <c r="A97" s="1" t="s">
        <v>5225</v>
      </c>
      <c r="B97" s="8">
        <v>45766.0</v>
      </c>
      <c r="C97" s="1" t="s">
        <v>6</v>
      </c>
      <c r="D97" s="10">
        <v>907300.0</v>
      </c>
      <c r="E97" s="12"/>
      <c r="F97" s="1" t="s">
        <v>2144</v>
      </c>
      <c r="G97" s="11">
        <f t="shared" si="1"/>
        <v>17789900</v>
      </c>
      <c r="H97" s="11">
        <f t="shared" si="2"/>
        <v>21376500</v>
      </c>
      <c r="I97" s="11">
        <f t="shared" si="3"/>
        <v>1099000</v>
      </c>
      <c r="J97" s="11">
        <f t="shared" si="4"/>
        <v>1782400</v>
      </c>
      <c r="K97" s="11">
        <f t="shared" si="5"/>
        <v>-4685600</v>
      </c>
      <c r="L97" s="11">
        <f t="shared" si="6"/>
        <v>50000</v>
      </c>
      <c r="M97" s="11">
        <f t="shared" si="7"/>
        <v>317000</v>
      </c>
      <c r="N97" s="11">
        <f t="shared" si="8"/>
        <v>-1611866.667</v>
      </c>
      <c r="O97" s="11">
        <f t="shared" si="9"/>
        <v>-1878866.667</v>
      </c>
      <c r="P97" s="11">
        <f t="shared" si="10"/>
        <v>-1561866.667</v>
      </c>
      <c r="Q97" s="11">
        <f t="shared" si="11"/>
        <v>2255000</v>
      </c>
      <c r="R97" s="11">
        <f t="shared" si="12"/>
        <v>0</v>
      </c>
    </row>
    <row r="98">
      <c r="A98" s="1" t="s">
        <v>5226</v>
      </c>
      <c r="B98" s="8">
        <v>45769.0</v>
      </c>
      <c r="C98" s="1" t="s">
        <v>6</v>
      </c>
      <c r="D98" s="10">
        <v>284000.0</v>
      </c>
      <c r="E98" s="12"/>
      <c r="F98" s="1" t="s">
        <v>2449</v>
      </c>
      <c r="G98" s="11">
        <f t="shared" si="1"/>
        <v>18073900</v>
      </c>
      <c r="H98" s="11">
        <f t="shared" si="2"/>
        <v>21376500</v>
      </c>
      <c r="I98" s="11">
        <f t="shared" si="3"/>
        <v>1099000</v>
      </c>
      <c r="J98" s="11">
        <f t="shared" si="4"/>
        <v>2066400</v>
      </c>
      <c r="K98" s="11">
        <f t="shared" si="5"/>
        <v>-4401600</v>
      </c>
      <c r="L98" s="11">
        <f t="shared" si="6"/>
        <v>50000</v>
      </c>
      <c r="M98" s="11">
        <f t="shared" si="7"/>
        <v>317000</v>
      </c>
      <c r="N98" s="11">
        <f t="shared" si="8"/>
        <v>-1517200</v>
      </c>
      <c r="O98" s="11">
        <f t="shared" si="9"/>
        <v>-1784200</v>
      </c>
      <c r="P98" s="11">
        <f t="shared" si="10"/>
        <v>-1467200</v>
      </c>
      <c r="Q98" s="11">
        <f t="shared" si="11"/>
        <v>2255000</v>
      </c>
      <c r="R98" s="11">
        <f t="shared" si="12"/>
        <v>0</v>
      </c>
    </row>
    <row r="99">
      <c r="A99" s="1" t="s">
        <v>5227</v>
      </c>
      <c r="B99" s="8">
        <v>45770.0</v>
      </c>
      <c r="C99" s="1" t="s">
        <v>6</v>
      </c>
      <c r="D99" s="10">
        <v>1636000.0</v>
      </c>
      <c r="E99" s="12"/>
      <c r="F99" s="1" t="s">
        <v>4406</v>
      </c>
      <c r="G99" s="11">
        <f t="shared" si="1"/>
        <v>19709900</v>
      </c>
      <c r="H99" s="11">
        <f t="shared" si="2"/>
        <v>21376500</v>
      </c>
      <c r="I99" s="11">
        <f t="shared" si="3"/>
        <v>1099000</v>
      </c>
      <c r="J99" s="11">
        <f t="shared" si="4"/>
        <v>3702400</v>
      </c>
      <c r="K99" s="11">
        <f t="shared" si="5"/>
        <v>-2765600</v>
      </c>
      <c r="L99" s="11">
        <f t="shared" si="6"/>
        <v>50000</v>
      </c>
      <c r="M99" s="11">
        <f t="shared" si="7"/>
        <v>317000</v>
      </c>
      <c r="N99" s="11">
        <f t="shared" si="8"/>
        <v>-971866.6667</v>
      </c>
      <c r="O99" s="11">
        <f t="shared" si="9"/>
        <v>-1238866.667</v>
      </c>
      <c r="P99" s="11">
        <f t="shared" si="10"/>
        <v>-921866.6667</v>
      </c>
      <c r="Q99" s="11">
        <f t="shared" si="11"/>
        <v>2255000</v>
      </c>
      <c r="R99" s="11">
        <f t="shared" si="12"/>
        <v>0</v>
      </c>
    </row>
    <row r="100">
      <c r="A100" s="1" t="s">
        <v>5228</v>
      </c>
      <c r="B100" s="8">
        <v>45771.0</v>
      </c>
      <c r="C100" s="1" t="s">
        <v>6</v>
      </c>
      <c r="D100" s="10">
        <v>290000.0</v>
      </c>
      <c r="E100" s="12"/>
      <c r="F100" s="1" t="s">
        <v>5229</v>
      </c>
      <c r="G100" s="11">
        <f t="shared" si="1"/>
        <v>19999900</v>
      </c>
      <c r="H100" s="11">
        <f t="shared" si="2"/>
        <v>21376500</v>
      </c>
      <c r="I100" s="11">
        <f t="shared" si="3"/>
        <v>1099000</v>
      </c>
      <c r="J100" s="11">
        <f t="shared" si="4"/>
        <v>3992400</v>
      </c>
      <c r="K100" s="11">
        <f t="shared" si="5"/>
        <v>-2475600</v>
      </c>
      <c r="L100" s="11">
        <f t="shared" si="6"/>
        <v>50000</v>
      </c>
      <c r="M100" s="11">
        <f t="shared" si="7"/>
        <v>317000</v>
      </c>
      <c r="N100" s="11">
        <f t="shared" si="8"/>
        <v>-875200</v>
      </c>
      <c r="O100" s="11">
        <f t="shared" si="9"/>
        <v>-1142200</v>
      </c>
      <c r="P100" s="11">
        <f t="shared" si="10"/>
        <v>-825200</v>
      </c>
      <c r="Q100" s="11">
        <f t="shared" si="11"/>
        <v>2255000</v>
      </c>
      <c r="R100" s="11">
        <f t="shared" si="12"/>
        <v>0</v>
      </c>
    </row>
    <row r="101">
      <c r="A101" s="1" t="s">
        <v>5230</v>
      </c>
      <c r="B101" s="8">
        <v>45771.0</v>
      </c>
      <c r="C101" s="1" t="s">
        <v>6</v>
      </c>
      <c r="D101" s="10">
        <v>57500.0</v>
      </c>
      <c r="E101" s="12"/>
      <c r="F101" s="1" t="s">
        <v>5231</v>
      </c>
      <c r="G101" s="11">
        <f t="shared" si="1"/>
        <v>20057400</v>
      </c>
      <c r="H101" s="11">
        <f t="shared" si="2"/>
        <v>21376500</v>
      </c>
      <c r="I101" s="11">
        <f t="shared" si="3"/>
        <v>1099000</v>
      </c>
      <c r="J101" s="11">
        <f t="shared" si="4"/>
        <v>4049900</v>
      </c>
      <c r="K101" s="11">
        <f t="shared" si="5"/>
        <v>-2418100</v>
      </c>
      <c r="L101" s="11">
        <f t="shared" si="6"/>
        <v>50000</v>
      </c>
      <c r="M101" s="11">
        <f t="shared" si="7"/>
        <v>317000</v>
      </c>
      <c r="N101" s="11">
        <f t="shared" si="8"/>
        <v>-856033.3333</v>
      </c>
      <c r="O101" s="11">
        <f t="shared" si="9"/>
        <v>-1123033.333</v>
      </c>
      <c r="P101" s="11">
        <f t="shared" si="10"/>
        <v>-806033.3333</v>
      </c>
      <c r="Q101" s="11">
        <f t="shared" si="11"/>
        <v>2255000</v>
      </c>
      <c r="R101" s="11">
        <f t="shared" si="12"/>
        <v>0</v>
      </c>
    </row>
    <row r="102">
      <c r="A102" s="1" t="s">
        <v>5232</v>
      </c>
      <c r="B102" s="8">
        <v>45771.0</v>
      </c>
      <c r="C102" s="1" t="s">
        <v>6</v>
      </c>
      <c r="D102" s="10">
        <v>192000.0</v>
      </c>
      <c r="E102" s="12"/>
      <c r="F102" s="1" t="s">
        <v>5233</v>
      </c>
      <c r="G102" s="11">
        <f t="shared" si="1"/>
        <v>20249400</v>
      </c>
      <c r="H102" s="11">
        <f t="shared" si="2"/>
        <v>21376500</v>
      </c>
      <c r="I102" s="11">
        <f t="shared" si="3"/>
        <v>1099000</v>
      </c>
      <c r="J102" s="11">
        <f t="shared" si="4"/>
        <v>4241900</v>
      </c>
      <c r="K102" s="11">
        <f t="shared" si="5"/>
        <v>-2226100</v>
      </c>
      <c r="L102" s="11">
        <f t="shared" si="6"/>
        <v>50000</v>
      </c>
      <c r="M102" s="11">
        <f t="shared" si="7"/>
        <v>317000</v>
      </c>
      <c r="N102" s="11">
        <f t="shared" si="8"/>
        <v>-792033.3333</v>
      </c>
      <c r="O102" s="11">
        <f t="shared" si="9"/>
        <v>-1059033.333</v>
      </c>
      <c r="P102" s="11">
        <f t="shared" si="10"/>
        <v>-742033.3333</v>
      </c>
      <c r="Q102" s="11">
        <f t="shared" si="11"/>
        <v>2255000</v>
      </c>
      <c r="R102" s="11">
        <f t="shared" si="12"/>
        <v>0</v>
      </c>
    </row>
    <row r="103">
      <c r="A103" s="1" t="s">
        <v>5234</v>
      </c>
      <c r="B103" s="8">
        <v>45772.0</v>
      </c>
      <c r="C103" s="1" t="s">
        <v>6</v>
      </c>
      <c r="D103" s="10">
        <v>1350000.0</v>
      </c>
      <c r="E103" s="12"/>
      <c r="F103" s="1" t="s">
        <v>5235</v>
      </c>
      <c r="G103" s="11">
        <f t="shared" si="1"/>
        <v>21599400</v>
      </c>
      <c r="H103" s="11">
        <f t="shared" si="2"/>
        <v>21376500</v>
      </c>
      <c r="I103" s="11">
        <f t="shared" si="3"/>
        <v>1099000</v>
      </c>
      <c r="J103" s="11">
        <f t="shared" si="4"/>
        <v>5591900</v>
      </c>
      <c r="K103" s="11">
        <f t="shared" si="5"/>
        <v>-876100</v>
      </c>
      <c r="L103" s="11">
        <f t="shared" si="6"/>
        <v>50000</v>
      </c>
      <c r="M103" s="11">
        <f t="shared" si="7"/>
        <v>317000</v>
      </c>
      <c r="N103" s="11">
        <f t="shared" si="8"/>
        <v>-342033.3333</v>
      </c>
      <c r="O103" s="11">
        <f t="shared" si="9"/>
        <v>-609033.3333</v>
      </c>
      <c r="P103" s="11">
        <f t="shared" si="10"/>
        <v>-292033.3333</v>
      </c>
      <c r="Q103" s="11">
        <f t="shared" si="11"/>
        <v>2255000</v>
      </c>
      <c r="R103" s="11">
        <f t="shared" si="12"/>
        <v>0</v>
      </c>
    </row>
    <row r="104">
      <c r="A104" s="1" t="s">
        <v>5236</v>
      </c>
      <c r="B104" s="8">
        <v>45772.0</v>
      </c>
      <c r="C104" s="1" t="s">
        <v>6</v>
      </c>
      <c r="D104" s="10">
        <v>75000.0</v>
      </c>
      <c r="E104" s="12"/>
      <c r="F104" s="1" t="s">
        <v>5237</v>
      </c>
      <c r="G104" s="11">
        <f t="shared" si="1"/>
        <v>21674400</v>
      </c>
      <c r="H104" s="11">
        <f t="shared" si="2"/>
        <v>21376500</v>
      </c>
      <c r="I104" s="11">
        <f t="shared" si="3"/>
        <v>1099000</v>
      </c>
      <c r="J104" s="11">
        <f t="shared" si="4"/>
        <v>5666900</v>
      </c>
      <c r="K104" s="11">
        <f t="shared" si="5"/>
        <v>-801100</v>
      </c>
      <c r="L104" s="11">
        <f t="shared" si="6"/>
        <v>50000</v>
      </c>
      <c r="M104" s="11">
        <f t="shared" si="7"/>
        <v>317000</v>
      </c>
      <c r="N104" s="11">
        <f t="shared" si="8"/>
        <v>-317033.3333</v>
      </c>
      <c r="O104" s="11">
        <f t="shared" si="9"/>
        <v>-584033.3333</v>
      </c>
      <c r="P104" s="11">
        <f t="shared" si="10"/>
        <v>-267033.3333</v>
      </c>
      <c r="Q104" s="11">
        <f t="shared" si="11"/>
        <v>2255000</v>
      </c>
      <c r="R104" s="11">
        <f t="shared" si="12"/>
        <v>0</v>
      </c>
    </row>
    <row r="105">
      <c r="A105" s="1" t="s">
        <v>5238</v>
      </c>
      <c r="B105" s="8">
        <v>45772.0</v>
      </c>
      <c r="C105" s="1" t="s">
        <v>6</v>
      </c>
      <c r="D105" s="10">
        <v>337500.0</v>
      </c>
      <c r="E105" s="12"/>
      <c r="F105" s="1" t="s">
        <v>5239</v>
      </c>
      <c r="G105" s="11">
        <f t="shared" si="1"/>
        <v>22011900</v>
      </c>
      <c r="H105" s="11">
        <f t="shared" si="2"/>
        <v>21376500</v>
      </c>
      <c r="I105" s="11">
        <f t="shared" si="3"/>
        <v>1099000</v>
      </c>
      <c r="J105" s="11">
        <f t="shared" si="4"/>
        <v>6004400</v>
      </c>
      <c r="K105" s="11">
        <f t="shared" si="5"/>
        <v>-463600</v>
      </c>
      <c r="L105" s="11">
        <f t="shared" si="6"/>
        <v>50000</v>
      </c>
      <c r="M105" s="11">
        <f t="shared" si="7"/>
        <v>317000</v>
      </c>
      <c r="N105" s="11">
        <f t="shared" si="8"/>
        <v>-204533.3333</v>
      </c>
      <c r="O105" s="11">
        <f t="shared" si="9"/>
        <v>-471533.3333</v>
      </c>
      <c r="P105" s="11">
        <f t="shared" si="10"/>
        <v>-154533.3333</v>
      </c>
      <c r="Q105" s="11">
        <f t="shared" si="11"/>
        <v>2255000</v>
      </c>
      <c r="R105" s="11">
        <f t="shared" si="12"/>
        <v>0</v>
      </c>
    </row>
    <row r="106">
      <c r="A106" s="1" t="s">
        <v>5240</v>
      </c>
      <c r="B106" s="8">
        <v>45773.0</v>
      </c>
      <c r="C106" s="1" t="s">
        <v>6</v>
      </c>
      <c r="D106" s="10">
        <v>646000.0</v>
      </c>
      <c r="E106" s="12"/>
      <c r="F106" s="1" t="s">
        <v>5241</v>
      </c>
      <c r="G106" s="11">
        <f t="shared" si="1"/>
        <v>22657900</v>
      </c>
      <c r="H106" s="11">
        <f t="shared" si="2"/>
        <v>21376500</v>
      </c>
      <c r="I106" s="11">
        <f t="shared" si="3"/>
        <v>1099000</v>
      </c>
      <c r="J106" s="11">
        <f t="shared" si="4"/>
        <v>6650400</v>
      </c>
      <c r="K106" s="11">
        <f t="shared" si="5"/>
        <v>182400</v>
      </c>
      <c r="L106" s="11">
        <f t="shared" si="6"/>
        <v>50000</v>
      </c>
      <c r="M106" s="11">
        <f t="shared" si="7"/>
        <v>317000</v>
      </c>
      <c r="N106" s="11">
        <f t="shared" si="8"/>
        <v>10800</v>
      </c>
      <c r="O106" s="11">
        <f t="shared" si="9"/>
        <v>-256200</v>
      </c>
      <c r="P106" s="11">
        <f t="shared" si="10"/>
        <v>60800</v>
      </c>
      <c r="Q106" s="11">
        <f t="shared" si="11"/>
        <v>2255000</v>
      </c>
      <c r="R106" s="11">
        <f t="shared" si="12"/>
        <v>0</v>
      </c>
    </row>
    <row r="107">
      <c r="A107" s="1" t="s">
        <v>5242</v>
      </c>
      <c r="B107" s="8">
        <v>45773.0</v>
      </c>
      <c r="C107" s="1" t="s">
        <v>6</v>
      </c>
      <c r="D107" s="10">
        <v>17000.0</v>
      </c>
      <c r="E107" s="12"/>
      <c r="F107" s="1" t="s">
        <v>5243</v>
      </c>
      <c r="G107" s="11">
        <f t="shared" si="1"/>
        <v>22674900</v>
      </c>
      <c r="H107" s="11">
        <f t="shared" si="2"/>
        <v>21376500</v>
      </c>
      <c r="I107" s="11">
        <f t="shared" si="3"/>
        <v>1099000</v>
      </c>
      <c r="J107" s="11">
        <f t="shared" si="4"/>
        <v>6667400</v>
      </c>
      <c r="K107" s="11">
        <f t="shared" si="5"/>
        <v>199400</v>
      </c>
      <c r="L107" s="11">
        <f t="shared" si="6"/>
        <v>50000</v>
      </c>
      <c r="M107" s="11">
        <f t="shared" si="7"/>
        <v>317000</v>
      </c>
      <c r="N107" s="11">
        <f t="shared" si="8"/>
        <v>16466.66667</v>
      </c>
      <c r="O107" s="11">
        <f t="shared" si="9"/>
        <v>-250533.3333</v>
      </c>
      <c r="P107" s="11">
        <f t="shared" si="10"/>
        <v>66466.66667</v>
      </c>
      <c r="Q107" s="11">
        <f t="shared" si="11"/>
        <v>2255000</v>
      </c>
      <c r="R107" s="11">
        <f t="shared" si="12"/>
        <v>0</v>
      </c>
    </row>
    <row r="108">
      <c r="A108" s="1" t="s">
        <v>5244</v>
      </c>
      <c r="B108" s="8">
        <v>45773.0</v>
      </c>
      <c r="C108" s="1" t="s">
        <v>6</v>
      </c>
      <c r="D108" s="10">
        <v>89000.0</v>
      </c>
      <c r="E108" s="12"/>
      <c r="F108" s="1" t="s">
        <v>2045</v>
      </c>
      <c r="G108" s="11">
        <f t="shared" si="1"/>
        <v>22763900</v>
      </c>
      <c r="H108" s="11">
        <f t="shared" si="2"/>
        <v>21376500</v>
      </c>
      <c r="I108" s="11">
        <f t="shared" si="3"/>
        <v>1099000</v>
      </c>
      <c r="J108" s="11">
        <f t="shared" si="4"/>
        <v>6756400</v>
      </c>
      <c r="K108" s="11">
        <f t="shared" si="5"/>
        <v>288400</v>
      </c>
      <c r="L108" s="11">
        <f t="shared" si="6"/>
        <v>50000</v>
      </c>
      <c r="M108" s="11">
        <f t="shared" si="7"/>
        <v>317000</v>
      </c>
      <c r="N108" s="11">
        <f t="shared" si="8"/>
        <v>46133.33333</v>
      </c>
      <c r="O108" s="11">
        <f t="shared" si="9"/>
        <v>-220866.6667</v>
      </c>
      <c r="P108" s="11">
        <f t="shared" si="10"/>
        <v>96133.33333</v>
      </c>
      <c r="Q108" s="11">
        <f t="shared" si="11"/>
        <v>2255000</v>
      </c>
      <c r="R108" s="11">
        <f t="shared" si="12"/>
        <v>0</v>
      </c>
    </row>
    <row r="109">
      <c r="A109" s="1" t="s">
        <v>5245</v>
      </c>
      <c r="B109" s="8">
        <v>45773.0</v>
      </c>
      <c r="C109" s="1" t="s">
        <v>25</v>
      </c>
      <c r="D109" s="12"/>
      <c r="E109" s="10">
        <v>386000.0</v>
      </c>
      <c r="F109" s="1" t="s">
        <v>5246</v>
      </c>
      <c r="G109" s="11">
        <f t="shared" si="1"/>
        <v>22763900</v>
      </c>
      <c r="H109" s="11">
        <f t="shared" si="2"/>
        <v>21762500</v>
      </c>
      <c r="I109" s="11">
        <f t="shared" si="3"/>
        <v>1099000</v>
      </c>
      <c r="J109" s="11">
        <f t="shared" si="4"/>
        <v>6370400</v>
      </c>
      <c r="K109" s="11">
        <f t="shared" si="5"/>
        <v>-97600</v>
      </c>
      <c r="L109" s="11">
        <f t="shared" si="6"/>
        <v>50000</v>
      </c>
      <c r="M109" s="11">
        <f t="shared" si="7"/>
        <v>317000</v>
      </c>
      <c r="N109" s="11">
        <f t="shared" si="8"/>
        <v>-82533.33333</v>
      </c>
      <c r="O109" s="11">
        <f t="shared" si="9"/>
        <v>-349533.3333</v>
      </c>
      <c r="P109" s="11">
        <f t="shared" si="10"/>
        <v>-32533.33333</v>
      </c>
      <c r="Q109" s="11">
        <f t="shared" si="11"/>
        <v>2255000</v>
      </c>
      <c r="R109" s="11">
        <f t="shared" si="12"/>
        <v>0</v>
      </c>
    </row>
    <row r="110">
      <c r="A110" s="1" t="s">
        <v>5247</v>
      </c>
      <c r="B110" s="8">
        <v>45773.0</v>
      </c>
      <c r="C110" s="1" t="s">
        <v>25</v>
      </c>
      <c r="D110" s="12"/>
      <c r="E110" s="10">
        <v>1700000.0</v>
      </c>
      <c r="F110" s="1" t="s">
        <v>5248</v>
      </c>
      <c r="G110" s="11">
        <f t="shared" si="1"/>
        <v>22763900</v>
      </c>
      <c r="H110" s="11">
        <f t="shared" si="2"/>
        <v>23462500</v>
      </c>
      <c r="I110" s="11">
        <f t="shared" si="3"/>
        <v>1099000</v>
      </c>
      <c r="J110" s="11">
        <f t="shared" si="4"/>
        <v>4670400</v>
      </c>
      <c r="K110" s="11">
        <f t="shared" si="5"/>
        <v>-1797600</v>
      </c>
      <c r="L110" s="11">
        <f t="shared" si="6"/>
        <v>50000</v>
      </c>
      <c r="M110" s="11">
        <f t="shared" si="7"/>
        <v>317000</v>
      </c>
      <c r="N110" s="11">
        <f t="shared" si="8"/>
        <v>-649200</v>
      </c>
      <c r="O110" s="11">
        <f t="shared" si="9"/>
        <v>-916200</v>
      </c>
      <c r="P110" s="11">
        <f t="shared" si="10"/>
        <v>-599200</v>
      </c>
      <c r="Q110" s="11">
        <f t="shared" si="11"/>
        <v>2255000</v>
      </c>
      <c r="R110" s="11">
        <f t="shared" si="12"/>
        <v>0</v>
      </c>
    </row>
    <row r="111">
      <c r="A111" s="1" t="s">
        <v>5249</v>
      </c>
      <c r="B111" s="8">
        <v>45773.0</v>
      </c>
      <c r="C111" s="1" t="s">
        <v>25</v>
      </c>
      <c r="D111" s="12"/>
      <c r="E111" s="10">
        <v>700000.0</v>
      </c>
      <c r="F111" s="1" t="s">
        <v>53</v>
      </c>
      <c r="G111" s="11">
        <f t="shared" si="1"/>
        <v>22763900</v>
      </c>
      <c r="H111" s="11">
        <f t="shared" si="2"/>
        <v>24162500</v>
      </c>
      <c r="I111" s="11">
        <f t="shared" si="3"/>
        <v>1099000</v>
      </c>
      <c r="J111" s="11">
        <f t="shared" si="4"/>
        <v>3970400</v>
      </c>
      <c r="K111" s="11">
        <f t="shared" si="5"/>
        <v>-2497600</v>
      </c>
      <c r="L111" s="11">
        <f t="shared" si="6"/>
        <v>50000</v>
      </c>
      <c r="M111" s="11">
        <f t="shared" si="7"/>
        <v>317000</v>
      </c>
      <c r="N111" s="11">
        <f t="shared" si="8"/>
        <v>-882533.3333</v>
      </c>
      <c r="O111" s="11">
        <f t="shared" si="9"/>
        <v>-1149533.333</v>
      </c>
      <c r="P111" s="11">
        <f t="shared" si="10"/>
        <v>-832533.3333</v>
      </c>
      <c r="Q111" s="11">
        <f t="shared" si="11"/>
        <v>2955000</v>
      </c>
      <c r="R111" s="11">
        <f t="shared" si="12"/>
        <v>0</v>
      </c>
    </row>
    <row r="112">
      <c r="A112" s="1" t="s">
        <v>5250</v>
      </c>
      <c r="B112" s="8">
        <v>45773.0</v>
      </c>
      <c r="C112" s="1" t="s">
        <v>25</v>
      </c>
      <c r="D112" s="12"/>
      <c r="E112" s="10">
        <v>22000.0</v>
      </c>
      <c r="F112" s="1" t="s">
        <v>39</v>
      </c>
      <c r="G112" s="11">
        <f t="shared" si="1"/>
        <v>22763900</v>
      </c>
      <c r="H112" s="11">
        <f t="shared" si="2"/>
        <v>24184500</v>
      </c>
      <c r="I112" s="11">
        <f t="shared" si="3"/>
        <v>1099000</v>
      </c>
      <c r="J112" s="11">
        <f t="shared" si="4"/>
        <v>3948400</v>
      </c>
      <c r="K112" s="11">
        <f t="shared" si="5"/>
        <v>-2519600</v>
      </c>
      <c r="L112" s="11">
        <f t="shared" si="6"/>
        <v>50000</v>
      </c>
      <c r="M112" s="11">
        <f t="shared" si="7"/>
        <v>317000</v>
      </c>
      <c r="N112" s="11">
        <f t="shared" si="8"/>
        <v>-889866.6667</v>
      </c>
      <c r="O112" s="11">
        <f t="shared" si="9"/>
        <v>-1156866.667</v>
      </c>
      <c r="P112" s="11">
        <f t="shared" si="10"/>
        <v>-839866.6667</v>
      </c>
      <c r="Q112" s="11">
        <f t="shared" si="11"/>
        <v>2955000</v>
      </c>
      <c r="R112" s="11">
        <f t="shared" si="12"/>
        <v>0</v>
      </c>
    </row>
    <row r="113">
      <c r="A113" s="1" t="s">
        <v>5251</v>
      </c>
      <c r="B113" s="8">
        <v>45773.0</v>
      </c>
      <c r="C113" s="1" t="s">
        <v>1969</v>
      </c>
      <c r="D113" s="10">
        <v>535000.0</v>
      </c>
      <c r="E113" s="12"/>
      <c r="F113" s="1" t="s">
        <v>5252</v>
      </c>
      <c r="G113" s="11">
        <f t="shared" si="1"/>
        <v>23298900</v>
      </c>
      <c r="H113" s="11">
        <f t="shared" si="2"/>
        <v>24184500</v>
      </c>
      <c r="I113" s="11">
        <f t="shared" si="3"/>
        <v>1099000</v>
      </c>
      <c r="J113" s="11">
        <f t="shared" si="4"/>
        <v>4483400</v>
      </c>
      <c r="K113" s="11">
        <f t="shared" si="5"/>
        <v>-1984600</v>
      </c>
      <c r="L113" s="11">
        <f t="shared" si="6"/>
        <v>50000</v>
      </c>
      <c r="M113" s="11">
        <f t="shared" si="7"/>
        <v>317000</v>
      </c>
      <c r="N113" s="11">
        <f t="shared" si="8"/>
        <v>-711533.3333</v>
      </c>
      <c r="O113" s="11">
        <f t="shared" si="9"/>
        <v>-978533.3333</v>
      </c>
      <c r="P113" s="11">
        <f t="shared" si="10"/>
        <v>-661533.3333</v>
      </c>
      <c r="Q113" s="11">
        <f t="shared" si="11"/>
        <v>2955000</v>
      </c>
      <c r="R113" s="11">
        <f t="shared" si="12"/>
        <v>0</v>
      </c>
    </row>
    <row r="114">
      <c r="A114" s="1" t="s">
        <v>5253</v>
      </c>
      <c r="B114" s="8">
        <v>45773.0</v>
      </c>
      <c r="C114" s="1" t="s">
        <v>25</v>
      </c>
      <c r="D114" s="12"/>
      <c r="E114" s="10">
        <v>1300000.0</v>
      </c>
      <c r="F114" s="1" t="s">
        <v>5254</v>
      </c>
      <c r="G114" s="11">
        <f t="shared" si="1"/>
        <v>23298900</v>
      </c>
      <c r="H114" s="11">
        <f t="shared" si="2"/>
        <v>25484500</v>
      </c>
      <c r="I114" s="11">
        <f t="shared" si="3"/>
        <v>1099000</v>
      </c>
      <c r="J114" s="11">
        <f t="shared" si="4"/>
        <v>3183400</v>
      </c>
      <c r="K114" s="11">
        <f t="shared" si="5"/>
        <v>-3284600</v>
      </c>
      <c r="L114" s="11">
        <f t="shared" si="6"/>
        <v>50000</v>
      </c>
      <c r="M114" s="11">
        <f t="shared" si="7"/>
        <v>317000</v>
      </c>
      <c r="N114" s="11">
        <f t="shared" si="8"/>
        <v>-1144866.667</v>
      </c>
      <c r="O114" s="11">
        <f t="shared" si="9"/>
        <v>-1411866.667</v>
      </c>
      <c r="P114" s="11">
        <f t="shared" si="10"/>
        <v>-1094866.667</v>
      </c>
      <c r="Q114" s="11">
        <f t="shared" si="11"/>
        <v>2955000</v>
      </c>
      <c r="R114" s="11">
        <f t="shared" si="12"/>
        <v>0</v>
      </c>
    </row>
    <row r="115">
      <c r="A115" s="1" t="s">
        <v>5255</v>
      </c>
      <c r="B115" s="8">
        <v>45773.0</v>
      </c>
      <c r="C115" s="1" t="s">
        <v>1982</v>
      </c>
      <c r="D115" s="12"/>
      <c r="E115" s="10">
        <v>500000.0</v>
      </c>
      <c r="F115" s="1" t="s">
        <v>3275</v>
      </c>
      <c r="G115" s="11">
        <f t="shared" si="1"/>
        <v>23298900</v>
      </c>
      <c r="H115" s="11">
        <f t="shared" si="2"/>
        <v>25484500</v>
      </c>
      <c r="I115" s="11">
        <f t="shared" si="3"/>
        <v>1099000</v>
      </c>
      <c r="J115" s="11">
        <f t="shared" si="4"/>
        <v>2683400</v>
      </c>
      <c r="K115" s="11">
        <f t="shared" si="5"/>
        <v>-3284600</v>
      </c>
      <c r="L115" s="11">
        <f t="shared" si="6"/>
        <v>550000</v>
      </c>
      <c r="M115" s="11">
        <f t="shared" si="7"/>
        <v>317000</v>
      </c>
      <c r="N115" s="11">
        <f t="shared" si="8"/>
        <v>-1644866.667</v>
      </c>
      <c r="O115" s="11">
        <f t="shared" si="9"/>
        <v>-1411866.667</v>
      </c>
      <c r="P115" s="11">
        <f t="shared" si="10"/>
        <v>-1094866.667</v>
      </c>
      <c r="Q115" s="11">
        <f t="shared" si="11"/>
        <v>2955000</v>
      </c>
      <c r="R115" s="11">
        <f t="shared" si="12"/>
        <v>0</v>
      </c>
    </row>
    <row r="116">
      <c r="A116" s="1" t="s">
        <v>5256</v>
      </c>
      <c r="B116" s="8">
        <v>45773.0</v>
      </c>
      <c r="C116" s="1" t="s">
        <v>25</v>
      </c>
      <c r="D116" s="12"/>
      <c r="E116" s="10">
        <v>150000.0</v>
      </c>
      <c r="F116" s="1" t="s">
        <v>5257</v>
      </c>
      <c r="G116" s="11">
        <f t="shared" si="1"/>
        <v>23298900</v>
      </c>
      <c r="H116" s="11">
        <f t="shared" si="2"/>
        <v>25634500</v>
      </c>
      <c r="I116" s="11">
        <f t="shared" si="3"/>
        <v>1099000</v>
      </c>
      <c r="J116" s="11">
        <f t="shared" si="4"/>
        <v>2533400</v>
      </c>
      <c r="K116" s="11">
        <f t="shared" si="5"/>
        <v>-3434600</v>
      </c>
      <c r="L116" s="11">
        <f t="shared" si="6"/>
        <v>550000</v>
      </c>
      <c r="M116" s="11">
        <f t="shared" si="7"/>
        <v>317000</v>
      </c>
      <c r="N116" s="11">
        <f t="shared" si="8"/>
        <v>-1694866.667</v>
      </c>
      <c r="O116" s="11">
        <f t="shared" si="9"/>
        <v>-1461866.667</v>
      </c>
      <c r="P116" s="11">
        <f t="shared" si="10"/>
        <v>-1144866.667</v>
      </c>
      <c r="Q116" s="11">
        <f t="shared" si="11"/>
        <v>2955000</v>
      </c>
      <c r="R116" s="11">
        <f t="shared" si="12"/>
        <v>0</v>
      </c>
    </row>
    <row r="117">
      <c r="A117" s="1" t="s">
        <v>5258</v>
      </c>
      <c r="B117" s="8">
        <v>45775.0</v>
      </c>
      <c r="C117" s="1" t="s">
        <v>25</v>
      </c>
      <c r="D117" s="12"/>
      <c r="E117" s="10">
        <v>88000.0</v>
      </c>
      <c r="F117" s="1" t="s">
        <v>5259</v>
      </c>
      <c r="G117" s="11">
        <f t="shared" si="1"/>
        <v>23298900</v>
      </c>
      <c r="H117" s="11">
        <f t="shared" si="2"/>
        <v>25722500</v>
      </c>
      <c r="I117" s="11">
        <f t="shared" si="3"/>
        <v>1099000</v>
      </c>
      <c r="J117" s="11">
        <f t="shared" si="4"/>
        <v>2445400</v>
      </c>
      <c r="K117" s="11">
        <f t="shared" si="5"/>
        <v>-3522600</v>
      </c>
      <c r="L117" s="11">
        <f t="shared" si="6"/>
        <v>550000</v>
      </c>
      <c r="M117" s="11">
        <f t="shared" si="7"/>
        <v>317000</v>
      </c>
      <c r="N117" s="11">
        <f t="shared" si="8"/>
        <v>-1724200</v>
      </c>
      <c r="O117" s="11">
        <f t="shared" si="9"/>
        <v>-1491200</v>
      </c>
      <c r="P117" s="11">
        <f t="shared" si="10"/>
        <v>-1174200</v>
      </c>
      <c r="Q117" s="11">
        <f t="shared" si="11"/>
        <v>2955000</v>
      </c>
      <c r="R117" s="11">
        <f t="shared" si="12"/>
        <v>0</v>
      </c>
    </row>
    <row r="118">
      <c r="A118" s="1" t="s">
        <v>5260</v>
      </c>
      <c r="B118" s="8">
        <v>45775.0</v>
      </c>
      <c r="C118" s="1" t="s">
        <v>25</v>
      </c>
      <c r="D118" s="12"/>
      <c r="E118" s="10">
        <v>40000.0</v>
      </c>
      <c r="F118" s="1" t="s">
        <v>5261</v>
      </c>
      <c r="G118" s="11">
        <f t="shared" si="1"/>
        <v>23298900</v>
      </c>
      <c r="H118" s="11">
        <f t="shared" si="2"/>
        <v>25762500</v>
      </c>
      <c r="I118" s="11">
        <f t="shared" si="3"/>
        <v>1099000</v>
      </c>
      <c r="J118" s="11">
        <f t="shared" si="4"/>
        <v>2405400</v>
      </c>
      <c r="K118" s="11">
        <f t="shared" si="5"/>
        <v>-3562600</v>
      </c>
      <c r="L118" s="11">
        <f t="shared" si="6"/>
        <v>550000</v>
      </c>
      <c r="M118" s="11">
        <f t="shared" si="7"/>
        <v>317000</v>
      </c>
      <c r="N118" s="11">
        <f t="shared" si="8"/>
        <v>-1737533.333</v>
      </c>
      <c r="O118" s="11">
        <f t="shared" si="9"/>
        <v>-1504533.333</v>
      </c>
      <c r="P118" s="11">
        <f t="shared" si="10"/>
        <v>-1187533.333</v>
      </c>
      <c r="Q118" s="11">
        <f t="shared" si="11"/>
        <v>2955000</v>
      </c>
      <c r="R118" s="11">
        <f t="shared" si="12"/>
        <v>0</v>
      </c>
    </row>
    <row r="119">
      <c r="A119" s="1" t="s">
        <v>5262</v>
      </c>
      <c r="B119" s="8">
        <v>45775.0</v>
      </c>
      <c r="C119" s="1" t="s">
        <v>25</v>
      </c>
      <c r="D119" s="12"/>
      <c r="E119" s="10">
        <v>46500.0</v>
      </c>
      <c r="F119" s="1" t="s">
        <v>5263</v>
      </c>
      <c r="G119" s="11">
        <f t="shared" si="1"/>
        <v>23298900</v>
      </c>
      <c r="H119" s="11">
        <f t="shared" si="2"/>
        <v>25809000</v>
      </c>
      <c r="I119" s="11">
        <f t="shared" si="3"/>
        <v>1099000</v>
      </c>
      <c r="J119" s="11">
        <f t="shared" si="4"/>
        <v>2358900</v>
      </c>
      <c r="K119" s="11">
        <f t="shared" si="5"/>
        <v>-3609100</v>
      </c>
      <c r="L119" s="11">
        <f t="shared" si="6"/>
        <v>550000</v>
      </c>
      <c r="M119" s="11">
        <f t="shared" si="7"/>
        <v>317000</v>
      </c>
      <c r="N119" s="11">
        <f t="shared" si="8"/>
        <v>-1753033.333</v>
      </c>
      <c r="O119" s="11">
        <f t="shared" si="9"/>
        <v>-1520033.333</v>
      </c>
      <c r="P119" s="11">
        <f t="shared" si="10"/>
        <v>-1203033.333</v>
      </c>
      <c r="Q119" s="11">
        <f t="shared" si="11"/>
        <v>2955000</v>
      </c>
      <c r="R119" s="11">
        <f t="shared" si="12"/>
        <v>0</v>
      </c>
    </row>
    <row r="120">
      <c r="A120" s="1" t="s">
        <v>5264</v>
      </c>
      <c r="B120" s="8">
        <v>45775.0</v>
      </c>
      <c r="C120" s="1" t="s">
        <v>25</v>
      </c>
      <c r="D120" s="12"/>
      <c r="E120" s="10">
        <v>308000.0</v>
      </c>
      <c r="F120" s="1" t="s">
        <v>5265</v>
      </c>
      <c r="G120" s="11">
        <f t="shared" si="1"/>
        <v>23298900</v>
      </c>
      <c r="H120" s="11">
        <f t="shared" si="2"/>
        <v>26117000</v>
      </c>
      <c r="I120" s="11">
        <f t="shared" si="3"/>
        <v>1099000</v>
      </c>
      <c r="J120" s="11">
        <f t="shared" si="4"/>
        <v>2050900</v>
      </c>
      <c r="K120" s="11">
        <f t="shared" si="5"/>
        <v>-3917100</v>
      </c>
      <c r="L120" s="11">
        <f t="shared" si="6"/>
        <v>550000</v>
      </c>
      <c r="M120" s="11">
        <f t="shared" si="7"/>
        <v>317000</v>
      </c>
      <c r="N120" s="11">
        <f t="shared" si="8"/>
        <v>-1855700</v>
      </c>
      <c r="O120" s="11">
        <f t="shared" si="9"/>
        <v>-1622700</v>
      </c>
      <c r="P120" s="11">
        <f t="shared" si="10"/>
        <v>-1305700</v>
      </c>
      <c r="Q120" s="11">
        <f t="shared" si="11"/>
        <v>2955000</v>
      </c>
      <c r="R120" s="11">
        <f t="shared" si="12"/>
        <v>0</v>
      </c>
    </row>
    <row r="121">
      <c r="A121" s="1" t="s">
        <v>5266</v>
      </c>
      <c r="B121" s="8">
        <v>45775.0</v>
      </c>
      <c r="C121" s="1" t="s">
        <v>25</v>
      </c>
      <c r="D121" s="12"/>
      <c r="E121" s="10">
        <v>95000.0</v>
      </c>
      <c r="F121" s="1" t="s">
        <v>5267</v>
      </c>
      <c r="G121" s="11">
        <f t="shared" si="1"/>
        <v>23298900</v>
      </c>
      <c r="H121" s="11">
        <f t="shared" si="2"/>
        <v>26212000</v>
      </c>
      <c r="I121" s="11">
        <f t="shared" si="3"/>
        <v>1099000</v>
      </c>
      <c r="J121" s="11">
        <f t="shared" si="4"/>
        <v>1955900</v>
      </c>
      <c r="K121" s="11">
        <f t="shared" si="5"/>
        <v>-4012100</v>
      </c>
      <c r="L121" s="11">
        <f t="shared" si="6"/>
        <v>550000</v>
      </c>
      <c r="M121" s="11">
        <f t="shared" si="7"/>
        <v>317000</v>
      </c>
      <c r="N121" s="11">
        <f t="shared" si="8"/>
        <v>-1887366.667</v>
      </c>
      <c r="O121" s="11">
        <f t="shared" si="9"/>
        <v>-1654366.667</v>
      </c>
      <c r="P121" s="11">
        <f t="shared" si="10"/>
        <v>-1337366.667</v>
      </c>
      <c r="Q121" s="11">
        <f t="shared" si="11"/>
        <v>2955000</v>
      </c>
      <c r="R121" s="11">
        <f t="shared" si="12"/>
        <v>0</v>
      </c>
    </row>
    <row r="122">
      <c r="A122" s="1" t="s">
        <v>5268</v>
      </c>
      <c r="B122" s="8">
        <v>45775.0</v>
      </c>
      <c r="C122" s="1" t="s">
        <v>25</v>
      </c>
      <c r="D122" s="12"/>
      <c r="E122" s="10">
        <v>27000.0</v>
      </c>
      <c r="F122" s="1" t="s">
        <v>5269</v>
      </c>
      <c r="G122" s="11">
        <f t="shared" si="1"/>
        <v>23298900</v>
      </c>
      <c r="H122" s="11">
        <f t="shared" si="2"/>
        <v>26239000</v>
      </c>
      <c r="I122" s="11">
        <f t="shared" si="3"/>
        <v>1099000</v>
      </c>
      <c r="J122" s="11">
        <f t="shared" si="4"/>
        <v>1928900</v>
      </c>
      <c r="K122" s="11">
        <f t="shared" si="5"/>
        <v>-4039100</v>
      </c>
      <c r="L122" s="11">
        <f t="shared" si="6"/>
        <v>550000</v>
      </c>
      <c r="M122" s="11">
        <f t="shared" si="7"/>
        <v>317000</v>
      </c>
      <c r="N122" s="11">
        <f t="shared" si="8"/>
        <v>-1896366.667</v>
      </c>
      <c r="O122" s="11">
        <f t="shared" si="9"/>
        <v>-1663366.667</v>
      </c>
      <c r="P122" s="11">
        <f t="shared" si="10"/>
        <v>-1346366.667</v>
      </c>
      <c r="Q122" s="11">
        <f t="shared" si="11"/>
        <v>2955000</v>
      </c>
      <c r="R122" s="11">
        <f t="shared" si="12"/>
        <v>0</v>
      </c>
    </row>
    <row r="123">
      <c r="A123" s="1" t="s">
        <v>5270</v>
      </c>
      <c r="B123" s="8">
        <v>45775.0</v>
      </c>
      <c r="C123" s="1" t="s">
        <v>25</v>
      </c>
      <c r="D123" s="12"/>
      <c r="E123" s="10">
        <v>100000.0</v>
      </c>
      <c r="F123" s="1" t="s">
        <v>53</v>
      </c>
      <c r="G123" s="11">
        <f t="shared" si="1"/>
        <v>23298900</v>
      </c>
      <c r="H123" s="11">
        <f t="shared" si="2"/>
        <v>26339000</v>
      </c>
      <c r="I123" s="11">
        <f t="shared" si="3"/>
        <v>1099000</v>
      </c>
      <c r="J123" s="11">
        <f t="shared" si="4"/>
        <v>1828900</v>
      </c>
      <c r="K123" s="11">
        <f t="shared" si="5"/>
        <v>-4139100</v>
      </c>
      <c r="L123" s="11">
        <f t="shared" si="6"/>
        <v>550000</v>
      </c>
      <c r="M123" s="11">
        <f t="shared" si="7"/>
        <v>317000</v>
      </c>
      <c r="N123" s="11">
        <f t="shared" si="8"/>
        <v>-1929700</v>
      </c>
      <c r="O123" s="11">
        <f t="shared" si="9"/>
        <v>-1696700</v>
      </c>
      <c r="P123" s="11">
        <f t="shared" si="10"/>
        <v>-1379700</v>
      </c>
      <c r="Q123" s="11">
        <f t="shared" si="11"/>
        <v>3055000</v>
      </c>
      <c r="R123" s="11">
        <f t="shared" si="12"/>
        <v>0</v>
      </c>
    </row>
    <row r="124">
      <c r="A124" s="1" t="s">
        <v>5271</v>
      </c>
      <c r="B124" s="8">
        <v>45776.0</v>
      </c>
      <c r="C124" s="1" t="s">
        <v>25</v>
      </c>
      <c r="D124" s="12"/>
      <c r="E124" s="10">
        <v>111000.0</v>
      </c>
      <c r="F124" s="1" t="s">
        <v>62</v>
      </c>
      <c r="G124" s="11">
        <f t="shared" si="1"/>
        <v>23298900</v>
      </c>
      <c r="H124" s="11">
        <f t="shared" si="2"/>
        <v>26450000</v>
      </c>
      <c r="I124" s="11">
        <f t="shared" si="3"/>
        <v>1099000</v>
      </c>
      <c r="J124" s="11">
        <f t="shared" si="4"/>
        <v>1717900</v>
      </c>
      <c r="K124" s="11">
        <f t="shared" si="5"/>
        <v>-4250100</v>
      </c>
      <c r="L124" s="11">
        <f t="shared" si="6"/>
        <v>550000</v>
      </c>
      <c r="M124" s="11">
        <f t="shared" si="7"/>
        <v>317000</v>
      </c>
      <c r="N124" s="11">
        <f t="shared" si="8"/>
        <v>-1966700</v>
      </c>
      <c r="O124" s="11">
        <f t="shared" si="9"/>
        <v>-1733700</v>
      </c>
      <c r="P124" s="11">
        <f t="shared" si="10"/>
        <v>-1416700</v>
      </c>
      <c r="Q124" s="11">
        <f t="shared" si="11"/>
        <v>3055000</v>
      </c>
      <c r="R124" s="11">
        <f t="shared" si="12"/>
        <v>0</v>
      </c>
    </row>
    <row r="125">
      <c r="A125" s="1" t="s">
        <v>5272</v>
      </c>
      <c r="B125" s="8">
        <v>45776.0</v>
      </c>
      <c r="C125" s="1" t="s">
        <v>25</v>
      </c>
      <c r="D125" s="12"/>
      <c r="E125" s="10">
        <v>50000.0</v>
      </c>
      <c r="F125" s="1" t="s">
        <v>4877</v>
      </c>
      <c r="G125" s="11">
        <f t="shared" si="1"/>
        <v>23298900</v>
      </c>
      <c r="H125" s="11">
        <f t="shared" si="2"/>
        <v>26500000</v>
      </c>
      <c r="I125" s="11">
        <f t="shared" si="3"/>
        <v>1099000</v>
      </c>
      <c r="J125" s="11">
        <f t="shared" si="4"/>
        <v>1667900</v>
      </c>
      <c r="K125" s="11">
        <f t="shared" si="5"/>
        <v>-4300100</v>
      </c>
      <c r="L125" s="11">
        <f t="shared" si="6"/>
        <v>550000</v>
      </c>
      <c r="M125" s="11">
        <f t="shared" si="7"/>
        <v>317000</v>
      </c>
      <c r="N125" s="11">
        <f t="shared" si="8"/>
        <v>-1983366.667</v>
      </c>
      <c r="O125" s="11">
        <f t="shared" si="9"/>
        <v>-1750366.667</v>
      </c>
      <c r="P125" s="11">
        <f t="shared" si="10"/>
        <v>-1433366.667</v>
      </c>
      <c r="Q125" s="11">
        <f t="shared" si="11"/>
        <v>3055000</v>
      </c>
      <c r="R125" s="11">
        <f t="shared" si="12"/>
        <v>0</v>
      </c>
    </row>
    <row r="126">
      <c r="A126" s="1" t="s">
        <v>5273</v>
      </c>
      <c r="B126" s="8">
        <v>45776.0</v>
      </c>
      <c r="C126" s="1" t="s">
        <v>25</v>
      </c>
      <c r="D126" s="12"/>
      <c r="E126" s="10">
        <v>7000.0</v>
      </c>
      <c r="F126" s="1" t="s">
        <v>1944</v>
      </c>
      <c r="G126" s="11">
        <f t="shared" si="1"/>
        <v>23298900</v>
      </c>
      <c r="H126" s="11">
        <f t="shared" si="2"/>
        <v>26507000</v>
      </c>
      <c r="I126" s="11">
        <f t="shared" si="3"/>
        <v>1099000</v>
      </c>
      <c r="J126" s="11">
        <f t="shared" si="4"/>
        <v>1660900</v>
      </c>
      <c r="K126" s="11">
        <f t="shared" si="5"/>
        <v>-4307100</v>
      </c>
      <c r="L126" s="11">
        <f t="shared" si="6"/>
        <v>550000</v>
      </c>
      <c r="M126" s="11">
        <f t="shared" si="7"/>
        <v>317000</v>
      </c>
      <c r="N126" s="11">
        <f t="shared" si="8"/>
        <v>-1985700</v>
      </c>
      <c r="O126" s="11">
        <f t="shared" si="9"/>
        <v>-1752700</v>
      </c>
      <c r="P126" s="11">
        <f t="shared" si="10"/>
        <v>-1435700</v>
      </c>
      <c r="Q126" s="11">
        <f t="shared" si="11"/>
        <v>3055000</v>
      </c>
      <c r="R126" s="11">
        <f t="shared" si="12"/>
        <v>0</v>
      </c>
    </row>
    <row r="127">
      <c r="A127" s="1" t="s">
        <v>5274</v>
      </c>
      <c r="B127" s="8">
        <v>45776.0</v>
      </c>
      <c r="C127" s="1" t="s">
        <v>19</v>
      </c>
      <c r="D127" s="12"/>
      <c r="E127" s="10">
        <v>485000.0</v>
      </c>
      <c r="F127" s="1" t="s">
        <v>5275</v>
      </c>
      <c r="G127" s="11">
        <f t="shared" si="1"/>
        <v>23298900</v>
      </c>
      <c r="H127" s="11">
        <f t="shared" si="2"/>
        <v>26507000</v>
      </c>
      <c r="I127" s="11">
        <f t="shared" si="3"/>
        <v>1099000</v>
      </c>
      <c r="J127" s="11">
        <f t="shared" si="4"/>
        <v>1175900</v>
      </c>
      <c r="K127" s="11">
        <f t="shared" si="5"/>
        <v>-4307100</v>
      </c>
      <c r="L127" s="11">
        <f t="shared" si="6"/>
        <v>550000</v>
      </c>
      <c r="M127" s="11">
        <f t="shared" si="7"/>
        <v>317000</v>
      </c>
      <c r="N127" s="11">
        <f t="shared" si="8"/>
        <v>-1985700</v>
      </c>
      <c r="O127" s="11">
        <f t="shared" si="9"/>
        <v>-1752700</v>
      </c>
      <c r="P127" s="11">
        <f t="shared" si="10"/>
        <v>-1435700</v>
      </c>
      <c r="Q127" s="11">
        <f t="shared" si="11"/>
        <v>3055000</v>
      </c>
      <c r="R127" s="11">
        <f t="shared" si="12"/>
        <v>0</v>
      </c>
    </row>
    <row r="128">
      <c r="A128" s="1" t="s">
        <v>5276</v>
      </c>
      <c r="B128" s="8">
        <v>45776.0</v>
      </c>
      <c r="C128" s="1" t="s">
        <v>25</v>
      </c>
      <c r="D128" s="12"/>
      <c r="E128" s="10">
        <v>495000.0</v>
      </c>
      <c r="F128" s="1" t="s">
        <v>5277</v>
      </c>
      <c r="G128" s="11">
        <f t="shared" si="1"/>
        <v>23298900</v>
      </c>
      <c r="H128" s="11">
        <f t="shared" si="2"/>
        <v>27002000</v>
      </c>
      <c r="I128" s="11">
        <f t="shared" si="3"/>
        <v>1099000</v>
      </c>
      <c r="J128" s="11">
        <f t="shared" si="4"/>
        <v>680900</v>
      </c>
      <c r="K128" s="11">
        <f t="shared" si="5"/>
        <v>-4802100</v>
      </c>
      <c r="L128" s="11">
        <f t="shared" si="6"/>
        <v>550000</v>
      </c>
      <c r="M128" s="11">
        <f t="shared" si="7"/>
        <v>317000</v>
      </c>
      <c r="N128" s="11">
        <f t="shared" si="8"/>
        <v>-2150700</v>
      </c>
      <c r="O128" s="11">
        <f t="shared" si="9"/>
        <v>-1917700</v>
      </c>
      <c r="P128" s="11">
        <f t="shared" si="10"/>
        <v>-1600700</v>
      </c>
      <c r="Q128" s="11">
        <f t="shared" si="11"/>
        <v>3055000</v>
      </c>
      <c r="R128" s="11">
        <f t="shared" si="12"/>
        <v>0</v>
      </c>
    </row>
    <row r="129">
      <c r="A129" s="1" t="s">
        <v>5278</v>
      </c>
      <c r="B129" s="8">
        <v>45776.0</v>
      </c>
      <c r="C129" s="1" t="s">
        <v>25</v>
      </c>
      <c r="D129" s="12"/>
      <c r="E129" s="10">
        <v>20000.0</v>
      </c>
      <c r="F129" s="1" t="s">
        <v>307</v>
      </c>
      <c r="G129" s="11">
        <f t="shared" si="1"/>
        <v>23298900</v>
      </c>
      <c r="H129" s="11">
        <f t="shared" si="2"/>
        <v>27022000</v>
      </c>
      <c r="I129" s="11">
        <f t="shared" si="3"/>
        <v>1099000</v>
      </c>
      <c r="J129" s="11">
        <f t="shared" si="4"/>
        <v>660900</v>
      </c>
      <c r="K129" s="11">
        <f t="shared" si="5"/>
        <v>-4822100</v>
      </c>
      <c r="L129" s="11">
        <f t="shared" si="6"/>
        <v>550000</v>
      </c>
      <c r="M129" s="11">
        <f t="shared" si="7"/>
        <v>317000</v>
      </c>
      <c r="N129" s="11">
        <f t="shared" si="8"/>
        <v>-2157366.667</v>
      </c>
      <c r="O129" s="11">
        <f t="shared" si="9"/>
        <v>-1924366.667</v>
      </c>
      <c r="P129" s="11">
        <f t="shared" si="10"/>
        <v>-1607366.667</v>
      </c>
      <c r="Q129" s="11">
        <f t="shared" si="11"/>
        <v>3055000</v>
      </c>
      <c r="R129" s="11">
        <f t="shared" si="12"/>
        <v>0</v>
      </c>
    </row>
    <row r="130">
      <c r="A130" s="1" t="s">
        <v>5279</v>
      </c>
      <c r="B130" s="8">
        <v>45777.0</v>
      </c>
      <c r="C130" s="1" t="s">
        <v>25</v>
      </c>
      <c r="D130" s="12"/>
      <c r="E130" s="10">
        <v>120000.0</v>
      </c>
      <c r="F130" s="1" t="s">
        <v>2713</v>
      </c>
      <c r="G130" s="11">
        <f t="shared" si="1"/>
        <v>23298900</v>
      </c>
      <c r="H130" s="11">
        <f t="shared" si="2"/>
        <v>27142000</v>
      </c>
      <c r="I130" s="11">
        <f t="shared" si="3"/>
        <v>1099000</v>
      </c>
      <c r="J130" s="11">
        <f t="shared" si="4"/>
        <v>540900</v>
      </c>
      <c r="K130" s="11">
        <f t="shared" si="5"/>
        <v>-4942100</v>
      </c>
      <c r="L130" s="11">
        <f t="shared" si="6"/>
        <v>550000</v>
      </c>
      <c r="M130" s="11">
        <f t="shared" si="7"/>
        <v>317000</v>
      </c>
      <c r="N130" s="11">
        <f t="shared" si="8"/>
        <v>-2197366.667</v>
      </c>
      <c r="O130" s="11">
        <f t="shared" si="9"/>
        <v>-1964366.667</v>
      </c>
      <c r="P130" s="11">
        <f t="shared" si="10"/>
        <v>-1647366.667</v>
      </c>
      <c r="Q130" s="11">
        <f t="shared" si="11"/>
        <v>3055000</v>
      </c>
      <c r="R130" s="11">
        <f t="shared" si="12"/>
        <v>0</v>
      </c>
    </row>
    <row r="131">
      <c r="A131" s="1" t="s">
        <v>5280</v>
      </c>
      <c r="B131" s="8">
        <v>45777.0</v>
      </c>
      <c r="C131" s="1" t="s">
        <v>25</v>
      </c>
      <c r="D131" s="12"/>
      <c r="E131" s="10">
        <v>100000.0</v>
      </c>
      <c r="F131" s="1" t="s">
        <v>1292</v>
      </c>
      <c r="G131" s="11">
        <f t="shared" si="1"/>
        <v>23298900</v>
      </c>
      <c r="H131" s="11">
        <f t="shared" si="2"/>
        <v>27242000</v>
      </c>
      <c r="I131" s="11">
        <f t="shared" si="3"/>
        <v>1099000</v>
      </c>
      <c r="J131" s="11">
        <f t="shared" si="4"/>
        <v>440900</v>
      </c>
      <c r="K131" s="11">
        <f t="shared" si="5"/>
        <v>-5042100</v>
      </c>
      <c r="L131" s="11">
        <f t="shared" si="6"/>
        <v>550000</v>
      </c>
      <c r="M131" s="11">
        <f t="shared" si="7"/>
        <v>317000</v>
      </c>
      <c r="N131" s="11">
        <f t="shared" si="8"/>
        <v>-2230700</v>
      </c>
      <c r="O131" s="11">
        <f t="shared" si="9"/>
        <v>-1997700</v>
      </c>
      <c r="P131" s="11">
        <f t="shared" si="10"/>
        <v>-1680700</v>
      </c>
      <c r="Q131" s="11">
        <f t="shared" si="11"/>
        <v>3055000</v>
      </c>
      <c r="R131" s="11">
        <f t="shared" si="12"/>
        <v>0</v>
      </c>
    </row>
    <row r="132">
      <c r="A132" s="1" t="s">
        <v>5281</v>
      </c>
      <c r="B132" s="8">
        <v>45777.0</v>
      </c>
      <c r="C132" s="1" t="s">
        <v>25</v>
      </c>
      <c r="D132" s="12"/>
      <c r="E132" s="10">
        <v>80000.0</v>
      </c>
      <c r="F132" s="1" t="s">
        <v>2214</v>
      </c>
      <c r="G132" s="11">
        <f t="shared" si="1"/>
        <v>23298900</v>
      </c>
      <c r="H132" s="11">
        <f t="shared" si="2"/>
        <v>27322000</v>
      </c>
      <c r="I132" s="11">
        <f t="shared" si="3"/>
        <v>1099000</v>
      </c>
      <c r="J132" s="11">
        <f t="shared" si="4"/>
        <v>360900</v>
      </c>
      <c r="K132" s="11">
        <f t="shared" si="5"/>
        <v>-5122100</v>
      </c>
      <c r="L132" s="11">
        <f t="shared" si="6"/>
        <v>550000</v>
      </c>
      <c r="M132" s="11">
        <f t="shared" si="7"/>
        <v>317000</v>
      </c>
      <c r="N132" s="11">
        <f t="shared" si="8"/>
        <v>-2257366.667</v>
      </c>
      <c r="O132" s="11">
        <f t="shared" si="9"/>
        <v>-2024366.667</v>
      </c>
      <c r="P132" s="11">
        <f t="shared" si="10"/>
        <v>-1707366.667</v>
      </c>
      <c r="Q132" s="11">
        <f t="shared" si="11"/>
        <v>3055000</v>
      </c>
      <c r="R132" s="11">
        <f t="shared" si="12"/>
        <v>0</v>
      </c>
    </row>
    <row r="133">
      <c r="A133" s="1" t="s">
        <v>5282</v>
      </c>
      <c r="B133" s="8">
        <v>45777.0</v>
      </c>
      <c r="C133" s="1" t="s">
        <v>25</v>
      </c>
      <c r="D133" s="12"/>
      <c r="E133" s="10">
        <v>50000.0</v>
      </c>
      <c r="F133" s="1" t="s">
        <v>5283</v>
      </c>
      <c r="G133" s="11">
        <f t="shared" si="1"/>
        <v>23298900</v>
      </c>
      <c r="H133" s="11">
        <f t="shared" si="2"/>
        <v>27372000</v>
      </c>
      <c r="I133" s="11">
        <f t="shared" si="3"/>
        <v>1099000</v>
      </c>
      <c r="J133" s="11">
        <f t="shared" si="4"/>
        <v>310900</v>
      </c>
      <c r="K133" s="11">
        <f t="shared" si="5"/>
        <v>-5172100</v>
      </c>
      <c r="L133" s="11">
        <f t="shared" si="6"/>
        <v>550000</v>
      </c>
      <c r="M133" s="11">
        <f t="shared" si="7"/>
        <v>317000</v>
      </c>
      <c r="N133" s="11">
        <f t="shared" si="8"/>
        <v>-2274033.333</v>
      </c>
      <c r="O133" s="11">
        <f t="shared" si="9"/>
        <v>-2041033.333</v>
      </c>
      <c r="P133" s="11">
        <f t="shared" si="10"/>
        <v>-1724033.333</v>
      </c>
      <c r="Q133" s="11">
        <f t="shared" si="11"/>
        <v>3055000</v>
      </c>
      <c r="R133" s="11">
        <f t="shared" si="12"/>
        <v>0</v>
      </c>
    </row>
    <row r="134">
      <c r="A134" s="1" t="s">
        <v>5284</v>
      </c>
      <c r="B134" s="8">
        <v>45777.0</v>
      </c>
      <c r="C134" s="1" t="s">
        <v>25</v>
      </c>
      <c r="D134" s="12"/>
      <c r="E134" s="10">
        <v>245000.0</v>
      </c>
      <c r="F134" s="1" t="s">
        <v>5285</v>
      </c>
      <c r="G134" s="11">
        <f t="shared" si="1"/>
        <v>23298900</v>
      </c>
      <c r="H134" s="11">
        <f t="shared" si="2"/>
        <v>27617000</v>
      </c>
      <c r="I134" s="11">
        <f t="shared" si="3"/>
        <v>1099000</v>
      </c>
      <c r="J134" s="11">
        <f t="shared" si="4"/>
        <v>65900</v>
      </c>
      <c r="K134" s="11">
        <f t="shared" si="5"/>
        <v>-5417100</v>
      </c>
      <c r="L134" s="11">
        <f t="shared" si="6"/>
        <v>550000</v>
      </c>
      <c r="M134" s="11">
        <f t="shared" si="7"/>
        <v>317000</v>
      </c>
      <c r="N134" s="11">
        <f t="shared" si="8"/>
        <v>-2355700</v>
      </c>
      <c r="O134" s="11">
        <f t="shared" si="9"/>
        <v>-2122700</v>
      </c>
      <c r="P134" s="11">
        <f t="shared" si="10"/>
        <v>-1805700</v>
      </c>
      <c r="Q134" s="11">
        <f t="shared" si="11"/>
        <v>3300000</v>
      </c>
      <c r="R134" s="11">
        <f t="shared" si="12"/>
        <v>0</v>
      </c>
    </row>
    <row r="135">
      <c r="A135" s="1" t="s">
        <v>5286</v>
      </c>
      <c r="B135" s="8">
        <v>45777.0</v>
      </c>
      <c r="C135" s="1" t="s">
        <v>1969</v>
      </c>
      <c r="D135" s="10">
        <v>1100000.0</v>
      </c>
      <c r="E135" s="12"/>
      <c r="F135" s="1" t="s">
        <v>5287</v>
      </c>
      <c r="G135" s="11">
        <f t="shared" si="1"/>
        <v>24398900</v>
      </c>
      <c r="H135" s="11">
        <f t="shared" si="2"/>
        <v>27617000</v>
      </c>
      <c r="I135" s="11">
        <f t="shared" si="3"/>
        <v>1099000</v>
      </c>
      <c r="J135" s="11">
        <f t="shared" si="4"/>
        <v>1165900</v>
      </c>
      <c r="K135" s="11">
        <f t="shared" si="5"/>
        <v>-4317100</v>
      </c>
      <c r="L135" s="11">
        <f t="shared" si="6"/>
        <v>550000</v>
      </c>
      <c r="M135" s="11">
        <f t="shared" si="7"/>
        <v>317000</v>
      </c>
      <c r="N135" s="11">
        <f t="shared" si="8"/>
        <v>-1989033.333</v>
      </c>
      <c r="O135" s="11">
        <f t="shared" si="9"/>
        <v>-1756033.333</v>
      </c>
      <c r="P135" s="11">
        <f t="shared" si="10"/>
        <v>-1439033.333</v>
      </c>
      <c r="Q135" s="11">
        <f t="shared" si="11"/>
        <v>3300000</v>
      </c>
      <c r="R135" s="11">
        <f t="shared" si="12"/>
        <v>0</v>
      </c>
    </row>
    <row r="136">
      <c r="A136" s="1" t="s">
        <v>5288</v>
      </c>
      <c r="B136" s="8">
        <v>45775.0</v>
      </c>
      <c r="C136" s="1" t="s">
        <v>6</v>
      </c>
      <c r="D136" s="10">
        <v>90000.0</v>
      </c>
      <c r="E136" s="12"/>
      <c r="F136" s="1" t="s">
        <v>2778</v>
      </c>
      <c r="G136" s="11">
        <f t="shared" si="1"/>
        <v>24488900</v>
      </c>
      <c r="H136" s="11">
        <f t="shared" si="2"/>
        <v>27617000</v>
      </c>
      <c r="I136" s="11">
        <f t="shared" si="3"/>
        <v>1099000</v>
      </c>
      <c r="J136" s="11">
        <f t="shared" si="4"/>
        <v>1255900</v>
      </c>
      <c r="K136" s="11">
        <f t="shared" si="5"/>
        <v>-4227100</v>
      </c>
      <c r="L136" s="11">
        <f t="shared" si="6"/>
        <v>550000</v>
      </c>
      <c r="M136" s="11">
        <f t="shared" si="7"/>
        <v>317000</v>
      </c>
      <c r="N136" s="11">
        <f t="shared" si="8"/>
        <v>-1959033.333</v>
      </c>
      <c r="O136" s="11">
        <f t="shared" si="9"/>
        <v>-1726033.333</v>
      </c>
      <c r="P136" s="11">
        <f t="shared" si="10"/>
        <v>-1409033.333</v>
      </c>
      <c r="Q136" s="11">
        <f t="shared" si="11"/>
        <v>3300000</v>
      </c>
      <c r="R136" s="11">
        <f t="shared" si="12"/>
        <v>0</v>
      </c>
    </row>
    <row r="137">
      <c r="A137" s="1" t="s">
        <v>5289</v>
      </c>
      <c r="B137" s="8">
        <v>45775.0</v>
      </c>
      <c r="C137" s="1" t="s">
        <v>6</v>
      </c>
      <c r="D137" s="10">
        <v>120000.0</v>
      </c>
      <c r="E137" s="12"/>
      <c r="F137" s="1" t="s">
        <v>4085</v>
      </c>
      <c r="G137" s="11">
        <f t="shared" si="1"/>
        <v>24608900</v>
      </c>
      <c r="H137" s="11">
        <f t="shared" si="2"/>
        <v>27617000</v>
      </c>
      <c r="I137" s="11">
        <f t="shared" si="3"/>
        <v>1099000</v>
      </c>
      <c r="J137" s="11">
        <f t="shared" si="4"/>
        <v>1375900</v>
      </c>
      <c r="K137" s="11">
        <f t="shared" si="5"/>
        <v>-4107100</v>
      </c>
      <c r="L137" s="11">
        <f t="shared" si="6"/>
        <v>550000</v>
      </c>
      <c r="M137" s="11">
        <f t="shared" si="7"/>
        <v>317000</v>
      </c>
      <c r="N137" s="11">
        <f t="shared" si="8"/>
        <v>-1919033.333</v>
      </c>
      <c r="O137" s="11">
        <f t="shared" si="9"/>
        <v>-1686033.333</v>
      </c>
      <c r="P137" s="11">
        <f t="shared" si="10"/>
        <v>-1369033.333</v>
      </c>
      <c r="Q137" s="11">
        <f t="shared" si="11"/>
        <v>3300000</v>
      </c>
      <c r="R137" s="11">
        <f t="shared" si="12"/>
        <v>0</v>
      </c>
    </row>
    <row r="138">
      <c r="A138" s="14" t="s">
        <v>5290</v>
      </c>
      <c r="B138" s="8">
        <v>45776.0</v>
      </c>
      <c r="C138" s="1" t="s">
        <v>6</v>
      </c>
      <c r="D138" s="10">
        <v>51000.0</v>
      </c>
      <c r="E138" s="12"/>
      <c r="F138" s="1" t="s">
        <v>3665</v>
      </c>
      <c r="G138" s="11">
        <f t="shared" si="1"/>
        <v>24659900</v>
      </c>
      <c r="H138" s="11">
        <f t="shared" si="2"/>
        <v>27617000</v>
      </c>
      <c r="I138" s="11">
        <f t="shared" si="3"/>
        <v>1099000</v>
      </c>
      <c r="J138" s="11">
        <f t="shared" si="4"/>
        <v>1426900</v>
      </c>
      <c r="K138" s="11">
        <f t="shared" si="5"/>
        <v>-4056100</v>
      </c>
      <c r="L138" s="11">
        <f t="shared" si="6"/>
        <v>550000</v>
      </c>
      <c r="M138" s="11">
        <f t="shared" si="7"/>
        <v>317000</v>
      </c>
      <c r="N138" s="11">
        <f t="shared" si="8"/>
        <v>-1902033.333</v>
      </c>
      <c r="O138" s="11">
        <f t="shared" si="9"/>
        <v>-1669033.333</v>
      </c>
      <c r="P138" s="11">
        <f t="shared" si="10"/>
        <v>-1352033.333</v>
      </c>
      <c r="Q138" s="11">
        <f t="shared" si="11"/>
        <v>3300000</v>
      </c>
      <c r="R138" s="11">
        <f t="shared" si="12"/>
        <v>0</v>
      </c>
    </row>
    <row r="139">
      <c r="A139" s="1" t="s">
        <v>5291</v>
      </c>
      <c r="B139" s="8">
        <v>45776.0</v>
      </c>
      <c r="C139" s="1" t="s">
        <v>6</v>
      </c>
      <c r="D139" s="10">
        <v>35000.0</v>
      </c>
      <c r="E139" s="12"/>
      <c r="F139" s="1" t="s">
        <v>5292</v>
      </c>
      <c r="G139" s="11">
        <f t="shared" si="1"/>
        <v>24694900</v>
      </c>
      <c r="H139" s="11">
        <f t="shared" si="2"/>
        <v>27617000</v>
      </c>
      <c r="I139" s="11">
        <f t="shared" si="3"/>
        <v>1099000</v>
      </c>
      <c r="J139" s="11">
        <f t="shared" si="4"/>
        <v>1461900</v>
      </c>
      <c r="K139" s="11">
        <f t="shared" si="5"/>
        <v>-4021100</v>
      </c>
      <c r="L139" s="11">
        <f t="shared" si="6"/>
        <v>550000</v>
      </c>
      <c r="M139" s="11">
        <f t="shared" si="7"/>
        <v>317000</v>
      </c>
      <c r="N139" s="11">
        <f t="shared" si="8"/>
        <v>-1890366.667</v>
      </c>
      <c r="O139" s="11">
        <f t="shared" si="9"/>
        <v>-1657366.667</v>
      </c>
      <c r="P139" s="11">
        <f t="shared" si="10"/>
        <v>-1340366.667</v>
      </c>
      <c r="Q139" s="11">
        <f t="shared" si="11"/>
        <v>3300000</v>
      </c>
      <c r="R139" s="11">
        <f t="shared" si="12"/>
        <v>0</v>
      </c>
    </row>
    <row r="140">
      <c r="A140" s="1" t="s">
        <v>5293</v>
      </c>
      <c r="B140" s="8">
        <v>45776.0</v>
      </c>
      <c r="C140" s="1" t="s">
        <v>6</v>
      </c>
      <c r="D140" s="10">
        <v>331000.0</v>
      </c>
      <c r="E140" s="12"/>
      <c r="F140" s="1" t="s">
        <v>1990</v>
      </c>
      <c r="G140" s="11">
        <f t="shared" si="1"/>
        <v>25025900</v>
      </c>
      <c r="H140" s="11">
        <f t="shared" si="2"/>
        <v>27617000</v>
      </c>
      <c r="I140" s="11">
        <f t="shared" si="3"/>
        <v>1099000</v>
      </c>
      <c r="J140" s="11">
        <f t="shared" si="4"/>
        <v>1792900</v>
      </c>
      <c r="K140" s="11">
        <f t="shared" si="5"/>
        <v>-3690100</v>
      </c>
      <c r="L140" s="11">
        <f t="shared" si="6"/>
        <v>550000</v>
      </c>
      <c r="M140" s="11">
        <f t="shared" si="7"/>
        <v>317000</v>
      </c>
      <c r="N140" s="11">
        <f t="shared" si="8"/>
        <v>-1780033.333</v>
      </c>
      <c r="O140" s="11">
        <f t="shared" si="9"/>
        <v>-1547033.333</v>
      </c>
      <c r="P140" s="11">
        <f t="shared" si="10"/>
        <v>-1230033.333</v>
      </c>
      <c r="Q140" s="11">
        <f t="shared" si="11"/>
        <v>3300000</v>
      </c>
      <c r="R140" s="11">
        <f t="shared" si="12"/>
        <v>0</v>
      </c>
    </row>
    <row r="141">
      <c r="A141" s="1" t="s">
        <v>5294</v>
      </c>
      <c r="B141" s="8">
        <v>45776.0</v>
      </c>
      <c r="C141" s="1" t="s">
        <v>6</v>
      </c>
      <c r="D141" s="10">
        <v>100000.0</v>
      </c>
      <c r="E141" s="12"/>
      <c r="F141" s="1" t="s">
        <v>5295</v>
      </c>
      <c r="G141" s="11">
        <f t="shared" si="1"/>
        <v>25125900</v>
      </c>
      <c r="H141" s="11">
        <f t="shared" si="2"/>
        <v>27617000</v>
      </c>
      <c r="I141" s="11">
        <f t="shared" si="3"/>
        <v>1099000</v>
      </c>
      <c r="J141" s="11">
        <f t="shared" si="4"/>
        <v>1892900</v>
      </c>
      <c r="K141" s="11">
        <f t="shared" si="5"/>
        <v>-3590100</v>
      </c>
      <c r="L141" s="11">
        <f t="shared" si="6"/>
        <v>550000</v>
      </c>
      <c r="M141" s="11">
        <f t="shared" si="7"/>
        <v>317000</v>
      </c>
      <c r="N141" s="11">
        <f t="shared" si="8"/>
        <v>-1746700</v>
      </c>
      <c r="O141" s="11">
        <f t="shared" si="9"/>
        <v>-1513700</v>
      </c>
      <c r="P141" s="11">
        <f t="shared" si="10"/>
        <v>-1196700</v>
      </c>
      <c r="Q141" s="11">
        <f t="shared" si="11"/>
        <v>3300000</v>
      </c>
      <c r="R141" s="11">
        <f t="shared" si="12"/>
        <v>0</v>
      </c>
    </row>
    <row r="142">
      <c r="A142" s="1" t="s">
        <v>5296</v>
      </c>
      <c r="B142" s="8">
        <v>45777.0</v>
      </c>
      <c r="C142" s="1" t="s">
        <v>6</v>
      </c>
      <c r="D142" s="10">
        <v>234000.0</v>
      </c>
      <c r="E142" s="12"/>
      <c r="F142" s="1" t="s">
        <v>5297</v>
      </c>
      <c r="G142" s="11">
        <f t="shared" si="1"/>
        <v>25359900</v>
      </c>
      <c r="H142" s="11">
        <f t="shared" si="2"/>
        <v>27617000</v>
      </c>
      <c r="I142" s="11">
        <f t="shared" si="3"/>
        <v>1099000</v>
      </c>
      <c r="J142" s="11">
        <f t="shared" si="4"/>
        <v>2126900</v>
      </c>
      <c r="K142" s="11">
        <f t="shared" si="5"/>
        <v>-3356100</v>
      </c>
      <c r="L142" s="11">
        <f t="shared" si="6"/>
        <v>550000</v>
      </c>
      <c r="M142" s="11">
        <f t="shared" si="7"/>
        <v>317000</v>
      </c>
      <c r="N142" s="11">
        <f t="shared" si="8"/>
        <v>-1668700</v>
      </c>
      <c r="O142" s="11">
        <f t="shared" si="9"/>
        <v>-1435700</v>
      </c>
      <c r="P142" s="11">
        <f t="shared" si="10"/>
        <v>-1118700</v>
      </c>
      <c r="Q142" s="11">
        <f t="shared" si="11"/>
        <v>3300000</v>
      </c>
      <c r="R142" s="11">
        <f t="shared" si="12"/>
        <v>0</v>
      </c>
    </row>
    <row r="143">
      <c r="A143" s="1" t="s">
        <v>15</v>
      </c>
      <c r="B143" s="8">
        <v>45777.0</v>
      </c>
      <c r="C143" s="1" t="s">
        <v>6</v>
      </c>
      <c r="D143" s="10">
        <v>42500.0</v>
      </c>
      <c r="E143" s="12"/>
      <c r="F143" s="1" t="s">
        <v>2872</v>
      </c>
      <c r="G143" s="11">
        <f t="shared" si="1"/>
        <v>25402400</v>
      </c>
      <c r="H143" s="11">
        <f t="shared" si="2"/>
        <v>27617000</v>
      </c>
      <c r="I143" s="11">
        <f t="shared" si="3"/>
        <v>1099000</v>
      </c>
      <c r="J143" s="11">
        <f t="shared" si="4"/>
        <v>2169400</v>
      </c>
      <c r="K143" s="11">
        <f t="shared" si="5"/>
        <v>-3313600</v>
      </c>
      <c r="L143" s="11">
        <f t="shared" si="6"/>
        <v>550000</v>
      </c>
      <c r="M143" s="11">
        <f t="shared" si="7"/>
        <v>317000</v>
      </c>
      <c r="N143" s="11">
        <f t="shared" si="8"/>
        <v>-1654533.333</v>
      </c>
      <c r="O143" s="11">
        <f t="shared" si="9"/>
        <v>-1421533.333</v>
      </c>
      <c r="P143" s="11">
        <f t="shared" si="10"/>
        <v>-1104533.333</v>
      </c>
      <c r="Q143" s="11">
        <f t="shared" si="11"/>
        <v>3300000</v>
      </c>
      <c r="R143" s="11">
        <f t="shared" si="12"/>
        <v>0</v>
      </c>
    </row>
    <row r="144">
      <c r="C144" s="15"/>
      <c r="D144" s="12"/>
      <c r="E144" s="12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</row>
    <row r="145">
      <c r="C145" s="15"/>
      <c r="D145" s="12"/>
      <c r="E145" s="12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</row>
    <row r="146">
      <c r="C146" s="15"/>
      <c r="D146" s="12"/>
      <c r="E146" s="12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</row>
    <row r="147">
      <c r="C147" s="15"/>
      <c r="D147" s="12"/>
      <c r="E147" s="12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</row>
    <row r="148">
      <c r="C148" s="15"/>
      <c r="D148" s="12"/>
      <c r="E148" s="12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</row>
    <row r="149">
      <c r="C149" s="15"/>
      <c r="D149" s="12"/>
      <c r="E149" s="12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</row>
    <row r="150">
      <c r="C150" s="15"/>
      <c r="D150" s="12"/>
      <c r="E150" s="12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</row>
    <row r="151">
      <c r="C151" s="15"/>
      <c r="D151" s="12"/>
      <c r="E151" s="12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</row>
    <row r="152">
      <c r="C152" s="15"/>
      <c r="D152" s="12"/>
      <c r="E152" s="12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</row>
    <row r="153">
      <c r="C153" s="15"/>
      <c r="D153" s="12"/>
      <c r="E153" s="12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</row>
    <row r="154">
      <c r="C154" s="15"/>
      <c r="D154" s="12"/>
      <c r="E154" s="12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</row>
    <row r="155">
      <c r="C155" s="15"/>
      <c r="D155" s="12"/>
      <c r="E155" s="12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</row>
    <row r="156">
      <c r="C156" s="15"/>
      <c r="D156" s="12"/>
      <c r="E156" s="12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</row>
    <row r="157">
      <c r="C157" s="15"/>
      <c r="D157" s="12"/>
      <c r="E157" s="12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</row>
    <row r="158">
      <c r="C158" s="15"/>
      <c r="D158" s="12"/>
      <c r="E158" s="12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</row>
    <row r="159">
      <c r="C159" s="15"/>
      <c r="D159" s="12"/>
      <c r="E159" s="12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</row>
    <row r="160">
      <c r="C160" s="15"/>
      <c r="D160" s="12"/>
      <c r="E160" s="12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</row>
    <row r="161">
      <c r="C161" s="15"/>
      <c r="D161" s="12"/>
      <c r="E161" s="12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</row>
    <row r="162">
      <c r="C162" s="15"/>
      <c r="D162" s="12"/>
      <c r="E162" s="12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</row>
    <row r="163">
      <c r="C163" s="15"/>
      <c r="D163" s="12"/>
      <c r="E163" s="12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</row>
    <row r="164">
      <c r="C164" s="15"/>
      <c r="D164" s="12"/>
      <c r="E164" s="12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</row>
    <row r="165">
      <c r="C165" s="15"/>
      <c r="D165" s="12"/>
      <c r="E165" s="12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</row>
    <row r="166">
      <c r="C166" s="15"/>
      <c r="D166" s="12"/>
      <c r="E166" s="12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</row>
    <row r="167">
      <c r="C167" s="15"/>
      <c r="D167" s="12"/>
      <c r="E167" s="12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</row>
    <row r="168">
      <c r="C168" s="15"/>
      <c r="D168" s="12"/>
      <c r="E168" s="12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</row>
    <row r="169">
      <c r="C169" s="15"/>
      <c r="D169" s="12"/>
      <c r="E169" s="12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</row>
    <row r="170">
      <c r="C170" s="15"/>
      <c r="D170" s="12"/>
      <c r="E170" s="12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</row>
    <row r="171">
      <c r="C171" s="15"/>
      <c r="D171" s="12"/>
      <c r="E171" s="12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</row>
    <row r="172">
      <c r="C172" s="15"/>
      <c r="D172" s="12"/>
      <c r="E172" s="12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</row>
    <row r="173">
      <c r="C173" s="15"/>
      <c r="D173" s="12"/>
      <c r="E173" s="12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</row>
    <row r="174">
      <c r="C174" s="15"/>
      <c r="D174" s="12"/>
      <c r="E174" s="12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</row>
    <row r="175">
      <c r="C175" s="15"/>
      <c r="D175" s="12"/>
      <c r="E175" s="12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</row>
    <row r="176">
      <c r="C176" s="15"/>
      <c r="D176" s="12"/>
      <c r="E176" s="12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</row>
    <row r="177">
      <c r="C177" s="15"/>
      <c r="D177" s="12"/>
      <c r="E177" s="12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</row>
    <row r="178">
      <c r="C178" s="15"/>
      <c r="D178" s="12"/>
      <c r="E178" s="12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</row>
    <row r="179">
      <c r="C179" s="15"/>
      <c r="D179" s="12"/>
      <c r="E179" s="12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</row>
    <row r="180">
      <c r="C180" s="15"/>
      <c r="D180" s="12"/>
      <c r="E180" s="12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</row>
    <row r="181">
      <c r="C181" s="15"/>
      <c r="D181" s="12"/>
      <c r="E181" s="12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</row>
    <row r="182">
      <c r="C182" s="15"/>
      <c r="D182" s="12"/>
      <c r="E182" s="12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</row>
    <row r="183">
      <c r="C183" s="15"/>
      <c r="D183" s="12"/>
      <c r="E183" s="12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</row>
    <row r="184">
      <c r="C184" s="15"/>
      <c r="D184" s="12"/>
      <c r="E184" s="12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</row>
    <row r="185">
      <c r="C185" s="15"/>
      <c r="D185" s="12"/>
      <c r="E185" s="12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</row>
    <row r="186">
      <c r="C186" s="15"/>
      <c r="D186" s="12"/>
      <c r="E186" s="12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</row>
    <row r="187">
      <c r="C187" s="15"/>
      <c r="D187" s="12"/>
      <c r="E187" s="12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</row>
    <row r="188">
      <c r="C188" s="15"/>
      <c r="D188" s="12"/>
      <c r="E188" s="12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</row>
    <row r="189">
      <c r="C189" s="15"/>
      <c r="D189" s="12"/>
      <c r="E189" s="12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</row>
    <row r="190">
      <c r="C190" s="15"/>
      <c r="D190" s="12"/>
      <c r="E190" s="12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</row>
    <row r="191">
      <c r="C191" s="15"/>
      <c r="D191" s="12"/>
      <c r="E191" s="12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</row>
    <row r="192">
      <c r="C192" s="15"/>
      <c r="D192" s="12"/>
      <c r="E192" s="12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</row>
    <row r="193">
      <c r="C193" s="15"/>
      <c r="D193" s="12"/>
      <c r="E193" s="12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</row>
    <row r="194">
      <c r="C194" s="15"/>
      <c r="D194" s="12"/>
      <c r="E194" s="12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</row>
    <row r="195">
      <c r="C195" s="15"/>
      <c r="D195" s="12"/>
      <c r="E195" s="12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</row>
    <row r="196">
      <c r="C196" s="15"/>
      <c r="D196" s="12"/>
      <c r="E196" s="12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</row>
    <row r="197">
      <c r="C197" s="15"/>
      <c r="D197" s="12"/>
      <c r="E197" s="12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</row>
    <row r="198">
      <c r="C198" s="15"/>
      <c r="D198" s="12"/>
      <c r="E198" s="12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</row>
    <row r="199">
      <c r="C199" s="15"/>
      <c r="D199" s="12"/>
      <c r="E199" s="12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</row>
    <row r="200">
      <c r="C200" s="15"/>
      <c r="D200" s="12"/>
      <c r="E200" s="12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</row>
    <row r="201">
      <c r="C201" s="15"/>
      <c r="D201" s="12"/>
      <c r="E201" s="12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</row>
    <row r="202">
      <c r="C202" s="15"/>
      <c r="D202" s="12"/>
      <c r="E202" s="12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</row>
    <row r="203">
      <c r="C203" s="15"/>
      <c r="D203" s="12"/>
      <c r="E203" s="12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</row>
    <row r="204">
      <c r="C204" s="15"/>
      <c r="D204" s="12"/>
      <c r="E204" s="12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</row>
    <row r="205">
      <c r="C205" s="15"/>
      <c r="D205" s="12"/>
      <c r="E205" s="12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</row>
    <row r="206">
      <c r="C206" s="15"/>
      <c r="D206" s="12"/>
      <c r="E206" s="12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</row>
    <row r="207">
      <c r="C207" s="15"/>
      <c r="D207" s="12"/>
      <c r="E207" s="12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</row>
    <row r="208">
      <c r="C208" s="15"/>
      <c r="D208" s="12"/>
      <c r="E208" s="12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</row>
    <row r="209">
      <c r="C209" s="15"/>
      <c r="D209" s="12"/>
      <c r="E209" s="12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</row>
    <row r="210">
      <c r="C210" s="15"/>
      <c r="D210" s="12"/>
      <c r="E210" s="12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</row>
    <row r="211">
      <c r="C211" s="15"/>
      <c r="D211" s="12"/>
      <c r="E211" s="12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</row>
    <row r="212">
      <c r="C212" s="15"/>
      <c r="D212" s="12"/>
      <c r="E212" s="12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</row>
    <row r="213">
      <c r="C213" s="15"/>
      <c r="D213" s="12"/>
      <c r="E213" s="12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</row>
    <row r="214">
      <c r="C214" s="15"/>
      <c r="D214" s="12"/>
      <c r="E214" s="12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</row>
    <row r="215">
      <c r="C215" s="15"/>
      <c r="D215" s="12"/>
      <c r="E215" s="12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</row>
    <row r="216">
      <c r="C216" s="15"/>
      <c r="D216" s="12"/>
      <c r="E216" s="12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</row>
    <row r="217">
      <c r="C217" s="15"/>
      <c r="D217" s="12"/>
      <c r="E217" s="12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</row>
    <row r="218">
      <c r="C218" s="15"/>
      <c r="D218" s="12"/>
      <c r="E218" s="12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</row>
    <row r="219">
      <c r="C219" s="15"/>
      <c r="D219" s="12"/>
      <c r="E219" s="12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</row>
    <row r="220">
      <c r="C220" s="15"/>
      <c r="D220" s="12"/>
      <c r="E220" s="12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</row>
    <row r="221">
      <c r="C221" s="15"/>
      <c r="D221" s="12"/>
      <c r="E221" s="12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</row>
    <row r="222">
      <c r="C222" s="15"/>
      <c r="D222" s="12"/>
      <c r="E222" s="12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</row>
    <row r="223">
      <c r="C223" s="15"/>
      <c r="D223" s="12"/>
      <c r="E223" s="12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</row>
    <row r="224">
      <c r="C224" s="15"/>
      <c r="D224" s="12"/>
      <c r="E224" s="12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</row>
    <row r="225">
      <c r="C225" s="15"/>
      <c r="D225" s="12"/>
      <c r="E225" s="12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</row>
    <row r="226">
      <c r="C226" s="15"/>
      <c r="D226" s="12"/>
      <c r="E226" s="12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</row>
    <row r="227">
      <c r="C227" s="15"/>
      <c r="D227" s="12"/>
      <c r="E227" s="12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</row>
    <row r="228">
      <c r="C228" s="15"/>
      <c r="D228" s="12"/>
      <c r="E228" s="12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</row>
    <row r="229">
      <c r="C229" s="15"/>
      <c r="D229" s="12"/>
      <c r="E229" s="12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</row>
    <row r="230">
      <c r="C230" s="15"/>
      <c r="D230" s="12"/>
      <c r="E230" s="12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</row>
    <row r="231">
      <c r="C231" s="15"/>
      <c r="D231" s="12"/>
      <c r="E231" s="12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</row>
    <row r="232">
      <c r="C232" s="15"/>
      <c r="D232" s="12"/>
      <c r="E232" s="12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</row>
    <row r="233">
      <c r="C233" s="15"/>
      <c r="D233" s="12"/>
      <c r="E233" s="12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</row>
    <row r="234">
      <c r="C234" s="15"/>
      <c r="D234" s="12"/>
      <c r="E234" s="12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</row>
    <row r="235">
      <c r="C235" s="15"/>
      <c r="D235" s="12"/>
      <c r="E235" s="12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</row>
    <row r="236">
      <c r="C236" s="15"/>
      <c r="D236" s="12"/>
      <c r="E236" s="12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</row>
    <row r="237">
      <c r="C237" s="15"/>
      <c r="D237" s="12"/>
      <c r="E237" s="12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</row>
    <row r="238">
      <c r="C238" s="15"/>
      <c r="D238" s="12"/>
      <c r="E238" s="12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</row>
    <row r="239">
      <c r="C239" s="15"/>
      <c r="D239" s="12"/>
      <c r="E239" s="12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</row>
    <row r="240">
      <c r="C240" s="15"/>
      <c r="D240" s="12"/>
      <c r="E240" s="12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</row>
    <row r="241">
      <c r="C241" s="15"/>
      <c r="D241" s="12"/>
      <c r="E241" s="12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</row>
    <row r="242">
      <c r="C242" s="15"/>
      <c r="D242" s="12"/>
      <c r="E242" s="12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</row>
    <row r="243">
      <c r="C243" s="15"/>
      <c r="D243" s="12"/>
      <c r="E243" s="12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</row>
    <row r="244">
      <c r="C244" s="15"/>
      <c r="D244" s="12"/>
      <c r="E244" s="12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</row>
    <row r="245">
      <c r="C245" s="15"/>
      <c r="D245" s="12"/>
      <c r="E245" s="12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</row>
    <row r="246">
      <c r="C246" s="15"/>
      <c r="D246" s="12"/>
      <c r="E246" s="12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</row>
    <row r="247">
      <c r="C247" s="15"/>
      <c r="D247" s="12"/>
      <c r="E247" s="12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</row>
    <row r="248">
      <c r="C248" s="15"/>
      <c r="D248" s="12"/>
      <c r="E248" s="12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</row>
    <row r="249">
      <c r="C249" s="15"/>
      <c r="D249" s="12"/>
      <c r="E249" s="12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</row>
    <row r="250">
      <c r="C250" s="15"/>
      <c r="D250" s="12"/>
      <c r="E250" s="12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</row>
    <row r="251">
      <c r="C251" s="15"/>
      <c r="D251" s="12"/>
      <c r="E251" s="12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</row>
    <row r="252">
      <c r="C252" s="15"/>
      <c r="D252" s="12"/>
      <c r="E252" s="12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</row>
    <row r="253">
      <c r="C253" s="15"/>
      <c r="D253" s="12"/>
      <c r="E253" s="12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</row>
    <row r="254">
      <c r="C254" s="15"/>
      <c r="D254" s="12"/>
      <c r="E254" s="12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</row>
    <row r="255">
      <c r="C255" s="15"/>
      <c r="D255" s="12"/>
      <c r="E255" s="12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</row>
    <row r="256">
      <c r="C256" s="15"/>
      <c r="D256" s="12"/>
      <c r="E256" s="12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</row>
    <row r="257">
      <c r="C257" s="15"/>
      <c r="D257" s="12"/>
      <c r="E257" s="12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</row>
    <row r="258">
      <c r="C258" s="15"/>
      <c r="D258" s="12"/>
      <c r="E258" s="12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</row>
    <row r="259">
      <c r="C259" s="15"/>
      <c r="D259" s="12"/>
      <c r="E259" s="12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</row>
    <row r="260">
      <c r="C260" s="15"/>
      <c r="D260" s="12"/>
      <c r="E260" s="12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</row>
    <row r="261">
      <c r="C261" s="15"/>
      <c r="D261" s="12"/>
      <c r="E261" s="12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</row>
    <row r="262">
      <c r="C262" s="15"/>
      <c r="D262" s="12"/>
      <c r="E262" s="12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</row>
    <row r="263">
      <c r="C263" s="15"/>
      <c r="D263" s="12"/>
      <c r="E263" s="12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</row>
    <row r="264">
      <c r="C264" s="15"/>
      <c r="D264" s="12"/>
      <c r="E264" s="12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</row>
    <row r="265">
      <c r="C265" s="15"/>
      <c r="D265" s="12"/>
      <c r="E265" s="12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</row>
    <row r="266">
      <c r="C266" s="15"/>
      <c r="D266" s="12"/>
      <c r="E266" s="12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</row>
    <row r="267">
      <c r="C267" s="15"/>
      <c r="D267" s="12"/>
      <c r="E267" s="12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</row>
    <row r="268">
      <c r="C268" s="15"/>
      <c r="D268" s="12"/>
      <c r="E268" s="12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</row>
    <row r="269">
      <c r="C269" s="15"/>
      <c r="D269" s="12"/>
      <c r="E269" s="12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</row>
    <row r="270">
      <c r="C270" s="15"/>
      <c r="D270" s="12"/>
      <c r="E270" s="12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</row>
    <row r="271">
      <c r="C271" s="15"/>
      <c r="D271" s="12"/>
      <c r="E271" s="12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</row>
    <row r="272">
      <c r="C272" s="15"/>
      <c r="D272" s="12"/>
      <c r="E272" s="12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</row>
    <row r="273">
      <c r="C273" s="15"/>
      <c r="D273" s="12"/>
      <c r="E273" s="12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</row>
    <row r="274">
      <c r="C274" s="15"/>
      <c r="D274" s="12"/>
      <c r="E274" s="12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</row>
    <row r="275">
      <c r="C275" s="15"/>
      <c r="D275" s="12"/>
      <c r="E275" s="12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</row>
    <row r="276">
      <c r="C276" s="15"/>
      <c r="D276" s="12"/>
      <c r="E276" s="12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</row>
    <row r="277">
      <c r="C277" s="15"/>
      <c r="D277" s="12"/>
      <c r="E277" s="12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</row>
    <row r="278">
      <c r="C278" s="15"/>
      <c r="D278" s="12"/>
      <c r="E278" s="12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</row>
    <row r="279">
      <c r="C279" s="15"/>
      <c r="D279" s="12"/>
      <c r="E279" s="12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</row>
    <row r="280">
      <c r="C280" s="15"/>
      <c r="D280" s="12"/>
      <c r="E280" s="12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</row>
    <row r="281">
      <c r="C281" s="15"/>
      <c r="D281" s="12"/>
      <c r="E281" s="12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</row>
    <row r="282">
      <c r="C282" s="15"/>
      <c r="D282" s="12"/>
      <c r="E282" s="12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</row>
    <row r="283">
      <c r="C283" s="15"/>
      <c r="D283" s="12"/>
      <c r="E283" s="12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</row>
    <row r="284">
      <c r="C284" s="15"/>
      <c r="D284" s="12"/>
      <c r="E284" s="12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</row>
    <row r="285">
      <c r="C285" s="15"/>
      <c r="D285" s="12"/>
      <c r="E285" s="12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</row>
    <row r="286">
      <c r="C286" s="15"/>
      <c r="D286" s="12"/>
      <c r="E286" s="12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</row>
    <row r="287">
      <c r="C287" s="15"/>
      <c r="D287" s="12"/>
      <c r="E287" s="12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</row>
    <row r="288">
      <c r="C288" s="15"/>
      <c r="D288" s="12"/>
      <c r="E288" s="12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</row>
    <row r="289">
      <c r="C289" s="15"/>
      <c r="D289" s="12"/>
      <c r="E289" s="12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</row>
    <row r="290">
      <c r="C290" s="15"/>
      <c r="D290" s="12"/>
      <c r="E290" s="12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</row>
    <row r="291">
      <c r="C291" s="15"/>
      <c r="D291" s="12"/>
      <c r="E291" s="12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</row>
    <row r="292">
      <c r="C292" s="15"/>
      <c r="D292" s="12"/>
      <c r="E292" s="12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</row>
    <row r="293">
      <c r="C293" s="15"/>
      <c r="D293" s="12"/>
      <c r="E293" s="12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</row>
    <row r="294">
      <c r="C294" s="15"/>
      <c r="D294" s="12"/>
      <c r="E294" s="12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</row>
    <row r="295">
      <c r="C295" s="15"/>
      <c r="D295" s="12"/>
      <c r="E295" s="12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</row>
    <row r="296">
      <c r="C296" s="15"/>
      <c r="D296" s="12"/>
      <c r="E296" s="12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</row>
    <row r="297">
      <c r="C297" s="15"/>
      <c r="D297" s="12"/>
      <c r="E297" s="12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</row>
    <row r="298">
      <c r="C298" s="15"/>
      <c r="D298" s="12"/>
      <c r="E298" s="12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</row>
    <row r="299">
      <c r="C299" s="15"/>
      <c r="D299" s="12"/>
      <c r="E299" s="12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</row>
    <row r="300">
      <c r="C300" s="15"/>
      <c r="D300" s="12"/>
      <c r="E300" s="12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</row>
    <row r="301">
      <c r="C301" s="15"/>
      <c r="D301" s="12"/>
      <c r="E301" s="12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</row>
    <row r="302">
      <c r="C302" s="15"/>
      <c r="D302" s="12"/>
      <c r="E302" s="12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</row>
    <row r="303">
      <c r="C303" s="15"/>
      <c r="D303" s="12"/>
      <c r="E303" s="12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</row>
    <row r="304">
      <c r="C304" s="15"/>
      <c r="D304" s="12"/>
      <c r="E304" s="12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</row>
    <row r="305">
      <c r="C305" s="15"/>
      <c r="D305" s="12"/>
      <c r="E305" s="12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</row>
    <row r="306">
      <c r="C306" s="15"/>
      <c r="D306" s="12"/>
      <c r="E306" s="12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</row>
    <row r="307">
      <c r="C307" s="15"/>
      <c r="D307" s="12"/>
      <c r="E307" s="12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</row>
    <row r="308">
      <c r="C308" s="15"/>
      <c r="D308" s="12"/>
      <c r="E308" s="12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</row>
    <row r="309">
      <c r="C309" s="15"/>
      <c r="D309" s="12"/>
      <c r="E309" s="12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</row>
    <row r="310">
      <c r="C310" s="15"/>
      <c r="D310" s="12"/>
      <c r="E310" s="12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</row>
    <row r="311">
      <c r="C311" s="15"/>
      <c r="D311" s="12"/>
      <c r="E311" s="12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</row>
    <row r="312">
      <c r="C312" s="15"/>
      <c r="D312" s="12"/>
      <c r="E312" s="12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</row>
    <row r="313">
      <c r="C313" s="15"/>
      <c r="D313" s="12"/>
      <c r="E313" s="12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</row>
    <row r="314">
      <c r="C314" s="15"/>
      <c r="D314" s="12"/>
      <c r="E314" s="12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</row>
    <row r="315">
      <c r="C315" s="15"/>
      <c r="D315" s="12"/>
      <c r="E315" s="12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</row>
    <row r="316">
      <c r="C316" s="15"/>
      <c r="D316" s="12"/>
      <c r="E316" s="12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</row>
    <row r="317">
      <c r="C317" s="15"/>
      <c r="D317" s="12"/>
      <c r="E317" s="12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</row>
    <row r="318">
      <c r="C318" s="15"/>
      <c r="D318" s="12"/>
      <c r="E318" s="12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</row>
    <row r="319">
      <c r="C319" s="15"/>
      <c r="D319" s="12"/>
      <c r="E319" s="12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</row>
    <row r="320">
      <c r="C320" s="15"/>
      <c r="D320" s="12"/>
      <c r="E320" s="12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</row>
    <row r="321">
      <c r="C321" s="15"/>
      <c r="D321" s="12"/>
      <c r="E321" s="12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</row>
    <row r="322">
      <c r="C322" s="15"/>
      <c r="D322" s="12"/>
      <c r="E322" s="12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</row>
    <row r="323">
      <c r="C323" s="15"/>
      <c r="D323" s="12"/>
      <c r="E323" s="12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</row>
    <row r="324">
      <c r="C324" s="15"/>
      <c r="D324" s="12"/>
      <c r="E324" s="12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</row>
    <row r="325">
      <c r="C325" s="15"/>
      <c r="D325" s="12"/>
      <c r="E325" s="12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</row>
    <row r="326">
      <c r="C326" s="15"/>
      <c r="D326" s="12"/>
      <c r="E326" s="12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</row>
    <row r="327">
      <c r="C327" s="15"/>
      <c r="D327" s="12"/>
      <c r="E327" s="12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</row>
    <row r="328">
      <c r="C328" s="15"/>
      <c r="D328" s="12"/>
      <c r="E328" s="12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</row>
    <row r="329">
      <c r="C329" s="15"/>
      <c r="D329" s="12"/>
      <c r="E329" s="12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</row>
    <row r="330">
      <c r="C330" s="15"/>
      <c r="D330" s="12"/>
      <c r="E330" s="12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</row>
    <row r="331">
      <c r="C331" s="15"/>
      <c r="D331" s="12"/>
      <c r="E331" s="12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</row>
    <row r="332">
      <c r="C332" s="15"/>
      <c r="D332" s="12"/>
      <c r="E332" s="12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</row>
    <row r="333">
      <c r="C333" s="15"/>
      <c r="D333" s="12"/>
      <c r="E333" s="12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</row>
    <row r="334">
      <c r="C334" s="15"/>
      <c r="D334" s="12"/>
      <c r="E334" s="12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</row>
    <row r="335">
      <c r="C335" s="15"/>
      <c r="D335" s="12"/>
      <c r="E335" s="12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</row>
    <row r="336">
      <c r="C336" s="15"/>
      <c r="D336" s="12"/>
      <c r="E336" s="12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</row>
    <row r="337">
      <c r="C337" s="15"/>
      <c r="D337" s="12"/>
      <c r="E337" s="12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</row>
    <row r="338">
      <c r="C338" s="15"/>
      <c r="D338" s="12"/>
      <c r="E338" s="12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</row>
    <row r="339">
      <c r="C339" s="15"/>
      <c r="D339" s="12"/>
      <c r="E339" s="12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</row>
    <row r="340">
      <c r="C340" s="15"/>
      <c r="D340" s="12"/>
      <c r="E340" s="12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</row>
    <row r="341">
      <c r="C341" s="15"/>
      <c r="D341" s="12"/>
      <c r="E341" s="12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</row>
    <row r="342">
      <c r="C342" s="15"/>
      <c r="D342" s="12"/>
      <c r="E342" s="12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</row>
    <row r="343">
      <c r="C343" s="15"/>
      <c r="D343" s="12"/>
      <c r="E343" s="12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</row>
    <row r="344">
      <c r="C344" s="15"/>
      <c r="D344" s="12"/>
      <c r="E344" s="12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</row>
    <row r="345">
      <c r="C345" s="15"/>
      <c r="D345" s="12"/>
      <c r="E345" s="12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</row>
    <row r="346">
      <c r="C346" s="15"/>
      <c r="D346" s="12"/>
      <c r="E346" s="12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</row>
    <row r="347">
      <c r="C347" s="15"/>
      <c r="D347" s="12"/>
      <c r="E347" s="12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</row>
    <row r="348">
      <c r="C348" s="15"/>
      <c r="D348" s="12"/>
      <c r="E348" s="12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</row>
    <row r="349">
      <c r="C349" s="15"/>
      <c r="D349" s="12"/>
      <c r="E349" s="12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</row>
    <row r="350">
      <c r="C350" s="15"/>
      <c r="D350" s="12"/>
      <c r="E350" s="12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</row>
    <row r="351">
      <c r="C351" s="15"/>
      <c r="D351" s="12"/>
      <c r="E351" s="12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</row>
    <row r="352">
      <c r="C352" s="15"/>
      <c r="D352" s="12"/>
      <c r="E352" s="12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</row>
    <row r="353">
      <c r="C353" s="15"/>
      <c r="D353" s="12"/>
      <c r="E353" s="12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</row>
    <row r="354">
      <c r="C354" s="15"/>
      <c r="D354" s="12"/>
      <c r="E354" s="12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</row>
    <row r="355">
      <c r="C355" s="15"/>
      <c r="D355" s="12"/>
      <c r="E355" s="12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</row>
    <row r="356">
      <c r="C356" s="15"/>
      <c r="D356" s="12"/>
      <c r="E356" s="12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</row>
    <row r="357">
      <c r="C357" s="15"/>
      <c r="D357" s="12"/>
      <c r="E357" s="12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</row>
    <row r="358">
      <c r="C358" s="15"/>
      <c r="D358" s="12"/>
      <c r="E358" s="12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</row>
    <row r="359">
      <c r="C359" s="15"/>
      <c r="D359" s="12"/>
      <c r="E359" s="12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</row>
    <row r="360">
      <c r="C360" s="15"/>
      <c r="D360" s="12"/>
      <c r="E360" s="12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</row>
    <row r="361">
      <c r="C361" s="15"/>
      <c r="D361" s="12"/>
      <c r="E361" s="12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</row>
    <row r="362">
      <c r="C362" s="15"/>
      <c r="D362" s="12"/>
      <c r="E362" s="12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</row>
    <row r="363">
      <c r="C363" s="15"/>
      <c r="D363" s="12"/>
      <c r="E363" s="12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</row>
    <row r="364">
      <c r="C364" s="15"/>
      <c r="D364" s="12"/>
      <c r="E364" s="12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</row>
    <row r="365">
      <c r="C365" s="15"/>
      <c r="D365" s="12"/>
      <c r="E365" s="12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</row>
    <row r="366">
      <c r="C366" s="15"/>
      <c r="D366" s="12"/>
      <c r="E366" s="12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</row>
    <row r="367">
      <c r="C367" s="15"/>
      <c r="D367" s="12"/>
      <c r="E367" s="12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</row>
    <row r="368">
      <c r="C368" s="15"/>
      <c r="D368" s="12"/>
      <c r="E368" s="12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</row>
    <row r="369">
      <c r="C369" s="15"/>
      <c r="D369" s="12"/>
      <c r="E369" s="12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</row>
    <row r="370">
      <c r="C370" s="15"/>
      <c r="D370" s="12"/>
      <c r="E370" s="12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</row>
    <row r="371">
      <c r="C371" s="15"/>
      <c r="D371" s="12"/>
      <c r="E371" s="12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</row>
    <row r="372">
      <c r="C372" s="15"/>
      <c r="D372" s="12"/>
      <c r="E372" s="12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</row>
    <row r="373">
      <c r="C373" s="15"/>
      <c r="D373" s="12"/>
      <c r="E373" s="12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</row>
    <row r="374">
      <c r="C374" s="15"/>
      <c r="D374" s="12"/>
      <c r="E374" s="12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</row>
    <row r="375">
      <c r="C375" s="15"/>
      <c r="D375" s="12"/>
      <c r="E375" s="12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</row>
    <row r="376">
      <c r="C376" s="15"/>
      <c r="D376" s="12"/>
      <c r="E376" s="12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</row>
    <row r="377">
      <c r="C377" s="15"/>
      <c r="D377" s="12"/>
      <c r="E377" s="12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</row>
    <row r="378">
      <c r="C378" s="15"/>
      <c r="D378" s="12"/>
      <c r="E378" s="12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</row>
    <row r="379">
      <c r="C379" s="15"/>
      <c r="D379" s="12"/>
      <c r="E379" s="12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</row>
    <row r="380">
      <c r="C380" s="15"/>
      <c r="D380" s="12"/>
      <c r="E380" s="12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</row>
    <row r="381">
      <c r="C381" s="15"/>
      <c r="D381" s="12"/>
      <c r="E381" s="12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</row>
    <row r="382">
      <c r="C382" s="15"/>
      <c r="D382" s="12"/>
      <c r="E382" s="12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</row>
    <row r="383">
      <c r="C383" s="15"/>
      <c r="D383" s="12"/>
      <c r="E383" s="12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</row>
    <row r="384">
      <c r="C384" s="15"/>
      <c r="D384" s="12"/>
      <c r="E384" s="12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</row>
    <row r="385">
      <c r="C385" s="15"/>
      <c r="D385" s="12"/>
      <c r="E385" s="12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</row>
    <row r="386">
      <c r="C386" s="15"/>
      <c r="D386" s="12"/>
      <c r="E386" s="12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</row>
    <row r="387">
      <c r="C387" s="15"/>
      <c r="D387" s="12"/>
      <c r="E387" s="12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</row>
    <row r="388">
      <c r="C388" s="15"/>
      <c r="D388" s="12"/>
      <c r="E388" s="12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</row>
    <row r="389">
      <c r="C389" s="15"/>
      <c r="D389" s="12"/>
      <c r="E389" s="12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</row>
    <row r="390">
      <c r="C390" s="15"/>
      <c r="D390" s="12"/>
      <c r="E390" s="12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</row>
    <row r="391">
      <c r="C391" s="15"/>
      <c r="D391" s="12"/>
      <c r="E391" s="12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</row>
    <row r="392">
      <c r="C392" s="15"/>
      <c r="D392" s="12"/>
      <c r="E392" s="12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</row>
    <row r="393">
      <c r="C393" s="15"/>
      <c r="D393" s="12"/>
      <c r="E393" s="12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</row>
    <row r="394">
      <c r="C394" s="15"/>
      <c r="D394" s="12"/>
      <c r="E394" s="12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</row>
    <row r="395">
      <c r="C395" s="15"/>
      <c r="D395" s="12"/>
      <c r="E395" s="12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</row>
    <row r="396">
      <c r="C396" s="15"/>
      <c r="D396" s="12"/>
      <c r="E396" s="12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</row>
    <row r="397">
      <c r="C397" s="15"/>
      <c r="D397" s="12"/>
      <c r="E397" s="12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</row>
    <row r="398">
      <c r="C398" s="15"/>
      <c r="D398" s="12"/>
      <c r="E398" s="12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</row>
    <row r="399">
      <c r="C399" s="15"/>
      <c r="D399" s="12"/>
      <c r="E399" s="12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</row>
    <row r="400">
      <c r="C400" s="15"/>
      <c r="D400" s="12"/>
      <c r="E400" s="12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</row>
    <row r="401">
      <c r="C401" s="15"/>
      <c r="D401" s="12"/>
      <c r="E401" s="12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</row>
    <row r="402">
      <c r="C402" s="15"/>
      <c r="D402" s="12"/>
      <c r="E402" s="12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</row>
    <row r="403">
      <c r="C403" s="15"/>
      <c r="D403" s="12"/>
      <c r="E403" s="12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</row>
    <row r="404">
      <c r="C404" s="15"/>
      <c r="D404" s="12"/>
      <c r="E404" s="12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</row>
    <row r="405">
      <c r="C405" s="15"/>
      <c r="D405" s="12"/>
      <c r="E405" s="12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</row>
    <row r="406">
      <c r="C406" s="15"/>
      <c r="D406" s="12"/>
      <c r="E406" s="12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</row>
    <row r="407">
      <c r="C407" s="15"/>
      <c r="D407" s="12"/>
      <c r="E407" s="12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</row>
    <row r="408">
      <c r="C408" s="15"/>
      <c r="D408" s="12"/>
      <c r="E408" s="12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</row>
    <row r="409">
      <c r="C409" s="15"/>
      <c r="D409" s="12"/>
      <c r="E409" s="12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</row>
    <row r="410">
      <c r="C410" s="15"/>
      <c r="D410" s="12"/>
      <c r="E410" s="12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</row>
    <row r="411">
      <c r="C411" s="15"/>
      <c r="D411" s="12"/>
      <c r="E411" s="12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</row>
    <row r="412">
      <c r="C412" s="15"/>
      <c r="D412" s="12"/>
      <c r="E412" s="12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</row>
    <row r="413">
      <c r="C413" s="15"/>
      <c r="D413" s="12"/>
      <c r="E413" s="12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</row>
    <row r="414">
      <c r="C414" s="15"/>
      <c r="D414" s="12"/>
      <c r="E414" s="12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</row>
    <row r="415">
      <c r="C415" s="15"/>
      <c r="D415" s="12"/>
      <c r="E415" s="12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</row>
    <row r="416">
      <c r="C416" s="15"/>
      <c r="D416" s="12"/>
      <c r="E416" s="12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</row>
    <row r="417">
      <c r="C417" s="15"/>
      <c r="D417" s="12"/>
      <c r="E417" s="12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</row>
    <row r="418">
      <c r="C418" s="15"/>
      <c r="D418" s="12"/>
      <c r="E418" s="12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</row>
    <row r="419">
      <c r="C419" s="15"/>
      <c r="D419" s="12"/>
      <c r="E419" s="12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</row>
    <row r="420">
      <c r="C420" s="15"/>
      <c r="D420" s="12"/>
      <c r="E420" s="12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</row>
    <row r="421">
      <c r="C421" s="15"/>
      <c r="D421" s="12"/>
      <c r="E421" s="12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</row>
    <row r="422">
      <c r="C422" s="15"/>
      <c r="D422" s="12"/>
      <c r="E422" s="12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</row>
    <row r="423">
      <c r="C423" s="15"/>
      <c r="D423" s="12"/>
      <c r="E423" s="12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</row>
    <row r="424">
      <c r="C424" s="15"/>
      <c r="D424" s="12"/>
      <c r="E424" s="12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</row>
    <row r="425">
      <c r="C425" s="15"/>
      <c r="D425" s="12"/>
      <c r="E425" s="12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</row>
    <row r="426">
      <c r="C426" s="15"/>
      <c r="D426" s="12"/>
      <c r="E426" s="12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</row>
    <row r="427">
      <c r="C427" s="15"/>
      <c r="D427" s="12"/>
      <c r="E427" s="12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</row>
    <row r="428">
      <c r="C428" s="15"/>
      <c r="D428" s="12"/>
      <c r="E428" s="12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</row>
    <row r="429">
      <c r="C429" s="15"/>
      <c r="D429" s="12"/>
      <c r="E429" s="12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</row>
    <row r="430">
      <c r="C430" s="15"/>
      <c r="D430" s="12"/>
      <c r="E430" s="12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</row>
    <row r="431">
      <c r="C431" s="15"/>
      <c r="D431" s="12"/>
      <c r="E431" s="12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</row>
    <row r="432">
      <c r="C432" s="15"/>
      <c r="D432" s="12"/>
      <c r="E432" s="12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</row>
    <row r="433">
      <c r="C433" s="15"/>
      <c r="D433" s="12"/>
      <c r="E433" s="12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</row>
    <row r="434">
      <c r="C434" s="15"/>
      <c r="D434" s="12"/>
      <c r="E434" s="12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</row>
    <row r="435">
      <c r="C435" s="15"/>
      <c r="D435" s="12"/>
      <c r="E435" s="12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</row>
    <row r="436">
      <c r="C436" s="15"/>
      <c r="D436" s="12"/>
      <c r="E436" s="12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</row>
    <row r="437">
      <c r="C437" s="15"/>
      <c r="D437" s="12"/>
      <c r="E437" s="12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</row>
    <row r="438">
      <c r="C438" s="15"/>
      <c r="D438" s="12"/>
      <c r="E438" s="12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</row>
    <row r="439">
      <c r="C439" s="15"/>
      <c r="D439" s="12"/>
      <c r="E439" s="12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</row>
    <row r="440">
      <c r="C440" s="15"/>
      <c r="D440" s="12"/>
      <c r="E440" s="12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</row>
    <row r="441">
      <c r="C441" s="15"/>
      <c r="D441" s="12"/>
      <c r="E441" s="12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</row>
    <row r="442">
      <c r="C442" s="15"/>
      <c r="D442" s="12"/>
      <c r="E442" s="12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</row>
    <row r="443">
      <c r="C443" s="15"/>
      <c r="D443" s="12"/>
      <c r="E443" s="12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</row>
    <row r="444">
      <c r="C444" s="15"/>
      <c r="D444" s="12"/>
      <c r="E444" s="12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</row>
    <row r="445">
      <c r="C445" s="15"/>
      <c r="D445" s="12"/>
      <c r="E445" s="12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</row>
    <row r="446">
      <c r="C446" s="15"/>
      <c r="D446" s="12"/>
      <c r="E446" s="12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</row>
    <row r="447">
      <c r="C447" s="15"/>
      <c r="D447" s="12"/>
      <c r="E447" s="12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</row>
    <row r="448">
      <c r="C448" s="15"/>
      <c r="D448" s="12"/>
      <c r="E448" s="12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</row>
    <row r="449">
      <c r="C449" s="15"/>
      <c r="D449" s="12"/>
      <c r="E449" s="12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</row>
    <row r="450">
      <c r="C450" s="15"/>
      <c r="D450" s="12"/>
      <c r="E450" s="12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</row>
    <row r="451">
      <c r="C451" s="15"/>
      <c r="D451" s="12"/>
      <c r="E451" s="12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</row>
    <row r="452">
      <c r="C452" s="15"/>
      <c r="D452" s="12"/>
      <c r="E452" s="12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</row>
    <row r="453">
      <c r="C453" s="15"/>
      <c r="D453" s="12"/>
      <c r="E453" s="12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</row>
    <row r="454">
      <c r="C454" s="15"/>
      <c r="D454" s="12"/>
      <c r="E454" s="12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</row>
    <row r="455">
      <c r="C455" s="15"/>
      <c r="D455" s="12"/>
      <c r="E455" s="12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</row>
    <row r="456">
      <c r="C456" s="15"/>
      <c r="D456" s="12"/>
      <c r="E456" s="12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</row>
    <row r="457">
      <c r="C457" s="15"/>
      <c r="D457" s="12"/>
      <c r="E457" s="12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</row>
    <row r="458">
      <c r="C458" s="15"/>
      <c r="D458" s="12"/>
      <c r="E458" s="12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</row>
    <row r="459">
      <c r="C459" s="15"/>
      <c r="D459" s="12"/>
      <c r="E459" s="12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</row>
    <row r="460">
      <c r="C460" s="15"/>
      <c r="D460" s="12"/>
      <c r="E460" s="12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</row>
    <row r="461">
      <c r="C461" s="15"/>
      <c r="D461" s="12"/>
      <c r="E461" s="12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</row>
    <row r="462">
      <c r="C462" s="15"/>
      <c r="D462" s="12"/>
      <c r="E462" s="12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</row>
    <row r="463">
      <c r="C463" s="15"/>
      <c r="D463" s="12"/>
      <c r="E463" s="12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</row>
    <row r="464">
      <c r="C464" s="15"/>
      <c r="D464" s="12"/>
      <c r="E464" s="12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</row>
    <row r="465">
      <c r="C465" s="15"/>
      <c r="D465" s="12"/>
      <c r="E465" s="12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</row>
    <row r="466">
      <c r="C466" s="15"/>
      <c r="D466" s="12"/>
      <c r="E466" s="12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</row>
    <row r="467">
      <c r="C467" s="15"/>
      <c r="D467" s="12"/>
      <c r="E467" s="12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</row>
    <row r="468">
      <c r="C468" s="15"/>
      <c r="D468" s="12"/>
      <c r="E468" s="12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</row>
    <row r="469">
      <c r="C469" s="15"/>
      <c r="D469" s="12"/>
      <c r="E469" s="12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</row>
    <row r="470">
      <c r="C470" s="15"/>
      <c r="D470" s="12"/>
      <c r="E470" s="12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</row>
    <row r="471">
      <c r="C471" s="15"/>
      <c r="D471" s="12"/>
      <c r="E471" s="12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</row>
    <row r="472">
      <c r="C472" s="15"/>
      <c r="D472" s="12"/>
      <c r="E472" s="12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</row>
    <row r="473">
      <c r="C473" s="15"/>
      <c r="D473" s="12"/>
      <c r="E473" s="12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</row>
    <row r="474">
      <c r="C474" s="15"/>
      <c r="D474" s="12"/>
      <c r="E474" s="12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</row>
    <row r="475">
      <c r="C475" s="15"/>
      <c r="D475" s="12"/>
      <c r="E475" s="12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</row>
    <row r="476">
      <c r="C476" s="15"/>
      <c r="D476" s="12"/>
      <c r="E476" s="12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</row>
    <row r="477">
      <c r="C477" s="15"/>
      <c r="D477" s="12"/>
      <c r="E477" s="12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</row>
    <row r="478">
      <c r="C478" s="15"/>
      <c r="D478" s="12"/>
      <c r="E478" s="12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</row>
    <row r="479">
      <c r="C479" s="15"/>
      <c r="D479" s="12"/>
      <c r="E479" s="12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</row>
    <row r="480">
      <c r="C480" s="15"/>
      <c r="D480" s="12"/>
      <c r="E480" s="12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</row>
    <row r="481">
      <c r="C481" s="15"/>
      <c r="D481" s="12"/>
      <c r="E481" s="12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</row>
    <row r="482">
      <c r="C482" s="15"/>
      <c r="D482" s="12"/>
      <c r="E482" s="12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</row>
    <row r="483">
      <c r="C483" s="15"/>
      <c r="D483" s="12"/>
      <c r="E483" s="12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</row>
    <row r="484">
      <c r="C484" s="15"/>
      <c r="D484" s="12"/>
      <c r="E484" s="12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</row>
    <row r="485">
      <c r="C485" s="15"/>
      <c r="D485" s="12"/>
      <c r="E485" s="12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</row>
    <row r="486">
      <c r="C486" s="15"/>
      <c r="D486" s="12"/>
      <c r="E486" s="12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</row>
    <row r="487">
      <c r="C487" s="15"/>
      <c r="D487" s="12"/>
      <c r="E487" s="12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</row>
    <row r="488">
      <c r="C488" s="15"/>
      <c r="D488" s="12"/>
      <c r="E488" s="12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</row>
    <row r="489">
      <c r="C489" s="15"/>
      <c r="D489" s="12"/>
      <c r="E489" s="12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</row>
    <row r="490">
      <c r="C490" s="15"/>
      <c r="D490" s="12"/>
      <c r="E490" s="12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</row>
    <row r="491">
      <c r="C491" s="15"/>
      <c r="D491" s="12"/>
      <c r="E491" s="12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</row>
    <row r="492">
      <c r="C492" s="15"/>
      <c r="D492" s="12"/>
      <c r="E492" s="12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</row>
    <row r="493">
      <c r="C493" s="15"/>
      <c r="D493" s="12"/>
      <c r="E493" s="12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</row>
    <row r="494">
      <c r="C494" s="15"/>
      <c r="D494" s="12"/>
      <c r="E494" s="12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</row>
    <row r="495">
      <c r="C495" s="15"/>
      <c r="D495" s="12"/>
      <c r="E495" s="12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</row>
    <row r="496">
      <c r="C496" s="15"/>
      <c r="D496" s="12"/>
      <c r="E496" s="12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</row>
    <row r="497">
      <c r="C497" s="15"/>
      <c r="D497" s="12"/>
      <c r="E497" s="12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</row>
    <row r="498">
      <c r="C498" s="15"/>
      <c r="D498" s="12"/>
      <c r="E498" s="12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</row>
    <row r="499">
      <c r="C499" s="15"/>
      <c r="D499" s="12"/>
      <c r="E499" s="12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</row>
    <row r="500">
      <c r="C500" s="15"/>
      <c r="D500" s="12"/>
      <c r="E500" s="12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</row>
    <row r="501">
      <c r="C501" s="15"/>
      <c r="D501" s="12"/>
      <c r="E501" s="12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</row>
    <row r="502">
      <c r="C502" s="15"/>
      <c r="D502" s="12"/>
      <c r="E502" s="12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</row>
    <row r="503">
      <c r="C503" s="15"/>
      <c r="D503" s="12"/>
      <c r="E503" s="12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</row>
    <row r="504">
      <c r="C504" s="15"/>
      <c r="D504" s="12"/>
      <c r="E504" s="12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</row>
    <row r="505">
      <c r="C505" s="15"/>
      <c r="D505" s="12"/>
      <c r="E505" s="12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</row>
    <row r="506">
      <c r="C506" s="15"/>
      <c r="D506" s="12"/>
      <c r="E506" s="12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</row>
    <row r="507">
      <c r="C507" s="15"/>
      <c r="D507" s="12"/>
      <c r="E507" s="12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</row>
    <row r="508">
      <c r="C508" s="15"/>
      <c r="D508" s="12"/>
      <c r="E508" s="12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</row>
    <row r="509">
      <c r="C509" s="15"/>
      <c r="D509" s="12"/>
      <c r="E509" s="12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</row>
    <row r="510">
      <c r="C510" s="15"/>
      <c r="D510" s="12"/>
      <c r="E510" s="12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</row>
    <row r="511">
      <c r="C511" s="15"/>
      <c r="D511" s="12"/>
      <c r="E511" s="12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</row>
    <row r="512">
      <c r="C512" s="15"/>
      <c r="D512" s="12"/>
      <c r="E512" s="12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</row>
    <row r="513">
      <c r="C513" s="15"/>
      <c r="D513" s="12"/>
      <c r="E513" s="12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</row>
    <row r="514">
      <c r="C514" s="15"/>
      <c r="D514" s="12"/>
      <c r="E514" s="12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</row>
    <row r="515">
      <c r="C515" s="15"/>
      <c r="D515" s="12"/>
      <c r="E515" s="12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</row>
    <row r="516">
      <c r="C516" s="15"/>
      <c r="D516" s="12"/>
      <c r="E516" s="12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</row>
    <row r="517">
      <c r="C517" s="15"/>
      <c r="D517" s="12"/>
      <c r="E517" s="12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</row>
    <row r="518">
      <c r="C518" s="15"/>
      <c r="D518" s="12"/>
      <c r="E518" s="12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</row>
    <row r="519">
      <c r="C519" s="15"/>
      <c r="D519" s="12"/>
      <c r="E519" s="12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</row>
    <row r="520">
      <c r="C520" s="15"/>
      <c r="D520" s="12"/>
      <c r="E520" s="12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</row>
    <row r="521">
      <c r="C521" s="15"/>
      <c r="D521" s="12"/>
      <c r="E521" s="12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</row>
    <row r="522">
      <c r="C522" s="15"/>
      <c r="D522" s="12"/>
      <c r="E522" s="12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</row>
    <row r="523">
      <c r="C523" s="15"/>
      <c r="D523" s="12"/>
      <c r="E523" s="12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</row>
    <row r="524">
      <c r="C524" s="15"/>
      <c r="D524" s="12"/>
      <c r="E524" s="12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</row>
    <row r="525">
      <c r="C525" s="15"/>
      <c r="D525" s="12"/>
      <c r="E525" s="12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</row>
    <row r="526">
      <c r="C526" s="15"/>
      <c r="D526" s="12"/>
      <c r="E526" s="12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</row>
    <row r="527">
      <c r="C527" s="15"/>
      <c r="D527" s="12"/>
      <c r="E527" s="12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</row>
    <row r="528">
      <c r="C528" s="15"/>
      <c r="D528" s="12"/>
      <c r="E528" s="12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</row>
    <row r="529">
      <c r="C529" s="15"/>
      <c r="D529" s="12"/>
      <c r="E529" s="12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</row>
    <row r="530">
      <c r="C530" s="15"/>
      <c r="D530" s="12"/>
      <c r="E530" s="12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</row>
    <row r="531">
      <c r="C531" s="15"/>
      <c r="D531" s="12"/>
      <c r="E531" s="12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</row>
    <row r="532">
      <c r="C532" s="15"/>
      <c r="D532" s="12"/>
      <c r="E532" s="12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</row>
    <row r="533">
      <c r="C533" s="15"/>
      <c r="D533" s="12"/>
      <c r="E533" s="12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</row>
    <row r="534">
      <c r="C534" s="15"/>
      <c r="D534" s="12"/>
      <c r="E534" s="12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</row>
    <row r="535">
      <c r="C535" s="15"/>
      <c r="D535" s="12"/>
      <c r="E535" s="12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</row>
    <row r="536">
      <c r="C536" s="15"/>
      <c r="D536" s="12"/>
      <c r="E536" s="12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</row>
    <row r="537">
      <c r="C537" s="15"/>
      <c r="D537" s="12"/>
      <c r="E537" s="12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</row>
    <row r="538">
      <c r="C538" s="15"/>
      <c r="D538" s="12"/>
      <c r="E538" s="12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</row>
    <row r="539">
      <c r="C539" s="15"/>
      <c r="D539" s="12"/>
      <c r="E539" s="12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</row>
    <row r="540">
      <c r="C540" s="15"/>
      <c r="D540" s="12"/>
      <c r="E540" s="12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</row>
    <row r="541">
      <c r="C541" s="15"/>
      <c r="D541" s="12"/>
      <c r="E541" s="12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</row>
    <row r="542">
      <c r="C542" s="15"/>
      <c r="D542" s="12"/>
      <c r="E542" s="12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</row>
    <row r="543">
      <c r="C543" s="15"/>
      <c r="D543" s="12"/>
      <c r="E543" s="12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</row>
    <row r="544">
      <c r="C544" s="15"/>
      <c r="D544" s="12"/>
      <c r="E544" s="12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</row>
    <row r="545">
      <c r="C545" s="15"/>
      <c r="D545" s="12"/>
      <c r="E545" s="12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</row>
    <row r="546">
      <c r="C546" s="15"/>
      <c r="D546" s="12"/>
      <c r="E546" s="12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</row>
    <row r="547">
      <c r="C547" s="15"/>
      <c r="D547" s="12"/>
      <c r="E547" s="12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</row>
    <row r="548">
      <c r="C548" s="15"/>
      <c r="D548" s="12"/>
      <c r="E548" s="12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</row>
    <row r="549">
      <c r="C549" s="15"/>
      <c r="D549" s="12"/>
      <c r="E549" s="12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</row>
    <row r="550">
      <c r="C550" s="15"/>
      <c r="D550" s="12"/>
      <c r="E550" s="12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</row>
    <row r="551">
      <c r="C551" s="15"/>
      <c r="D551" s="12"/>
      <c r="E551" s="12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</row>
    <row r="552">
      <c r="C552" s="15"/>
      <c r="D552" s="12"/>
      <c r="E552" s="12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</row>
    <row r="553">
      <c r="C553" s="15"/>
      <c r="D553" s="12"/>
      <c r="E553" s="12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</row>
    <row r="554">
      <c r="C554" s="15"/>
      <c r="D554" s="12"/>
      <c r="E554" s="12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</row>
    <row r="555">
      <c r="C555" s="15"/>
      <c r="D555" s="12"/>
      <c r="E555" s="12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</row>
    <row r="556">
      <c r="C556" s="15"/>
      <c r="D556" s="12"/>
      <c r="E556" s="12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</row>
    <row r="557">
      <c r="C557" s="15"/>
      <c r="D557" s="12"/>
      <c r="E557" s="12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</row>
    <row r="558">
      <c r="C558" s="15"/>
      <c r="D558" s="12"/>
      <c r="E558" s="12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</row>
    <row r="559">
      <c r="C559" s="15"/>
      <c r="D559" s="12"/>
      <c r="E559" s="12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</row>
    <row r="560">
      <c r="C560" s="15"/>
      <c r="D560" s="12"/>
      <c r="E560" s="12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</row>
    <row r="561">
      <c r="C561" s="15"/>
      <c r="D561" s="12"/>
      <c r="E561" s="12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</row>
    <row r="562">
      <c r="C562" s="15"/>
      <c r="D562" s="12"/>
      <c r="E562" s="12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</row>
    <row r="563">
      <c r="C563" s="15"/>
      <c r="D563" s="12"/>
      <c r="E563" s="12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</row>
    <row r="564">
      <c r="C564" s="15"/>
      <c r="D564" s="12"/>
      <c r="E564" s="12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</row>
    <row r="565">
      <c r="C565" s="15"/>
      <c r="D565" s="12"/>
      <c r="E565" s="12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</row>
    <row r="566">
      <c r="C566" s="15"/>
      <c r="D566" s="12"/>
      <c r="E566" s="12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</row>
    <row r="567">
      <c r="C567" s="15"/>
      <c r="D567" s="12"/>
      <c r="E567" s="12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</row>
    <row r="568">
      <c r="C568" s="15"/>
      <c r="D568" s="12"/>
      <c r="E568" s="12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</row>
    <row r="569">
      <c r="C569" s="15"/>
      <c r="D569" s="12"/>
      <c r="E569" s="12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</row>
    <row r="570">
      <c r="C570" s="15"/>
      <c r="D570" s="12"/>
      <c r="E570" s="12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</row>
    <row r="571">
      <c r="C571" s="15"/>
      <c r="D571" s="12"/>
      <c r="E571" s="12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</row>
    <row r="572">
      <c r="C572" s="15"/>
      <c r="D572" s="12"/>
      <c r="E572" s="12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</row>
    <row r="573">
      <c r="C573" s="15"/>
      <c r="D573" s="12"/>
      <c r="E573" s="12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</row>
    <row r="574">
      <c r="C574" s="15"/>
      <c r="D574" s="12"/>
      <c r="E574" s="12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</row>
    <row r="575">
      <c r="C575" s="15"/>
      <c r="D575" s="12"/>
      <c r="E575" s="12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</row>
    <row r="576">
      <c r="C576" s="15"/>
      <c r="D576" s="12"/>
      <c r="E576" s="12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</row>
    <row r="577">
      <c r="C577" s="15"/>
      <c r="D577" s="12"/>
      <c r="E577" s="12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</row>
    <row r="578">
      <c r="C578" s="15"/>
      <c r="D578" s="12"/>
      <c r="E578" s="12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</row>
    <row r="579">
      <c r="C579" s="15"/>
      <c r="D579" s="12"/>
      <c r="E579" s="12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</row>
    <row r="580">
      <c r="C580" s="15"/>
      <c r="D580" s="12"/>
      <c r="E580" s="12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</row>
    <row r="581">
      <c r="C581" s="15"/>
      <c r="D581" s="12"/>
      <c r="E581" s="12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</row>
    <row r="582">
      <c r="C582" s="15"/>
      <c r="D582" s="12"/>
      <c r="E582" s="12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</row>
    <row r="583">
      <c r="C583" s="15"/>
      <c r="D583" s="12"/>
      <c r="E583" s="12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</row>
    <row r="584">
      <c r="C584" s="15"/>
      <c r="D584" s="12"/>
      <c r="E584" s="12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</row>
    <row r="585">
      <c r="C585" s="15"/>
      <c r="D585" s="12"/>
      <c r="E585" s="12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</row>
    <row r="586">
      <c r="C586" s="15"/>
      <c r="D586" s="12"/>
      <c r="E586" s="12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</row>
    <row r="587">
      <c r="C587" s="15"/>
      <c r="D587" s="12"/>
      <c r="E587" s="12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</row>
    <row r="588">
      <c r="C588" s="15"/>
      <c r="D588" s="12"/>
      <c r="E588" s="12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</row>
    <row r="589">
      <c r="C589" s="15"/>
      <c r="D589" s="12"/>
      <c r="E589" s="12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</row>
    <row r="590">
      <c r="C590" s="15"/>
      <c r="D590" s="12"/>
      <c r="E590" s="12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</row>
    <row r="591">
      <c r="C591" s="15"/>
      <c r="D591" s="12"/>
      <c r="E591" s="12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</row>
    <row r="592">
      <c r="C592" s="15"/>
      <c r="D592" s="12"/>
      <c r="E592" s="12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</row>
    <row r="593">
      <c r="C593" s="15"/>
      <c r="D593" s="12"/>
      <c r="E593" s="12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</row>
    <row r="594">
      <c r="C594" s="15"/>
      <c r="D594" s="12"/>
      <c r="E594" s="12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</row>
    <row r="595">
      <c r="C595" s="15"/>
      <c r="D595" s="12"/>
      <c r="E595" s="12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</row>
    <row r="596">
      <c r="C596" s="15"/>
      <c r="D596" s="12"/>
      <c r="E596" s="12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</row>
    <row r="597">
      <c r="C597" s="15"/>
      <c r="D597" s="12"/>
      <c r="E597" s="12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</row>
    <row r="598">
      <c r="C598" s="15"/>
      <c r="D598" s="12"/>
      <c r="E598" s="12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</row>
    <row r="599">
      <c r="C599" s="15"/>
      <c r="D599" s="12"/>
      <c r="E599" s="12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</row>
    <row r="600">
      <c r="C600" s="15"/>
      <c r="D600" s="12"/>
      <c r="E600" s="12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</row>
    <row r="601">
      <c r="C601" s="15"/>
      <c r="D601" s="12"/>
      <c r="E601" s="12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</row>
    <row r="602">
      <c r="C602" s="15"/>
      <c r="D602" s="12"/>
      <c r="E602" s="12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</row>
    <row r="603">
      <c r="C603" s="15"/>
      <c r="D603" s="12"/>
      <c r="E603" s="12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</row>
    <row r="604">
      <c r="C604" s="15"/>
      <c r="D604" s="12"/>
      <c r="E604" s="12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</row>
    <row r="605">
      <c r="C605" s="15"/>
      <c r="D605" s="12"/>
      <c r="E605" s="12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</row>
    <row r="606">
      <c r="C606" s="15"/>
      <c r="D606" s="12"/>
      <c r="E606" s="12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</row>
    <row r="607">
      <c r="C607" s="15"/>
      <c r="D607" s="12"/>
      <c r="E607" s="12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</row>
    <row r="608">
      <c r="C608" s="15"/>
      <c r="D608" s="12"/>
      <c r="E608" s="12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</row>
    <row r="609">
      <c r="C609" s="15"/>
      <c r="D609" s="12"/>
      <c r="E609" s="12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</row>
    <row r="610">
      <c r="C610" s="15"/>
      <c r="D610" s="12"/>
      <c r="E610" s="12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</row>
    <row r="611">
      <c r="C611" s="15"/>
      <c r="D611" s="12"/>
      <c r="E611" s="12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</row>
    <row r="612">
      <c r="C612" s="15"/>
      <c r="D612" s="12"/>
      <c r="E612" s="12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</row>
    <row r="613">
      <c r="C613" s="15"/>
      <c r="D613" s="12"/>
      <c r="E613" s="12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</row>
    <row r="614">
      <c r="C614" s="15"/>
      <c r="D614" s="12"/>
      <c r="E614" s="12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</row>
    <row r="615">
      <c r="C615" s="15"/>
      <c r="D615" s="12"/>
      <c r="E615" s="12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</row>
    <row r="616">
      <c r="C616" s="15"/>
      <c r="D616" s="12"/>
      <c r="E616" s="12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</row>
    <row r="617">
      <c r="C617" s="15"/>
      <c r="D617" s="12"/>
      <c r="E617" s="12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</row>
    <row r="618">
      <c r="C618" s="15"/>
      <c r="D618" s="12"/>
      <c r="E618" s="12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</row>
    <row r="619">
      <c r="C619" s="15"/>
      <c r="D619" s="12"/>
      <c r="E619" s="12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</row>
    <row r="620">
      <c r="C620" s="15"/>
      <c r="D620" s="12"/>
      <c r="E620" s="12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</row>
    <row r="621">
      <c r="C621" s="15"/>
      <c r="D621" s="12"/>
      <c r="E621" s="12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</row>
    <row r="622">
      <c r="C622" s="15"/>
      <c r="D622" s="12"/>
      <c r="E622" s="12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</row>
    <row r="623">
      <c r="C623" s="15"/>
      <c r="D623" s="12"/>
      <c r="E623" s="12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</row>
    <row r="624">
      <c r="C624" s="15"/>
      <c r="D624" s="12"/>
      <c r="E624" s="12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</row>
    <row r="625">
      <c r="C625" s="15"/>
      <c r="D625" s="12"/>
      <c r="E625" s="12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</row>
    <row r="626">
      <c r="C626" s="15"/>
      <c r="D626" s="12"/>
      <c r="E626" s="12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</row>
    <row r="627">
      <c r="C627" s="15"/>
      <c r="D627" s="12"/>
      <c r="E627" s="12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</row>
    <row r="628">
      <c r="C628" s="15"/>
      <c r="D628" s="12"/>
      <c r="E628" s="12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</row>
    <row r="629">
      <c r="C629" s="15"/>
      <c r="D629" s="12"/>
      <c r="E629" s="12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</row>
    <row r="630">
      <c r="C630" s="15"/>
      <c r="D630" s="12"/>
      <c r="E630" s="12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</row>
    <row r="631">
      <c r="C631" s="15"/>
      <c r="D631" s="12"/>
      <c r="E631" s="12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</row>
    <row r="632">
      <c r="C632" s="15"/>
      <c r="D632" s="12"/>
      <c r="E632" s="12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</row>
    <row r="633">
      <c r="C633" s="15"/>
      <c r="D633" s="12"/>
      <c r="E633" s="12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</row>
    <row r="634">
      <c r="C634" s="15"/>
      <c r="D634" s="12"/>
      <c r="E634" s="12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</row>
    <row r="635">
      <c r="C635" s="15"/>
      <c r="D635" s="12"/>
      <c r="E635" s="12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</row>
    <row r="636">
      <c r="C636" s="15"/>
      <c r="D636" s="12"/>
      <c r="E636" s="12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</row>
    <row r="637">
      <c r="C637" s="15"/>
      <c r="D637" s="12"/>
      <c r="E637" s="12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</row>
    <row r="638">
      <c r="C638" s="15"/>
      <c r="D638" s="12"/>
      <c r="E638" s="12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</row>
    <row r="639">
      <c r="C639" s="15"/>
      <c r="D639" s="12"/>
      <c r="E639" s="12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</row>
    <row r="640">
      <c r="C640" s="15"/>
      <c r="D640" s="12"/>
      <c r="E640" s="12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</row>
    <row r="641">
      <c r="C641" s="15"/>
      <c r="D641" s="12"/>
      <c r="E641" s="12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</row>
    <row r="642">
      <c r="C642" s="15"/>
      <c r="D642" s="12"/>
      <c r="E642" s="12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</row>
    <row r="643">
      <c r="C643" s="15"/>
      <c r="D643" s="12"/>
      <c r="E643" s="12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</row>
    <row r="644">
      <c r="C644" s="15"/>
      <c r="D644" s="12"/>
      <c r="E644" s="12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</row>
    <row r="645">
      <c r="C645" s="15"/>
      <c r="D645" s="12"/>
      <c r="E645" s="12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</row>
    <row r="646">
      <c r="C646" s="15"/>
      <c r="D646" s="12"/>
      <c r="E646" s="12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</row>
    <row r="647">
      <c r="C647" s="15"/>
      <c r="D647" s="12"/>
      <c r="E647" s="12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</row>
    <row r="648">
      <c r="C648" s="15"/>
      <c r="D648" s="12"/>
      <c r="E648" s="12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</row>
    <row r="649">
      <c r="C649" s="15"/>
      <c r="D649" s="12"/>
      <c r="E649" s="12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</row>
    <row r="650">
      <c r="C650" s="15"/>
      <c r="D650" s="12"/>
      <c r="E650" s="12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</row>
    <row r="651">
      <c r="C651" s="15"/>
      <c r="D651" s="12"/>
      <c r="E651" s="12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</row>
    <row r="652">
      <c r="C652" s="15"/>
      <c r="D652" s="12"/>
      <c r="E652" s="12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</row>
    <row r="653">
      <c r="C653" s="15"/>
      <c r="D653" s="12"/>
      <c r="E653" s="12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</row>
    <row r="654">
      <c r="C654" s="15"/>
      <c r="D654" s="12"/>
      <c r="E654" s="12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</row>
    <row r="655">
      <c r="C655" s="15"/>
      <c r="D655" s="12"/>
      <c r="E655" s="12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</row>
    <row r="656">
      <c r="C656" s="15"/>
      <c r="D656" s="12"/>
      <c r="E656" s="12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</row>
    <row r="657">
      <c r="C657" s="15"/>
      <c r="D657" s="12"/>
      <c r="E657" s="12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</row>
    <row r="658">
      <c r="C658" s="15"/>
      <c r="D658" s="12"/>
      <c r="E658" s="12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</row>
    <row r="659">
      <c r="C659" s="15"/>
      <c r="D659" s="12"/>
      <c r="E659" s="12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</row>
    <row r="660">
      <c r="C660" s="15"/>
      <c r="D660" s="12"/>
      <c r="E660" s="12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</row>
    <row r="661">
      <c r="C661" s="15"/>
      <c r="D661" s="12"/>
      <c r="E661" s="12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</row>
    <row r="662">
      <c r="C662" s="15"/>
      <c r="D662" s="12"/>
      <c r="E662" s="12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</row>
    <row r="663">
      <c r="C663" s="15"/>
      <c r="D663" s="12"/>
      <c r="E663" s="12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</row>
    <row r="664">
      <c r="C664" s="15"/>
      <c r="D664" s="12"/>
      <c r="E664" s="12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</row>
    <row r="665">
      <c r="C665" s="15"/>
      <c r="D665" s="12"/>
      <c r="E665" s="12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</row>
    <row r="666">
      <c r="C666" s="15"/>
      <c r="D666" s="12"/>
      <c r="E666" s="12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</row>
    <row r="667">
      <c r="C667" s="15"/>
      <c r="D667" s="12"/>
      <c r="E667" s="12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</row>
    <row r="668">
      <c r="C668" s="15"/>
      <c r="D668" s="12"/>
      <c r="E668" s="12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</row>
    <row r="669">
      <c r="C669" s="15"/>
      <c r="D669" s="12"/>
      <c r="E669" s="12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</row>
    <row r="670">
      <c r="C670" s="15"/>
      <c r="D670" s="12"/>
      <c r="E670" s="12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</row>
    <row r="671">
      <c r="C671" s="15"/>
      <c r="D671" s="12"/>
      <c r="E671" s="12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</row>
    <row r="672">
      <c r="C672" s="15"/>
      <c r="D672" s="12"/>
      <c r="E672" s="12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</row>
    <row r="673">
      <c r="C673" s="15"/>
      <c r="D673" s="12"/>
      <c r="E673" s="12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</row>
    <row r="674">
      <c r="C674" s="15"/>
      <c r="D674" s="12"/>
      <c r="E674" s="12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</row>
    <row r="675">
      <c r="C675" s="15"/>
      <c r="D675" s="12"/>
      <c r="E675" s="12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</row>
    <row r="676">
      <c r="C676" s="15"/>
      <c r="D676" s="12"/>
      <c r="E676" s="12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</row>
    <row r="677">
      <c r="C677" s="15"/>
      <c r="D677" s="12"/>
      <c r="E677" s="12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</row>
    <row r="678">
      <c r="C678" s="15"/>
      <c r="D678" s="12"/>
      <c r="E678" s="12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</row>
    <row r="679">
      <c r="C679" s="15"/>
      <c r="D679" s="12"/>
      <c r="E679" s="12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</row>
    <row r="680">
      <c r="C680" s="15"/>
      <c r="D680" s="12"/>
      <c r="E680" s="12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</row>
    <row r="681">
      <c r="C681" s="15"/>
      <c r="D681" s="12"/>
      <c r="E681" s="12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</row>
    <row r="682">
      <c r="C682" s="15"/>
      <c r="D682" s="12"/>
      <c r="E682" s="12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</row>
    <row r="683">
      <c r="C683" s="15"/>
      <c r="D683" s="12"/>
      <c r="E683" s="12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</row>
    <row r="684">
      <c r="C684" s="15"/>
      <c r="D684" s="12"/>
      <c r="E684" s="12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</row>
    <row r="685">
      <c r="C685" s="15"/>
      <c r="D685" s="12"/>
      <c r="E685" s="12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</row>
    <row r="686">
      <c r="C686" s="15"/>
      <c r="D686" s="12"/>
      <c r="E686" s="12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</row>
    <row r="687">
      <c r="C687" s="15"/>
      <c r="D687" s="12"/>
      <c r="E687" s="12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</row>
    <row r="688">
      <c r="C688" s="15"/>
      <c r="D688" s="12"/>
      <c r="E688" s="12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</row>
    <row r="689">
      <c r="C689" s="15"/>
      <c r="D689" s="12"/>
      <c r="E689" s="12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</row>
    <row r="690">
      <c r="C690" s="15"/>
      <c r="D690" s="12"/>
      <c r="E690" s="12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</row>
    <row r="691">
      <c r="C691" s="15"/>
      <c r="D691" s="12"/>
      <c r="E691" s="12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</row>
    <row r="692">
      <c r="C692" s="15"/>
      <c r="D692" s="12"/>
      <c r="E692" s="12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</row>
    <row r="693">
      <c r="C693" s="15"/>
      <c r="D693" s="12"/>
      <c r="E693" s="12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</row>
    <row r="694">
      <c r="C694" s="15"/>
      <c r="D694" s="12"/>
      <c r="E694" s="12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</row>
    <row r="695">
      <c r="C695" s="15"/>
      <c r="D695" s="12"/>
      <c r="E695" s="12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</row>
    <row r="696">
      <c r="C696" s="15"/>
      <c r="D696" s="12"/>
      <c r="E696" s="12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</row>
    <row r="697">
      <c r="C697" s="15"/>
      <c r="D697" s="12"/>
      <c r="E697" s="12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</row>
    <row r="698">
      <c r="C698" s="15"/>
      <c r="D698" s="12"/>
      <c r="E698" s="12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</row>
    <row r="699">
      <c r="C699" s="15"/>
      <c r="D699" s="12"/>
      <c r="E699" s="12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</row>
    <row r="700">
      <c r="C700" s="15"/>
      <c r="D700" s="12"/>
      <c r="E700" s="12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</row>
    <row r="701">
      <c r="C701" s="15"/>
      <c r="D701" s="12"/>
      <c r="E701" s="12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</row>
    <row r="702">
      <c r="C702" s="15"/>
      <c r="D702" s="12"/>
      <c r="E702" s="12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</row>
    <row r="703">
      <c r="C703" s="15"/>
      <c r="D703" s="12"/>
      <c r="E703" s="12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</row>
    <row r="704">
      <c r="C704" s="15"/>
      <c r="D704" s="12"/>
      <c r="E704" s="12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</row>
    <row r="705">
      <c r="C705" s="15"/>
      <c r="D705" s="12"/>
      <c r="E705" s="12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</row>
    <row r="706">
      <c r="C706" s="15"/>
      <c r="D706" s="12"/>
      <c r="E706" s="12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</row>
    <row r="707">
      <c r="C707" s="15"/>
      <c r="D707" s="12"/>
      <c r="E707" s="12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</row>
    <row r="708">
      <c r="C708" s="15"/>
      <c r="D708" s="12"/>
      <c r="E708" s="12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</row>
    <row r="709">
      <c r="C709" s="15"/>
      <c r="D709" s="12"/>
      <c r="E709" s="12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</row>
    <row r="710">
      <c r="C710" s="15"/>
      <c r="D710" s="12"/>
      <c r="E710" s="12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</row>
    <row r="711">
      <c r="C711" s="15"/>
      <c r="D711" s="12"/>
      <c r="E711" s="12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</row>
    <row r="712">
      <c r="C712" s="15"/>
      <c r="D712" s="12"/>
      <c r="E712" s="12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</row>
    <row r="713">
      <c r="C713" s="15"/>
      <c r="D713" s="12"/>
      <c r="E713" s="12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</row>
    <row r="714">
      <c r="C714" s="15"/>
      <c r="D714" s="12"/>
      <c r="E714" s="12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</row>
    <row r="715">
      <c r="C715" s="15"/>
      <c r="D715" s="12"/>
      <c r="E715" s="12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</row>
    <row r="716">
      <c r="C716" s="15"/>
      <c r="D716" s="12"/>
      <c r="E716" s="12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</row>
    <row r="717">
      <c r="C717" s="15"/>
      <c r="D717" s="12"/>
      <c r="E717" s="12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</row>
    <row r="718">
      <c r="C718" s="15"/>
      <c r="D718" s="12"/>
      <c r="E718" s="12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</row>
    <row r="719">
      <c r="C719" s="15"/>
      <c r="D719" s="12"/>
      <c r="E719" s="12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</row>
    <row r="720">
      <c r="C720" s="15"/>
      <c r="D720" s="12"/>
      <c r="E720" s="12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</row>
    <row r="721">
      <c r="C721" s="15"/>
      <c r="D721" s="12"/>
      <c r="E721" s="12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</row>
    <row r="722">
      <c r="C722" s="15"/>
      <c r="D722" s="12"/>
      <c r="E722" s="12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</row>
    <row r="723">
      <c r="C723" s="15"/>
      <c r="D723" s="12"/>
      <c r="E723" s="12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</row>
    <row r="724">
      <c r="C724" s="15"/>
      <c r="D724" s="12"/>
      <c r="E724" s="12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</row>
    <row r="725">
      <c r="C725" s="15"/>
      <c r="D725" s="12"/>
      <c r="E725" s="12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</row>
    <row r="726">
      <c r="C726" s="15"/>
      <c r="D726" s="12"/>
      <c r="E726" s="12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</row>
    <row r="727">
      <c r="C727" s="15"/>
      <c r="D727" s="12"/>
      <c r="E727" s="12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</row>
    <row r="728">
      <c r="C728" s="15"/>
      <c r="D728" s="12"/>
      <c r="E728" s="12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</row>
    <row r="729">
      <c r="C729" s="15"/>
      <c r="D729" s="12"/>
      <c r="E729" s="12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</row>
    <row r="730">
      <c r="C730" s="15"/>
      <c r="D730" s="12"/>
      <c r="E730" s="12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</row>
    <row r="731">
      <c r="C731" s="15"/>
      <c r="D731" s="12"/>
      <c r="E731" s="12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</row>
    <row r="732">
      <c r="C732" s="15"/>
      <c r="D732" s="12"/>
      <c r="E732" s="12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</row>
    <row r="733">
      <c r="C733" s="15"/>
      <c r="D733" s="12"/>
      <c r="E733" s="12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</row>
    <row r="734">
      <c r="C734" s="15"/>
      <c r="D734" s="12"/>
      <c r="E734" s="12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</row>
    <row r="735">
      <c r="C735" s="15"/>
      <c r="D735" s="12"/>
      <c r="E735" s="12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</row>
    <row r="736">
      <c r="C736" s="15"/>
      <c r="D736" s="12"/>
      <c r="E736" s="12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</row>
    <row r="737">
      <c r="C737" s="15"/>
      <c r="D737" s="12"/>
      <c r="E737" s="12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</row>
    <row r="738">
      <c r="C738" s="15"/>
      <c r="D738" s="12"/>
      <c r="E738" s="12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</row>
    <row r="739">
      <c r="C739" s="15"/>
      <c r="D739" s="12"/>
      <c r="E739" s="12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</row>
    <row r="740">
      <c r="C740" s="15"/>
      <c r="D740" s="12"/>
      <c r="E740" s="12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</row>
    <row r="741">
      <c r="C741" s="15"/>
      <c r="D741" s="12"/>
      <c r="E741" s="12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</row>
    <row r="742">
      <c r="C742" s="15"/>
      <c r="D742" s="12"/>
      <c r="E742" s="12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</row>
    <row r="743">
      <c r="C743" s="15"/>
      <c r="D743" s="12"/>
      <c r="E743" s="12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</row>
    <row r="744">
      <c r="C744" s="15"/>
      <c r="D744" s="12"/>
      <c r="E744" s="12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</row>
    <row r="745">
      <c r="C745" s="15"/>
      <c r="D745" s="12"/>
      <c r="E745" s="12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</row>
    <row r="746">
      <c r="C746" s="15"/>
      <c r="D746" s="12"/>
      <c r="E746" s="12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</row>
    <row r="747">
      <c r="C747" s="15"/>
      <c r="D747" s="12"/>
      <c r="E747" s="12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</row>
    <row r="748">
      <c r="C748" s="15"/>
      <c r="D748" s="12"/>
      <c r="E748" s="12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</row>
    <row r="749">
      <c r="C749" s="15"/>
      <c r="D749" s="12"/>
      <c r="E749" s="12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</row>
    <row r="750">
      <c r="C750" s="15"/>
      <c r="D750" s="12"/>
      <c r="E750" s="12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</row>
    <row r="751">
      <c r="C751" s="15"/>
      <c r="D751" s="12"/>
      <c r="E751" s="12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</row>
    <row r="752">
      <c r="C752" s="15"/>
      <c r="D752" s="12"/>
      <c r="E752" s="12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</row>
    <row r="753">
      <c r="C753" s="15"/>
      <c r="D753" s="12"/>
      <c r="E753" s="12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</row>
    <row r="754">
      <c r="C754" s="15"/>
      <c r="D754" s="12"/>
      <c r="E754" s="12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</row>
    <row r="755">
      <c r="C755" s="15"/>
      <c r="D755" s="12"/>
      <c r="E755" s="12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</row>
    <row r="756">
      <c r="C756" s="15"/>
      <c r="D756" s="12"/>
      <c r="E756" s="12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</row>
    <row r="757">
      <c r="C757" s="15"/>
      <c r="D757" s="12"/>
      <c r="E757" s="12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</row>
    <row r="758">
      <c r="C758" s="15"/>
      <c r="D758" s="12"/>
      <c r="E758" s="12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</row>
    <row r="759">
      <c r="C759" s="15"/>
      <c r="D759" s="12"/>
      <c r="E759" s="12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</row>
    <row r="760">
      <c r="C760" s="15"/>
      <c r="D760" s="12"/>
      <c r="E760" s="12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</row>
    <row r="761">
      <c r="C761" s="15"/>
      <c r="D761" s="12"/>
      <c r="E761" s="12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</row>
    <row r="762">
      <c r="C762" s="15"/>
      <c r="D762" s="12"/>
      <c r="E762" s="12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</row>
    <row r="763">
      <c r="C763" s="15"/>
      <c r="D763" s="12"/>
      <c r="E763" s="12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</row>
    <row r="764">
      <c r="C764" s="15"/>
      <c r="D764" s="12"/>
      <c r="E764" s="12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</row>
    <row r="765">
      <c r="C765" s="15"/>
      <c r="D765" s="12"/>
      <c r="E765" s="12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</row>
    <row r="766">
      <c r="C766" s="15"/>
      <c r="D766" s="12"/>
      <c r="E766" s="12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</row>
    <row r="767">
      <c r="C767" s="15"/>
      <c r="D767" s="12"/>
      <c r="E767" s="12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</row>
    <row r="768">
      <c r="C768" s="15"/>
      <c r="D768" s="12"/>
      <c r="E768" s="12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</row>
    <row r="769">
      <c r="C769" s="15"/>
      <c r="D769" s="12"/>
      <c r="E769" s="12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</row>
    <row r="770">
      <c r="C770" s="15"/>
      <c r="D770" s="12"/>
      <c r="E770" s="12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</row>
    <row r="771">
      <c r="C771" s="15"/>
      <c r="D771" s="12"/>
      <c r="E771" s="12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</row>
    <row r="772">
      <c r="C772" s="15"/>
      <c r="D772" s="12"/>
      <c r="E772" s="12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</row>
    <row r="773">
      <c r="C773" s="15"/>
      <c r="D773" s="12"/>
      <c r="E773" s="12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</row>
    <row r="774">
      <c r="C774" s="15"/>
      <c r="D774" s="12"/>
      <c r="E774" s="12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</row>
    <row r="775">
      <c r="C775" s="15"/>
      <c r="D775" s="12"/>
      <c r="E775" s="12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</row>
    <row r="776">
      <c r="C776" s="15"/>
      <c r="D776" s="12"/>
      <c r="E776" s="12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</row>
    <row r="777">
      <c r="C777" s="15"/>
      <c r="D777" s="12"/>
      <c r="E777" s="12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</row>
    <row r="778">
      <c r="C778" s="15"/>
      <c r="D778" s="12"/>
      <c r="E778" s="12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</row>
    <row r="779">
      <c r="C779" s="15"/>
      <c r="D779" s="12"/>
      <c r="E779" s="12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</row>
    <row r="780">
      <c r="C780" s="15"/>
      <c r="D780" s="12"/>
      <c r="E780" s="12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</row>
    <row r="781">
      <c r="C781" s="15"/>
      <c r="D781" s="12"/>
      <c r="E781" s="12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</row>
    <row r="782">
      <c r="C782" s="15"/>
      <c r="D782" s="12"/>
      <c r="E782" s="12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</row>
    <row r="783">
      <c r="C783" s="15"/>
      <c r="D783" s="12"/>
      <c r="E783" s="12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</row>
    <row r="784">
      <c r="C784" s="15"/>
      <c r="D784" s="12"/>
      <c r="E784" s="12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</row>
    <row r="785">
      <c r="C785" s="15"/>
      <c r="D785" s="12"/>
      <c r="E785" s="12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</row>
    <row r="786">
      <c r="C786" s="15"/>
      <c r="D786" s="12"/>
      <c r="E786" s="12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</row>
    <row r="787">
      <c r="C787" s="15"/>
      <c r="D787" s="12"/>
      <c r="E787" s="12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</row>
    <row r="788">
      <c r="C788" s="15"/>
      <c r="D788" s="12"/>
      <c r="E788" s="12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</row>
    <row r="789">
      <c r="C789" s="15"/>
      <c r="D789" s="12"/>
      <c r="E789" s="12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</row>
    <row r="790">
      <c r="C790" s="15"/>
      <c r="D790" s="12"/>
      <c r="E790" s="12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</row>
    <row r="791">
      <c r="C791" s="15"/>
      <c r="D791" s="12"/>
      <c r="E791" s="12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</row>
    <row r="792">
      <c r="C792" s="15"/>
      <c r="D792" s="12"/>
      <c r="E792" s="12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</row>
    <row r="793">
      <c r="C793" s="15"/>
      <c r="D793" s="12"/>
      <c r="E793" s="12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</row>
    <row r="794">
      <c r="C794" s="15"/>
      <c r="D794" s="12"/>
      <c r="E794" s="12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</row>
    <row r="795">
      <c r="C795" s="15"/>
      <c r="D795" s="12"/>
      <c r="E795" s="12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</row>
    <row r="796">
      <c r="C796" s="15"/>
      <c r="D796" s="12"/>
      <c r="E796" s="12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</row>
    <row r="797">
      <c r="C797" s="15"/>
      <c r="D797" s="12"/>
      <c r="E797" s="12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</row>
    <row r="798">
      <c r="C798" s="15"/>
      <c r="D798" s="12"/>
      <c r="E798" s="12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</row>
    <row r="799">
      <c r="C799" s="15"/>
      <c r="D799" s="12"/>
      <c r="E799" s="12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</row>
    <row r="800">
      <c r="C800" s="15"/>
      <c r="D800" s="12"/>
      <c r="E800" s="12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</row>
    <row r="801">
      <c r="C801" s="15"/>
      <c r="D801" s="12"/>
      <c r="E801" s="12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</row>
    <row r="802">
      <c r="C802" s="15"/>
      <c r="D802" s="12"/>
      <c r="E802" s="12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</row>
    <row r="803">
      <c r="C803" s="15"/>
      <c r="D803" s="12"/>
      <c r="E803" s="12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</row>
    <row r="804">
      <c r="C804" s="15"/>
      <c r="D804" s="12"/>
      <c r="E804" s="12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</row>
    <row r="805">
      <c r="C805" s="15"/>
      <c r="D805" s="12"/>
      <c r="E805" s="12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</row>
    <row r="806">
      <c r="C806" s="15"/>
      <c r="D806" s="12"/>
      <c r="E806" s="12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</row>
    <row r="807">
      <c r="C807" s="15"/>
      <c r="D807" s="12"/>
      <c r="E807" s="12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</row>
    <row r="808">
      <c r="C808" s="15"/>
      <c r="D808" s="12"/>
      <c r="E808" s="12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</row>
    <row r="809">
      <c r="C809" s="15"/>
      <c r="D809" s="12"/>
      <c r="E809" s="12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</row>
    <row r="810">
      <c r="C810" s="15"/>
      <c r="D810" s="12"/>
      <c r="E810" s="12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</row>
    <row r="811">
      <c r="C811" s="15"/>
      <c r="D811" s="12"/>
      <c r="E811" s="12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</row>
    <row r="812">
      <c r="C812" s="15"/>
      <c r="D812" s="12"/>
      <c r="E812" s="12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</row>
    <row r="813">
      <c r="C813" s="15"/>
      <c r="D813" s="12"/>
      <c r="E813" s="12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</row>
    <row r="814">
      <c r="C814" s="15"/>
      <c r="D814" s="12"/>
      <c r="E814" s="12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</row>
    <row r="815">
      <c r="C815" s="15"/>
      <c r="D815" s="12"/>
      <c r="E815" s="12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</row>
    <row r="816">
      <c r="C816" s="15"/>
      <c r="D816" s="12"/>
      <c r="E816" s="12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</row>
    <row r="817">
      <c r="C817" s="15"/>
      <c r="D817" s="12"/>
      <c r="E817" s="12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</row>
    <row r="818">
      <c r="C818" s="15"/>
      <c r="D818" s="12"/>
      <c r="E818" s="12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</row>
    <row r="819">
      <c r="C819" s="15"/>
      <c r="D819" s="12"/>
      <c r="E819" s="12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</row>
    <row r="820">
      <c r="C820" s="15"/>
      <c r="D820" s="12"/>
      <c r="E820" s="12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</row>
    <row r="821">
      <c r="C821" s="15"/>
      <c r="D821" s="12"/>
      <c r="E821" s="12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</row>
    <row r="822">
      <c r="C822" s="15"/>
      <c r="D822" s="12"/>
      <c r="E822" s="12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</row>
    <row r="823">
      <c r="C823" s="15"/>
      <c r="D823" s="12"/>
      <c r="E823" s="12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</row>
    <row r="824">
      <c r="C824" s="15"/>
      <c r="D824" s="12"/>
      <c r="E824" s="12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</row>
    <row r="825">
      <c r="C825" s="15"/>
      <c r="D825" s="12"/>
      <c r="E825" s="12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</row>
    <row r="826">
      <c r="C826" s="15"/>
      <c r="D826" s="12"/>
      <c r="E826" s="12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</row>
    <row r="827">
      <c r="C827" s="15"/>
      <c r="D827" s="12"/>
      <c r="E827" s="12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</row>
    <row r="828">
      <c r="C828" s="15"/>
      <c r="D828" s="12"/>
      <c r="E828" s="12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</row>
    <row r="829">
      <c r="C829" s="15"/>
      <c r="D829" s="12"/>
      <c r="E829" s="12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</row>
    <row r="830">
      <c r="C830" s="15"/>
      <c r="D830" s="12"/>
      <c r="E830" s="12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</row>
    <row r="831">
      <c r="C831" s="15"/>
      <c r="D831" s="12"/>
      <c r="E831" s="12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</row>
    <row r="832">
      <c r="C832" s="15"/>
      <c r="D832" s="12"/>
      <c r="E832" s="12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</row>
    <row r="833">
      <c r="C833" s="15"/>
      <c r="D833" s="12"/>
      <c r="E833" s="12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</row>
    <row r="834">
      <c r="C834" s="15"/>
      <c r="D834" s="12"/>
      <c r="E834" s="12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</row>
    <row r="835">
      <c r="C835" s="15"/>
      <c r="D835" s="12"/>
      <c r="E835" s="12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</row>
    <row r="836">
      <c r="C836" s="15"/>
      <c r="D836" s="12"/>
      <c r="E836" s="12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</row>
    <row r="837">
      <c r="C837" s="15"/>
      <c r="D837" s="12"/>
      <c r="E837" s="12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</row>
    <row r="838">
      <c r="C838" s="15"/>
      <c r="D838" s="12"/>
      <c r="E838" s="12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</row>
    <row r="839">
      <c r="C839" s="15"/>
      <c r="D839" s="12"/>
      <c r="E839" s="12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</row>
    <row r="840">
      <c r="C840" s="15"/>
      <c r="D840" s="12"/>
      <c r="E840" s="12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</row>
    <row r="841">
      <c r="C841" s="15"/>
      <c r="D841" s="12"/>
      <c r="E841" s="12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</row>
    <row r="842">
      <c r="C842" s="15"/>
      <c r="D842" s="12"/>
      <c r="E842" s="12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</row>
    <row r="843">
      <c r="C843" s="15"/>
      <c r="D843" s="12"/>
      <c r="E843" s="12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</row>
    <row r="844">
      <c r="C844" s="15"/>
      <c r="D844" s="12"/>
      <c r="E844" s="12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</row>
    <row r="845">
      <c r="C845" s="15"/>
      <c r="D845" s="12"/>
      <c r="E845" s="12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</row>
    <row r="846">
      <c r="C846" s="15"/>
      <c r="D846" s="12"/>
      <c r="E846" s="12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</row>
    <row r="847">
      <c r="C847" s="15"/>
      <c r="D847" s="12"/>
      <c r="E847" s="12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</row>
    <row r="848">
      <c r="C848" s="15"/>
      <c r="D848" s="12"/>
      <c r="E848" s="12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</row>
    <row r="849">
      <c r="C849" s="15"/>
      <c r="D849" s="12"/>
      <c r="E849" s="12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</row>
    <row r="850">
      <c r="C850" s="15"/>
      <c r="D850" s="12"/>
      <c r="E850" s="12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</row>
    <row r="851">
      <c r="C851" s="15"/>
      <c r="D851" s="12"/>
      <c r="E851" s="12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</row>
    <row r="852">
      <c r="C852" s="15"/>
      <c r="D852" s="12"/>
      <c r="E852" s="12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</row>
    <row r="853">
      <c r="C853" s="15"/>
      <c r="D853" s="12"/>
      <c r="E853" s="12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</row>
    <row r="854">
      <c r="C854" s="15"/>
      <c r="D854" s="12"/>
      <c r="E854" s="12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</row>
    <row r="855">
      <c r="C855" s="15"/>
      <c r="D855" s="12"/>
      <c r="E855" s="12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</row>
    <row r="856">
      <c r="C856" s="15"/>
      <c r="D856" s="12"/>
      <c r="E856" s="12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</row>
    <row r="857">
      <c r="C857" s="15"/>
      <c r="D857" s="12"/>
      <c r="E857" s="12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</row>
    <row r="858">
      <c r="C858" s="15"/>
      <c r="D858" s="12"/>
      <c r="E858" s="12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</row>
    <row r="859">
      <c r="C859" s="15"/>
      <c r="D859" s="12"/>
      <c r="E859" s="12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</row>
    <row r="860">
      <c r="C860" s="15"/>
      <c r="D860" s="12"/>
      <c r="E860" s="12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</row>
    <row r="861">
      <c r="C861" s="15"/>
      <c r="D861" s="12"/>
      <c r="E861" s="12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</row>
    <row r="862">
      <c r="C862" s="15"/>
      <c r="D862" s="12"/>
      <c r="E862" s="12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</row>
    <row r="863">
      <c r="C863" s="15"/>
      <c r="D863" s="12"/>
      <c r="E863" s="12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</row>
    <row r="864">
      <c r="C864" s="15"/>
      <c r="D864" s="12"/>
      <c r="E864" s="12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</row>
    <row r="865">
      <c r="C865" s="15"/>
      <c r="D865" s="12"/>
      <c r="E865" s="12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</row>
    <row r="866">
      <c r="C866" s="15"/>
      <c r="D866" s="12"/>
      <c r="E866" s="12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</row>
    <row r="867">
      <c r="C867" s="15"/>
      <c r="D867" s="12"/>
      <c r="E867" s="12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</row>
    <row r="868">
      <c r="C868" s="15"/>
      <c r="D868" s="12"/>
      <c r="E868" s="12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</row>
    <row r="869">
      <c r="C869" s="15"/>
      <c r="D869" s="12"/>
      <c r="E869" s="12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</row>
    <row r="870">
      <c r="C870" s="15"/>
      <c r="D870" s="12"/>
      <c r="E870" s="12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</row>
    <row r="871">
      <c r="C871" s="15"/>
      <c r="D871" s="12"/>
      <c r="E871" s="12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</row>
    <row r="872">
      <c r="C872" s="15"/>
      <c r="D872" s="12"/>
      <c r="E872" s="12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</row>
    <row r="873">
      <c r="C873" s="15"/>
      <c r="D873" s="12"/>
      <c r="E873" s="12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</row>
    <row r="874">
      <c r="C874" s="15"/>
      <c r="D874" s="12"/>
      <c r="E874" s="12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</row>
    <row r="875">
      <c r="C875" s="15"/>
      <c r="D875" s="12"/>
      <c r="E875" s="12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</row>
    <row r="876">
      <c r="C876" s="15"/>
      <c r="D876" s="12"/>
      <c r="E876" s="12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</row>
    <row r="877">
      <c r="C877" s="15"/>
      <c r="D877" s="12"/>
      <c r="E877" s="12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</row>
    <row r="878">
      <c r="C878" s="15"/>
      <c r="D878" s="12"/>
      <c r="E878" s="12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</row>
    <row r="879">
      <c r="C879" s="15"/>
      <c r="D879" s="12"/>
      <c r="E879" s="12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</row>
    <row r="880">
      <c r="C880" s="15"/>
      <c r="D880" s="12"/>
      <c r="E880" s="12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</row>
    <row r="881">
      <c r="C881" s="15"/>
      <c r="D881" s="12"/>
      <c r="E881" s="12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</row>
    <row r="882">
      <c r="C882" s="15"/>
      <c r="D882" s="12"/>
      <c r="E882" s="12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</row>
    <row r="883">
      <c r="C883" s="15"/>
      <c r="D883" s="12"/>
      <c r="E883" s="12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</row>
    <row r="884">
      <c r="C884" s="15"/>
      <c r="D884" s="12"/>
      <c r="E884" s="12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</row>
    <row r="885">
      <c r="C885" s="15"/>
      <c r="D885" s="12"/>
      <c r="E885" s="12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</row>
    <row r="886">
      <c r="C886" s="15"/>
      <c r="D886" s="12"/>
      <c r="E886" s="12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</row>
    <row r="887">
      <c r="C887" s="15"/>
      <c r="D887" s="12"/>
      <c r="E887" s="12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</row>
    <row r="888">
      <c r="C888" s="15"/>
      <c r="D888" s="12"/>
      <c r="E888" s="12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</row>
    <row r="889">
      <c r="C889" s="15"/>
      <c r="D889" s="12"/>
      <c r="E889" s="12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</row>
    <row r="890">
      <c r="C890" s="15"/>
      <c r="D890" s="12"/>
      <c r="E890" s="12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</row>
    <row r="891">
      <c r="C891" s="15"/>
      <c r="D891" s="12"/>
      <c r="E891" s="12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</row>
    <row r="892">
      <c r="C892" s="15"/>
      <c r="D892" s="12"/>
      <c r="E892" s="12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</row>
    <row r="893">
      <c r="C893" s="15"/>
      <c r="D893" s="12"/>
      <c r="E893" s="12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</row>
    <row r="894">
      <c r="C894" s="15"/>
      <c r="D894" s="12"/>
      <c r="E894" s="12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</row>
    <row r="895">
      <c r="C895" s="15"/>
      <c r="D895" s="12"/>
      <c r="E895" s="12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</row>
    <row r="896">
      <c r="C896" s="15"/>
      <c r="D896" s="12"/>
      <c r="E896" s="12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</row>
    <row r="897">
      <c r="C897" s="15"/>
      <c r="D897" s="12"/>
      <c r="E897" s="12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</row>
    <row r="898">
      <c r="C898" s="15"/>
      <c r="D898" s="12"/>
      <c r="E898" s="12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</row>
    <row r="899">
      <c r="C899" s="15"/>
      <c r="D899" s="12"/>
      <c r="E899" s="12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</row>
    <row r="900">
      <c r="C900" s="15"/>
      <c r="D900" s="12"/>
      <c r="E900" s="12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</row>
    <row r="901">
      <c r="C901" s="15"/>
      <c r="D901" s="12"/>
      <c r="E901" s="12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</row>
    <row r="902">
      <c r="C902" s="15"/>
      <c r="D902" s="12"/>
      <c r="E902" s="12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</row>
    <row r="903">
      <c r="C903" s="15"/>
      <c r="D903" s="12"/>
      <c r="E903" s="12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</row>
    <row r="904">
      <c r="C904" s="15"/>
      <c r="D904" s="12"/>
      <c r="E904" s="12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</row>
    <row r="905">
      <c r="C905" s="15"/>
      <c r="D905" s="12"/>
      <c r="E905" s="12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</row>
    <row r="906">
      <c r="C906" s="15"/>
      <c r="D906" s="12"/>
      <c r="E906" s="12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</row>
    <row r="907">
      <c r="C907" s="15"/>
      <c r="D907" s="12"/>
      <c r="E907" s="12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</row>
    <row r="908">
      <c r="C908" s="15"/>
      <c r="D908" s="12"/>
      <c r="E908" s="12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</row>
    <row r="909">
      <c r="C909" s="15"/>
      <c r="D909" s="12"/>
      <c r="E909" s="12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</row>
    <row r="910">
      <c r="C910" s="15"/>
      <c r="D910" s="12"/>
      <c r="E910" s="12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</row>
    <row r="911">
      <c r="C911" s="15"/>
      <c r="D911" s="12"/>
      <c r="E911" s="12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</row>
    <row r="912">
      <c r="C912" s="15"/>
      <c r="D912" s="12"/>
      <c r="E912" s="12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</row>
    <row r="913">
      <c r="C913" s="15"/>
      <c r="D913" s="12"/>
      <c r="E913" s="12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</row>
    <row r="914">
      <c r="C914" s="15"/>
      <c r="D914" s="12"/>
      <c r="E914" s="12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</row>
    <row r="915">
      <c r="C915" s="15"/>
      <c r="D915" s="12"/>
      <c r="E915" s="12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</row>
    <row r="916">
      <c r="C916" s="15"/>
      <c r="D916" s="12"/>
      <c r="E916" s="12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</row>
    <row r="917">
      <c r="C917" s="15"/>
      <c r="D917" s="12"/>
      <c r="E917" s="12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</row>
    <row r="918">
      <c r="C918" s="15"/>
      <c r="D918" s="12"/>
      <c r="E918" s="12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</row>
    <row r="919">
      <c r="C919" s="15"/>
      <c r="D919" s="12"/>
      <c r="E919" s="12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</row>
    <row r="920">
      <c r="C920" s="15"/>
      <c r="D920" s="12"/>
      <c r="E920" s="12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</row>
    <row r="921">
      <c r="C921" s="15"/>
      <c r="D921" s="12"/>
      <c r="E921" s="12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</row>
    <row r="922">
      <c r="C922" s="15"/>
      <c r="D922" s="12"/>
      <c r="E922" s="12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</row>
    <row r="923">
      <c r="C923" s="15"/>
      <c r="D923" s="12"/>
      <c r="E923" s="12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</row>
    <row r="924">
      <c r="C924" s="15"/>
      <c r="D924" s="12"/>
      <c r="E924" s="12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</row>
    <row r="925">
      <c r="C925" s="15"/>
      <c r="D925" s="12"/>
      <c r="E925" s="12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</row>
    <row r="926">
      <c r="C926" s="15"/>
      <c r="D926" s="12"/>
      <c r="E926" s="12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</row>
    <row r="927">
      <c r="C927" s="15"/>
      <c r="D927" s="12"/>
      <c r="E927" s="12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</row>
    <row r="928">
      <c r="C928" s="15"/>
      <c r="D928" s="12"/>
      <c r="E928" s="12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</row>
    <row r="929">
      <c r="C929" s="15"/>
      <c r="D929" s="12"/>
      <c r="E929" s="12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</row>
    <row r="930">
      <c r="C930" s="15"/>
      <c r="D930" s="12"/>
      <c r="E930" s="12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</row>
    <row r="931">
      <c r="C931" s="15"/>
      <c r="D931" s="12"/>
      <c r="E931" s="12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</row>
    <row r="932">
      <c r="C932" s="15"/>
      <c r="D932" s="12"/>
      <c r="E932" s="12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</row>
    <row r="933">
      <c r="C933" s="15"/>
      <c r="D933" s="12"/>
      <c r="E933" s="12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</row>
    <row r="934">
      <c r="C934" s="15"/>
      <c r="D934" s="12"/>
      <c r="E934" s="12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</row>
    <row r="935">
      <c r="C935" s="15"/>
      <c r="D935" s="12"/>
      <c r="E935" s="12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</row>
    <row r="936">
      <c r="C936" s="15"/>
      <c r="D936" s="12"/>
      <c r="E936" s="12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</row>
    <row r="937">
      <c r="C937" s="15"/>
      <c r="D937" s="12"/>
      <c r="E937" s="12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</row>
    <row r="938">
      <c r="C938" s="15"/>
      <c r="D938" s="12"/>
      <c r="E938" s="12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</row>
    <row r="939">
      <c r="C939" s="15"/>
      <c r="D939" s="12"/>
      <c r="E939" s="12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</row>
    <row r="940">
      <c r="C940" s="15"/>
      <c r="D940" s="12"/>
      <c r="E940" s="12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</row>
    <row r="941">
      <c r="C941" s="15"/>
      <c r="D941" s="12"/>
      <c r="E941" s="12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</row>
    <row r="942">
      <c r="C942" s="15"/>
      <c r="D942" s="12"/>
      <c r="E942" s="12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</row>
    <row r="943">
      <c r="C943" s="15"/>
      <c r="D943" s="12"/>
      <c r="E943" s="12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</row>
    <row r="944">
      <c r="C944" s="15"/>
      <c r="D944" s="12"/>
      <c r="E944" s="12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</row>
    <row r="945">
      <c r="C945" s="15"/>
      <c r="D945" s="12"/>
      <c r="E945" s="12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</row>
    <row r="946">
      <c r="C946" s="15"/>
      <c r="D946" s="12"/>
      <c r="E946" s="12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</row>
    <row r="947">
      <c r="C947" s="15"/>
      <c r="D947" s="12"/>
      <c r="E947" s="12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</row>
    <row r="948">
      <c r="C948" s="15"/>
      <c r="D948" s="12"/>
      <c r="E948" s="12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</row>
    <row r="949">
      <c r="C949" s="15"/>
      <c r="D949" s="12"/>
      <c r="E949" s="12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</row>
    <row r="950">
      <c r="C950" s="15"/>
      <c r="D950" s="12"/>
      <c r="E950" s="12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</row>
    <row r="951">
      <c r="C951" s="15"/>
      <c r="D951" s="12"/>
      <c r="E951" s="12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</row>
    <row r="952">
      <c r="C952" s="15"/>
      <c r="D952" s="12"/>
      <c r="E952" s="12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</row>
    <row r="953">
      <c r="C953" s="15"/>
      <c r="D953" s="12"/>
      <c r="E953" s="12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</row>
    <row r="954">
      <c r="C954" s="15"/>
      <c r="D954" s="12"/>
      <c r="E954" s="12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</row>
    <row r="955">
      <c r="C955" s="15"/>
      <c r="D955" s="12"/>
      <c r="E955" s="12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</row>
    <row r="956">
      <c r="C956" s="15"/>
      <c r="D956" s="12"/>
      <c r="E956" s="12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</row>
    <row r="957">
      <c r="C957" s="15"/>
      <c r="D957" s="12"/>
      <c r="E957" s="12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</row>
    <row r="958">
      <c r="C958" s="15"/>
      <c r="D958" s="12"/>
      <c r="E958" s="12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</row>
    <row r="959">
      <c r="C959" s="15"/>
      <c r="D959" s="12"/>
      <c r="E959" s="12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</row>
    <row r="960">
      <c r="C960" s="15"/>
      <c r="D960" s="12"/>
      <c r="E960" s="12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</row>
    <row r="961">
      <c r="C961" s="15"/>
      <c r="D961" s="12"/>
      <c r="E961" s="12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</row>
    <row r="962">
      <c r="C962" s="15"/>
      <c r="D962" s="12"/>
      <c r="E962" s="12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</row>
    <row r="963">
      <c r="C963" s="15"/>
      <c r="D963" s="12"/>
      <c r="E963" s="12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</row>
    <row r="964">
      <c r="C964" s="15"/>
      <c r="D964" s="12"/>
      <c r="E964" s="12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</row>
    <row r="965">
      <c r="C965" s="15"/>
      <c r="D965" s="12"/>
      <c r="E965" s="12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</row>
    <row r="966">
      <c r="C966" s="15"/>
      <c r="D966" s="12"/>
      <c r="E966" s="12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</row>
    <row r="967">
      <c r="C967" s="15"/>
      <c r="D967" s="12"/>
      <c r="E967" s="12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</row>
    <row r="968">
      <c r="C968" s="15"/>
      <c r="D968" s="12"/>
      <c r="E968" s="12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</row>
    <row r="969">
      <c r="C969" s="15"/>
      <c r="D969" s="12"/>
      <c r="E969" s="12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</row>
    <row r="970">
      <c r="C970" s="15"/>
      <c r="D970" s="12"/>
      <c r="E970" s="12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</row>
    <row r="971">
      <c r="C971" s="15"/>
      <c r="D971" s="12"/>
      <c r="E971" s="12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</row>
    <row r="972">
      <c r="C972" s="15"/>
      <c r="D972" s="12"/>
      <c r="E972" s="12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</row>
    <row r="973">
      <c r="C973" s="15"/>
      <c r="D973" s="12"/>
      <c r="E973" s="12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</row>
    <row r="974">
      <c r="C974" s="15"/>
      <c r="D974" s="12"/>
      <c r="E974" s="12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</row>
    <row r="975">
      <c r="C975" s="15"/>
      <c r="D975" s="12"/>
      <c r="E975" s="12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</row>
    <row r="976">
      <c r="C976" s="15"/>
      <c r="D976" s="12"/>
      <c r="E976" s="12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</row>
    <row r="977">
      <c r="C977" s="15"/>
      <c r="D977" s="12"/>
      <c r="E977" s="12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</row>
    <row r="978">
      <c r="C978" s="15"/>
      <c r="D978" s="12"/>
      <c r="E978" s="12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</row>
    <row r="979">
      <c r="C979" s="15"/>
      <c r="D979" s="12"/>
      <c r="E979" s="12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</row>
    <row r="980">
      <c r="C980" s="15"/>
      <c r="D980" s="12"/>
      <c r="E980" s="12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</row>
    <row r="981">
      <c r="C981" s="15"/>
      <c r="D981" s="12"/>
      <c r="E981" s="12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</row>
    <row r="982">
      <c r="C982" s="15"/>
      <c r="D982" s="12"/>
      <c r="E982" s="12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</row>
    <row r="983">
      <c r="C983" s="15"/>
      <c r="D983" s="12"/>
      <c r="E983" s="12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</row>
    <row r="984">
      <c r="C984" s="15"/>
      <c r="D984" s="12"/>
      <c r="E984" s="12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</row>
    <row r="985">
      <c r="C985" s="15"/>
      <c r="D985" s="12"/>
      <c r="E985" s="12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</row>
    <row r="986">
      <c r="C986" s="15"/>
      <c r="D986" s="12"/>
      <c r="E986" s="12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</row>
    <row r="987">
      <c r="C987" s="15"/>
      <c r="D987" s="12"/>
      <c r="E987" s="12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</row>
    <row r="988">
      <c r="C988" s="15"/>
      <c r="D988" s="12"/>
      <c r="E988" s="12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</row>
    <row r="989">
      <c r="C989" s="15"/>
      <c r="D989" s="12"/>
      <c r="E989" s="12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</row>
    <row r="990">
      <c r="C990" s="15"/>
      <c r="D990" s="12"/>
      <c r="E990" s="12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</row>
    <row r="991">
      <c r="C991" s="15"/>
      <c r="D991" s="12"/>
      <c r="E991" s="12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</row>
    <row r="992">
      <c r="C992" s="15"/>
      <c r="D992" s="12"/>
      <c r="E992" s="12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</row>
    <row r="993">
      <c r="C993" s="15"/>
      <c r="D993" s="12"/>
      <c r="E993" s="12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</row>
    <row r="994">
      <c r="C994" s="15"/>
      <c r="D994" s="12"/>
      <c r="E994" s="12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</row>
    <row r="995">
      <c r="C995" s="15"/>
      <c r="D995" s="12"/>
      <c r="E995" s="12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</row>
    <row r="996">
      <c r="C996" s="15"/>
      <c r="D996" s="12"/>
      <c r="E996" s="12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</row>
    <row r="997">
      <c r="C997" s="15"/>
      <c r="D997" s="12"/>
      <c r="E997" s="12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</row>
    <row r="998">
      <c r="C998" s="15"/>
      <c r="D998" s="12"/>
      <c r="E998" s="12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</row>
    <row r="999">
      <c r="C999" s="15"/>
      <c r="D999" s="12"/>
      <c r="E999" s="12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</row>
    <row r="1000">
      <c r="C1000" s="15"/>
      <c r="D1000" s="12"/>
      <c r="E1000" s="12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</row>
    <row r="1001">
      <c r="C1001" s="15"/>
      <c r="D1001" s="12"/>
      <c r="E1001" s="12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</row>
    <row r="1002">
      <c r="C1002" s="15"/>
      <c r="D1002" s="12"/>
      <c r="E1002" s="12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</row>
    <row r="1003">
      <c r="C1003" s="15"/>
      <c r="D1003" s="12"/>
      <c r="E1003" s="12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</row>
    <row r="1004">
      <c r="C1004" s="15"/>
      <c r="D1004" s="12"/>
      <c r="E1004" s="12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</row>
    <row r="1005">
      <c r="C1005" s="15"/>
      <c r="D1005" s="12"/>
      <c r="E1005" s="12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</row>
    <row r="1006">
      <c r="C1006" s="15"/>
      <c r="D1006" s="12"/>
      <c r="E1006" s="12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</row>
    <row r="1007">
      <c r="C1007" s="15"/>
      <c r="D1007" s="12"/>
      <c r="E1007" s="12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</row>
    <row r="1008">
      <c r="C1008" s="15"/>
      <c r="D1008" s="12"/>
      <c r="E1008" s="12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</row>
    <row r="1009">
      <c r="C1009" s="15"/>
      <c r="D1009" s="12"/>
      <c r="E1009" s="12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</row>
    <row r="1010">
      <c r="C1010" s="15"/>
      <c r="D1010" s="12"/>
      <c r="E1010" s="12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</row>
    <row r="1011">
      <c r="C1011" s="15"/>
      <c r="D1011" s="12"/>
      <c r="E1011" s="12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</row>
    <row r="1012">
      <c r="C1012" s="15"/>
      <c r="D1012" s="12"/>
      <c r="E1012" s="12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</row>
    <row r="1013">
      <c r="C1013" s="15"/>
      <c r="D1013" s="12"/>
      <c r="E1013" s="12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</row>
    <row r="1014">
      <c r="C1014" s="15"/>
      <c r="D1014" s="12"/>
      <c r="E1014" s="12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</row>
    <row r="1015">
      <c r="C1015" s="15"/>
      <c r="D1015" s="12"/>
      <c r="E1015" s="12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</row>
    <row r="1016">
      <c r="C1016" s="15"/>
      <c r="D1016" s="12"/>
      <c r="E1016" s="12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</row>
    <row r="1017">
      <c r="C1017" s="15"/>
      <c r="D1017" s="12"/>
      <c r="E1017" s="12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</row>
    <row r="1018">
      <c r="C1018" s="15"/>
      <c r="D1018" s="12"/>
      <c r="E1018" s="12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</row>
    <row r="1019">
      <c r="C1019" s="15"/>
      <c r="D1019" s="12"/>
      <c r="E1019" s="12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</row>
    <row r="1020">
      <c r="C1020" s="15"/>
      <c r="D1020" s="12"/>
      <c r="E1020" s="12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</row>
    <row r="1021">
      <c r="C1021" s="15"/>
      <c r="D1021" s="12"/>
      <c r="E1021" s="12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</row>
    <row r="1022">
      <c r="C1022" s="15"/>
      <c r="D1022" s="12"/>
      <c r="E1022" s="12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</row>
    <row r="1023">
      <c r="C1023" s="15"/>
      <c r="D1023" s="12"/>
      <c r="E1023" s="12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</row>
    <row r="1024">
      <c r="C1024" s="15"/>
      <c r="D1024" s="12"/>
      <c r="E1024" s="12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</row>
    <row r="1025">
      <c r="C1025" s="15"/>
      <c r="D1025" s="12"/>
      <c r="E1025" s="12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</row>
    <row r="1026">
      <c r="C1026" s="15"/>
      <c r="D1026" s="12"/>
      <c r="E1026" s="12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</row>
    <row r="1027">
      <c r="C1027" s="15"/>
      <c r="D1027" s="12"/>
      <c r="E1027" s="12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</row>
    <row r="1028">
      <c r="C1028" s="15"/>
      <c r="D1028" s="12"/>
      <c r="E1028" s="12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</row>
    <row r="1029">
      <c r="C1029" s="15"/>
      <c r="D1029" s="12"/>
      <c r="E1029" s="12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</row>
    <row r="1030">
      <c r="C1030" s="15"/>
      <c r="D1030" s="12"/>
      <c r="E1030" s="12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</row>
    <row r="1031">
      <c r="C1031" s="15"/>
      <c r="D1031" s="12"/>
      <c r="E1031" s="12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</row>
    <row r="1032">
      <c r="C1032" s="15"/>
      <c r="D1032" s="12"/>
      <c r="E1032" s="12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</row>
    <row r="1033">
      <c r="C1033" s="15"/>
      <c r="D1033" s="12"/>
      <c r="E1033" s="12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</row>
    <row r="1034">
      <c r="C1034" s="15"/>
      <c r="D1034" s="12"/>
      <c r="E1034" s="12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</row>
    <row r="1035">
      <c r="C1035" s="15"/>
      <c r="D1035" s="12"/>
      <c r="E1035" s="12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</row>
    <row r="1036">
      <c r="C1036" s="15"/>
      <c r="D1036" s="12"/>
      <c r="E1036" s="12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</row>
    <row r="1037">
      <c r="C1037" s="15"/>
      <c r="D1037" s="12"/>
      <c r="E1037" s="12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</row>
    <row r="1038">
      <c r="C1038" s="15"/>
      <c r="D1038" s="12"/>
      <c r="E1038" s="12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</row>
    <row r="1039">
      <c r="C1039" s="15"/>
      <c r="D1039" s="12"/>
      <c r="E1039" s="12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</row>
    <row r="1040">
      <c r="C1040" s="15"/>
      <c r="D1040" s="12"/>
      <c r="E1040" s="12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</row>
    <row r="1041">
      <c r="C1041" s="15"/>
      <c r="D1041" s="12"/>
      <c r="E1041" s="12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</row>
    <row r="1042">
      <c r="C1042" s="15"/>
      <c r="D1042" s="12"/>
      <c r="E1042" s="12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</row>
    <row r="1043">
      <c r="C1043" s="15"/>
      <c r="D1043" s="12"/>
      <c r="E1043" s="12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</row>
    <row r="1044">
      <c r="C1044" s="15"/>
      <c r="D1044" s="12"/>
      <c r="E1044" s="12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</row>
    <row r="1045">
      <c r="C1045" s="15"/>
      <c r="D1045" s="12"/>
      <c r="E1045" s="12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</row>
    <row r="1046">
      <c r="C1046" s="15"/>
      <c r="D1046" s="12"/>
      <c r="E1046" s="12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</row>
    <row r="1047">
      <c r="C1047" s="15"/>
      <c r="D1047" s="12"/>
      <c r="E1047" s="12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</row>
    <row r="1048">
      <c r="C1048" s="15"/>
      <c r="D1048" s="12"/>
      <c r="E1048" s="12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</row>
    <row r="1049">
      <c r="C1049" s="15"/>
      <c r="D1049" s="12"/>
      <c r="E1049" s="12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</row>
    <row r="1050">
      <c r="C1050" s="15"/>
      <c r="D1050" s="12"/>
      <c r="E1050" s="12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</row>
    <row r="1051">
      <c r="C1051" s="15"/>
      <c r="D1051" s="12"/>
      <c r="E1051" s="12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</row>
    <row r="1052">
      <c r="C1052" s="15"/>
      <c r="D1052" s="12"/>
      <c r="E1052" s="12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</row>
    <row r="1053">
      <c r="C1053" s="15"/>
      <c r="D1053" s="12"/>
      <c r="E1053" s="12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</row>
    <row r="1054">
      <c r="C1054" s="15"/>
      <c r="D1054" s="12"/>
      <c r="E1054" s="12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</row>
    <row r="1055">
      <c r="C1055" s="15"/>
      <c r="D1055" s="12"/>
      <c r="E1055" s="12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</row>
    <row r="1056">
      <c r="C1056" s="15"/>
      <c r="D1056" s="12"/>
      <c r="E1056" s="12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</row>
    <row r="1057">
      <c r="C1057" s="15"/>
      <c r="D1057" s="12"/>
      <c r="E1057" s="12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</row>
    <row r="1058">
      <c r="C1058" s="15"/>
      <c r="D1058" s="12"/>
      <c r="E1058" s="12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</row>
    <row r="1059">
      <c r="C1059" s="15"/>
      <c r="D1059" s="12"/>
      <c r="E1059" s="12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</row>
    <row r="1060">
      <c r="C1060" s="15"/>
      <c r="D1060" s="12"/>
      <c r="E1060" s="12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</row>
    <row r="1061">
      <c r="C1061" s="15"/>
      <c r="D1061" s="12"/>
      <c r="E1061" s="12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</row>
    <row r="1062">
      <c r="C1062" s="15"/>
      <c r="D1062" s="12"/>
      <c r="E1062" s="12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</row>
    <row r="1063">
      <c r="C1063" s="15"/>
      <c r="D1063" s="12"/>
      <c r="E1063" s="12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</row>
    <row r="1064">
      <c r="C1064" s="15"/>
      <c r="D1064" s="12"/>
      <c r="E1064" s="12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</row>
    <row r="1065">
      <c r="C1065" s="15"/>
      <c r="D1065" s="12"/>
      <c r="E1065" s="12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</row>
    <row r="1066">
      <c r="C1066" s="15"/>
      <c r="D1066" s="12"/>
      <c r="E1066" s="12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</row>
    <row r="1067">
      <c r="C1067" s="15"/>
      <c r="D1067" s="12"/>
      <c r="E1067" s="12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</row>
    <row r="1068">
      <c r="C1068" s="15"/>
      <c r="D1068" s="12"/>
      <c r="E1068" s="12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</row>
    <row r="1069">
      <c r="C1069" s="15"/>
      <c r="D1069" s="12"/>
      <c r="E1069" s="12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</row>
    <row r="1070">
      <c r="C1070" s="15"/>
      <c r="D1070" s="12"/>
      <c r="E1070" s="12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</row>
    <row r="1071">
      <c r="C1071" s="15"/>
      <c r="D1071" s="12"/>
      <c r="E1071" s="12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</row>
    <row r="1072">
      <c r="C1072" s="15"/>
      <c r="D1072" s="12"/>
      <c r="E1072" s="12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</row>
    <row r="1073">
      <c r="C1073" s="15"/>
      <c r="D1073" s="12"/>
      <c r="E1073" s="12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</row>
    <row r="1074">
      <c r="C1074" s="15"/>
      <c r="D1074" s="12"/>
      <c r="E1074" s="12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</row>
    <row r="1075">
      <c r="C1075" s="15"/>
      <c r="D1075" s="12"/>
      <c r="E1075" s="12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</row>
    <row r="1076">
      <c r="C1076" s="15"/>
      <c r="D1076" s="12"/>
      <c r="E1076" s="12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</row>
    <row r="1077">
      <c r="C1077" s="15"/>
      <c r="D1077" s="12"/>
      <c r="E1077" s="12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</row>
    <row r="1078">
      <c r="C1078" s="15"/>
      <c r="D1078" s="12"/>
      <c r="E1078" s="12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</row>
    <row r="1079">
      <c r="C1079" s="15"/>
      <c r="D1079" s="12"/>
      <c r="E1079" s="12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</row>
    <row r="1080">
      <c r="C1080" s="15"/>
      <c r="D1080" s="12"/>
      <c r="E1080" s="12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</row>
    <row r="1081">
      <c r="C1081" s="15"/>
      <c r="D1081" s="12"/>
      <c r="E1081" s="12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</row>
    <row r="1082">
      <c r="C1082" s="15"/>
      <c r="D1082" s="12"/>
      <c r="E1082" s="12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</row>
    <row r="1083">
      <c r="C1083" s="15"/>
      <c r="D1083" s="12"/>
      <c r="E1083" s="12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</row>
    <row r="1084">
      <c r="C1084" s="15"/>
      <c r="D1084" s="12"/>
      <c r="E1084" s="12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</row>
    <row r="1085">
      <c r="C1085" s="15"/>
      <c r="D1085" s="12"/>
      <c r="E1085" s="12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</row>
    <row r="1086">
      <c r="C1086" s="15"/>
      <c r="D1086" s="12"/>
      <c r="E1086" s="12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</row>
    <row r="1087">
      <c r="C1087" s="15"/>
      <c r="D1087" s="12"/>
      <c r="E1087" s="12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</row>
    <row r="1088">
      <c r="C1088" s="15"/>
      <c r="D1088" s="12"/>
      <c r="E1088" s="12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</row>
    <row r="1089">
      <c r="C1089" s="15"/>
      <c r="D1089" s="12"/>
      <c r="E1089" s="12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</row>
    <row r="1090">
      <c r="C1090" s="15"/>
      <c r="D1090" s="12"/>
      <c r="E1090" s="12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</row>
    <row r="1091">
      <c r="C1091" s="15"/>
      <c r="D1091" s="12"/>
      <c r="E1091" s="12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</row>
    <row r="1092">
      <c r="C1092" s="15"/>
      <c r="D1092" s="12"/>
      <c r="E1092" s="12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</row>
    <row r="1093">
      <c r="C1093" s="15"/>
      <c r="D1093" s="12"/>
      <c r="E1093" s="12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</row>
    <row r="1094">
      <c r="C1094" s="15"/>
      <c r="D1094" s="12"/>
      <c r="E1094" s="12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</row>
    <row r="1095">
      <c r="C1095" s="15"/>
      <c r="D1095" s="12"/>
      <c r="E1095" s="12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</row>
    <row r="1096">
      <c r="C1096" s="15"/>
      <c r="D1096" s="12"/>
      <c r="E1096" s="12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</row>
    <row r="1097">
      <c r="C1097" s="15"/>
      <c r="D1097" s="12"/>
      <c r="E1097" s="12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</row>
    <row r="1098">
      <c r="C1098" s="15"/>
      <c r="D1098" s="12"/>
      <c r="E1098" s="12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</row>
    <row r="1099">
      <c r="C1099" s="15"/>
      <c r="D1099" s="12"/>
      <c r="E1099" s="12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</row>
    <row r="1100">
      <c r="C1100" s="15"/>
      <c r="D1100" s="12"/>
      <c r="E1100" s="12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</row>
    <row r="1101">
      <c r="C1101" s="15"/>
      <c r="D1101" s="12"/>
      <c r="E1101" s="12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</row>
    <row r="1102">
      <c r="C1102" s="15"/>
      <c r="D1102" s="12"/>
      <c r="E1102" s="12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</row>
    <row r="1103">
      <c r="C1103" s="15"/>
      <c r="D1103" s="12"/>
      <c r="E1103" s="12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</row>
    <row r="1104">
      <c r="C1104" s="15"/>
      <c r="D1104" s="12"/>
      <c r="E1104" s="12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</row>
    <row r="1105">
      <c r="C1105" s="15"/>
      <c r="D1105" s="12"/>
      <c r="E1105" s="12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</row>
    <row r="1106">
      <c r="C1106" s="15"/>
      <c r="D1106" s="12"/>
      <c r="E1106" s="12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</row>
    <row r="1107">
      <c r="C1107" s="15"/>
      <c r="D1107" s="12"/>
      <c r="E1107" s="12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</row>
    <row r="1108">
      <c r="C1108" s="15"/>
      <c r="D1108" s="12"/>
      <c r="E1108" s="12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</row>
    <row r="1109">
      <c r="C1109" s="15"/>
      <c r="D1109" s="12"/>
      <c r="E1109" s="12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</row>
    <row r="1110">
      <c r="C1110" s="15"/>
      <c r="D1110" s="12"/>
      <c r="E1110" s="12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</row>
    <row r="1111">
      <c r="C1111" s="15"/>
      <c r="D1111" s="12"/>
      <c r="E1111" s="12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</row>
    <row r="1112">
      <c r="C1112" s="15"/>
      <c r="D1112" s="12"/>
      <c r="E1112" s="12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</row>
    <row r="1113">
      <c r="C1113" s="15"/>
      <c r="D1113" s="12"/>
      <c r="E1113" s="12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</row>
    <row r="1114">
      <c r="C1114" s="15"/>
      <c r="D1114" s="12"/>
      <c r="E1114" s="12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</row>
    <row r="1115">
      <c r="C1115" s="15"/>
      <c r="D1115" s="12"/>
      <c r="E1115" s="12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</row>
    <row r="1116">
      <c r="C1116" s="15"/>
      <c r="D1116" s="12"/>
      <c r="E1116" s="12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</row>
    <row r="1117">
      <c r="C1117" s="15"/>
      <c r="D1117" s="12"/>
      <c r="E1117" s="12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</row>
    <row r="1118">
      <c r="C1118" s="15"/>
      <c r="D1118" s="12"/>
      <c r="E1118" s="12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</row>
    <row r="1119">
      <c r="C1119" s="15"/>
      <c r="D1119" s="12"/>
      <c r="E1119" s="12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</row>
    <row r="1120">
      <c r="C1120" s="15"/>
      <c r="D1120" s="12"/>
      <c r="E1120" s="12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</row>
    <row r="1121">
      <c r="C1121" s="15"/>
      <c r="D1121" s="12"/>
      <c r="E1121" s="12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</row>
    <row r="1122">
      <c r="C1122" s="15"/>
      <c r="D1122" s="12"/>
      <c r="E1122" s="12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</row>
    <row r="1123">
      <c r="C1123" s="15"/>
      <c r="D1123" s="12"/>
      <c r="E1123" s="12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</row>
    <row r="1124">
      <c r="C1124" s="15"/>
      <c r="D1124" s="12"/>
      <c r="E1124" s="12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</row>
    <row r="1125">
      <c r="C1125" s="15"/>
      <c r="D1125" s="12"/>
      <c r="E1125" s="12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</row>
    <row r="1126">
      <c r="C1126" s="15"/>
      <c r="D1126" s="12"/>
      <c r="E1126" s="12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</row>
    <row r="1127">
      <c r="C1127" s="15"/>
      <c r="D1127" s="12"/>
      <c r="E1127" s="12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</row>
    <row r="1128">
      <c r="C1128" s="15"/>
      <c r="D1128" s="12"/>
      <c r="E1128" s="12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</row>
    <row r="1129">
      <c r="C1129" s="15"/>
      <c r="D1129" s="12"/>
      <c r="E1129" s="12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</row>
    <row r="1130">
      <c r="C1130" s="15"/>
      <c r="D1130" s="12"/>
      <c r="E1130" s="12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</row>
    <row r="1131">
      <c r="C1131" s="15"/>
      <c r="D1131" s="12"/>
      <c r="E1131" s="12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</row>
    <row r="1132">
      <c r="C1132" s="15"/>
      <c r="D1132" s="12"/>
      <c r="E1132" s="12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</row>
    <row r="1133">
      <c r="C1133" s="15"/>
      <c r="D1133" s="12"/>
      <c r="E1133" s="12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</row>
    <row r="1134">
      <c r="C1134" s="15"/>
      <c r="D1134" s="12"/>
      <c r="E1134" s="12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</row>
    <row r="1135">
      <c r="C1135" s="15"/>
      <c r="D1135" s="12"/>
      <c r="E1135" s="12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</row>
    <row r="1136">
      <c r="C1136" s="15"/>
      <c r="D1136" s="12"/>
      <c r="E1136" s="12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</row>
    <row r="1137">
      <c r="C1137" s="15"/>
      <c r="D1137" s="12"/>
      <c r="E1137" s="12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</row>
    <row r="1138">
      <c r="C1138" s="15"/>
      <c r="D1138" s="12"/>
      <c r="E1138" s="12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</row>
    <row r="1139">
      <c r="C1139" s="15"/>
      <c r="D1139" s="12"/>
      <c r="E1139" s="12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</row>
    <row r="1140">
      <c r="C1140" s="15"/>
      <c r="D1140" s="12"/>
      <c r="E1140" s="12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</row>
    <row r="1141">
      <c r="C1141" s="15"/>
      <c r="D1141" s="12"/>
      <c r="E1141" s="12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</row>
    <row r="1142">
      <c r="C1142" s="15"/>
      <c r="D1142" s="12"/>
      <c r="E1142" s="12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</row>
    <row r="1143">
      <c r="C1143" s="15"/>
      <c r="D1143" s="12"/>
      <c r="E1143" s="12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</row>
    <row r="1144">
      <c r="C1144" s="15"/>
      <c r="D1144" s="12"/>
      <c r="E1144" s="12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</row>
    <row r="1145">
      <c r="C1145" s="15"/>
      <c r="D1145" s="12"/>
      <c r="E1145" s="12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</row>
    <row r="1146">
      <c r="C1146" s="15"/>
      <c r="D1146" s="12"/>
      <c r="E1146" s="12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</row>
    <row r="1147">
      <c r="C1147" s="15"/>
      <c r="D1147" s="12"/>
      <c r="E1147" s="12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</row>
    <row r="1148">
      <c r="C1148" s="15"/>
      <c r="D1148" s="12"/>
      <c r="E1148" s="12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</row>
    <row r="1149">
      <c r="C1149" s="15"/>
      <c r="D1149" s="12"/>
      <c r="E1149" s="12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</row>
    <row r="1150">
      <c r="C1150" s="15"/>
      <c r="D1150" s="12"/>
      <c r="E1150" s="12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</row>
    <row r="1151">
      <c r="C1151" s="15"/>
      <c r="D1151" s="12"/>
      <c r="E1151" s="12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</row>
    <row r="1152">
      <c r="C1152" s="15"/>
      <c r="D1152" s="12"/>
      <c r="E1152" s="12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</row>
    <row r="1153">
      <c r="C1153" s="15"/>
      <c r="D1153" s="12"/>
      <c r="E1153" s="12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</row>
    <row r="1154">
      <c r="C1154" s="15"/>
      <c r="D1154" s="12"/>
      <c r="E1154" s="12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</row>
    <row r="1155">
      <c r="C1155" s="15"/>
      <c r="D1155" s="12"/>
      <c r="E1155" s="12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</row>
    <row r="1156">
      <c r="C1156" s="15"/>
      <c r="D1156" s="12"/>
      <c r="E1156" s="12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</row>
    <row r="1157">
      <c r="C1157" s="15"/>
      <c r="D1157" s="12"/>
      <c r="E1157" s="12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</row>
    <row r="1158">
      <c r="C1158" s="15"/>
      <c r="D1158" s="12"/>
      <c r="E1158" s="12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</row>
    <row r="1159">
      <c r="C1159" s="15"/>
      <c r="D1159" s="12"/>
      <c r="E1159" s="12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</row>
    <row r="1160">
      <c r="C1160" s="15"/>
      <c r="D1160" s="12"/>
      <c r="E1160" s="12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</row>
    <row r="1161">
      <c r="C1161" s="15"/>
      <c r="D1161" s="12"/>
      <c r="E1161" s="12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</row>
    <row r="1162">
      <c r="C1162" s="15"/>
      <c r="D1162" s="12"/>
      <c r="E1162" s="12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</row>
    <row r="1163">
      <c r="C1163" s="15"/>
      <c r="D1163" s="12"/>
      <c r="E1163" s="12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</row>
    <row r="1164">
      <c r="C1164" s="15"/>
      <c r="D1164" s="12"/>
      <c r="E1164" s="12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</row>
    <row r="1165">
      <c r="C1165" s="15"/>
      <c r="D1165" s="12"/>
      <c r="E1165" s="12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</row>
    <row r="1166">
      <c r="C1166" s="15"/>
      <c r="D1166" s="12"/>
      <c r="E1166" s="12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</row>
    <row r="1167">
      <c r="C1167" s="15"/>
      <c r="D1167" s="12"/>
      <c r="E1167" s="12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</row>
    <row r="1168">
      <c r="C1168" s="15"/>
      <c r="D1168" s="12"/>
      <c r="E1168" s="12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</row>
    <row r="1169">
      <c r="C1169" s="15"/>
      <c r="D1169" s="12"/>
      <c r="E1169" s="12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</row>
    <row r="1170">
      <c r="C1170" s="15"/>
      <c r="D1170" s="12"/>
      <c r="E1170" s="12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</row>
    <row r="1171">
      <c r="C1171" s="15"/>
      <c r="D1171" s="12"/>
      <c r="E1171" s="12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</row>
    <row r="1172">
      <c r="C1172" s="15"/>
      <c r="D1172" s="12"/>
      <c r="E1172" s="12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</row>
    <row r="1173">
      <c r="C1173" s="15"/>
      <c r="D1173" s="12"/>
      <c r="E1173" s="12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</row>
    <row r="1174">
      <c r="C1174" s="15"/>
      <c r="D1174" s="12"/>
      <c r="E1174" s="12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</row>
    <row r="1175">
      <c r="C1175" s="15"/>
      <c r="D1175" s="12"/>
      <c r="E1175" s="12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</row>
    <row r="1176">
      <c r="C1176" s="15"/>
      <c r="D1176" s="12"/>
      <c r="E1176" s="12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</row>
    <row r="1177">
      <c r="C1177" s="15"/>
      <c r="D1177" s="12"/>
      <c r="E1177" s="12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</row>
    <row r="1178">
      <c r="C1178" s="15"/>
      <c r="D1178" s="12"/>
      <c r="E1178" s="12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</row>
    <row r="1179">
      <c r="C1179" s="15"/>
      <c r="D1179" s="12"/>
      <c r="E1179" s="12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</row>
    <row r="1180">
      <c r="C1180" s="15"/>
      <c r="D1180" s="12"/>
      <c r="E1180" s="12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</row>
    <row r="1181">
      <c r="C1181" s="15"/>
      <c r="D1181" s="12"/>
      <c r="E1181" s="12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</row>
    <row r="1182">
      <c r="C1182" s="15"/>
      <c r="D1182" s="12"/>
      <c r="E1182" s="12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</row>
    <row r="1183">
      <c r="C1183" s="15"/>
      <c r="D1183" s="12"/>
      <c r="E1183" s="12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</row>
    <row r="1184">
      <c r="C1184" s="15"/>
      <c r="D1184" s="12"/>
      <c r="E1184" s="12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</row>
    <row r="1185">
      <c r="C1185" s="15"/>
      <c r="D1185" s="12"/>
      <c r="E1185" s="12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</row>
    <row r="1186">
      <c r="C1186" s="15"/>
      <c r="D1186" s="12"/>
      <c r="E1186" s="12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</row>
    <row r="1187">
      <c r="C1187" s="15"/>
      <c r="D1187" s="12"/>
      <c r="E1187" s="12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</row>
    <row r="1188">
      <c r="C1188" s="15"/>
      <c r="D1188" s="12"/>
      <c r="E1188" s="12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</row>
    <row r="1189">
      <c r="C1189" s="15"/>
      <c r="D1189" s="12"/>
      <c r="E1189" s="12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</row>
    <row r="1190">
      <c r="C1190" s="15"/>
      <c r="D1190" s="12"/>
      <c r="E1190" s="12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</row>
    <row r="1191">
      <c r="C1191" s="15"/>
      <c r="D1191" s="12"/>
      <c r="E1191" s="12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</row>
    <row r="1192">
      <c r="C1192" s="15"/>
      <c r="D1192" s="12"/>
      <c r="E1192" s="12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</row>
    <row r="1193">
      <c r="C1193" s="15"/>
      <c r="D1193" s="12"/>
      <c r="E1193" s="12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</row>
    <row r="1194">
      <c r="C1194" s="15"/>
      <c r="D1194" s="12"/>
      <c r="E1194" s="12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</row>
    <row r="1195">
      <c r="C1195" s="15"/>
      <c r="D1195" s="12"/>
      <c r="E1195" s="12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</row>
    <row r="1196">
      <c r="C1196" s="15"/>
      <c r="D1196" s="12"/>
      <c r="E1196" s="12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</row>
    <row r="1197">
      <c r="C1197" s="15"/>
      <c r="D1197" s="12"/>
      <c r="E1197" s="12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</row>
    <row r="1198">
      <c r="C1198" s="15"/>
      <c r="D1198" s="12"/>
      <c r="E1198" s="12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</row>
    <row r="1199">
      <c r="C1199" s="15"/>
      <c r="D1199" s="12"/>
      <c r="E1199" s="12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</row>
    <row r="1200">
      <c r="C1200" s="15"/>
      <c r="D1200" s="12"/>
      <c r="E1200" s="12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</row>
    <row r="1201">
      <c r="C1201" s="15"/>
      <c r="D1201" s="12"/>
      <c r="E1201" s="12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</row>
    <row r="1202">
      <c r="C1202" s="15"/>
      <c r="D1202" s="12"/>
      <c r="E1202" s="12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</row>
    <row r="1203">
      <c r="C1203" s="15"/>
      <c r="D1203" s="12"/>
      <c r="E1203" s="12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</row>
    <row r="1204">
      <c r="C1204" s="15"/>
      <c r="D1204" s="12"/>
      <c r="E1204" s="12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</row>
    <row r="1205">
      <c r="C1205" s="15"/>
      <c r="D1205" s="12"/>
      <c r="E1205" s="12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</row>
    <row r="1206">
      <c r="C1206" s="15"/>
      <c r="D1206" s="12"/>
      <c r="E1206" s="12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</row>
    <row r="1207">
      <c r="C1207" s="15"/>
      <c r="D1207" s="12"/>
      <c r="E1207" s="12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</row>
    <row r="1208">
      <c r="C1208" s="15"/>
      <c r="D1208" s="12"/>
      <c r="E1208" s="12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</row>
    <row r="1209">
      <c r="C1209" s="15"/>
      <c r="D1209" s="12"/>
      <c r="E1209" s="12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</row>
    <row r="1210">
      <c r="C1210" s="15"/>
      <c r="D1210" s="12"/>
      <c r="E1210" s="12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</row>
    <row r="1211">
      <c r="C1211" s="15"/>
      <c r="D1211" s="12"/>
      <c r="E1211" s="12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</row>
    <row r="1212">
      <c r="C1212" s="15"/>
      <c r="D1212" s="12"/>
      <c r="E1212" s="12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</row>
    <row r="1213">
      <c r="C1213" s="15"/>
      <c r="D1213" s="12"/>
      <c r="E1213" s="12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</row>
    <row r="1214">
      <c r="C1214" s="15"/>
      <c r="D1214" s="12"/>
      <c r="E1214" s="12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</row>
    <row r="1215">
      <c r="C1215" s="15"/>
      <c r="D1215" s="12"/>
      <c r="E1215" s="12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</row>
    <row r="1216">
      <c r="C1216" s="15"/>
      <c r="D1216" s="12"/>
      <c r="E1216" s="12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</row>
    <row r="1217">
      <c r="C1217" s="15"/>
      <c r="D1217" s="12"/>
      <c r="E1217" s="12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</row>
    <row r="1218">
      <c r="C1218" s="15"/>
      <c r="D1218" s="12"/>
      <c r="E1218" s="12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</row>
    <row r="1219">
      <c r="C1219" s="15"/>
      <c r="D1219" s="12"/>
      <c r="E1219" s="12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</row>
    <row r="1220">
      <c r="C1220" s="15"/>
      <c r="D1220" s="12"/>
      <c r="E1220" s="12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</row>
    <row r="1221">
      <c r="C1221" s="15"/>
      <c r="D1221" s="12"/>
      <c r="E1221" s="12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</row>
    <row r="1222">
      <c r="C1222" s="15"/>
      <c r="D1222" s="12"/>
      <c r="E1222" s="12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</row>
    <row r="1223">
      <c r="C1223" s="15"/>
      <c r="D1223" s="12"/>
      <c r="E1223" s="12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</row>
    <row r="1224">
      <c r="C1224" s="15"/>
      <c r="D1224" s="12"/>
      <c r="E1224" s="12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</row>
    <row r="1225">
      <c r="C1225" s="15"/>
      <c r="D1225" s="12"/>
      <c r="E1225" s="12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</row>
    <row r="1226">
      <c r="C1226" s="15"/>
      <c r="D1226" s="12"/>
      <c r="E1226" s="12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</row>
    <row r="1227">
      <c r="C1227" s="15"/>
      <c r="D1227" s="12"/>
      <c r="E1227" s="12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</row>
    <row r="1228">
      <c r="C1228" s="15"/>
      <c r="D1228" s="12"/>
      <c r="E1228" s="12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</row>
    <row r="1229">
      <c r="C1229" s="15"/>
      <c r="D1229" s="12"/>
      <c r="E1229" s="12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</row>
    <row r="1230">
      <c r="C1230" s="15"/>
      <c r="D1230" s="12"/>
      <c r="E1230" s="12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</row>
    <row r="1231">
      <c r="C1231" s="15"/>
      <c r="D1231" s="12"/>
      <c r="E1231" s="12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</row>
    <row r="1232">
      <c r="C1232" s="15"/>
      <c r="D1232" s="12"/>
      <c r="E1232" s="12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</row>
    <row r="1233">
      <c r="C1233" s="15"/>
      <c r="D1233" s="12"/>
      <c r="E1233" s="12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</row>
    <row r="1234">
      <c r="C1234" s="15"/>
      <c r="D1234" s="12"/>
      <c r="E1234" s="12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</row>
    <row r="1235">
      <c r="C1235" s="15"/>
      <c r="D1235" s="12"/>
      <c r="E1235" s="12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</row>
    <row r="1236">
      <c r="C1236" s="15"/>
      <c r="D1236" s="12"/>
      <c r="E1236" s="12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</row>
    <row r="1237">
      <c r="C1237" s="15"/>
      <c r="D1237" s="12"/>
      <c r="E1237" s="12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</row>
    <row r="1238">
      <c r="C1238" s="15"/>
      <c r="D1238" s="12"/>
      <c r="E1238" s="12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</row>
    <row r="1239">
      <c r="C1239" s="15"/>
      <c r="D1239" s="12"/>
      <c r="E1239" s="12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</row>
    <row r="1240">
      <c r="C1240" s="15"/>
      <c r="D1240" s="12"/>
      <c r="E1240" s="12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</row>
    <row r="1241">
      <c r="C1241" s="15"/>
      <c r="D1241" s="12"/>
      <c r="E1241" s="12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</row>
    <row r="1242">
      <c r="C1242" s="15"/>
      <c r="D1242" s="12"/>
      <c r="E1242" s="12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</row>
    <row r="1243">
      <c r="C1243" s="15"/>
      <c r="D1243" s="12"/>
      <c r="E1243" s="12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</row>
    <row r="1244">
      <c r="C1244" s="15"/>
      <c r="D1244" s="12"/>
      <c r="E1244" s="12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</row>
    <row r="1245">
      <c r="C1245" s="15"/>
      <c r="D1245" s="12"/>
      <c r="E1245" s="12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</row>
    <row r="1246">
      <c r="C1246" s="15"/>
      <c r="D1246" s="12"/>
      <c r="E1246" s="12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</row>
    <row r="1247">
      <c r="C1247" s="15"/>
      <c r="D1247" s="12"/>
      <c r="E1247" s="12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</row>
    <row r="1248">
      <c r="C1248" s="15"/>
      <c r="D1248" s="12"/>
      <c r="E1248" s="12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</row>
    <row r="1249">
      <c r="C1249" s="15"/>
      <c r="D1249" s="12"/>
      <c r="E1249" s="12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</row>
    <row r="1250">
      <c r="C1250" s="15"/>
      <c r="D1250" s="12"/>
      <c r="E1250" s="12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</row>
    <row r="1251">
      <c r="C1251" s="15"/>
      <c r="D1251" s="12"/>
      <c r="E1251" s="12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</row>
    <row r="1252">
      <c r="C1252" s="15"/>
      <c r="D1252" s="12"/>
      <c r="E1252" s="12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</row>
    <row r="1253">
      <c r="C1253" s="15"/>
      <c r="D1253" s="12"/>
      <c r="E1253" s="12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</row>
    <row r="1254">
      <c r="C1254" s="15"/>
      <c r="D1254" s="12"/>
      <c r="E1254" s="12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</row>
    <row r="1255">
      <c r="C1255" s="15"/>
      <c r="D1255" s="12"/>
      <c r="E1255" s="12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</row>
    <row r="1256">
      <c r="C1256" s="15"/>
      <c r="D1256" s="12"/>
      <c r="E1256" s="12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</row>
    <row r="1257">
      <c r="C1257" s="15"/>
      <c r="D1257" s="12"/>
      <c r="E1257" s="12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</row>
    <row r="1258">
      <c r="C1258" s="15"/>
      <c r="D1258" s="12"/>
      <c r="E1258" s="12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</row>
    <row r="1259">
      <c r="C1259" s="15"/>
      <c r="D1259" s="12"/>
      <c r="E1259" s="12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</row>
    <row r="1260">
      <c r="C1260" s="15"/>
      <c r="D1260" s="12"/>
      <c r="E1260" s="12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</row>
    <row r="1261">
      <c r="C1261" s="15"/>
      <c r="D1261" s="12"/>
      <c r="E1261" s="12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</row>
    <row r="1262">
      <c r="C1262" s="15"/>
      <c r="D1262" s="12"/>
      <c r="E1262" s="12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</row>
    <row r="1263">
      <c r="C1263" s="15"/>
      <c r="D1263" s="12"/>
      <c r="E1263" s="12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</row>
    <row r="1264">
      <c r="C1264" s="15"/>
      <c r="D1264" s="12"/>
      <c r="E1264" s="12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</row>
    <row r="1265">
      <c r="C1265" s="15"/>
      <c r="D1265" s="12"/>
      <c r="E1265" s="12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</row>
    <row r="1266">
      <c r="C1266" s="15"/>
      <c r="D1266" s="12"/>
      <c r="E1266" s="12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</row>
    <row r="1267">
      <c r="C1267" s="15"/>
      <c r="D1267" s="12"/>
      <c r="E1267" s="12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</row>
    <row r="1268">
      <c r="C1268" s="15"/>
      <c r="D1268" s="12"/>
      <c r="E1268" s="12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</row>
    <row r="1269">
      <c r="C1269" s="15"/>
      <c r="D1269" s="12"/>
      <c r="E1269" s="12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</row>
    <row r="1270">
      <c r="C1270" s="15"/>
      <c r="D1270" s="12"/>
      <c r="E1270" s="12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</row>
    <row r="1271">
      <c r="C1271" s="15"/>
      <c r="D1271" s="12"/>
      <c r="E1271" s="12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</row>
    <row r="1272">
      <c r="C1272" s="15"/>
      <c r="D1272" s="12"/>
      <c r="E1272" s="12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</row>
    <row r="1273">
      <c r="C1273" s="15"/>
      <c r="D1273" s="12"/>
      <c r="E1273" s="12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</row>
    <row r="1274">
      <c r="C1274" s="15"/>
      <c r="D1274" s="12"/>
      <c r="E1274" s="12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</row>
    <row r="1275">
      <c r="C1275" s="15"/>
      <c r="D1275" s="12"/>
      <c r="E1275" s="12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</row>
    <row r="1276">
      <c r="C1276" s="15"/>
      <c r="D1276" s="12"/>
      <c r="E1276" s="12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</row>
    <row r="1277">
      <c r="C1277" s="15"/>
      <c r="D1277" s="12"/>
      <c r="E1277" s="12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</row>
    <row r="1278">
      <c r="C1278" s="15"/>
      <c r="D1278" s="12"/>
      <c r="E1278" s="12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</row>
    <row r="1279">
      <c r="C1279" s="15"/>
      <c r="D1279" s="12"/>
      <c r="E1279" s="12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</row>
    <row r="1280">
      <c r="C1280" s="15"/>
      <c r="D1280" s="12"/>
      <c r="E1280" s="12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</row>
    <row r="1281">
      <c r="C1281" s="15"/>
      <c r="D1281" s="12"/>
      <c r="E1281" s="12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</row>
    <row r="1282">
      <c r="C1282" s="15"/>
      <c r="D1282" s="12"/>
      <c r="E1282" s="12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</row>
    <row r="1283">
      <c r="C1283" s="15"/>
      <c r="D1283" s="12"/>
      <c r="E1283" s="12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</row>
    <row r="1284">
      <c r="C1284" s="15"/>
      <c r="D1284" s="12"/>
      <c r="E1284" s="12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</row>
    <row r="1285">
      <c r="C1285" s="15"/>
      <c r="D1285" s="12"/>
      <c r="E1285" s="12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</row>
    <row r="1286">
      <c r="C1286" s="15"/>
      <c r="D1286" s="12"/>
      <c r="E1286" s="12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</row>
    <row r="1287">
      <c r="C1287" s="15"/>
      <c r="D1287" s="12"/>
      <c r="E1287" s="12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</row>
    <row r="1288">
      <c r="C1288" s="15"/>
      <c r="D1288" s="12"/>
      <c r="E1288" s="12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</row>
    <row r="1289">
      <c r="C1289" s="15"/>
      <c r="D1289" s="12"/>
      <c r="E1289" s="12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</row>
    <row r="1290">
      <c r="C1290" s="15"/>
      <c r="D1290" s="12"/>
      <c r="E1290" s="12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</row>
    <row r="1291">
      <c r="C1291" s="15"/>
      <c r="D1291" s="12"/>
      <c r="E1291" s="12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</row>
    <row r="1292">
      <c r="C1292" s="15"/>
      <c r="D1292" s="12"/>
      <c r="E1292" s="12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</row>
    <row r="1293">
      <c r="C1293" s="15"/>
      <c r="D1293" s="12"/>
      <c r="E1293" s="12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</row>
    <row r="1294">
      <c r="C1294" s="15"/>
      <c r="D1294" s="12"/>
      <c r="E1294" s="12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</row>
    <row r="1295">
      <c r="C1295" s="15"/>
      <c r="D1295" s="12"/>
      <c r="E1295" s="12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</row>
    <row r="1296">
      <c r="C1296" s="15"/>
      <c r="D1296" s="12"/>
      <c r="E1296" s="12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</row>
    <row r="1297">
      <c r="C1297" s="15"/>
      <c r="D1297" s="12"/>
      <c r="E1297" s="12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</row>
    <row r="1298">
      <c r="C1298" s="15"/>
      <c r="D1298" s="12"/>
      <c r="E1298" s="12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</row>
    <row r="1299">
      <c r="C1299" s="15"/>
      <c r="D1299" s="12"/>
      <c r="E1299" s="12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</row>
    <row r="1300">
      <c r="C1300" s="15"/>
      <c r="D1300" s="12"/>
      <c r="E1300" s="12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</row>
    <row r="1301">
      <c r="C1301" s="15"/>
      <c r="D1301" s="12"/>
      <c r="E1301" s="12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</row>
    <row r="1302">
      <c r="C1302" s="15"/>
      <c r="D1302" s="12"/>
      <c r="E1302" s="12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</row>
    <row r="1303">
      <c r="C1303" s="15"/>
      <c r="D1303" s="12"/>
      <c r="E1303" s="12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</row>
    <row r="1304">
      <c r="C1304" s="15"/>
      <c r="D1304" s="12"/>
      <c r="E1304" s="12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</row>
    <row r="1305">
      <c r="C1305" s="15"/>
      <c r="D1305" s="12"/>
      <c r="E1305" s="12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</row>
    <row r="1306">
      <c r="C1306" s="15"/>
      <c r="D1306" s="12"/>
      <c r="E1306" s="12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</row>
    <row r="1307">
      <c r="C1307" s="15"/>
      <c r="D1307" s="12"/>
      <c r="E1307" s="12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</row>
    <row r="1308">
      <c r="C1308" s="15"/>
      <c r="D1308" s="12"/>
      <c r="E1308" s="12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</row>
    <row r="1309">
      <c r="C1309" s="15"/>
      <c r="D1309" s="12"/>
      <c r="E1309" s="12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</row>
    <row r="1310">
      <c r="C1310" s="15"/>
      <c r="D1310" s="12"/>
      <c r="E1310" s="12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</row>
    <row r="1311">
      <c r="C1311" s="15"/>
      <c r="D1311" s="12"/>
      <c r="E1311" s="12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</row>
    <row r="1312">
      <c r="C1312" s="15"/>
      <c r="D1312" s="12"/>
      <c r="E1312" s="12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</row>
    <row r="1313">
      <c r="C1313" s="15"/>
      <c r="D1313" s="12"/>
      <c r="E1313" s="12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</row>
    <row r="1314">
      <c r="C1314" s="15"/>
      <c r="D1314" s="12"/>
      <c r="E1314" s="12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</row>
    <row r="1315">
      <c r="C1315" s="15"/>
      <c r="D1315" s="12"/>
      <c r="E1315" s="12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</row>
    <row r="1316">
      <c r="C1316" s="15"/>
      <c r="D1316" s="12"/>
      <c r="E1316" s="12"/>
      <c r="G1316" s="11"/>
      <c r="H1316" s="11"/>
      <c r="I1316" s="11"/>
      <c r="J1316" s="11"/>
      <c r="K1316" s="11"/>
      <c r="L1316" s="11"/>
      <c r="M1316" s="11"/>
      <c r="N1316" s="11"/>
      <c r="O1316" s="11"/>
      <c r="P1316" s="11"/>
      <c r="Q1316" s="11"/>
      <c r="R1316" s="11"/>
    </row>
    <row r="1317">
      <c r="C1317" s="15"/>
      <c r="D1317" s="12"/>
      <c r="E1317" s="12"/>
      <c r="G1317" s="11"/>
      <c r="H1317" s="11"/>
      <c r="I1317" s="11"/>
      <c r="J1317" s="11"/>
      <c r="K1317" s="11"/>
      <c r="L1317" s="11"/>
      <c r="M1317" s="11"/>
      <c r="N1317" s="11"/>
      <c r="O1317" s="11"/>
      <c r="P1317" s="11"/>
      <c r="Q1317" s="11"/>
      <c r="R1317" s="11"/>
    </row>
    <row r="1318">
      <c r="C1318" s="15"/>
      <c r="D1318" s="12"/>
      <c r="E1318" s="12"/>
      <c r="G1318" s="11"/>
      <c r="H1318" s="11"/>
      <c r="I1318" s="11"/>
      <c r="J1318" s="11"/>
      <c r="K1318" s="11"/>
      <c r="L1318" s="11"/>
      <c r="M1318" s="11"/>
      <c r="N1318" s="11"/>
      <c r="O1318" s="11"/>
      <c r="P1318" s="11"/>
      <c r="Q1318" s="11"/>
      <c r="R1318" s="11"/>
    </row>
    <row r="1319">
      <c r="C1319" s="15"/>
      <c r="D1319" s="12"/>
      <c r="E1319" s="12"/>
      <c r="G1319" s="11"/>
      <c r="H1319" s="11"/>
      <c r="I1319" s="11"/>
      <c r="J1319" s="11"/>
      <c r="K1319" s="11"/>
      <c r="L1319" s="11"/>
      <c r="M1319" s="11"/>
      <c r="N1319" s="11"/>
      <c r="O1319" s="11"/>
      <c r="P1319" s="11"/>
      <c r="Q1319" s="11"/>
      <c r="R1319" s="11"/>
    </row>
    <row r="1320">
      <c r="C1320" s="15"/>
      <c r="D1320" s="12"/>
      <c r="E1320" s="12"/>
      <c r="G1320" s="11"/>
      <c r="H1320" s="11"/>
      <c r="I1320" s="11"/>
      <c r="J1320" s="11"/>
      <c r="K1320" s="11"/>
      <c r="L1320" s="11"/>
      <c r="M1320" s="11"/>
      <c r="N1320" s="11"/>
      <c r="O1320" s="11"/>
      <c r="P1320" s="11"/>
      <c r="Q1320" s="11"/>
      <c r="R1320" s="11"/>
    </row>
    <row r="1321">
      <c r="C1321" s="15"/>
      <c r="D1321" s="12"/>
      <c r="E1321" s="12"/>
      <c r="G1321" s="11"/>
      <c r="H1321" s="11"/>
      <c r="I1321" s="11"/>
      <c r="J1321" s="11"/>
      <c r="K1321" s="11"/>
      <c r="L1321" s="11"/>
      <c r="M1321" s="11"/>
      <c r="N1321" s="11"/>
      <c r="O1321" s="11"/>
      <c r="P1321" s="11"/>
      <c r="Q1321" s="11"/>
      <c r="R1321" s="11"/>
    </row>
    <row r="1322">
      <c r="C1322" s="15"/>
      <c r="D1322" s="12"/>
      <c r="E1322" s="12"/>
      <c r="G1322" s="11"/>
      <c r="H1322" s="11"/>
      <c r="I1322" s="11"/>
      <c r="J1322" s="11"/>
      <c r="K1322" s="11"/>
      <c r="L1322" s="11"/>
      <c r="M1322" s="11"/>
      <c r="N1322" s="11"/>
      <c r="O1322" s="11"/>
      <c r="P1322" s="11"/>
      <c r="Q1322" s="11"/>
      <c r="R1322" s="11"/>
    </row>
    <row r="1323">
      <c r="C1323" s="15"/>
      <c r="D1323" s="12"/>
      <c r="E1323" s="12"/>
      <c r="G1323" s="11"/>
      <c r="H1323" s="11"/>
      <c r="I1323" s="11"/>
      <c r="J1323" s="11"/>
      <c r="K1323" s="11"/>
      <c r="L1323" s="11"/>
      <c r="M1323" s="11"/>
      <c r="N1323" s="11"/>
      <c r="O1323" s="11"/>
      <c r="P1323" s="11"/>
      <c r="Q1323" s="11"/>
      <c r="R1323" s="11"/>
    </row>
    <row r="1324">
      <c r="C1324" s="15"/>
      <c r="D1324" s="12"/>
      <c r="E1324" s="12"/>
      <c r="G1324" s="11"/>
      <c r="H1324" s="11"/>
      <c r="I1324" s="11"/>
      <c r="J1324" s="11"/>
      <c r="K1324" s="11"/>
      <c r="L1324" s="11"/>
      <c r="M1324" s="11"/>
      <c r="N1324" s="11"/>
      <c r="O1324" s="11"/>
      <c r="P1324" s="11"/>
      <c r="Q1324" s="11"/>
      <c r="R1324" s="11"/>
    </row>
    <row r="1325">
      <c r="C1325" s="15"/>
      <c r="D1325" s="12"/>
      <c r="E1325" s="12"/>
      <c r="G1325" s="11"/>
      <c r="H1325" s="11"/>
      <c r="I1325" s="11"/>
      <c r="J1325" s="11"/>
      <c r="K1325" s="11"/>
      <c r="L1325" s="11"/>
      <c r="M1325" s="11"/>
      <c r="N1325" s="11"/>
      <c r="O1325" s="11"/>
      <c r="P1325" s="11"/>
      <c r="Q1325" s="11"/>
      <c r="R1325" s="11"/>
    </row>
    <row r="1326">
      <c r="C1326" s="15"/>
      <c r="D1326" s="12"/>
      <c r="E1326" s="12"/>
      <c r="G1326" s="11"/>
      <c r="H1326" s="11"/>
      <c r="I1326" s="11"/>
      <c r="J1326" s="11"/>
      <c r="K1326" s="11"/>
      <c r="L1326" s="11"/>
      <c r="M1326" s="11"/>
      <c r="N1326" s="11"/>
      <c r="O1326" s="11"/>
      <c r="P1326" s="11"/>
      <c r="Q1326" s="11"/>
      <c r="R1326" s="11"/>
    </row>
    <row r="1327">
      <c r="C1327" s="15"/>
      <c r="D1327" s="12"/>
      <c r="E1327" s="12"/>
      <c r="G1327" s="11"/>
      <c r="H1327" s="11"/>
      <c r="I1327" s="11"/>
      <c r="J1327" s="11"/>
      <c r="K1327" s="11"/>
      <c r="L1327" s="11"/>
      <c r="M1327" s="11"/>
      <c r="N1327" s="11"/>
      <c r="O1327" s="11"/>
      <c r="P1327" s="11"/>
      <c r="Q1327" s="11"/>
      <c r="R1327" s="11"/>
    </row>
    <row r="1328">
      <c r="C1328" s="15"/>
      <c r="D1328" s="12"/>
      <c r="E1328" s="12"/>
      <c r="G1328" s="11"/>
      <c r="H1328" s="11"/>
      <c r="I1328" s="11"/>
      <c r="J1328" s="11"/>
      <c r="K1328" s="11"/>
      <c r="L1328" s="11"/>
      <c r="M1328" s="11"/>
      <c r="N1328" s="11"/>
      <c r="O1328" s="11"/>
      <c r="P1328" s="11"/>
      <c r="Q1328" s="11"/>
      <c r="R1328" s="11"/>
    </row>
    <row r="1329">
      <c r="C1329" s="15"/>
      <c r="D1329" s="12"/>
      <c r="E1329" s="12"/>
      <c r="G1329" s="11"/>
      <c r="H1329" s="11"/>
      <c r="I1329" s="11"/>
      <c r="J1329" s="11"/>
      <c r="K1329" s="11"/>
      <c r="L1329" s="11"/>
      <c r="M1329" s="11"/>
      <c r="N1329" s="11"/>
      <c r="O1329" s="11"/>
      <c r="P1329" s="11"/>
      <c r="Q1329" s="11"/>
      <c r="R1329" s="11"/>
    </row>
    <row r="1330">
      <c r="C1330" s="15"/>
      <c r="D1330" s="12"/>
      <c r="E1330" s="12"/>
      <c r="G1330" s="11"/>
      <c r="H1330" s="11"/>
      <c r="I1330" s="11"/>
      <c r="J1330" s="11"/>
      <c r="K1330" s="11"/>
      <c r="L1330" s="11"/>
      <c r="M1330" s="11"/>
      <c r="N1330" s="11"/>
      <c r="O1330" s="11"/>
      <c r="P1330" s="11"/>
      <c r="Q1330" s="11"/>
      <c r="R1330" s="11"/>
    </row>
    <row r="1331">
      <c r="C1331" s="15"/>
      <c r="D1331" s="12"/>
      <c r="E1331" s="12"/>
      <c r="G1331" s="11"/>
      <c r="H1331" s="11"/>
      <c r="I1331" s="11"/>
      <c r="J1331" s="11"/>
      <c r="K1331" s="11"/>
      <c r="L1331" s="11"/>
      <c r="M1331" s="11"/>
      <c r="N1331" s="11"/>
      <c r="O1331" s="11"/>
      <c r="P1331" s="11"/>
      <c r="Q1331" s="11"/>
      <c r="R1331" s="11"/>
    </row>
    <row r="1332">
      <c r="C1332" s="15"/>
      <c r="D1332" s="12"/>
      <c r="E1332" s="12"/>
      <c r="G1332" s="11"/>
      <c r="H1332" s="11"/>
      <c r="I1332" s="11"/>
      <c r="J1332" s="11"/>
      <c r="K1332" s="11"/>
      <c r="L1332" s="11"/>
      <c r="M1332" s="11"/>
      <c r="N1332" s="11"/>
      <c r="O1332" s="11"/>
      <c r="P1332" s="11"/>
      <c r="Q1332" s="11"/>
      <c r="R1332" s="11"/>
    </row>
    <row r="1333">
      <c r="C1333" s="15"/>
      <c r="D1333" s="12"/>
      <c r="E1333" s="12"/>
      <c r="G1333" s="11"/>
      <c r="H1333" s="11"/>
      <c r="I1333" s="11"/>
      <c r="J1333" s="11"/>
      <c r="K1333" s="11"/>
      <c r="L1333" s="11"/>
      <c r="M1333" s="11"/>
      <c r="N1333" s="11"/>
      <c r="O1333" s="11"/>
      <c r="P1333" s="11"/>
      <c r="Q1333" s="11"/>
      <c r="R1333" s="11"/>
    </row>
    <row r="1334">
      <c r="C1334" s="15"/>
      <c r="D1334" s="12"/>
      <c r="E1334" s="12"/>
      <c r="G1334" s="11"/>
      <c r="H1334" s="11"/>
      <c r="I1334" s="11"/>
      <c r="J1334" s="11"/>
      <c r="K1334" s="11"/>
      <c r="L1334" s="11"/>
      <c r="M1334" s="11"/>
      <c r="N1334" s="11"/>
      <c r="O1334" s="11"/>
      <c r="P1334" s="11"/>
      <c r="Q1334" s="11"/>
      <c r="R1334" s="11"/>
    </row>
    <row r="1335">
      <c r="C1335" s="15"/>
      <c r="D1335" s="12"/>
      <c r="E1335" s="12"/>
      <c r="G1335" s="11"/>
      <c r="H1335" s="11"/>
      <c r="I1335" s="11"/>
      <c r="J1335" s="11"/>
      <c r="K1335" s="11"/>
      <c r="L1335" s="11"/>
      <c r="M1335" s="11"/>
      <c r="N1335" s="11"/>
      <c r="O1335" s="11"/>
      <c r="P1335" s="11"/>
      <c r="Q1335" s="11"/>
      <c r="R1335" s="11"/>
    </row>
    <row r="1336">
      <c r="C1336" s="15"/>
      <c r="D1336" s="12"/>
      <c r="E1336" s="12"/>
      <c r="G1336" s="11"/>
      <c r="H1336" s="11"/>
      <c r="I1336" s="11"/>
      <c r="J1336" s="11"/>
      <c r="K1336" s="11"/>
      <c r="L1336" s="11"/>
      <c r="M1336" s="11"/>
      <c r="N1336" s="11"/>
      <c r="O1336" s="11"/>
      <c r="P1336" s="11"/>
      <c r="Q1336" s="11"/>
      <c r="R1336" s="11"/>
    </row>
    <row r="1337">
      <c r="C1337" s="15"/>
      <c r="D1337" s="12"/>
      <c r="E1337" s="12"/>
      <c r="G1337" s="11"/>
      <c r="H1337" s="11"/>
      <c r="I1337" s="11"/>
      <c r="J1337" s="11"/>
      <c r="K1337" s="11"/>
      <c r="L1337" s="11"/>
      <c r="M1337" s="11"/>
      <c r="N1337" s="11"/>
      <c r="O1337" s="11"/>
      <c r="P1337" s="11"/>
      <c r="Q1337" s="11"/>
      <c r="R1337" s="11"/>
    </row>
    <row r="1338">
      <c r="C1338" s="15"/>
      <c r="D1338" s="12"/>
      <c r="E1338" s="12"/>
      <c r="G1338" s="11"/>
      <c r="H1338" s="11"/>
      <c r="I1338" s="11"/>
      <c r="J1338" s="11"/>
      <c r="K1338" s="11"/>
      <c r="L1338" s="11"/>
      <c r="M1338" s="11"/>
      <c r="N1338" s="11"/>
      <c r="O1338" s="11"/>
      <c r="P1338" s="11"/>
      <c r="Q1338" s="11"/>
      <c r="R1338" s="11"/>
    </row>
    <row r="1339">
      <c r="C1339" s="15"/>
      <c r="D1339" s="12"/>
      <c r="E1339" s="12"/>
      <c r="G1339" s="11"/>
      <c r="H1339" s="11"/>
      <c r="I1339" s="11"/>
      <c r="J1339" s="11"/>
      <c r="K1339" s="11"/>
      <c r="L1339" s="11"/>
      <c r="M1339" s="11"/>
      <c r="N1339" s="11"/>
      <c r="O1339" s="11"/>
      <c r="P1339" s="11"/>
      <c r="Q1339" s="11"/>
      <c r="R1339" s="11"/>
    </row>
    <row r="1340">
      <c r="C1340" s="15"/>
      <c r="D1340" s="12"/>
      <c r="E1340" s="12"/>
      <c r="G1340" s="11"/>
      <c r="H1340" s="11"/>
      <c r="I1340" s="11"/>
      <c r="J1340" s="11"/>
      <c r="K1340" s="11"/>
      <c r="L1340" s="11"/>
      <c r="M1340" s="11"/>
      <c r="N1340" s="11"/>
      <c r="O1340" s="11"/>
      <c r="P1340" s="11"/>
      <c r="Q1340" s="11"/>
      <c r="R1340" s="11"/>
    </row>
    <row r="1341">
      <c r="C1341" s="15"/>
      <c r="D1341" s="12"/>
      <c r="E1341" s="12"/>
      <c r="G1341" s="11"/>
      <c r="H1341" s="11"/>
      <c r="I1341" s="11"/>
      <c r="J1341" s="11"/>
      <c r="K1341" s="11"/>
      <c r="L1341" s="11"/>
      <c r="M1341" s="11"/>
      <c r="N1341" s="11"/>
      <c r="O1341" s="11"/>
      <c r="P1341" s="11"/>
      <c r="Q1341" s="11"/>
      <c r="R1341" s="11"/>
    </row>
    <row r="1342">
      <c r="C1342" s="15"/>
      <c r="D1342" s="12"/>
      <c r="E1342" s="12"/>
      <c r="G1342" s="11"/>
      <c r="H1342" s="11"/>
      <c r="I1342" s="11"/>
      <c r="J1342" s="11"/>
      <c r="K1342" s="11"/>
      <c r="L1342" s="11"/>
      <c r="M1342" s="11"/>
      <c r="N1342" s="11"/>
      <c r="O1342" s="11"/>
      <c r="P1342" s="11"/>
      <c r="Q1342" s="11"/>
      <c r="R1342" s="11"/>
    </row>
    <row r="1343">
      <c r="C1343" s="15"/>
      <c r="D1343" s="12"/>
      <c r="E1343" s="12"/>
      <c r="G1343" s="11"/>
      <c r="H1343" s="11"/>
      <c r="I1343" s="11"/>
      <c r="J1343" s="11"/>
      <c r="K1343" s="11"/>
      <c r="L1343" s="11"/>
      <c r="M1343" s="11"/>
      <c r="N1343" s="11"/>
      <c r="O1343" s="11"/>
      <c r="P1343" s="11"/>
      <c r="Q1343" s="11"/>
      <c r="R1343" s="11"/>
    </row>
    <row r="1344">
      <c r="C1344" s="15"/>
      <c r="D1344" s="12"/>
      <c r="E1344" s="12"/>
      <c r="G1344" s="11"/>
      <c r="H1344" s="11"/>
      <c r="I1344" s="11"/>
      <c r="J1344" s="11"/>
      <c r="K1344" s="11"/>
      <c r="L1344" s="11"/>
      <c r="M1344" s="11"/>
      <c r="N1344" s="11"/>
      <c r="O1344" s="11"/>
      <c r="P1344" s="11"/>
      <c r="Q1344" s="11"/>
      <c r="R1344" s="11"/>
    </row>
    <row r="1345">
      <c r="C1345" s="15"/>
      <c r="D1345" s="12"/>
      <c r="E1345" s="12"/>
      <c r="G1345" s="11"/>
      <c r="H1345" s="11"/>
      <c r="I1345" s="11"/>
      <c r="J1345" s="11"/>
      <c r="K1345" s="11"/>
      <c r="L1345" s="11"/>
      <c r="M1345" s="11"/>
      <c r="N1345" s="11"/>
      <c r="O1345" s="11"/>
      <c r="P1345" s="11"/>
      <c r="Q1345" s="11"/>
      <c r="R1345" s="11"/>
    </row>
    <row r="1346">
      <c r="C1346" s="15"/>
      <c r="D1346" s="12"/>
      <c r="E1346" s="12"/>
      <c r="G1346" s="11"/>
      <c r="H1346" s="11"/>
      <c r="I1346" s="11"/>
      <c r="J1346" s="11"/>
      <c r="K1346" s="11"/>
      <c r="L1346" s="11"/>
      <c r="M1346" s="11"/>
      <c r="N1346" s="11"/>
      <c r="O1346" s="11"/>
      <c r="P1346" s="11"/>
      <c r="Q1346" s="11"/>
      <c r="R1346" s="11"/>
    </row>
    <row r="1347">
      <c r="C1347" s="15"/>
      <c r="D1347" s="12"/>
      <c r="E1347" s="12"/>
      <c r="G1347" s="11"/>
      <c r="H1347" s="11"/>
      <c r="I1347" s="11"/>
      <c r="J1347" s="11"/>
      <c r="K1347" s="11"/>
      <c r="L1347" s="11"/>
      <c r="M1347" s="11"/>
      <c r="N1347" s="11"/>
      <c r="O1347" s="11"/>
      <c r="P1347" s="11"/>
      <c r="Q1347" s="11"/>
      <c r="R1347" s="11"/>
    </row>
    <row r="1348">
      <c r="C1348" s="15"/>
      <c r="D1348" s="12"/>
      <c r="E1348" s="12"/>
      <c r="G1348" s="11"/>
      <c r="H1348" s="11"/>
      <c r="I1348" s="11"/>
      <c r="J1348" s="11"/>
      <c r="K1348" s="11"/>
      <c r="L1348" s="11"/>
      <c r="M1348" s="11"/>
      <c r="N1348" s="11"/>
      <c r="O1348" s="11"/>
      <c r="P1348" s="11"/>
      <c r="Q1348" s="11"/>
      <c r="R1348" s="11"/>
    </row>
    <row r="1349">
      <c r="C1349" s="15"/>
      <c r="D1349" s="12"/>
      <c r="E1349" s="12"/>
      <c r="G1349" s="11"/>
      <c r="H1349" s="11"/>
      <c r="I1349" s="11"/>
      <c r="J1349" s="11"/>
      <c r="K1349" s="11"/>
      <c r="L1349" s="11"/>
      <c r="M1349" s="11"/>
      <c r="N1349" s="11"/>
      <c r="O1349" s="11"/>
      <c r="P1349" s="11"/>
      <c r="Q1349" s="11"/>
      <c r="R1349" s="11"/>
    </row>
    <row r="1350">
      <c r="C1350" s="15"/>
      <c r="D1350" s="12"/>
      <c r="E1350" s="12"/>
      <c r="G1350" s="11"/>
      <c r="H1350" s="11"/>
      <c r="I1350" s="11"/>
      <c r="J1350" s="11"/>
      <c r="K1350" s="11"/>
      <c r="L1350" s="11"/>
      <c r="M1350" s="11"/>
      <c r="N1350" s="11"/>
      <c r="O1350" s="11"/>
      <c r="P1350" s="11"/>
      <c r="Q1350" s="11"/>
      <c r="R1350" s="11"/>
    </row>
    <row r="1351">
      <c r="C1351" s="15"/>
      <c r="D1351" s="12"/>
      <c r="E1351" s="12"/>
      <c r="G1351" s="11"/>
      <c r="H1351" s="11"/>
      <c r="I1351" s="11"/>
      <c r="J1351" s="11"/>
      <c r="K1351" s="11"/>
      <c r="L1351" s="11"/>
      <c r="M1351" s="11"/>
      <c r="N1351" s="11"/>
      <c r="O1351" s="11"/>
      <c r="P1351" s="11"/>
      <c r="Q1351" s="11"/>
      <c r="R1351" s="11"/>
    </row>
    <row r="1352">
      <c r="C1352" s="15"/>
      <c r="D1352" s="12"/>
      <c r="E1352" s="12"/>
      <c r="G1352" s="11"/>
      <c r="H1352" s="11"/>
      <c r="I1352" s="11"/>
      <c r="J1352" s="11"/>
      <c r="K1352" s="11"/>
      <c r="L1352" s="11"/>
      <c r="M1352" s="11"/>
      <c r="N1352" s="11"/>
      <c r="O1352" s="11"/>
      <c r="P1352" s="11"/>
      <c r="Q1352" s="11"/>
      <c r="R1352" s="11"/>
    </row>
    <row r="1353">
      <c r="C1353" s="15"/>
      <c r="D1353" s="12"/>
      <c r="E1353" s="12"/>
      <c r="G1353" s="11"/>
      <c r="H1353" s="11"/>
      <c r="I1353" s="11"/>
      <c r="J1353" s="11"/>
      <c r="K1353" s="11"/>
      <c r="L1353" s="11"/>
      <c r="M1353" s="11"/>
      <c r="N1353" s="11"/>
      <c r="O1353" s="11"/>
      <c r="P1353" s="11"/>
      <c r="Q1353" s="11"/>
      <c r="R1353" s="11"/>
    </row>
    <row r="1354">
      <c r="C1354" s="15"/>
      <c r="D1354" s="12"/>
      <c r="E1354" s="12"/>
      <c r="G1354" s="11"/>
      <c r="H1354" s="11"/>
      <c r="I1354" s="11"/>
      <c r="J1354" s="11"/>
      <c r="K1354" s="11"/>
      <c r="L1354" s="11"/>
      <c r="M1354" s="11"/>
      <c r="N1354" s="11"/>
      <c r="O1354" s="11"/>
      <c r="P1354" s="11"/>
      <c r="Q1354" s="11"/>
      <c r="R1354" s="11"/>
    </row>
    <row r="1355">
      <c r="C1355" s="15"/>
      <c r="D1355" s="12"/>
      <c r="E1355" s="12"/>
      <c r="G1355" s="11"/>
      <c r="H1355" s="11"/>
      <c r="I1355" s="11"/>
      <c r="J1355" s="11"/>
      <c r="K1355" s="11"/>
      <c r="L1355" s="11"/>
      <c r="M1355" s="11"/>
      <c r="N1355" s="11"/>
      <c r="O1355" s="11"/>
      <c r="P1355" s="11"/>
      <c r="Q1355" s="11"/>
      <c r="R1355" s="11"/>
    </row>
    <row r="1356">
      <c r="C1356" s="15"/>
      <c r="D1356" s="12"/>
      <c r="E1356" s="12"/>
      <c r="G1356" s="11"/>
      <c r="H1356" s="11"/>
      <c r="I1356" s="11"/>
      <c r="J1356" s="11"/>
      <c r="K1356" s="11"/>
      <c r="L1356" s="11"/>
      <c r="M1356" s="11"/>
      <c r="N1356" s="11"/>
      <c r="O1356" s="11"/>
      <c r="P1356" s="11"/>
      <c r="Q1356" s="11"/>
      <c r="R1356" s="11"/>
    </row>
    <row r="1357">
      <c r="C1357" s="15"/>
      <c r="D1357" s="12"/>
      <c r="E1357" s="12"/>
      <c r="G1357" s="11"/>
      <c r="H1357" s="11"/>
      <c r="I1357" s="11"/>
      <c r="J1357" s="11"/>
      <c r="K1357" s="11"/>
      <c r="L1357" s="11"/>
      <c r="M1357" s="11"/>
      <c r="N1357" s="11"/>
      <c r="O1357" s="11"/>
      <c r="P1357" s="11"/>
      <c r="Q1357" s="11"/>
      <c r="R1357" s="11"/>
    </row>
    <row r="1358">
      <c r="C1358" s="15"/>
      <c r="D1358" s="12"/>
      <c r="E1358" s="12"/>
      <c r="G1358" s="11"/>
      <c r="H1358" s="11"/>
      <c r="I1358" s="11"/>
      <c r="J1358" s="11"/>
      <c r="K1358" s="11"/>
      <c r="L1358" s="11"/>
      <c r="M1358" s="11"/>
      <c r="N1358" s="11"/>
      <c r="O1358" s="11"/>
      <c r="P1358" s="11"/>
      <c r="Q1358" s="11"/>
      <c r="R1358" s="11"/>
    </row>
    <row r="1359">
      <c r="C1359" s="15"/>
      <c r="D1359" s="12"/>
      <c r="E1359" s="12"/>
      <c r="G1359" s="11"/>
      <c r="H1359" s="11"/>
      <c r="I1359" s="11"/>
      <c r="J1359" s="11"/>
      <c r="K1359" s="11"/>
      <c r="L1359" s="11"/>
      <c r="M1359" s="11"/>
      <c r="N1359" s="11"/>
      <c r="O1359" s="11"/>
      <c r="P1359" s="11"/>
      <c r="Q1359" s="11"/>
      <c r="R1359" s="11"/>
    </row>
    <row r="1360">
      <c r="C1360" s="15"/>
      <c r="D1360" s="12"/>
      <c r="E1360" s="12"/>
      <c r="G1360" s="11"/>
      <c r="H1360" s="11"/>
      <c r="I1360" s="11"/>
      <c r="J1360" s="11"/>
      <c r="K1360" s="11"/>
      <c r="L1360" s="11"/>
      <c r="M1360" s="11"/>
      <c r="N1360" s="11"/>
      <c r="O1360" s="11"/>
      <c r="P1360" s="11"/>
      <c r="Q1360" s="11"/>
      <c r="R1360" s="11"/>
    </row>
    <row r="1361">
      <c r="C1361" s="15"/>
      <c r="D1361" s="12"/>
      <c r="E1361" s="12"/>
      <c r="G1361" s="11"/>
      <c r="H1361" s="11"/>
      <c r="I1361" s="11"/>
      <c r="J1361" s="11"/>
      <c r="K1361" s="11"/>
      <c r="L1361" s="11"/>
      <c r="M1361" s="11"/>
      <c r="N1361" s="11"/>
      <c r="O1361" s="11"/>
      <c r="P1361" s="11"/>
      <c r="Q1361" s="11"/>
      <c r="R1361" s="11"/>
    </row>
    <row r="1362">
      <c r="C1362" s="15"/>
      <c r="D1362" s="12"/>
      <c r="E1362" s="12"/>
      <c r="G1362" s="11"/>
      <c r="H1362" s="11"/>
      <c r="I1362" s="11"/>
      <c r="J1362" s="11"/>
      <c r="K1362" s="11"/>
      <c r="L1362" s="11"/>
      <c r="M1362" s="11"/>
      <c r="N1362" s="11"/>
      <c r="O1362" s="11"/>
      <c r="P1362" s="11"/>
      <c r="Q1362" s="11"/>
      <c r="R1362" s="11"/>
    </row>
    <row r="1363">
      <c r="C1363" s="15"/>
      <c r="D1363" s="12"/>
      <c r="E1363" s="12"/>
      <c r="G1363" s="11"/>
      <c r="H1363" s="11"/>
      <c r="I1363" s="11"/>
      <c r="J1363" s="11"/>
      <c r="K1363" s="11"/>
      <c r="L1363" s="11"/>
      <c r="M1363" s="11"/>
      <c r="N1363" s="11"/>
      <c r="O1363" s="11"/>
      <c r="P1363" s="11"/>
      <c r="Q1363" s="11"/>
      <c r="R1363" s="11"/>
    </row>
    <row r="1364">
      <c r="C1364" s="15"/>
      <c r="D1364" s="12"/>
      <c r="E1364" s="12"/>
      <c r="G1364" s="11"/>
      <c r="H1364" s="11"/>
      <c r="I1364" s="11"/>
      <c r="J1364" s="11"/>
      <c r="K1364" s="11"/>
      <c r="L1364" s="11"/>
      <c r="M1364" s="11"/>
      <c r="N1364" s="11"/>
      <c r="O1364" s="11"/>
      <c r="P1364" s="11"/>
      <c r="Q1364" s="11"/>
      <c r="R1364" s="11"/>
    </row>
    <row r="1365">
      <c r="C1365" s="15"/>
      <c r="D1365" s="12"/>
      <c r="E1365" s="12"/>
      <c r="G1365" s="11"/>
      <c r="H1365" s="11"/>
      <c r="I1365" s="11"/>
      <c r="J1365" s="11"/>
      <c r="K1365" s="11"/>
      <c r="L1365" s="11"/>
      <c r="M1365" s="11"/>
      <c r="N1365" s="11"/>
      <c r="O1365" s="11"/>
      <c r="P1365" s="11"/>
      <c r="Q1365" s="11"/>
      <c r="R1365" s="11"/>
    </row>
    <row r="1366">
      <c r="C1366" s="15"/>
      <c r="D1366" s="12"/>
      <c r="E1366" s="12"/>
      <c r="G1366" s="11"/>
      <c r="H1366" s="11"/>
      <c r="I1366" s="11"/>
      <c r="J1366" s="11"/>
      <c r="K1366" s="11"/>
      <c r="L1366" s="11"/>
      <c r="M1366" s="11"/>
      <c r="N1366" s="11"/>
      <c r="O1366" s="11"/>
      <c r="P1366" s="11"/>
      <c r="Q1366" s="11"/>
      <c r="R1366" s="11"/>
    </row>
    <row r="1367">
      <c r="C1367" s="15"/>
      <c r="D1367" s="12"/>
      <c r="E1367" s="12"/>
      <c r="G1367" s="11"/>
      <c r="H1367" s="11"/>
      <c r="I1367" s="11"/>
      <c r="J1367" s="11"/>
      <c r="K1367" s="11"/>
      <c r="L1367" s="11"/>
      <c r="M1367" s="11"/>
      <c r="N1367" s="11"/>
      <c r="O1367" s="11"/>
      <c r="P1367" s="11"/>
      <c r="Q1367" s="11"/>
      <c r="R1367" s="11"/>
    </row>
    <row r="1368">
      <c r="C1368" s="15"/>
      <c r="D1368" s="12"/>
      <c r="E1368" s="12"/>
      <c r="G1368" s="11"/>
      <c r="H1368" s="11"/>
      <c r="I1368" s="11"/>
      <c r="J1368" s="11"/>
      <c r="K1368" s="11"/>
      <c r="L1368" s="11"/>
      <c r="M1368" s="11"/>
      <c r="N1368" s="11"/>
      <c r="O1368" s="11"/>
      <c r="P1368" s="11"/>
      <c r="Q1368" s="11"/>
      <c r="R1368" s="11"/>
    </row>
    <row r="1369">
      <c r="C1369" s="15"/>
      <c r="D1369" s="12"/>
      <c r="E1369" s="12"/>
      <c r="G1369" s="11"/>
      <c r="H1369" s="11"/>
      <c r="I1369" s="11"/>
      <c r="J1369" s="11"/>
      <c r="K1369" s="11"/>
      <c r="L1369" s="11"/>
      <c r="M1369" s="11"/>
      <c r="N1369" s="11"/>
      <c r="O1369" s="11"/>
      <c r="P1369" s="11"/>
      <c r="Q1369" s="11"/>
      <c r="R1369" s="11"/>
    </row>
    <row r="1370">
      <c r="C1370" s="15"/>
      <c r="D1370" s="12"/>
      <c r="E1370" s="12"/>
      <c r="G1370" s="11"/>
      <c r="H1370" s="11"/>
      <c r="I1370" s="11"/>
      <c r="J1370" s="11"/>
      <c r="K1370" s="11"/>
      <c r="L1370" s="11"/>
      <c r="M1370" s="11"/>
      <c r="N1370" s="11"/>
      <c r="O1370" s="11"/>
      <c r="P1370" s="11"/>
      <c r="Q1370" s="11"/>
      <c r="R1370" s="11"/>
    </row>
    <row r="1371">
      <c r="C1371" s="15"/>
      <c r="D1371" s="12"/>
      <c r="E1371" s="12"/>
      <c r="G1371" s="11"/>
      <c r="H1371" s="11"/>
      <c r="I1371" s="11"/>
      <c r="J1371" s="11"/>
      <c r="K1371" s="11"/>
      <c r="L1371" s="11"/>
      <c r="M1371" s="11"/>
      <c r="N1371" s="11"/>
      <c r="O1371" s="11"/>
      <c r="P1371" s="11"/>
      <c r="Q1371" s="11"/>
      <c r="R1371" s="11"/>
    </row>
    <row r="1372">
      <c r="C1372" s="15"/>
      <c r="D1372" s="12"/>
      <c r="E1372" s="12"/>
      <c r="G1372" s="11"/>
      <c r="H1372" s="11"/>
      <c r="I1372" s="11"/>
      <c r="J1372" s="11"/>
      <c r="K1372" s="11"/>
      <c r="L1372" s="11"/>
      <c r="M1372" s="11"/>
      <c r="N1372" s="11"/>
      <c r="O1372" s="11"/>
      <c r="P1372" s="11"/>
      <c r="Q1372" s="11"/>
      <c r="R1372" s="11"/>
    </row>
    <row r="1373">
      <c r="C1373" s="15"/>
      <c r="D1373" s="12"/>
      <c r="E1373" s="12"/>
      <c r="G1373" s="11"/>
      <c r="H1373" s="11"/>
      <c r="I1373" s="11"/>
      <c r="J1373" s="11"/>
      <c r="K1373" s="11"/>
      <c r="L1373" s="11"/>
      <c r="M1373" s="11"/>
      <c r="N1373" s="11"/>
      <c r="O1373" s="11"/>
      <c r="P1373" s="11"/>
      <c r="Q1373" s="11"/>
      <c r="R1373" s="11"/>
    </row>
    <row r="1374">
      <c r="C1374" s="15"/>
      <c r="D1374" s="12"/>
      <c r="E1374" s="12"/>
      <c r="G1374" s="11"/>
      <c r="H1374" s="11"/>
      <c r="I1374" s="11"/>
      <c r="J1374" s="11"/>
      <c r="K1374" s="11"/>
      <c r="L1374" s="11"/>
      <c r="M1374" s="11"/>
      <c r="N1374" s="11"/>
      <c r="O1374" s="11"/>
      <c r="P1374" s="11"/>
      <c r="Q1374" s="11"/>
      <c r="R1374" s="11"/>
    </row>
    <row r="1375">
      <c r="C1375" s="15"/>
      <c r="D1375" s="12"/>
      <c r="E1375" s="12"/>
      <c r="G1375" s="11"/>
      <c r="H1375" s="11"/>
      <c r="I1375" s="11"/>
      <c r="J1375" s="11"/>
      <c r="K1375" s="11"/>
      <c r="L1375" s="11"/>
      <c r="M1375" s="11"/>
      <c r="N1375" s="11"/>
      <c r="O1375" s="11"/>
      <c r="P1375" s="11"/>
      <c r="Q1375" s="11"/>
      <c r="R1375" s="11"/>
    </row>
    <row r="1376">
      <c r="C1376" s="15"/>
      <c r="D1376" s="12"/>
      <c r="E1376" s="12"/>
      <c r="G1376" s="11"/>
      <c r="H1376" s="11"/>
      <c r="I1376" s="11"/>
      <c r="J1376" s="11"/>
      <c r="K1376" s="11"/>
      <c r="L1376" s="11"/>
      <c r="M1376" s="11"/>
      <c r="N1376" s="11"/>
      <c r="O1376" s="11"/>
      <c r="P1376" s="11"/>
      <c r="Q1376" s="11"/>
      <c r="R1376" s="11"/>
    </row>
    <row r="1377">
      <c r="C1377" s="15"/>
      <c r="D1377" s="12"/>
      <c r="E1377" s="12"/>
      <c r="G1377" s="11"/>
      <c r="H1377" s="11"/>
      <c r="I1377" s="11"/>
      <c r="J1377" s="11"/>
      <c r="K1377" s="11"/>
      <c r="L1377" s="11"/>
      <c r="M1377" s="11"/>
      <c r="N1377" s="11"/>
      <c r="O1377" s="11"/>
      <c r="P1377" s="11"/>
      <c r="Q1377" s="11"/>
      <c r="R1377" s="11"/>
    </row>
    <row r="1378">
      <c r="C1378" s="15"/>
      <c r="D1378" s="12"/>
      <c r="E1378" s="12"/>
      <c r="G1378" s="11"/>
      <c r="H1378" s="11"/>
      <c r="I1378" s="11"/>
      <c r="J1378" s="11"/>
      <c r="K1378" s="11"/>
      <c r="L1378" s="11"/>
      <c r="M1378" s="11"/>
      <c r="N1378" s="11"/>
      <c r="O1378" s="11"/>
      <c r="P1378" s="11"/>
      <c r="Q1378" s="11"/>
      <c r="R1378" s="11"/>
    </row>
    <row r="1379">
      <c r="C1379" s="15"/>
      <c r="D1379" s="12"/>
      <c r="E1379" s="12"/>
      <c r="G1379" s="11"/>
      <c r="H1379" s="11"/>
      <c r="I1379" s="11"/>
      <c r="J1379" s="11"/>
      <c r="K1379" s="11"/>
      <c r="L1379" s="11"/>
      <c r="M1379" s="11"/>
      <c r="N1379" s="11"/>
      <c r="O1379" s="11"/>
      <c r="P1379" s="11"/>
      <c r="Q1379" s="11"/>
      <c r="R1379" s="11"/>
    </row>
    <row r="1380">
      <c r="C1380" s="15"/>
      <c r="D1380" s="12"/>
      <c r="E1380" s="12"/>
      <c r="G1380" s="11"/>
      <c r="H1380" s="11"/>
      <c r="I1380" s="11"/>
      <c r="J1380" s="11"/>
      <c r="K1380" s="11"/>
      <c r="L1380" s="11"/>
      <c r="M1380" s="11"/>
      <c r="N1380" s="11"/>
      <c r="O1380" s="11"/>
      <c r="P1380" s="11"/>
      <c r="Q1380" s="11"/>
      <c r="R1380" s="11"/>
    </row>
    <row r="1381">
      <c r="C1381" s="15"/>
      <c r="D1381" s="12"/>
      <c r="E1381" s="12"/>
      <c r="G1381" s="11"/>
      <c r="H1381" s="11"/>
      <c r="I1381" s="11"/>
      <c r="J1381" s="11"/>
      <c r="K1381" s="11"/>
      <c r="L1381" s="11"/>
      <c r="M1381" s="11"/>
      <c r="N1381" s="11"/>
      <c r="O1381" s="11"/>
      <c r="P1381" s="11"/>
      <c r="Q1381" s="11"/>
      <c r="R1381" s="11"/>
    </row>
    <row r="1382">
      <c r="C1382" s="15"/>
      <c r="D1382" s="12"/>
      <c r="E1382" s="12"/>
      <c r="G1382" s="11"/>
      <c r="H1382" s="11"/>
      <c r="I1382" s="11"/>
      <c r="J1382" s="11"/>
      <c r="K1382" s="11"/>
      <c r="L1382" s="11"/>
      <c r="M1382" s="11"/>
      <c r="N1382" s="11"/>
      <c r="O1382" s="11"/>
      <c r="P1382" s="11"/>
      <c r="Q1382" s="11"/>
      <c r="R1382" s="11"/>
    </row>
    <row r="1383">
      <c r="C1383" s="15"/>
      <c r="D1383" s="12"/>
      <c r="E1383" s="12"/>
      <c r="G1383" s="11"/>
      <c r="H1383" s="11"/>
      <c r="I1383" s="11"/>
      <c r="J1383" s="11"/>
      <c r="K1383" s="11"/>
      <c r="L1383" s="11"/>
      <c r="M1383" s="11"/>
      <c r="N1383" s="11"/>
      <c r="O1383" s="11"/>
      <c r="P1383" s="11"/>
      <c r="Q1383" s="11"/>
      <c r="R1383" s="11"/>
    </row>
    <row r="1384">
      <c r="C1384" s="15"/>
      <c r="D1384" s="12"/>
      <c r="E1384" s="12"/>
      <c r="G1384" s="11"/>
      <c r="H1384" s="11"/>
      <c r="I1384" s="11"/>
      <c r="J1384" s="11"/>
      <c r="K1384" s="11"/>
      <c r="L1384" s="11"/>
      <c r="M1384" s="11"/>
      <c r="N1384" s="11"/>
      <c r="O1384" s="11"/>
      <c r="P1384" s="11"/>
      <c r="Q1384" s="11"/>
      <c r="R1384" s="11"/>
    </row>
    <row r="1385">
      <c r="C1385" s="15"/>
      <c r="D1385" s="12"/>
      <c r="E1385" s="12"/>
      <c r="G1385" s="11"/>
      <c r="H1385" s="11"/>
      <c r="I1385" s="11"/>
      <c r="J1385" s="11"/>
      <c r="K1385" s="11"/>
      <c r="L1385" s="11"/>
      <c r="M1385" s="11"/>
      <c r="N1385" s="11"/>
      <c r="O1385" s="11"/>
      <c r="P1385" s="11"/>
      <c r="Q1385" s="11"/>
      <c r="R1385" s="11"/>
    </row>
    <row r="1386">
      <c r="C1386" s="15"/>
      <c r="D1386" s="12"/>
      <c r="E1386" s="12"/>
      <c r="G1386" s="11"/>
      <c r="H1386" s="11"/>
      <c r="I1386" s="11"/>
      <c r="J1386" s="11"/>
      <c r="K1386" s="11"/>
      <c r="L1386" s="11"/>
      <c r="M1386" s="11"/>
      <c r="N1386" s="11"/>
      <c r="O1386" s="11"/>
      <c r="P1386" s="11"/>
      <c r="Q1386" s="11"/>
      <c r="R1386" s="11"/>
    </row>
    <row r="1387">
      <c r="C1387" s="15"/>
      <c r="D1387" s="12"/>
      <c r="E1387" s="12"/>
      <c r="G1387" s="11"/>
      <c r="H1387" s="11"/>
      <c r="I1387" s="11"/>
      <c r="J1387" s="11"/>
      <c r="K1387" s="11"/>
      <c r="L1387" s="11"/>
      <c r="M1387" s="11"/>
      <c r="N1387" s="11"/>
      <c r="O1387" s="11"/>
      <c r="P1387" s="11"/>
      <c r="Q1387" s="11"/>
      <c r="R1387" s="11"/>
    </row>
    <row r="1388">
      <c r="C1388" s="15"/>
      <c r="D1388" s="12"/>
      <c r="E1388" s="12"/>
      <c r="G1388" s="11"/>
      <c r="H1388" s="11"/>
      <c r="I1388" s="11"/>
      <c r="J1388" s="11"/>
      <c r="K1388" s="11"/>
      <c r="L1388" s="11"/>
      <c r="M1388" s="11"/>
      <c r="N1388" s="11"/>
      <c r="O1388" s="11"/>
      <c r="P1388" s="11"/>
      <c r="Q1388" s="11"/>
      <c r="R1388" s="11"/>
    </row>
    <row r="1389">
      <c r="C1389" s="15"/>
      <c r="D1389" s="12"/>
      <c r="E1389" s="12"/>
      <c r="G1389" s="11"/>
      <c r="H1389" s="11"/>
      <c r="I1389" s="11"/>
      <c r="J1389" s="11"/>
      <c r="K1389" s="11"/>
      <c r="L1389" s="11"/>
      <c r="M1389" s="11"/>
      <c r="N1389" s="11"/>
      <c r="O1389" s="11"/>
      <c r="P1389" s="11"/>
      <c r="Q1389" s="11"/>
      <c r="R1389" s="11"/>
    </row>
    <row r="1390">
      <c r="C1390" s="15"/>
      <c r="D1390" s="12"/>
      <c r="E1390" s="12"/>
      <c r="G1390" s="11"/>
      <c r="H1390" s="11"/>
      <c r="I1390" s="11"/>
      <c r="J1390" s="11"/>
      <c r="K1390" s="11"/>
      <c r="L1390" s="11"/>
      <c r="M1390" s="11"/>
      <c r="N1390" s="11"/>
      <c r="O1390" s="11"/>
      <c r="P1390" s="11"/>
      <c r="Q1390" s="11"/>
      <c r="R1390" s="11"/>
    </row>
    <row r="1391">
      <c r="C1391" s="15"/>
      <c r="D1391" s="12"/>
      <c r="E1391" s="12"/>
      <c r="G1391" s="11"/>
      <c r="H1391" s="11"/>
      <c r="I1391" s="11"/>
      <c r="J1391" s="11"/>
      <c r="K1391" s="11"/>
      <c r="L1391" s="11"/>
      <c r="M1391" s="11"/>
      <c r="N1391" s="11"/>
      <c r="O1391" s="11"/>
      <c r="P1391" s="11"/>
      <c r="Q1391" s="11"/>
      <c r="R1391" s="11"/>
    </row>
    <row r="1392">
      <c r="C1392" s="15"/>
      <c r="D1392" s="12"/>
      <c r="E1392" s="12"/>
      <c r="G1392" s="11"/>
      <c r="H1392" s="11"/>
      <c r="I1392" s="11"/>
      <c r="J1392" s="11"/>
      <c r="K1392" s="11"/>
      <c r="L1392" s="11"/>
      <c r="M1392" s="11"/>
      <c r="N1392" s="11"/>
      <c r="O1392" s="11"/>
      <c r="P1392" s="11"/>
      <c r="Q1392" s="11"/>
      <c r="R1392" s="11"/>
    </row>
    <row r="1393">
      <c r="C1393" s="15"/>
      <c r="D1393" s="12"/>
      <c r="E1393" s="12"/>
      <c r="G1393" s="11"/>
      <c r="H1393" s="11"/>
      <c r="I1393" s="11"/>
      <c r="J1393" s="11"/>
      <c r="K1393" s="11"/>
      <c r="L1393" s="11"/>
      <c r="M1393" s="11"/>
      <c r="N1393" s="11"/>
      <c r="O1393" s="11"/>
      <c r="P1393" s="11"/>
      <c r="Q1393" s="11"/>
      <c r="R1393" s="11"/>
    </row>
    <row r="1394">
      <c r="C1394" s="15"/>
      <c r="D1394" s="12"/>
      <c r="E1394" s="12"/>
      <c r="G1394" s="11"/>
      <c r="H1394" s="11"/>
      <c r="I1394" s="11"/>
      <c r="J1394" s="11"/>
      <c r="K1394" s="11"/>
      <c r="L1394" s="11"/>
      <c r="M1394" s="11"/>
      <c r="N1394" s="11"/>
      <c r="O1394" s="11"/>
      <c r="P1394" s="11"/>
      <c r="Q1394" s="11"/>
      <c r="R1394" s="11"/>
    </row>
    <row r="1395">
      <c r="C1395" s="15"/>
      <c r="D1395" s="12"/>
      <c r="E1395" s="12"/>
      <c r="G1395" s="11"/>
      <c r="H1395" s="11"/>
      <c r="I1395" s="11"/>
      <c r="J1395" s="11"/>
      <c r="K1395" s="11"/>
      <c r="L1395" s="11"/>
      <c r="M1395" s="11"/>
      <c r="N1395" s="11"/>
      <c r="O1395" s="11"/>
      <c r="P1395" s="11"/>
      <c r="Q1395" s="11"/>
      <c r="R1395" s="11"/>
    </row>
    <row r="1396">
      <c r="C1396" s="15"/>
      <c r="D1396" s="12"/>
      <c r="E1396" s="12"/>
      <c r="G1396" s="11"/>
      <c r="H1396" s="11"/>
      <c r="I1396" s="11"/>
      <c r="J1396" s="11"/>
      <c r="K1396" s="11"/>
      <c r="L1396" s="11"/>
      <c r="M1396" s="11"/>
      <c r="N1396" s="11"/>
      <c r="O1396" s="11"/>
      <c r="P1396" s="11"/>
      <c r="Q1396" s="11"/>
      <c r="R1396" s="11"/>
    </row>
    <row r="1397">
      <c r="C1397" s="15"/>
      <c r="D1397" s="12"/>
      <c r="E1397" s="12"/>
      <c r="G1397" s="11"/>
      <c r="H1397" s="11"/>
      <c r="I1397" s="11"/>
      <c r="J1397" s="11"/>
      <c r="K1397" s="11"/>
      <c r="L1397" s="11"/>
      <c r="M1397" s="11"/>
      <c r="N1397" s="11"/>
      <c r="O1397" s="11"/>
      <c r="P1397" s="11"/>
      <c r="Q1397" s="11"/>
      <c r="R1397" s="11"/>
    </row>
    <row r="1398">
      <c r="C1398" s="15"/>
      <c r="D1398" s="12"/>
      <c r="E1398" s="12"/>
      <c r="G1398" s="11"/>
      <c r="H1398" s="11"/>
      <c r="I1398" s="11"/>
      <c r="J1398" s="11"/>
      <c r="K1398" s="11"/>
      <c r="L1398" s="11"/>
      <c r="M1398" s="11"/>
      <c r="N1398" s="11"/>
      <c r="O1398" s="11"/>
      <c r="P1398" s="11"/>
      <c r="Q1398" s="11"/>
      <c r="R1398" s="11"/>
    </row>
    <row r="1399">
      <c r="C1399" s="15"/>
      <c r="D1399" s="12"/>
      <c r="E1399" s="12"/>
      <c r="G1399" s="11"/>
      <c r="H1399" s="11"/>
      <c r="I1399" s="11"/>
      <c r="J1399" s="11"/>
      <c r="K1399" s="11"/>
      <c r="L1399" s="11"/>
      <c r="M1399" s="11"/>
      <c r="N1399" s="11"/>
      <c r="O1399" s="11"/>
      <c r="P1399" s="11"/>
      <c r="Q1399" s="11"/>
      <c r="R1399" s="11"/>
    </row>
    <row r="1400">
      <c r="C1400" s="15"/>
      <c r="D1400" s="12"/>
      <c r="E1400" s="12"/>
      <c r="G1400" s="11"/>
      <c r="H1400" s="11"/>
      <c r="I1400" s="11"/>
      <c r="J1400" s="11"/>
      <c r="K1400" s="11"/>
      <c r="L1400" s="11"/>
      <c r="M1400" s="11"/>
      <c r="N1400" s="11"/>
      <c r="O1400" s="11"/>
      <c r="P1400" s="11"/>
      <c r="Q1400" s="11"/>
      <c r="R1400" s="11"/>
    </row>
    <row r="1401">
      <c r="C1401" s="15"/>
      <c r="D1401" s="12"/>
      <c r="E1401" s="12"/>
      <c r="G1401" s="11"/>
      <c r="H1401" s="11"/>
      <c r="I1401" s="11"/>
      <c r="J1401" s="11"/>
      <c r="K1401" s="11"/>
      <c r="L1401" s="11"/>
      <c r="M1401" s="11"/>
      <c r="N1401" s="11"/>
      <c r="O1401" s="11"/>
      <c r="P1401" s="11"/>
      <c r="Q1401" s="11"/>
      <c r="R1401" s="11"/>
    </row>
    <row r="1402">
      <c r="C1402" s="15"/>
      <c r="D1402" s="12"/>
      <c r="E1402" s="12"/>
      <c r="G1402" s="11"/>
      <c r="H1402" s="11"/>
      <c r="I1402" s="11"/>
      <c r="J1402" s="11"/>
      <c r="K1402" s="11"/>
      <c r="L1402" s="11"/>
      <c r="M1402" s="11"/>
      <c r="N1402" s="11"/>
      <c r="O1402" s="11"/>
      <c r="P1402" s="11"/>
      <c r="Q1402" s="11"/>
      <c r="R1402" s="11"/>
    </row>
    <row r="1403">
      <c r="C1403" s="15"/>
      <c r="D1403" s="12"/>
      <c r="E1403" s="12"/>
      <c r="G1403" s="11"/>
      <c r="H1403" s="11"/>
      <c r="I1403" s="11"/>
      <c r="J1403" s="11"/>
      <c r="K1403" s="11"/>
      <c r="L1403" s="11"/>
      <c r="M1403" s="11"/>
      <c r="N1403" s="11"/>
      <c r="O1403" s="11"/>
      <c r="P1403" s="11"/>
      <c r="Q1403" s="11"/>
      <c r="R1403" s="11"/>
    </row>
    <row r="1404">
      <c r="C1404" s="15"/>
      <c r="D1404" s="12"/>
      <c r="E1404" s="12"/>
      <c r="G1404" s="11"/>
      <c r="H1404" s="11"/>
      <c r="I1404" s="11"/>
      <c r="J1404" s="11"/>
      <c r="K1404" s="11"/>
      <c r="L1404" s="11"/>
      <c r="M1404" s="11"/>
      <c r="N1404" s="11"/>
      <c r="O1404" s="11"/>
      <c r="P1404" s="11"/>
      <c r="Q1404" s="11"/>
      <c r="R1404" s="11"/>
    </row>
    <row r="1405">
      <c r="C1405" s="15"/>
      <c r="D1405" s="12"/>
      <c r="E1405" s="12"/>
      <c r="G1405" s="11"/>
      <c r="H1405" s="11"/>
      <c r="I1405" s="11"/>
      <c r="J1405" s="11"/>
      <c r="K1405" s="11"/>
      <c r="L1405" s="11"/>
      <c r="M1405" s="11"/>
      <c r="N1405" s="11"/>
      <c r="O1405" s="11"/>
      <c r="P1405" s="11"/>
      <c r="Q1405" s="11"/>
      <c r="R1405" s="11"/>
    </row>
    <row r="1406">
      <c r="C1406" s="15"/>
      <c r="D1406" s="12"/>
      <c r="E1406" s="12"/>
      <c r="G1406" s="11"/>
      <c r="H1406" s="11"/>
      <c r="I1406" s="11"/>
      <c r="J1406" s="11"/>
      <c r="K1406" s="11"/>
      <c r="L1406" s="11"/>
      <c r="M1406" s="11"/>
      <c r="N1406" s="11"/>
      <c r="O1406" s="11"/>
      <c r="P1406" s="11"/>
      <c r="Q1406" s="11"/>
      <c r="R1406" s="11"/>
    </row>
    <row r="1407">
      <c r="C1407" s="15"/>
      <c r="D1407" s="12"/>
      <c r="E1407" s="12"/>
      <c r="G1407" s="11"/>
      <c r="H1407" s="11"/>
      <c r="I1407" s="11"/>
      <c r="J1407" s="11"/>
      <c r="K1407" s="11"/>
      <c r="L1407" s="11"/>
      <c r="M1407" s="11"/>
      <c r="N1407" s="11"/>
      <c r="O1407" s="11"/>
      <c r="P1407" s="11"/>
      <c r="Q1407" s="11"/>
      <c r="R1407" s="11"/>
    </row>
    <row r="1408">
      <c r="C1408" s="15"/>
      <c r="D1408" s="12"/>
      <c r="E1408" s="12"/>
      <c r="G1408" s="11"/>
      <c r="H1408" s="11"/>
      <c r="I1408" s="11"/>
      <c r="J1408" s="11"/>
      <c r="K1408" s="11"/>
      <c r="L1408" s="11"/>
      <c r="M1408" s="11"/>
      <c r="N1408" s="11"/>
      <c r="O1408" s="11"/>
      <c r="P1408" s="11"/>
      <c r="Q1408" s="11"/>
      <c r="R1408" s="11"/>
    </row>
    <row r="1409">
      <c r="C1409" s="15"/>
      <c r="D1409" s="12"/>
      <c r="E1409" s="12"/>
      <c r="G1409" s="11"/>
      <c r="H1409" s="11"/>
      <c r="I1409" s="11"/>
      <c r="J1409" s="11"/>
      <c r="K1409" s="11"/>
      <c r="L1409" s="11"/>
      <c r="M1409" s="11"/>
      <c r="N1409" s="11"/>
      <c r="O1409" s="11"/>
      <c r="P1409" s="11"/>
      <c r="Q1409" s="11"/>
      <c r="R1409" s="11"/>
    </row>
    <row r="1410">
      <c r="C1410" s="15"/>
      <c r="D1410" s="12"/>
      <c r="E1410" s="12"/>
      <c r="G1410" s="11"/>
      <c r="H1410" s="11"/>
      <c r="I1410" s="11"/>
      <c r="J1410" s="11"/>
      <c r="K1410" s="11"/>
      <c r="L1410" s="11"/>
      <c r="M1410" s="11"/>
      <c r="N1410" s="11"/>
      <c r="O1410" s="11"/>
      <c r="P1410" s="11"/>
      <c r="Q1410" s="11"/>
      <c r="R1410" s="11"/>
    </row>
    <row r="1411">
      <c r="C1411" s="15"/>
      <c r="D1411" s="12"/>
      <c r="E1411" s="12"/>
      <c r="G1411" s="11"/>
      <c r="H1411" s="11"/>
      <c r="I1411" s="11"/>
      <c r="J1411" s="11"/>
      <c r="K1411" s="11"/>
      <c r="L1411" s="11"/>
      <c r="M1411" s="11"/>
      <c r="N1411" s="11"/>
      <c r="O1411" s="11"/>
      <c r="P1411" s="11"/>
      <c r="Q1411" s="11"/>
      <c r="R1411" s="11"/>
    </row>
    <row r="1412">
      <c r="C1412" s="15"/>
      <c r="D1412" s="12"/>
      <c r="E1412" s="12"/>
      <c r="G1412" s="11"/>
      <c r="H1412" s="11"/>
      <c r="I1412" s="11"/>
      <c r="J1412" s="11"/>
      <c r="K1412" s="11"/>
      <c r="L1412" s="11"/>
      <c r="M1412" s="11"/>
      <c r="N1412" s="11"/>
      <c r="O1412" s="11"/>
      <c r="P1412" s="11"/>
      <c r="Q1412" s="11"/>
      <c r="R1412" s="11"/>
    </row>
    <row r="1413">
      <c r="C1413" s="15"/>
      <c r="D1413" s="12"/>
      <c r="E1413" s="12"/>
      <c r="G1413" s="11"/>
      <c r="H1413" s="11"/>
      <c r="I1413" s="11"/>
      <c r="J1413" s="11"/>
      <c r="K1413" s="11"/>
      <c r="L1413" s="11"/>
      <c r="M1413" s="11"/>
      <c r="N1413" s="11"/>
      <c r="O1413" s="11"/>
      <c r="P1413" s="11"/>
      <c r="Q1413" s="11"/>
      <c r="R1413" s="11"/>
    </row>
    <row r="1414">
      <c r="C1414" s="15"/>
      <c r="D1414" s="12"/>
      <c r="E1414" s="12"/>
      <c r="G1414" s="11"/>
      <c r="H1414" s="11"/>
      <c r="I1414" s="11"/>
      <c r="J1414" s="11"/>
      <c r="K1414" s="11"/>
      <c r="L1414" s="11"/>
      <c r="M1414" s="11"/>
      <c r="N1414" s="11"/>
      <c r="O1414" s="11"/>
      <c r="P1414" s="11"/>
      <c r="Q1414" s="11"/>
      <c r="R1414" s="11"/>
    </row>
    <row r="1415">
      <c r="C1415" s="15"/>
      <c r="D1415" s="12"/>
      <c r="E1415" s="12"/>
      <c r="G1415" s="11"/>
      <c r="H1415" s="11"/>
      <c r="I1415" s="11"/>
      <c r="J1415" s="11"/>
      <c r="K1415" s="11"/>
      <c r="L1415" s="11"/>
      <c r="M1415" s="11"/>
      <c r="N1415" s="11"/>
      <c r="O1415" s="11"/>
      <c r="P1415" s="11"/>
      <c r="Q1415" s="11"/>
      <c r="R1415" s="11"/>
    </row>
    <row r="1416">
      <c r="C1416" s="15"/>
      <c r="D1416" s="12"/>
      <c r="E1416" s="12"/>
      <c r="G1416" s="11"/>
      <c r="H1416" s="11"/>
      <c r="I1416" s="11"/>
      <c r="J1416" s="11"/>
      <c r="K1416" s="11"/>
      <c r="L1416" s="11"/>
      <c r="M1416" s="11"/>
      <c r="N1416" s="11"/>
      <c r="O1416" s="11"/>
      <c r="P1416" s="11"/>
      <c r="Q1416" s="11"/>
      <c r="R1416" s="11"/>
    </row>
    <row r="1417">
      <c r="C1417" s="15"/>
      <c r="D1417" s="12"/>
      <c r="E1417" s="12"/>
      <c r="G1417" s="11"/>
      <c r="H1417" s="11"/>
      <c r="I1417" s="11"/>
      <c r="J1417" s="11"/>
      <c r="K1417" s="11"/>
      <c r="L1417" s="11"/>
      <c r="M1417" s="11"/>
      <c r="N1417" s="11"/>
      <c r="O1417" s="11"/>
      <c r="P1417" s="11"/>
      <c r="Q1417" s="11"/>
      <c r="R1417" s="11"/>
    </row>
    <row r="1418">
      <c r="C1418" s="15"/>
      <c r="D1418" s="12"/>
      <c r="E1418" s="12"/>
      <c r="G1418" s="11"/>
      <c r="H1418" s="11"/>
      <c r="I1418" s="11"/>
      <c r="J1418" s="11"/>
      <c r="K1418" s="11"/>
      <c r="L1418" s="11"/>
      <c r="M1418" s="11"/>
      <c r="N1418" s="11"/>
      <c r="O1418" s="11"/>
      <c r="P1418" s="11"/>
      <c r="Q1418" s="11"/>
      <c r="R1418" s="11"/>
    </row>
    <row r="1419">
      <c r="C1419" s="15"/>
      <c r="D1419" s="12"/>
      <c r="E1419" s="12"/>
      <c r="G1419" s="11"/>
      <c r="H1419" s="11"/>
      <c r="I1419" s="11"/>
      <c r="J1419" s="11"/>
      <c r="K1419" s="11"/>
      <c r="L1419" s="11"/>
      <c r="M1419" s="11"/>
      <c r="N1419" s="11"/>
      <c r="O1419" s="11"/>
      <c r="P1419" s="11"/>
      <c r="Q1419" s="11"/>
      <c r="R1419" s="11"/>
    </row>
    <row r="1420">
      <c r="C1420" s="15"/>
      <c r="D1420" s="12"/>
      <c r="E1420" s="12"/>
      <c r="G1420" s="11"/>
      <c r="H1420" s="11"/>
      <c r="I1420" s="11"/>
      <c r="J1420" s="11"/>
      <c r="K1420" s="11"/>
      <c r="L1420" s="11"/>
      <c r="M1420" s="11"/>
      <c r="N1420" s="11"/>
      <c r="O1420" s="11"/>
      <c r="P1420" s="11"/>
      <c r="Q1420" s="11"/>
      <c r="R1420" s="11"/>
    </row>
    <row r="1421">
      <c r="C1421" s="15"/>
      <c r="D1421" s="12"/>
      <c r="E1421" s="12"/>
      <c r="G1421" s="11"/>
      <c r="H1421" s="11"/>
      <c r="I1421" s="11"/>
      <c r="J1421" s="11"/>
      <c r="K1421" s="11"/>
      <c r="L1421" s="11"/>
      <c r="M1421" s="11"/>
      <c r="N1421" s="11"/>
      <c r="O1421" s="11"/>
      <c r="P1421" s="11"/>
      <c r="Q1421" s="11"/>
      <c r="R1421" s="11"/>
    </row>
    <row r="1422">
      <c r="C1422" s="15"/>
      <c r="D1422" s="12"/>
      <c r="E1422" s="12"/>
      <c r="G1422" s="11"/>
      <c r="H1422" s="11"/>
      <c r="I1422" s="11"/>
      <c r="J1422" s="11"/>
      <c r="K1422" s="11"/>
      <c r="L1422" s="11"/>
      <c r="M1422" s="11"/>
      <c r="N1422" s="11"/>
      <c r="O1422" s="11"/>
      <c r="P1422" s="11"/>
      <c r="Q1422" s="11"/>
      <c r="R1422" s="11"/>
    </row>
    <row r="1423">
      <c r="C1423" s="15"/>
      <c r="D1423" s="12"/>
      <c r="E1423" s="12"/>
      <c r="G1423" s="11"/>
      <c r="H1423" s="11"/>
      <c r="I1423" s="11"/>
      <c r="J1423" s="11"/>
      <c r="K1423" s="11"/>
      <c r="L1423" s="11"/>
      <c r="M1423" s="11"/>
      <c r="N1423" s="11"/>
      <c r="O1423" s="11"/>
      <c r="P1423" s="11"/>
      <c r="Q1423" s="11"/>
      <c r="R1423" s="11"/>
    </row>
    <row r="1424">
      <c r="C1424" s="15"/>
      <c r="D1424" s="12"/>
      <c r="E1424" s="12"/>
      <c r="G1424" s="11"/>
      <c r="H1424" s="11"/>
      <c r="I1424" s="11"/>
      <c r="J1424" s="11"/>
      <c r="K1424" s="11"/>
      <c r="L1424" s="11"/>
      <c r="M1424" s="11"/>
      <c r="N1424" s="11"/>
      <c r="O1424" s="11"/>
      <c r="P1424" s="11"/>
      <c r="Q1424" s="11"/>
      <c r="R1424" s="11"/>
    </row>
    <row r="1425">
      <c r="C1425" s="15"/>
      <c r="D1425" s="12"/>
      <c r="E1425" s="12"/>
      <c r="G1425" s="11"/>
      <c r="H1425" s="11"/>
      <c r="I1425" s="11"/>
      <c r="J1425" s="11"/>
      <c r="K1425" s="11"/>
      <c r="L1425" s="11"/>
      <c r="M1425" s="11"/>
      <c r="N1425" s="11"/>
      <c r="O1425" s="11"/>
      <c r="P1425" s="11"/>
      <c r="Q1425" s="11"/>
      <c r="R1425" s="11"/>
    </row>
    <row r="1426">
      <c r="C1426" s="15"/>
      <c r="D1426" s="12"/>
      <c r="E1426" s="12"/>
      <c r="G1426" s="11"/>
      <c r="H1426" s="11"/>
      <c r="I1426" s="11"/>
      <c r="J1426" s="11"/>
      <c r="K1426" s="11"/>
      <c r="L1426" s="11"/>
      <c r="M1426" s="11"/>
      <c r="N1426" s="11"/>
      <c r="O1426" s="11"/>
      <c r="P1426" s="11"/>
      <c r="Q1426" s="11"/>
      <c r="R1426" s="11"/>
    </row>
    <row r="1427">
      <c r="C1427" s="15"/>
      <c r="D1427" s="12"/>
      <c r="E1427" s="12"/>
      <c r="G1427" s="11"/>
      <c r="H1427" s="11"/>
      <c r="I1427" s="11"/>
      <c r="J1427" s="11"/>
      <c r="K1427" s="11"/>
      <c r="L1427" s="11"/>
      <c r="M1427" s="11"/>
      <c r="N1427" s="11"/>
      <c r="O1427" s="11"/>
      <c r="P1427" s="11"/>
      <c r="Q1427" s="11"/>
      <c r="R1427" s="11"/>
    </row>
    <row r="1428">
      <c r="C1428" s="15"/>
      <c r="D1428" s="12"/>
      <c r="E1428" s="12"/>
      <c r="G1428" s="11"/>
      <c r="H1428" s="11"/>
      <c r="I1428" s="11"/>
      <c r="J1428" s="11"/>
      <c r="K1428" s="11"/>
      <c r="L1428" s="11"/>
      <c r="M1428" s="11"/>
      <c r="N1428" s="11"/>
      <c r="O1428" s="11"/>
      <c r="P1428" s="11"/>
      <c r="Q1428" s="11"/>
      <c r="R1428" s="11"/>
    </row>
    <row r="1429">
      <c r="C1429" s="15"/>
      <c r="D1429" s="12"/>
      <c r="E1429" s="12"/>
      <c r="G1429" s="11"/>
      <c r="H1429" s="11"/>
      <c r="I1429" s="11"/>
      <c r="J1429" s="11"/>
      <c r="K1429" s="11"/>
      <c r="L1429" s="11"/>
      <c r="M1429" s="11"/>
      <c r="N1429" s="11"/>
      <c r="O1429" s="11"/>
      <c r="P1429" s="11"/>
      <c r="Q1429" s="11"/>
      <c r="R1429" s="11"/>
    </row>
    <row r="1430">
      <c r="C1430" s="15"/>
      <c r="D1430" s="12"/>
      <c r="E1430" s="12"/>
      <c r="G1430" s="11"/>
      <c r="H1430" s="11"/>
      <c r="I1430" s="11"/>
      <c r="J1430" s="11"/>
      <c r="K1430" s="11"/>
      <c r="L1430" s="11"/>
      <c r="M1430" s="11"/>
      <c r="N1430" s="11"/>
      <c r="O1430" s="11"/>
      <c r="P1430" s="11"/>
      <c r="Q1430" s="11"/>
      <c r="R1430" s="11"/>
    </row>
    <row r="1431">
      <c r="C1431" s="15"/>
      <c r="D1431" s="12"/>
      <c r="E1431" s="12"/>
      <c r="G1431" s="11"/>
      <c r="H1431" s="11"/>
      <c r="I1431" s="11"/>
      <c r="J1431" s="11"/>
      <c r="K1431" s="11"/>
      <c r="L1431" s="11"/>
      <c r="M1431" s="11"/>
      <c r="N1431" s="11"/>
      <c r="O1431" s="11"/>
      <c r="P1431" s="11"/>
      <c r="Q1431" s="11"/>
      <c r="R1431" s="11"/>
    </row>
    <row r="1432">
      <c r="C1432" s="15"/>
      <c r="D1432" s="12"/>
      <c r="E1432" s="12"/>
      <c r="G1432" s="11"/>
      <c r="H1432" s="11"/>
      <c r="I1432" s="11"/>
      <c r="J1432" s="11"/>
      <c r="K1432" s="11"/>
      <c r="L1432" s="11"/>
      <c r="M1432" s="11"/>
      <c r="N1432" s="11"/>
      <c r="O1432" s="11"/>
      <c r="P1432" s="11"/>
      <c r="Q1432" s="11"/>
      <c r="R1432" s="11"/>
    </row>
    <row r="1433">
      <c r="C1433" s="15"/>
      <c r="D1433" s="12"/>
      <c r="E1433" s="12"/>
      <c r="G1433" s="11"/>
      <c r="H1433" s="11"/>
      <c r="I1433" s="11"/>
      <c r="J1433" s="11"/>
      <c r="K1433" s="11"/>
      <c r="L1433" s="11"/>
      <c r="M1433" s="11"/>
      <c r="N1433" s="11"/>
      <c r="O1433" s="11"/>
      <c r="P1433" s="11"/>
      <c r="Q1433" s="11"/>
      <c r="R1433" s="11"/>
    </row>
    <row r="1434">
      <c r="C1434" s="15"/>
      <c r="D1434" s="12"/>
      <c r="E1434" s="12"/>
      <c r="G1434" s="11"/>
      <c r="H1434" s="11"/>
      <c r="I1434" s="11"/>
      <c r="J1434" s="11"/>
      <c r="K1434" s="11"/>
      <c r="L1434" s="11"/>
      <c r="M1434" s="11"/>
      <c r="N1434" s="11"/>
      <c r="O1434" s="11"/>
      <c r="P1434" s="11"/>
      <c r="Q1434" s="11"/>
      <c r="R1434" s="11"/>
    </row>
    <row r="1435">
      <c r="C1435" s="15"/>
      <c r="D1435" s="12"/>
      <c r="E1435" s="12"/>
      <c r="G1435" s="11"/>
      <c r="H1435" s="11"/>
      <c r="I1435" s="11"/>
      <c r="J1435" s="11"/>
      <c r="K1435" s="11"/>
      <c r="L1435" s="11"/>
      <c r="M1435" s="11"/>
      <c r="N1435" s="11"/>
      <c r="O1435" s="11"/>
      <c r="P1435" s="11"/>
      <c r="Q1435" s="11"/>
      <c r="R1435" s="11"/>
    </row>
    <row r="1436">
      <c r="C1436" s="15"/>
      <c r="D1436" s="12"/>
      <c r="E1436" s="12"/>
      <c r="G1436" s="11"/>
      <c r="H1436" s="11"/>
      <c r="I1436" s="11"/>
      <c r="J1436" s="11"/>
      <c r="K1436" s="11"/>
      <c r="L1436" s="11"/>
      <c r="M1436" s="11"/>
      <c r="N1436" s="11"/>
      <c r="O1436" s="11"/>
      <c r="P1436" s="11"/>
      <c r="Q1436" s="11"/>
      <c r="R1436" s="11"/>
    </row>
    <row r="1437">
      <c r="C1437" s="15"/>
      <c r="D1437" s="12"/>
      <c r="E1437" s="12"/>
      <c r="G1437" s="11"/>
      <c r="H1437" s="11"/>
      <c r="I1437" s="11"/>
      <c r="J1437" s="11"/>
      <c r="K1437" s="11"/>
      <c r="L1437" s="11"/>
      <c r="M1437" s="11"/>
      <c r="N1437" s="11"/>
      <c r="O1437" s="11"/>
      <c r="P1437" s="11"/>
      <c r="Q1437" s="11"/>
      <c r="R1437" s="11"/>
    </row>
    <row r="1438">
      <c r="C1438" s="15"/>
      <c r="D1438" s="12"/>
      <c r="E1438" s="12"/>
      <c r="G1438" s="11"/>
      <c r="H1438" s="11"/>
      <c r="I1438" s="11"/>
      <c r="J1438" s="11"/>
      <c r="K1438" s="11"/>
      <c r="L1438" s="11"/>
      <c r="M1438" s="11"/>
      <c r="N1438" s="11"/>
      <c r="O1438" s="11"/>
      <c r="P1438" s="11"/>
      <c r="Q1438" s="11"/>
      <c r="R1438" s="11"/>
    </row>
    <row r="1439">
      <c r="C1439" s="15"/>
      <c r="D1439" s="12"/>
      <c r="E1439" s="12"/>
      <c r="G1439" s="11"/>
      <c r="H1439" s="11"/>
      <c r="I1439" s="11"/>
      <c r="J1439" s="11"/>
      <c r="K1439" s="11"/>
      <c r="L1439" s="11"/>
      <c r="M1439" s="11"/>
      <c r="N1439" s="11"/>
      <c r="O1439" s="11"/>
      <c r="P1439" s="11"/>
      <c r="Q1439" s="11"/>
      <c r="R1439" s="11"/>
    </row>
    <row r="1440">
      <c r="C1440" s="15"/>
      <c r="D1440" s="12"/>
      <c r="E1440" s="12"/>
      <c r="G1440" s="11"/>
      <c r="H1440" s="11"/>
      <c r="I1440" s="11"/>
      <c r="J1440" s="11"/>
      <c r="K1440" s="11"/>
      <c r="L1440" s="11"/>
      <c r="M1440" s="11"/>
      <c r="N1440" s="11"/>
      <c r="O1440" s="11"/>
      <c r="P1440" s="11"/>
      <c r="Q1440" s="11"/>
      <c r="R1440" s="11"/>
    </row>
    <row r="1441">
      <c r="C1441" s="15"/>
      <c r="D1441" s="12"/>
      <c r="E1441" s="12"/>
      <c r="G1441" s="11"/>
      <c r="H1441" s="11"/>
      <c r="I1441" s="11"/>
      <c r="J1441" s="11"/>
      <c r="K1441" s="11"/>
      <c r="L1441" s="11"/>
      <c r="M1441" s="11"/>
      <c r="N1441" s="11"/>
      <c r="O1441" s="11"/>
      <c r="P1441" s="11"/>
      <c r="Q1441" s="11"/>
      <c r="R1441" s="11"/>
    </row>
    <row r="1442">
      <c r="C1442" s="15"/>
      <c r="D1442" s="12"/>
      <c r="E1442" s="12"/>
      <c r="G1442" s="11"/>
      <c r="H1442" s="11"/>
      <c r="I1442" s="11"/>
      <c r="J1442" s="11"/>
      <c r="K1442" s="11"/>
      <c r="L1442" s="11"/>
      <c r="M1442" s="11"/>
      <c r="N1442" s="11"/>
      <c r="O1442" s="11"/>
      <c r="P1442" s="11"/>
      <c r="Q1442" s="11"/>
      <c r="R1442" s="11"/>
    </row>
    <row r="1443">
      <c r="C1443" s="15"/>
      <c r="D1443" s="12"/>
      <c r="E1443" s="12"/>
      <c r="G1443" s="11"/>
      <c r="H1443" s="11"/>
      <c r="I1443" s="11"/>
      <c r="J1443" s="11"/>
      <c r="K1443" s="11"/>
      <c r="L1443" s="11"/>
      <c r="M1443" s="11"/>
      <c r="N1443" s="11"/>
      <c r="O1443" s="11"/>
      <c r="P1443" s="11"/>
      <c r="Q1443" s="11"/>
      <c r="R1443" s="11"/>
    </row>
    <row r="1444">
      <c r="C1444" s="15"/>
      <c r="D1444" s="12"/>
      <c r="E1444" s="12"/>
      <c r="G1444" s="11"/>
      <c r="H1444" s="11"/>
      <c r="I1444" s="11"/>
      <c r="J1444" s="11"/>
      <c r="K1444" s="11"/>
      <c r="L1444" s="11"/>
      <c r="M1444" s="11"/>
      <c r="N1444" s="11"/>
      <c r="O1444" s="11"/>
      <c r="P1444" s="11"/>
      <c r="Q1444" s="11"/>
      <c r="R1444" s="11"/>
    </row>
  </sheetData>
  <conditionalFormatting sqref="C1:C1444">
    <cfRule type="containsText" dxfId="0" priority="1" operator="containsText" text="KAS">
      <formula>NOT(ISERROR(SEARCH(("KAS"),(C1))))</formula>
    </cfRule>
  </conditionalFormatting>
  <conditionalFormatting sqref="C1:C1444">
    <cfRule type="containsText" dxfId="1" priority="2" operator="containsText" text="BIAYA">
      <formula>NOT(ISERROR(SEARCH(("BIAYA"),(C1))))</formula>
    </cfRule>
  </conditionalFormatting>
  <conditionalFormatting sqref="C1:C1444">
    <cfRule type="beginsWith" dxfId="2" priority="3" operator="beginsWith" text="OMZET">
      <formula>LEFT((C1),LEN("OMZET"))=("OMZET")</formula>
    </cfRule>
  </conditionalFormatting>
  <conditionalFormatting sqref="C1:C1444">
    <cfRule type="containsText" dxfId="3" priority="4" operator="containsText" text="INVESTOR">
      <formula>NOT(ISERROR(SEARCH(("INVESTOR"),(C1))))</formula>
    </cfRule>
  </conditionalFormatting>
  <conditionalFormatting sqref="C1:C1444">
    <cfRule type="containsText" dxfId="4" priority="5" operator="containsText" text="LABA">
      <formula>NOT(ISERROR(SEARCH(("LABA"),(C1))))</formula>
    </cfRule>
  </conditionalFormatting>
  <conditionalFormatting sqref="C1:C1444">
    <cfRule type="containsText" dxfId="5" priority="6" operator="containsText" text="SUPPLY">
      <formula>NOT(ISERROR(SEARCH(("SUPPLY"),(C1))))</formula>
    </cfRule>
  </conditionalFormatting>
  <conditionalFormatting sqref="C1:C1444">
    <cfRule type="containsText" dxfId="4" priority="7" operator="containsText" text="KOMISI">
      <formula>NOT(ISERROR(SEARCH(("KOMISI"),(C1))))</formula>
    </cfRule>
  </conditionalFormatting>
  <conditionalFormatting sqref="C1:C1444">
    <cfRule type="containsText" dxfId="0" priority="8" operator="containsText" text="TABUNGAN">
      <formula>NOT(ISERROR(SEARCH(("TABUNGAN"),(C1))))</formula>
    </cfRule>
  </conditionalFormatting>
  <dataValidations>
    <dataValidation type="list" allowBlank="1" sqref="C2:C1444">
      <formula1>"KAS,BIAYA,OMZET,OMZET-TOKO,OMZET-ANWAR,OMZET-RIZAL,INVESTOR,SUBSIDI,LUNAS,SUPPLY,LABA,KOMISI,TABUNGAN,HUTANG,PIUTANG,PRIBADI-A,PRIBADI-S"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hidden="1" min="1" max="1" width="12.63"/>
    <col customWidth="1" min="3" max="3" width="19.5"/>
    <col customWidth="1" min="6" max="6" width="48.25"/>
    <col customWidth="1" min="7" max="7" width="13.63"/>
    <col customWidth="1" min="8" max="8" width="18.75"/>
    <col customWidth="1" min="9" max="9" width="16.38"/>
    <col customWidth="1" min="10" max="11" width="13.0"/>
    <col customWidth="1" hidden="1" min="12" max="12" width="14.88"/>
    <col customWidth="1" hidden="1" min="13" max="13" width="12.38"/>
    <col customWidth="1" min="14" max="14" width="17.38"/>
    <col customWidth="1" min="15" max="15" width="14.75"/>
    <col customWidth="1" min="16" max="16" width="15.0"/>
    <col customWidth="1" hidden="1" min="17" max="17" width="17.0"/>
    <col customWidth="1" hidden="1" min="18" max="18" width="18.63"/>
    <col customWidth="1" min="19" max="19" width="3.7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1953</v>
      </c>
      <c r="M1" s="5" t="s">
        <v>11</v>
      </c>
      <c r="N1" s="6" t="s">
        <v>1954</v>
      </c>
      <c r="O1" s="6" t="s">
        <v>12</v>
      </c>
      <c r="P1" s="6" t="s">
        <v>13</v>
      </c>
      <c r="Q1" s="7" t="s">
        <v>14</v>
      </c>
      <c r="R1" s="7" t="s">
        <v>5069</v>
      </c>
    </row>
    <row r="2">
      <c r="A2" s="1" t="s">
        <v>5298</v>
      </c>
      <c r="B2" s="8">
        <v>45717.0</v>
      </c>
      <c r="C2" s="1" t="s">
        <v>16</v>
      </c>
      <c r="D2" s="10">
        <v>1688900.0</v>
      </c>
      <c r="E2" s="12"/>
      <c r="F2" s="1" t="s">
        <v>5299</v>
      </c>
      <c r="G2" s="11">
        <f t="shared" ref="G2:G206" si="1">IF(OR(NOT(ISERROR(SEARCH("OMZET", C2))), NOT(ISERROR(SEARCH("PIUTANG", C2)))), IF(ROW()=2, D2, G1 + D2), IF(ROW()=2, 0, G1))</f>
        <v>0</v>
      </c>
      <c r="H2" s="11">
        <f t="shared" ref="H2:H206" si="2">IF(ROW()=2, 0, IF(OR(C2="BIAYA", C2="TABUNGAN"), H1 + E2, H1))</f>
        <v>0</v>
      </c>
      <c r="I2" s="11">
        <f t="shared" ref="I2:I206" si="3">IF(ROW()=2, 0, IF(OR(C2="SUPPLY", C2="HUTANG"), I1+E2, I1))</f>
        <v>0</v>
      </c>
      <c r="J2" s="11">
        <f t="shared" ref="J2:J206" si="4"> IF(ROW()=2, D2 - E2, J1 + D2 - E2)</f>
        <v>1688900</v>
      </c>
      <c r="K2" s="11">
        <f t="shared" ref="K2:K206" si="5">G2 - (H2 + I2)</f>
        <v>0</v>
      </c>
      <c r="L2" s="11">
        <f t="shared" ref="L2:L206" si="6">IF(C2="PRIBADI-A", IF(ROW()=2, IF(D2, -D2, E2), IF(D2, L1-D2, L1+E2)), IF(ROW()=2, 0, L1))</f>
        <v>0</v>
      </c>
      <c r="M2" s="11">
        <f t="shared" ref="M2:M206" si="7">IF(C2="PRIBADI-S", IF(ROW()=2, IF(D2, -D2, E2), IF(D2, M1-D2, M1+E2)), IF(ROW()=2, 0, M1))</f>
        <v>0</v>
      </c>
      <c r="N2" s="11">
        <f t="shared" ref="N2:N206" si="8">(K2/3)-L2</f>
        <v>0</v>
      </c>
      <c r="O2" s="11">
        <f t="shared" ref="O2:O206" si="9">(K2/3)-M2</f>
        <v>0</v>
      </c>
      <c r="P2" s="11">
        <f t="shared" ref="P2:P206" si="10">K2/3</f>
        <v>0</v>
      </c>
      <c r="Q2" s="11">
        <f t="shared" ref="Q2:Q164" si="11">IF(AND(NOT(ISERROR(SEARCH("Cahaya", F2))), OR(C2="INVESTOR", C2="BIAYA")), IF(ROW()=2, IF(D2, -D2, E2), IF(D2, Q1-D2, Q1+E2)), IF(ROW()=2, 0, Q1))</f>
        <v>0</v>
      </c>
      <c r="R2" s="11">
        <f t="shared" ref="R2:R164" si="12">IF(AND(NOT(ISERROR(SEARCH("Rizal", F2))), OR(C2="INVESTOR", C2="BIAYA")), IF(ROW()=2, IF(D2, -D2, E2), IF(D2, R1-D2, R1+E2)), IF(ROW()=2, 0, R1))</f>
        <v>0</v>
      </c>
    </row>
    <row r="3">
      <c r="A3" s="1" t="s">
        <v>5300</v>
      </c>
      <c r="B3" s="8">
        <v>45717.0</v>
      </c>
      <c r="C3" s="1" t="s">
        <v>2156</v>
      </c>
      <c r="D3" s="10">
        <v>5780000.0</v>
      </c>
      <c r="E3" s="12"/>
      <c r="F3" s="1" t="s">
        <v>5301</v>
      </c>
      <c r="G3" s="11">
        <f t="shared" si="1"/>
        <v>5780000</v>
      </c>
      <c r="H3" s="11">
        <f t="shared" si="2"/>
        <v>0</v>
      </c>
      <c r="I3" s="11">
        <f t="shared" si="3"/>
        <v>0</v>
      </c>
      <c r="J3" s="11">
        <f t="shared" si="4"/>
        <v>7468900</v>
      </c>
      <c r="K3" s="11">
        <f t="shared" si="5"/>
        <v>5780000</v>
      </c>
      <c r="L3" s="11">
        <f t="shared" si="6"/>
        <v>0</v>
      </c>
      <c r="M3" s="11">
        <f t="shared" si="7"/>
        <v>0</v>
      </c>
      <c r="N3" s="11">
        <f t="shared" si="8"/>
        <v>1926666.667</v>
      </c>
      <c r="O3" s="11">
        <f t="shared" si="9"/>
        <v>1926666.667</v>
      </c>
      <c r="P3" s="11">
        <f t="shared" si="10"/>
        <v>1926666.667</v>
      </c>
      <c r="Q3" s="11">
        <f t="shared" si="11"/>
        <v>0</v>
      </c>
      <c r="R3" s="11">
        <f t="shared" si="12"/>
        <v>0</v>
      </c>
    </row>
    <row r="4">
      <c r="A4" s="1" t="s">
        <v>5302</v>
      </c>
      <c r="B4" s="8">
        <v>45718.0</v>
      </c>
      <c r="C4" s="1" t="s">
        <v>25</v>
      </c>
      <c r="D4" s="12"/>
      <c r="E4" s="10">
        <v>102000.0</v>
      </c>
      <c r="F4" s="1" t="s">
        <v>5303</v>
      </c>
      <c r="G4" s="11">
        <f t="shared" si="1"/>
        <v>5780000</v>
      </c>
      <c r="H4" s="11">
        <f t="shared" si="2"/>
        <v>102000</v>
      </c>
      <c r="I4" s="11">
        <f t="shared" si="3"/>
        <v>0</v>
      </c>
      <c r="J4" s="11">
        <f t="shared" si="4"/>
        <v>7366900</v>
      </c>
      <c r="K4" s="11">
        <f t="shared" si="5"/>
        <v>5678000</v>
      </c>
      <c r="L4" s="11">
        <f t="shared" si="6"/>
        <v>0</v>
      </c>
      <c r="M4" s="11">
        <f t="shared" si="7"/>
        <v>0</v>
      </c>
      <c r="N4" s="11">
        <f t="shared" si="8"/>
        <v>1892666.667</v>
      </c>
      <c r="O4" s="11">
        <f t="shared" si="9"/>
        <v>1892666.667</v>
      </c>
      <c r="P4" s="11">
        <f t="shared" si="10"/>
        <v>1892666.667</v>
      </c>
      <c r="Q4" s="11">
        <f t="shared" si="11"/>
        <v>0</v>
      </c>
      <c r="R4" s="11">
        <f t="shared" si="12"/>
        <v>0</v>
      </c>
    </row>
    <row r="5">
      <c r="A5" s="1" t="s">
        <v>5304</v>
      </c>
      <c r="B5" s="8">
        <v>45718.0</v>
      </c>
      <c r="C5" s="1" t="s">
        <v>1959</v>
      </c>
      <c r="E5" s="10">
        <v>4694600.0</v>
      </c>
      <c r="F5" s="1" t="s">
        <v>5305</v>
      </c>
      <c r="G5" s="11">
        <f t="shared" si="1"/>
        <v>5780000</v>
      </c>
      <c r="H5" s="11">
        <f t="shared" si="2"/>
        <v>102000</v>
      </c>
      <c r="I5" s="11">
        <f t="shared" si="3"/>
        <v>0</v>
      </c>
      <c r="J5" s="11">
        <f t="shared" si="4"/>
        <v>2672300</v>
      </c>
      <c r="K5" s="11">
        <f t="shared" si="5"/>
        <v>5678000</v>
      </c>
      <c r="L5" s="11">
        <f t="shared" si="6"/>
        <v>0</v>
      </c>
      <c r="M5" s="11">
        <f t="shared" si="7"/>
        <v>0</v>
      </c>
      <c r="N5" s="11">
        <f t="shared" si="8"/>
        <v>1892666.667</v>
      </c>
      <c r="O5" s="11">
        <f t="shared" si="9"/>
        <v>1892666.667</v>
      </c>
      <c r="P5" s="11">
        <f t="shared" si="10"/>
        <v>1892666.667</v>
      </c>
      <c r="Q5" s="11">
        <f t="shared" si="11"/>
        <v>0</v>
      </c>
      <c r="R5" s="11">
        <f t="shared" si="12"/>
        <v>0</v>
      </c>
    </row>
    <row r="6">
      <c r="A6" s="1" t="s">
        <v>5306</v>
      </c>
      <c r="B6" s="8">
        <v>45718.0</v>
      </c>
      <c r="C6" s="1" t="s">
        <v>25</v>
      </c>
      <c r="E6" s="10">
        <v>200000.0</v>
      </c>
      <c r="F6" s="1" t="s">
        <v>53</v>
      </c>
      <c r="G6" s="11">
        <f t="shared" si="1"/>
        <v>5780000</v>
      </c>
      <c r="H6" s="11">
        <f t="shared" si="2"/>
        <v>302000</v>
      </c>
      <c r="I6" s="11">
        <f t="shared" si="3"/>
        <v>0</v>
      </c>
      <c r="J6" s="11">
        <f t="shared" si="4"/>
        <v>2472300</v>
      </c>
      <c r="K6" s="11">
        <f t="shared" si="5"/>
        <v>5478000</v>
      </c>
      <c r="L6" s="11">
        <f t="shared" si="6"/>
        <v>0</v>
      </c>
      <c r="M6" s="11">
        <f t="shared" si="7"/>
        <v>0</v>
      </c>
      <c r="N6" s="11">
        <f t="shared" si="8"/>
        <v>1826000</v>
      </c>
      <c r="O6" s="11">
        <f t="shared" si="9"/>
        <v>1826000</v>
      </c>
      <c r="P6" s="11">
        <f t="shared" si="10"/>
        <v>1826000</v>
      </c>
      <c r="Q6" s="11">
        <f t="shared" si="11"/>
        <v>200000</v>
      </c>
      <c r="R6" s="11">
        <f t="shared" si="12"/>
        <v>0</v>
      </c>
    </row>
    <row r="7">
      <c r="A7" s="1" t="s">
        <v>5307</v>
      </c>
      <c r="B7" s="8">
        <v>45718.0</v>
      </c>
      <c r="C7" s="1" t="s">
        <v>25</v>
      </c>
      <c r="D7" s="12"/>
      <c r="E7" s="10">
        <v>503000.0</v>
      </c>
      <c r="F7" s="1" t="s">
        <v>433</v>
      </c>
      <c r="G7" s="11">
        <f t="shared" si="1"/>
        <v>5780000</v>
      </c>
      <c r="H7" s="11">
        <f t="shared" si="2"/>
        <v>805000</v>
      </c>
      <c r="I7" s="11">
        <f t="shared" si="3"/>
        <v>0</v>
      </c>
      <c r="J7" s="11">
        <f t="shared" si="4"/>
        <v>1969300</v>
      </c>
      <c r="K7" s="11">
        <f t="shared" si="5"/>
        <v>4975000</v>
      </c>
      <c r="L7" s="11">
        <f t="shared" si="6"/>
        <v>0</v>
      </c>
      <c r="M7" s="11">
        <f t="shared" si="7"/>
        <v>0</v>
      </c>
      <c r="N7" s="11">
        <f t="shared" si="8"/>
        <v>1658333.333</v>
      </c>
      <c r="O7" s="11">
        <f t="shared" si="9"/>
        <v>1658333.333</v>
      </c>
      <c r="P7" s="11">
        <f t="shared" si="10"/>
        <v>1658333.333</v>
      </c>
      <c r="Q7" s="11">
        <f t="shared" si="11"/>
        <v>200000</v>
      </c>
      <c r="R7" s="11">
        <f t="shared" si="12"/>
        <v>0</v>
      </c>
    </row>
    <row r="8">
      <c r="A8" s="1" t="s">
        <v>5308</v>
      </c>
      <c r="B8" s="8">
        <v>45719.0</v>
      </c>
      <c r="C8" s="1" t="s">
        <v>16</v>
      </c>
      <c r="D8" s="10">
        <v>3245000.0</v>
      </c>
      <c r="E8" s="12"/>
      <c r="F8" s="1" t="s">
        <v>5080</v>
      </c>
      <c r="G8" s="11">
        <f t="shared" si="1"/>
        <v>5780000</v>
      </c>
      <c r="H8" s="11">
        <f t="shared" si="2"/>
        <v>805000</v>
      </c>
      <c r="I8" s="11">
        <f t="shared" si="3"/>
        <v>0</v>
      </c>
      <c r="J8" s="11">
        <f t="shared" si="4"/>
        <v>5214300</v>
      </c>
      <c r="K8" s="11">
        <f t="shared" si="5"/>
        <v>4975000</v>
      </c>
      <c r="L8" s="11">
        <f t="shared" si="6"/>
        <v>0</v>
      </c>
      <c r="M8" s="11">
        <f t="shared" si="7"/>
        <v>0</v>
      </c>
      <c r="N8" s="11">
        <f t="shared" si="8"/>
        <v>1658333.333</v>
      </c>
      <c r="O8" s="11">
        <f t="shared" si="9"/>
        <v>1658333.333</v>
      </c>
      <c r="P8" s="11">
        <f t="shared" si="10"/>
        <v>1658333.333</v>
      </c>
      <c r="Q8" s="11">
        <f t="shared" si="11"/>
        <v>200000</v>
      </c>
      <c r="R8" s="11">
        <f t="shared" si="12"/>
        <v>0</v>
      </c>
    </row>
    <row r="9">
      <c r="A9" s="1" t="s">
        <v>5309</v>
      </c>
      <c r="B9" s="8">
        <v>45719.0</v>
      </c>
      <c r="C9" s="1" t="s">
        <v>6</v>
      </c>
      <c r="D9" s="10">
        <v>100000.0</v>
      </c>
      <c r="E9" s="12"/>
      <c r="F9" s="1" t="s">
        <v>2032</v>
      </c>
      <c r="G9" s="11">
        <f t="shared" si="1"/>
        <v>5880000</v>
      </c>
      <c r="H9" s="11">
        <f t="shared" si="2"/>
        <v>805000</v>
      </c>
      <c r="I9" s="11">
        <f t="shared" si="3"/>
        <v>0</v>
      </c>
      <c r="J9" s="11">
        <f t="shared" si="4"/>
        <v>5314300</v>
      </c>
      <c r="K9" s="11">
        <f t="shared" si="5"/>
        <v>5075000</v>
      </c>
      <c r="L9" s="11">
        <f t="shared" si="6"/>
        <v>0</v>
      </c>
      <c r="M9" s="11">
        <f t="shared" si="7"/>
        <v>0</v>
      </c>
      <c r="N9" s="11">
        <f t="shared" si="8"/>
        <v>1691666.667</v>
      </c>
      <c r="O9" s="11">
        <f t="shared" si="9"/>
        <v>1691666.667</v>
      </c>
      <c r="P9" s="11">
        <f t="shared" si="10"/>
        <v>1691666.667</v>
      </c>
      <c r="Q9" s="11">
        <f t="shared" si="11"/>
        <v>200000</v>
      </c>
      <c r="R9" s="11">
        <f t="shared" si="12"/>
        <v>0</v>
      </c>
    </row>
    <row r="10">
      <c r="A10" s="1" t="s">
        <v>5310</v>
      </c>
      <c r="B10" s="8">
        <v>45719.0</v>
      </c>
      <c r="C10" s="1" t="s">
        <v>6</v>
      </c>
      <c r="D10" s="10">
        <v>50000.0</v>
      </c>
      <c r="E10" s="12"/>
      <c r="F10" s="1" t="s">
        <v>5311</v>
      </c>
      <c r="G10" s="11">
        <f t="shared" si="1"/>
        <v>5930000</v>
      </c>
      <c r="H10" s="11">
        <f t="shared" si="2"/>
        <v>805000</v>
      </c>
      <c r="I10" s="11">
        <f t="shared" si="3"/>
        <v>0</v>
      </c>
      <c r="J10" s="11">
        <f t="shared" si="4"/>
        <v>5364300</v>
      </c>
      <c r="K10" s="11">
        <f t="shared" si="5"/>
        <v>5125000</v>
      </c>
      <c r="L10" s="11">
        <f t="shared" si="6"/>
        <v>0</v>
      </c>
      <c r="M10" s="11">
        <f t="shared" si="7"/>
        <v>0</v>
      </c>
      <c r="N10" s="11">
        <f t="shared" si="8"/>
        <v>1708333.333</v>
      </c>
      <c r="O10" s="11">
        <f t="shared" si="9"/>
        <v>1708333.333</v>
      </c>
      <c r="P10" s="11">
        <f t="shared" si="10"/>
        <v>1708333.333</v>
      </c>
      <c r="Q10" s="11">
        <f t="shared" si="11"/>
        <v>200000</v>
      </c>
      <c r="R10" s="11">
        <f t="shared" si="12"/>
        <v>0</v>
      </c>
    </row>
    <row r="11">
      <c r="A11" s="1" t="s">
        <v>5312</v>
      </c>
      <c r="B11" s="8">
        <v>45719.0</v>
      </c>
      <c r="C11" s="1" t="s">
        <v>6</v>
      </c>
      <c r="D11" s="10">
        <v>150000.0</v>
      </c>
      <c r="E11" s="12"/>
      <c r="F11" s="1" t="s">
        <v>5313</v>
      </c>
      <c r="G11" s="11">
        <f t="shared" si="1"/>
        <v>6080000</v>
      </c>
      <c r="H11" s="11">
        <f t="shared" si="2"/>
        <v>805000</v>
      </c>
      <c r="I11" s="11">
        <f t="shared" si="3"/>
        <v>0</v>
      </c>
      <c r="J11" s="11">
        <f t="shared" si="4"/>
        <v>5514300</v>
      </c>
      <c r="K11" s="11">
        <f t="shared" si="5"/>
        <v>5275000</v>
      </c>
      <c r="L11" s="11">
        <f t="shared" si="6"/>
        <v>0</v>
      </c>
      <c r="M11" s="11">
        <f t="shared" si="7"/>
        <v>0</v>
      </c>
      <c r="N11" s="11">
        <f t="shared" si="8"/>
        <v>1758333.333</v>
      </c>
      <c r="O11" s="11">
        <f t="shared" si="9"/>
        <v>1758333.333</v>
      </c>
      <c r="P11" s="11">
        <f t="shared" si="10"/>
        <v>1758333.333</v>
      </c>
      <c r="Q11" s="11">
        <f t="shared" si="11"/>
        <v>200000</v>
      </c>
      <c r="R11" s="11">
        <f t="shared" si="12"/>
        <v>0</v>
      </c>
    </row>
    <row r="12">
      <c r="A12" s="1" t="s">
        <v>5314</v>
      </c>
      <c r="B12" s="8">
        <v>45719.0</v>
      </c>
      <c r="C12" s="1" t="s">
        <v>5315</v>
      </c>
      <c r="D12" s="10">
        <v>51000.0</v>
      </c>
      <c r="E12" s="12"/>
      <c r="F12" s="1" t="s">
        <v>3442</v>
      </c>
      <c r="G12" s="11">
        <f t="shared" si="1"/>
        <v>6131000</v>
      </c>
      <c r="H12" s="11">
        <f t="shared" si="2"/>
        <v>805000</v>
      </c>
      <c r="I12" s="11">
        <f t="shared" si="3"/>
        <v>0</v>
      </c>
      <c r="J12" s="11">
        <f t="shared" si="4"/>
        <v>5565300</v>
      </c>
      <c r="K12" s="11">
        <f t="shared" si="5"/>
        <v>5326000</v>
      </c>
      <c r="L12" s="11">
        <f t="shared" si="6"/>
        <v>0</v>
      </c>
      <c r="M12" s="11">
        <f t="shared" si="7"/>
        <v>0</v>
      </c>
      <c r="N12" s="11">
        <f t="shared" si="8"/>
        <v>1775333.333</v>
      </c>
      <c r="O12" s="11">
        <f t="shared" si="9"/>
        <v>1775333.333</v>
      </c>
      <c r="P12" s="11">
        <f t="shared" si="10"/>
        <v>1775333.333</v>
      </c>
      <c r="Q12" s="11">
        <f t="shared" si="11"/>
        <v>200000</v>
      </c>
      <c r="R12" s="11">
        <f t="shared" si="12"/>
        <v>0</v>
      </c>
    </row>
    <row r="13">
      <c r="A13" s="1" t="s">
        <v>5316</v>
      </c>
      <c r="B13" s="8">
        <v>45720.0</v>
      </c>
      <c r="C13" s="1" t="s">
        <v>6</v>
      </c>
      <c r="D13" s="10">
        <v>50000.0</v>
      </c>
      <c r="E13" s="12"/>
      <c r="F13" s="1" t="s">
        <v>5317</v>
      </c>
      <c r="G13" s="11">
        <f t="shared" si="1"/>
        <v>6181000</v>
      </c>
      <c r="H13" s="11">
        <f t="shared" si="2"/>
        <v>805000</v>
      </c>
      <c r="I13" s="11">
        <f t="shared" si="3"/>
        <v>0</v>
      </c>
      <c r="J13" s="11">
        <f t="shared" si="4"/>
        <v>5615300</v>
      </c>
      <c r="K13" s="11">
        <f t="shared" si="5"/>
        <v>5376000</v>
      </c>
      <c r="L13" s="11">
        <f t="shared" si="6"/>
        <v>0</v>
      </c>
      <c r="M13" s="11">
        <f t="shared" si="7"/>
        <v>0</v>
      </c>
      <c r="N13" s="11">
        <f t="shared" si="8"/>
        <v>1792000</v>
      </c>
      <c r="O13" s="11">
        <f t="shared" si="9"/>
        <v>1792000</v>
      </c>
      <c r="P13" s="11">
        <f t="shared" si="10"/>
        <v>1792000</v>
      </c>
      <c r="Q13" s="11">
        <f t="shared" si="11"/>
        <v>200000</v>
      </c>
      <c r="R13" s="11">
        <f t="shared" si="12"/>
        <v>0</v>
      </c>
    </row>
    <row r="14">
      <c r="A14" s="1" t="s">
        <v>5318</v>
      </c>
      <c r="B14" s="8">
        <v>45720.0</v>
      </c>
      <c r="C14" s="1" t="s">
        <v>2156</v>
      </c>
      <c r="D14" s="10">
        <v>1075000.0</v>
      </c>
      <c r="E14" s="12"/>
      <c r="F14" s="1" t="s">
        <v>5319</v>
      </c>
      <c r="G14" s="11">
        <f t="shared" si="1"/>
        <v>7256000</v>
      </c>
      <c r="H14" s="11">
        <f t="shared" si="2"/>
        <v>805000</v>
      </c>
      <c r="I14" s="11">
        <f t="shared" si="3"/>
        <v>0</v>
      </c>
      <c r="J14" s="11">
        <f t="shared" si="4"/>
        <v>6690300</v>
      </c>
      <c r="K14" s="11">
        <f t="shared" si="5"/>
        <v>6451000</v>
      </c>
      <c r="L14" s="11">
        <f t="shared" si="6"/>
        <v>0</v>
      </c>
      <c r="M14" s="11">
        <f t="shared" si="7"/>
        <v>0</v>
      </c>
      <c r="N14" s="11">
        <f t="shared" si="8"/>
        <v>2150333.333</v>
      </c>
      <c r="O14" s="11">
        <f t="shared" si="9"/>
        <v>2150333.333</v>
      </c>
      <c r="P14" s="11">
        <f t="shared" si="10"/>
        <v>2150333.333</v>
      </c>
      <c r="Q14" s="11">
        <f t="shared" si="11"/>
        <v>200000</v>
      </c>
      <c r="R14" s="11">
        <f t="shared" si="12"/>
        <v>0</v>
      </c>
    </row>
    <row r="15">
      <c r="A15" s="1" t="s">
        <v>5320</v>
      </c>
      <c r="B15" s="8">
        <v>45721.0</v>
      </c>
      <c r="C15" s="1" t="s">
        <v>6</v>
      </c>
      <c r="D15" s="10">
        <v>42000.0</v>
      </c>
      <c r="E15" s="12"/>
      <c r="F15" s="1" t="s">
        <v>5321</v>
      </c>
      <c r="G15" s="11">
        <f t="shared" si="1"/>
        <v>7298000</v>
      </c>
      <c r="H15" s="11">
        <f t="shared" si="2"/>
        <v>805000</v>
      </c>
      <c r="I15" s="11">
        <f t="shared" si="3"/>
        <v>0</v>
      </c>
      <c r="J15" s="11">
        <f t="shared" si="4"/>
        <v>6732300</v>
      </c>
      <c r="K15" s="11">
        <f t="shared" si="5"/>
        <v>6493000</v>
      </c>
      <c r="L15" s="11">
        <f t="shared" si="6"/>
        <v>0</v>
      </c>
      <c r="M15" s="11">
        <f t="shared" si="7"/>
        <v>0</v>
      </c>
      <c r="N15" s="11">
        <f t="shared" si="8"/>
        <v>2164333.333</v>
      </c>
      <c r="O15" s="11">
        <f t="shared" si="9"/>
        <v>2164333.333</v>
      </c>
      <c r="P15" s="11">
        <f t="shared" si="10"/>
        <v>2164333.333</v>
      </c>
      <c r="Q15" s="11">
        <f t="shared" si="11"/>
        <v>200000</v>
      </c>
      <c r="R15" s="11">
        <f t="shared" si="12"/>
        <v>0</v>
      </c>
    </row>
    <row r="16">
      <c r="A16" s="1" t="s">
        <v>5322</v>
      </c>
      <c r="B16" s="8">
        <v>45723.0</v>
      </c>
      <c r="C16" s="1" t="s">
        <v>1969</v>
      </c>
      <c r="D16" s="10">
        <v>1330000.0</v>
      </c>
      <c r="E16" s="12"/>
      <c r="F16" s="1" t="s">
        <v>5323</v>
      </c>
      <c r="G16" s="11">
        <f t="shared" si="1"/>
        <v>8628000</v>
      </c>
      <c r="H16" s="11">
        <f t="shared" si="2"/>
        <v>805000</v>
      </c>
      <c r="I16" s="11">
        <f t="shared" si="3"/>
        <v>0</v>
      </c>
      <c r="J16" s="11">
        <f t="shared" si="4"/>
        <v>8062300</v>
      </c>
      <c r="K16" s="11">
        <f t="shared" si="5"/>
        <v>7823000</v>
      </c>
      <c r="L16" s="11">
        <f t="shared" si="6"/>
        <v>0</v>
      </c>
      <c r="M16" s="11">
        <f t="shared" si="7"/>
        <v>0</v>
      </c>
      <c r="N16" s="11">
        <f t="shared" si="8"/>
        <v>2607666.667</v>
      </c>
      <c r="O16" s="11">
        <f t="shared" si="9"/>
        <v>2607666.667</v>
      </c>
      <c r="P16" s="11">
        <f t="shared" si="10"/>
        <v>2607666.667</v>
      </c>
      <c r="Q16" s="11">
        <f t="shared" si="11"/>
        <v>200000</v>
      </c>
      <c r="R16" s="11">
        <f t="shared" si="12"/>
        <v>0</v>
      </c>
    </row>
    <row r="17">
      <c r="A17" s="1" t="s">
        <v>5324</v>
      </c>
      <c r="B17" s="8">
        <v>45723.0</v>
      </c>
      <c r="C17" s="1" t="s">
        <v>25</v>
      </c>
      <c r="D17" s="12"/>
      <c r="E17" s="10">
        <v>24000.0</v>
      </c>
      <c r="F17" s="1" t="s">
        <v>5102</v>
      </c>
      <c r="G17" s="11">
        <f t="shared" si="1"/>
        <v>8628000</v>
      </c>
      <c r="H17" s="11">
        <f t="shared" si="2"/>
        <v>829000</v>
      </c>
      <c r="I17" s="11">
        <f t="shared" si="3"/>
        <v>0</v>
      </c>
      <c r="J17" s="11">
        <f t="shared" si="4"/>
        <v>8038300</v>
      </c>
      <c r="K17" s="11">
        <f t="shared" si="5"/>
        <v>7799000</v>
      </c>
      <c r="L17" s="11">
        <f t="shared" si="6"/>
        <v>0</v>
      </c>
      <c r="M17" s="11">
        <f t="shared" si="7"/>
        <v>0</v>
      </c>
      <c r="N17" s="11">
        <f t="shared" si="8"/>
        <v>2599666.667</v>
      </c>
      <c r="O17" s="11">
        <f t="shared" si="9"/>
        <v>2599666.667</v>
      </c>
      <c r="P17" s="11">
        <f t="shared" si="10"/>
        <v>2599666.667</v>
      </c>
      <c r="Q17" s="11">
        <f t="shared" si="11"/>
        <v>200000</v>
      </c>
      <c r="R17" s="11">
        <f t="shared" si="12"/>
        <v>0</v>
      </c>
    </row>
    <row r="18">
      <c r="A18" s="1" t="s">
        <v>5325</v>
      </c>
      <c r="B18" s="8">
        <v>45723.0</v>
      </c>
      <c r="C18" s="1" t="s">
        <v>4403</v>
      </c>
      <c r="D18" s="12"/>
      <c r="E18" s="10">
        <v>761800.0</v>
      </c>
      <c r="F18" s="1" t="s">
        <v>5326</v>
      </c>
      <c r="G18" s="11">
        <f t="shared" si="1"/>
        <v>8628000</v>
      </c>
      <c r="H18" s="11">
        <f t="shared" si="2"/>
        <v>829000</v>
      </c>
      <c r="I18" s="11">
        <f t="shared" si="3"/>
        <v>0</v>
      </c>
      <c r="J18" s="11">
        <f t="shared" si="4"/>
        <v>7276500</v>
      </c>
      <c r="K18" s="11">
        <f t="shared" si="5"/>
        <v>7799000</v>
      </c>
      <c r="L18" s="11">
        <f t="shared" si="6"/>
        <v>0</v>
      </c>
      <c r="M18" s="11">
        <f t="shared" si="7"/>
        <v>0</v>
      </c>
      <c r="N18" s="11">
        <f t="shared" si="8"/>
        <v>2599666.667</v>
      </c>
      <c r="O18" s="11">
        <f t="shared" si="9"/>
        <v>2599666.667</v>
      </c>
      <c r="P18" s="11">
        <f t="shared" si="10"/>
        <v>2599666.667</v>
      </c>
      <c r="Q18" s="11">
        <f t="shared" si="11"/>
        <v>200000</v>
      </c>
      <c r="R18" s="11">
        <f t="shared" si="12"/>
        <v>0</v>
      </c>
    </row>
    <row r="19">
      <c r="A19" s="1" t="s">
        <v>5327</v>
      </c>
      <c r="B19" s="8">
        <v>45723.0</v>
      </c>
      <c r="C19" s="1" t="s">
        <v>1982</v>
      </c>
      <c r="D19" s="12"/>
      <c r="E19" s="10">
        <v>50000.0</v>
      </c>
      <c r="F19" s="1" t="s">
        <v>3275</v>
      </c>
      <c r="G19" s="11">
        <f t="shared" si="1"/>
        <v>8628000</v>
      </c>
      <c r="H19" s="11">
        <f t="shared" si="2"/>
        <v>829000</v>
      </c>
      <c r="I19" s="11">
        <f t="shared" si="3"/>
        <v>0</v>
      </c>
      <c r="J19" s="11">
        <f t="shared" si="4"/>
        <v>7226500</v>
      </c>
      <c r="K19" s="11">
        <f t="shared" si="5"/>
        <v>7799000</v>
      </c>
      <c r="L19" s="11">
        <f t="shared" si="6"/>
        <v>50000</v>
      </c>
      <c r="M19" s="11">
        <f t="shared" si="7"/>
        <v>0</v>
      </c>
      <c r="N19" s="11">
        <f t="shared" si="8"/>
        <v>2549666.667</v>
      </c>
      <c r="O19" s="11">
        <f t="shared" si="9"/>
        <v>2599666.667</v>
      </c>
      <c r="P19" s="11">
        <f t="shared" si="10"/>
        <v>2599666.667</v>
      </c>
      <c r="Q19" s="11">
        <f t="shared" si="11"/>
        <v>200000</v>
      </c>
      <c r="R19" s="11">
        <f t="shared" si="12"/>
        <v>0</v>
      </c>
    </row>
    <row r="20">
      <c r="A20" s="1" t="s">
        <v>5328</v>
      </c>
      <c r="B20" s="8">
        <v>45723.0</v>
      </c>
      <c r="C20" s="1" t="s">
        <v>19</v>
      </c>
      <c r="D20" s="12"/>
      <c r="E20" s="10">
        <v>200000.0</v>
      </c>
      <c r="F20" s="1" t="s">
        <v>5329</v>
      </c>
      <c r="G20" s="11">
        <f t="shared" si="1"/>
        <v>8628000</v>
      </c>
      <c r="H20" s="11">
        <f t="shared" si="2"/>
        <v>829000</v>
      </c>
      <c r="I20" s="11">
        <f t="shared" si="3"/>
        <v>0</v>
      </c>
      <c r="J20" s="11">
        <f t="shared" si="4"/>
        <v>7026500</v>
      </c>
      <c r="K20" s="11">
        <f t="shared" si="5"/>
        <v>7799000</v>
      </c>
      <c r="L20" s="11">
        <f t="shared" si="6"/>
        <v>50000</v>
      </c>
      <c r="M20" s="11">
        <f t="shared" si="7"/>
        <v>0</v>
      </c>
      <c r="N20" s="11">
        <f t="shared" si="8"/>
        <v>2549666.667</v>
      </c>
      <c r="O20" s="11">
        <f t="shared" si="9"/>
        <v>2599666.667</v>
      </c>
      <c r="P20" s="11">
        <f t="shared" si="10"/>
        <v>2599666.667</v>
      </c>
      <c r="Q20" s="11">
        <f t="shared" si="11"/>
        <v>200000</v>
      </c>
      <c r="R20" s="11">
        <f t="shared" si="12"/>
        <v>200000</v>
      </c>
    </row>
    <row r="21">
      <c r="A21" s="1" t="s">
        <v>5330</v>
      </c>
      <c r="B21" s="8">
        <v>45723.0</v>
      </c>
      <c r="C21" s="1" t="s">
        <v>25</v>
      </c>
      <c r="D21" s="12"/>
      <c r="E21" s="10">
        <v>600000.0</v>
      </c>
      <c r="F21" s="1" t="s">
        <v>53</v>
      </c>
      <c r="G21" s="11">
        <f t="shared" si="1"/>
        <v>8628000</v>
      </c>
      <c r="H21" s="11">
        <f t="shared" si="2"/>
        <v>1429000</v>
      </c>
      <c r="I21" s="11">
        <f t="shared" si="3"/>
        <v>0</v>
      </c>
      <c r="J21" s="11">
        <f t="shared" si="4"/>
        <v>6426500</v>
      </c>
      <c r="K21" s="11">
        <f t="shared" si="5"/>
        <v>7199000</v>
      </c>
      <c r="L21" s="11">
        <f t="shared" si="6"/>
        <v>50000</v>
      </c>
      <c r="M21" s="11">
        <f t="shared" si="7"/>
        <v>0</v>
      </c>
      <c r="N21" s="11">
        <f t="shared" si="8"/>
        <v>2349666.667</v>
      </c>
      <c r="O21" s="11">
        <f t="shared" si="9"/>
        <v>2399666.667</v>
      </c>
      <c r="P21" s="11">
        <f t="shared" si="10"/>
        <v>2399666.667</v>
      </c>
      <c r="Q21" s="11">
        <f t="shared" si="11"/>
        <v>800000</v>
      </c>
      <c r="R21" s="11">
        <f t="shared" si="12"/>
        <v>200000</v>
      </c>
    </row>
    <row r="22">
      <c r="A22" s="1" t="s">
        <v>5331</v>
      </c>
      <c r="B22" s="8">
        <v>45723.0</v>
      </c>
      <c r="C22" s="1" t="s">
        <v>25</v>
      </c>
      <c r="D22" s="12"/>
      <c r="E22" s="10">
        <v>30000.0</v>
      </c>
      <c r="F22" s="1" t="s">
        <v>5332</v>
      </c>
      <c r="G22" s="11">
        <f t="shared" si="1"/>
        <v>8628000</v>
      </c>
      <c r="H22" s="11">
        <f t="shared" si="2"/>
        <v>1459000</v>
      </c>
      <c r="I22" s="11">
        <f t="shared" si="3"/>
        <v>0</v>
      </c>
      <c r="J22" s="11">
        <f t="shared" si="4"/>
        <v>6396500</v>
      </c>
      <c r="K22" s="11">
        <f t="shared" si="5"/>
        <v>7169000</v>
      </c>
      <c r="L22" s="11">
        <f t="shared" si="6"/>
        <v>50000</v>
      </c>
      <c r="M22" s="11">
        <f t="shared" si="7"/>
        <v>0</v>
      </c>
      <c r="N22" s="11">
        <f t="shared" si="8"/>
        <v>2339666.667</v>
      </c>
      <c r="O22" s="11">
        <f t="shared" si="9"/>
        <v>2389666.667</v>
      </c>
      <c r="P22" s="11">
        <f t="shared" si="10"/>
        <v>2389666.667</v>
      </c>
      <c r="Q22" s="11">
        <f t="shared" si="11"/>
        <v>800000</v>
      </c>
      <c r="R22" s="11">
        <f t="shared" si="12"/>
        <v>200000</v>
      </c>
    </row>
    <row r="23">
      <c r="A23" s="1" t="s">
        <v>5333</v>
      </c>
      <c r="B23" s="8">
        <v>45723.0</v>
      </c>
      <c r="C23" s="1" t="s">
        <v>25</v>
      </c>
      <c r="D23" s="12"/>
      <c r="E23" s="10">
        <v>30000.0</v>
      </c>
      <c r="F23" s="1" t="s">
        <v>5334</v>
      </c>
      <c r="G23" s="11">
        <f t="shared" si="1"/>
        <v>8628000</v>
      </c>
      <c r="H23" s="11">
        <f t="shared" si="2"/>
        <v>1489000</v>
      </c>
      <c r="I23" s="11">
        <f t="shared" si="3"/>
        <v>0</v>
      </c>
      <c r="J23" s="11">
        <f t="shared" si="4"/>
        <v>6366500</v>
      </c>
      <c r="K23" s="11">
        <f t="shared" si="5"/>
        <v>7139000</v>
      </c>
      <c r="L23" s="11">
        <f t="shared" si="6"/>
        <v>50000</v>
      </c>
      <c r="M23" s="11">
        <f t="shared" si="7"/>
        <v>0</v>
      </c>
      <c r="N23" s="11">
        <f t="shared" si="8"/>
        <v>2329666.667</v>
      </c>
      <c r="O23" s="11">
        <f t="shared" si="9"/>
        <v>2379666.667</v>
      </c>
      <c r="P23" s="11">
        <f t="shared" si="10"/>
        <v>2379666.667</v>
      </c>
      <c r="Q23" s="11">
        <f t="shared" si="11"/>
        <v>800000</v>
      </c>
      <c r="R23" s="11">
        <f t="shared" si="12"/>
        <v>200000</v>
      </c>
    </row>
    <row r="24">
      <c r="A24" s="1" t="s">
        <v>5335</v>
      </c>
      <c r="B24" s="8">
        <v>45723.0</v>
      </c>
      <c r="C24" s="1" t="s">
        <v>25</v>
      </c>
      <c r="D24" s="12"/>
      <c r="E24" s="10">
        <v>704000.0</v>
      </c>
      <c r="F24" s="1" t="s">
        <v>5102</v>
      </c>
      <c r="G24" s="11">
        <f t="shared" si="1"/>
        <v>8628000</v>
      </c>
      <c r="H24" s="11">
        <f t="shared" si="2"/>
        <v>2193000</v>
      </c>
      <c r="I24" s="11">
        <f t="shared" si="3"/>
        <v>0</v>
      </c>
      <c r="J24" s="11">
        <f t="shared" si="4"/>
        <v>5662500</v>
      </c>
      <c r="K24" s="11">
        <f t="shared" si="5"/>
        <v>6435000</v>
      </c>
      <c r="L24" s="11">
        <f t="shared" si="6"/>
        <v>50000</v>
      </c>
      <c r="M24" s="11">
        <f t="shared" si="7"/>
        <v>0</v>
      </c>
      <c r="N24" s="11">
        <f t="shared" si="8"/>
        <v>2095000</v>
      </c>
      <c r="O24" s="11">
        <f t="shared" si="9"/>
        <v>2145000</v>
      </c>
      <c r="P24" s="11">
        <f t="shared" si="10"/>
        <v>2145000</v>
      </c>
      <c r="Q24" s="11">
        <f t="shared" si="11"/>
        <v>800000</v>
      </c>
      <c r="R24" s="11">
        <f t="shared" si="12"/>
        <v>200000</v>
      </c>
    </row>
    <row r="25">
      <c r="A25" s="1" t="s">
        <v>5336</v>
      </c>
      <c r="B25" s="8">
        <v>45723.0</v>
      </c>
      <c r="C25" s="1" t="s">
        <v>19</v>
      </c>
      <c r="D25" s="12"/>
      <c r="E25" s="10">
        <v>1050000.0</v>
      </c>
      <c r="F25" s="1" t="s">
        <v>5337</v>
      </c>
      <c r="G25" s="11">
        <f t="shared" si="1"/>
        <v>8628000</v>
      </c>
      <c r="H25" s="11">
        <f t="shared" si="2"/>
        <v>2193000</v>
      </c>
      <c r="I25" s="11">
        <f t="shared" si="3"/>
        <v>0</v>
      </c>
      <c r="J25" s="11">
        <f t="shared" si="4"/>
        <v>4612500</v>
      </c>
      <c r="K25" s="11">
        <f t="shared" si="5"/>
        <v>6435000</v>
      </c>
      <c r="L25" s="11">
        <f t="shared" si="6"/>
        <v>50000</v>
      </c>
      <c r="M25" s="11">
        <f t="shared" si="7"/>
        <v>0</v>
      </c>
      <c r="N25" s="11">
        <f t="shared" si="8"/>
        <v>2095000</v>
      </c>
      <c r="O25" s="11">
        <f t="shared" si="9"/>
        <v>2145000</v>
      </c>
      <c r="P25" s="11">
        <f t="shared" si="10"/>
        <v>2145000</v>
      </c>
      <c r="Q25" s="11">
        <f t="shared" si="11"/>
        <v>800000</v>
      </c>
      <c r="R25" s="11">
        <f t="shared" si="12"/>
        <v>200000</v>
      </c>
    </row>
    <row r="26">
      <c r="A26" s="1" t="s">
        <v>5338</v>
      </c>
      <c r="B26" s="8">
        <v>45723.0</v>
      </c>
      <c r="C26" s="1" t="s">
        <v>25</v>
      </c>
      <c r="D26" s="12"/>
      <c r="E26" s="10">
        <v>141000.0</v>
      </c>
      <c r="F26" s="1" t="s">
        <v>5102</v>
      </c>
      <c r="G26" s="11">
        <f t="shared" si="1"/>
        <v>8628000</v>
      </c>
      <c r="H26" s="11">
        <f t="shared" si="2"/>
        <v>2334000</v>
      </c>
      <c r="I26" s="11">
        <f t="shared" si="3"/>
        <v>0</v>
      </c>
      <c r="J26" s="11">
        <f t="shared" si="4"/>
        <v>4471500</v>
      </c>
      <c r="K26" s="11">
        <f t="shared" si="5"/>
        <v>6294000</v>
      </c>
      <c r="L26" s="11">
        <f t="shared" si="6"/>
        <v>50000</v>
      </c>
      <c r="M26" s="11">
        <f t="shared" si="7"/>
        <v>0</v>
      </c>
      <c r="N26" s="11">
        <f t="shared" si="8"/>
        <v>2048000</v>
      </c>
      <c r="O26" s="11">
        <f t="shared" si="9"/>
        <v>2098000</v>
      </c>
      <c r="P26" s="11">
        <f t="shared" si="10"/>
        <v>2098000</v>
      </c>
      <c r="Q26" s="11">
        <f t="shared" si="11"/>
        <v>800000</v>
      </c>
      <c r="R26" s="11">
        <f t="shared" si="12"/>
        <v>200000</v>
      </c>
    </row>
    <row r="27">
      <c r="A27" s="1" t="s">
        <v>5339</v>
      </c>
      <c r="B27" s="8">
        <v>45723.0</v>
      </c>
      <c r="C27" s="1" t="s">
        <v>34</v>
      </c>
      <c r="D27" s="12"/>
      <c r="E27" s="10">
        <v>3380000.0</v>
      </c>
      <c r="F27" s="1" t="s">
        <v>5340</v>
      </c>
      <c r="G27" s="11">
        <f t="shared" si="1"/>
        <v>8628000</v>
      </c>
      <c r="H27" s="11">
        <f t="shared" si="2"/>
        <v>2334000</v>
      </c>
      <c r="I27" s="11">
        <f t="shared" si="3"/>
        <v>3380000</v>
      </c>
      <c r="J27" s="11">
        <f t="shared" si="4"/>
        <v>1091500</v>
      </c>
      <c r="K27" s="11">
        <f t="shared" si="5"/>
        <v>2914000</v>
      </c>
      <c r="L27" s="11">
        <f t="shared" si="6"/>
        <v>50000</v>
      </c>
      <c r="M27" s="11">
        <f t="shared" si="7"/>
        <v>0</v>
      </c>
      <c r="N27" s="11">
        <f t="shared" si="8"/>
        <v>921333.3333</v>
      </c>
      <c r="O27" s="11">
        <f t="shared" si="9"/>
        <v>971333.3333</v>
      </c>
      <c r="P27" s="11">
        <f t="shared" si="10"/>
        <v>971333.3333</v>
      </c>
      <c r="Q27" s="11">
        <f t="shared" si="11"/>
        <v>800000</v>
      </c>
      <c r="R27" s="11">
        <f t="shared" si="12"/>
        <v>200000</v>
      </c>
    </row>
    <row r="28">
      <c r="A28" s="1" t="s">
        <v>5341</v>
      </c>
      <c r="B28" s="8">
        <v>45723.0</v>
      </c>
      <c r="C28" s="1" t="s">
        <v>25</v>
      </c>
      <c r="D28" s="12"/>
      <c r="E28" s="10">
        <v>122500.0</v>
      </c>
      <c r="F28" s="1" t="s">
        <v>5342</v>
      </c>
      <c r="G28" s="11">
        <f t="shared" si="1"/>
        <v>8628000</v>
      </c>
      <c r="H28" s="11">
        <f t="shared" si="2"/>
        <v>2456500</v>
      </c>
      <c r="I28" s="11">
        <f t="shared" si="3"/>
        <v>3380000</v>
      </c>
      <c r="J28" s="11">
        <f t="shared" si="4"/>
        <v>969000</v>
      </c>
      <c r="K28" s="11">
        <f t="shared" si="5"/>
        <v>2791500</v>
      </c>
      <c r="L28" s="11">
        <f t="shared" si="6"/>
        <v>50000</v>
      </c>
      <c r="M28" s="11">
        <f t="shared" si="7"/>
        <v>0</v>
      </c>
      <c r="N28" s="11">
        <f t="shared" si="8"/>
        <v>880500</v>
      </c>
      <c r="O28" s="11">
        <f t="shared" si="9"/>
        <v>930500</v>
      </c>
      <c r="P28" s="11">
        <f t="shared" si="10"/>
        <v>930500</v>
      </c>
      <c r="Q28" s="11">
        <f t="shared" si="11"/>
        <v>800000</v>
      </c>
      <c r="R28" s="11">
        <f t="shared" si="12"/>
        <v>200000</v>
      </c>
    </row>
    <row r="29">
      <c r="A29" s="1" t="s">
        <v>5343</v>
      </c>
      <c r="B29" s="8">
        <v>45723.0</v>
      </c>
      <c r="C29" s="1" t="s">
        <v>22</v>
      </c>
      <c r="D29" s="12"/>
      <c r="E29" s="10">
        <v>500000.0</v>
      </c>
      <c r="F29" s="1" t="s">
        <v>30</v>
      </c>
      <c r="G29" s="11">
        <f t="shared" si="1"/>
        <v>8628000</v>
      </c>
      <c r="H29" s="11">
        <f t="shared" si="2"/>
        <v>2456500</v>
      </c>
      <c r="I29" s="11">
        <f t="shared" si="3"/>
        <v>3380000</v>
      </c>
      <c r="J29" s="11">
        <f t="shared" si="4"/>
        <v>469000</v>
      </c>
      <c r="K29" s="11">
        <f t="shared" si="5"/>
        <v>2791500</v>
      </c>
      <c r="L29" s="11">
        <f t="shared" si="6"/>
        <v>50000</v>
      </c>
      <c r="M29" s="11">
        <f t="shared" si="7"/>
        <v>500000</v>
      </c>
      <c r="N29" s="11">
        <f t="shared" si="8"/>
        <v>880500</v>
      </c>
      <c r="O29" s="11">
        <f t="shared" si="9"/>
        <v>430500</v>
      </c>
      <c r="P29" s="11">
        <f t="shared" si="10"/>
        <v>930500</v>
      </c>
      <c r="Q29" s="11">
        <f t="shared" si="11"/>
        <v>800000</v>
      </c>
      <c r="R29" s="11">
        <f t="shared" si="12"/>
        <v>200000</v>
      </c>
    </row>
    <row r="30">
      <c r="A30" s="1" t="s">
        <v>5344</v>
      </c>
      <c r="B30" s="8">
        <v>45723.0</v>
      </c>
      <c r="C30" s="1" t="s">
        <v>25</v>
      </c>
      <c r="D30" s="12"/>
      <c r="E30" s="10">
        <v>465000.0</v>
      </c>
      <c r="F30" s="1" t="s">
        <v>53</v>
      </c>
      <c r="G30" s="11">
        <f t="shared" si="1"/>
        <v>8628000</v>
      </c>
      <c r="H30" s="11">
        <f t="shared" si="2"/>
        <v>2921500</v>
      </c>
      <c r="I30" s="11">
        <f t="shared" si="3"/>
        <v>3380000</v>
      </c>
      <c r="J30" s="11">
        <f t="shared" si="4"/>
        <v>4000</v>
      </c>
      <c r="K30" s="11">
        <f t="shared" si="5"/>
        <v>2326500</v>
      </c>
      <c r="L30" s="11">
        <f t="shared" si="6"/>
        <v>50000</v>
      </c>
      <c r="M30" s="11">
        <f t="shared" si="7"/>
        <v>500000</v>
      </c>
      <c r="N30" s="11">
        <f t="shared" si="8"/>
        <v>725500</v>
      </c>
      <c r="O30" s="11">
        <f t="shared" si="9"/>
        <v>275500</v>
      </c>
      <c r="P30" s="11">
        <f t="shared" si="10"/>
        <v>775500</v>
      </c>
      <c r="Q30" s="11">
        <f t="shared" si="11"/>
        <v>1265000</v>
      </c>
      <c r="R30" s="11">
        <f t="shared" si="12"/>
        <v>200000</v>
      </c>
    </row>
    <row r="31">
      <c r="A31" s="1" t="s">
        <v>5345</v>
      </c>
      <c r="B31" s="8">
        <v>45723.0</v>
      </c>
      <c r="C31" s="1" t="s">
        <v>1969</v>
      </c>
      <c r="D31" s="10">
        <v>2500000.0</v>
      </c>
      <c r="E31" s="12"/>
      <c r="F31" s="1" t="s">
        <v>5346</v>
      </c>
      <c r="G31" s="11">
        <f t="shared" si="1"/>
        <v>11128000</v>
      </c>
      <c r="H31" s="11">
        <f t="shared" si="2"/>
        <v>2921500</v>
      </c>
      <c r="I31" s="11">
        <f t="shared" si="3"/>
        <v>3380000</v>
      </c>
      <c r="J31" s="11">
        <f t="shared" si="4"/>
        <v>2504000</v>
      </c>
      <c r="K31" s="11">
        <f t="shared" si="5"/>
        <v>4826500</v>
      </c>
      <c r="L31" s="11">
        <f t="shared" si="6"/>
        <v>50000</v>
      </c>
      <c r="M31" s="11">
        <f t="shared" si="7"/>
        <v>500000</v>
      </c>
      <c r="N31" s="11">
        <f t="shared" si="8"/>
        <v>1558833.333</v>
      </c>
      <c r="O31" s="11">
        <f t="shared" si="9"/>
        <v>1108833.333</v>
      </c>
      <c r="P31" s="11">
        <f t="shared" si="10"/>
        <v>1608833.333</v>
      </c>
      <c r="Q31" s="11">
        <f t="shared" si="11"/>
        <v>1265000</v>
      </c>
      <c r="R31" s="11">
        <f t="shared" si="12"/>
        <v>200000</v>
      </c>
    </row>
    <row r="32">
      <c r="A32" s="14" t="s">
        <v>5347</v>
      </c>
      <c r="B32" s="8">
        <v>45723.0</v>
      </c>
      <c r="C32" s="1" t="s">
        <v>25</v>
      </c>
      <c r="D32" s="12"/>
      <c r="E32" s="10">
        <v>52000.0</v>
      </c>
      <c r="F32" s="1" t="s">
        <v>5102</v>
      </c>
      <c r="G32" s="11">
        <f t="shared" si="1"/>
        <v>11128000</v>
      </c>
      <c r="H32" s="11">
        <f t="shared" si="2"/>
        <v>2973500</v>
      </c>
      <c r="I32" s="11">
        <f t="shared" si="3"/>
        <v>3380000</v>
      </c>
      <c r="J32" s="11">
        <f t="shared" si="4"/>
        <v>2452000</v>
      </c>
      <c r="K32" s="11">
        <f t="shared" si="5"/>
        <v>4774500</v>
      </c>
      <c r="L32" s="11">
        <f t="shared" si="6"/>
        <v>50000</v>
      </c>
      <c r="M32" s="11">
        <f t="shared" si="7"/>
        <v>500000</v>
      </c>
      <c r="N32" s="11">
        <f t="shared" si="8"/>
        <v>1541500</v>
      </c>
      <c r="O32" s="11">
        <f t="shared" si="9"/>
        <v>1091500</v>
      </c>
      <c r="P32" s="11">
        <f t="shared" si="10"/>
        <v>1591500</v>
      </c>
      <c r="Q32" s="11">
        <f t="shared" si="11"/>
        <v>1265000</v>
      </c>
      <c r="R32" s="11">
        <f t="shared" si="12"/>
        <v>200000</v>
      </c>
    </row>
    <row r="33">
      <c r="A33" s="1" t="s">
        <v>5348</v>
      </c>
      <c r="B33" s="8">
        <v>45723.0</v>
      </c>
      <c r="C33" s="1" t="s">
        <v>25</v>
      </c>
      <c r="D33" s="12"/>
      <c r="E33" s="10">
        <v>250000.0</v>
      </c>
      <c r="F33" s="1" t="s">
        <v>5349</v>
      </c>
      <c r="G33" s="11">
        <f t="shared" si="1"/>
        <v>11128000</v>
      </c>
      <c r="H33" s="11">
        <f t="shared" si="2"/>
        <v>3223500</v>
      </c>
      <c r="I33" s="11">
        <f t="shared" si="3"/>
        <v>3380000</v>
      </c>
      <c r="J33" s="11">
        <f t="shared" si="4"/>
        <v>2202000</v>
      </c>
      <c r="K33" s="11">
        <f t="shared" si="5"/>
        <v>4524500</v>
      </c>
      <c r="L33" s="11">
        <f t="shared" si="6"/>
        <v>50000</v>
      </c>
      <c r="M33" s="11">
        <f t="shared" si="7"/>
        <v>500000</v>
      </c>
      <c r="N33" s="11">
        <f t="shared" si="8"/>
        <v>1458166.667</v>
      </c>
      <c r="O33" s="11">
        <f t="shared" si="9"/>
        <v>1008166.667</v>
      </c>
      <c r="P33" s="11">
        <f t="shared" si="10"/>
        <v>1508166.667</v>
      </c>
      <c r="Q33" s="11">
        <f t="shared" si="11"/>
        <v>1265000</v>
      </c>
      <c r="R33" s="11">
        <f t="shared" si="12"/>
        <v>200000</v>
      </c>
    </row>
    <row r="34">
      <c r="A34" s="1" t="s">
        <v>5350</v>
      </c>
      <c r="B34" s="8">
        <v>45724.0</v>
      </c>
      <c r="C34" s="1" t="s">
        <v>1969</v>
      </c>
      <c r="D34" s="10">
        <v>270000.0</v>
      </c>
      <c r="E34" s="12"/>
      <c r="F34" s="1" t="s">
        <v>5351</v>
      </c>
      <c r="G34" s="11">
        <f t="shared" si="1"/>
        <v>11398000</v>
      </c>
      <c r="H34" s="11">
        <f t="shared" si="2"/>
        <v>3223500</v>
      </c>
      <c r="I34" s="11">
        <f t="shared" si="3"/>
        <v>3380000</v>
      </c>
      <c r="J34" s="11">
        <f t="shared" si="4"/>
        <v>2472000</v>
      </c>
      <c r="K34" s="11">
        <f t="shared" si="5"/>
        <v>4794500</v>
      </c>
      <c r="L34" s="11">
        <f t="shared" si="6"/>
        <v>50000</v>
      </c>
      <c r="M34" s="11">
        <f t="shared" si="7"/>
        <v>500000</v>
      </c>
      <c r="N34" s="11">
        <f t="shared" si="8"/>
        <v>1548166.667</v>
      </c>
      <c r="O34" s="11">
        <f t="shared" si="9"/>
        <v>1098166.667</v>
      </c>
      <c r="P34" s="11">
        <f t="shared" si="10"/>
        <v>1598166.667</v>
      </c>
      <c r="Q34" s="11">
        <f t="shared" si="11"/>
        <v>1265000</v>
      </c>
      <c r="R34" s="11">
        <f t="shared" si="12"/>
        <v>200000</v>
      </c>
    </row>
    <row r="35">
      <c r="A35" s="1" t="s">
        <v>5352</v>
      </c>
      <c r="B35" s="8">
        <v>45724.0</v>
      </c>
      <c r="C35" s="1" t="s">
        <v>1969</v>
      </c>
      <c r="D35" s="10">
        <v>160000.0</v>
      </c>
      <c r="E35" s="12"/>
      <c r="F35" s="1" t="s">
        <v>5353</v>
      </c>
      <c r="G35" s="11">
        <f t="shared" si="1"/>
        <v>11558000</v>
      </c>
      <c r="H35" s="11">
        <f t="shared" si="2"/>
        <v>3223500</v>
      </c>
      <c r="I35" s="11">
        <f t="shared" si="3"/>
        <v>3380000</v>
      </c>
      <c r="J35" s="11">
        <f t="shared" si="4"/>
        <v>2632000</v>
      </c>
      <c r="K35" s="11">
        <f t="shared" si="5"/>
        <v>4954500</v>
      </c>
      <c r="L35" s="11">
        <f t="shared" si="6"/>
        <v>50000</v>
      </c>
      <c r="M35" s="11">
        <f t="shared" si="7"/>
        <v>500000</v>
      </c>
      <c r="N35" s="11">
        <f t="shared" si="8"/>
        <v>1601500</v>
      </c>
      <c r="O35" s="11">
        <f t="shared" si="9"/>
        <v>1151500</v>
      </c>
      <c r="P35" s="11">
        <f t="shared" si="10"/>
        <v>1651500</v>
      </c>
      <c r="Q35" s="11">
        <f t="shared" si="11"/>
        <v>1265000</v>
      </c>
      <c r="R35" s="11">
        <f t="shared" si="12"/>
        <v>200000</v>
      </c>
    </row>
    <row r="36">
      <c r="A36" s="1" t="s">
        <v>5354</v>
      </c>
      <c r="B36" s="8">
        <v>45724.0</v>
      </c>
      <c r="C36" s="1" t="s">
        <v>25</v>
      </c>
      <c r="D36" s="12"/>
      <c r="E36" s="10">
        <v>500000.0</v>
      </c>
      <c r="F36" s="1" t="s">
        <v>53</v>
      </c>
      <c r="G36" s="11">
        <f t="shared" si="1"/>
        <v>11558000</v>
      </c>
      <c r="H36" s="11">
        <f t="shared" si="2"/>
        <v>3723500</v>
      </c>
      <c r="I36" s="11">
        <f t="shared" si="3"/>
        <v>3380000</v>
      </c>
      <c r="J36" s="11">
        <f t="shared" si="4"/>
        <v>2132000</v>
      </c>
      <c r="K36" s="11">
        <f t="shared" si="5"/>
        <v>4454500</v>
      </c>
      <c r="L36" s="11">
        <f t="shared" si="6"/>
        <v>50000</v>
      </c>
      <c r="M36" s="11">
        <f t="shared" si="7"/>
        <v>500000</v>
      </c>
      <c r="N36" s="11">
        <f t="shared" si="8"/>
        <v>1434833.333</v>
      </c>
      <c r="O36" s="11">
        <f t="shared" si="9"/>
        <v>984833.3333</v>
      </c>
      <c r="P36" s="11">
        <f t="shared" si="10"/>
        <v>1484833.333</v>
      </c>
      <c r="Q36" s="11">
        <f t="shared" si="11"/>
        <v>1765000</v>
      </c>
      <c r="R36" s="11">
        <f t="shared" si="12"/>
        <v>200000</v>
      </c>
    </row>
    <row r="37">
      <c r="A37" s="1" t="s">
        <v>5355</v>
      </c>
      <c r="B37" s="8">
        <v>45724.0</v>
      </c>
      <c r="C37" s="1" t="s">
        <v>22</v>
      </c>
      <c r="D37" s="12"/>
      <c r="E37" s="10">
        <v>400000.0</v>
      </c>
      <c r="F37" s="1" t="s">
        <v>30</v>
      </c>
      <c r="G37" s="11">
        <f t="shared" si="1"/>
        <v>11558000</v>
      </c>
      <c r="H37" s="11">
        <f t="shared" si="2"/>
        <v>3723500</v>
      </c>
      <c r="I37" s="11">
        <f t="shared" si="3"/>
        <v>3380000</v>
      </c>
      <c r="J37" s="11">
        <f t="shared" si="4"/>
        <v>1732000</v>
      </c>
      <c r="K37" s="11">
        <f t="shared" si="5"/>
        <v>4454500</v>
      </c>
      <c r="L37" s="11">
        <f t="shared" si="6"/>
        <v>50000</v>
      </c>
      <c r="M37" s="11">
        <f t="shared" si="7"/>
        <v>900000</v>
      </c>
      <c r="N37" s="11">
        <f t="shared" si="8"/>
        <v>1434833.333</v>
      </c>
      <c r="O37" s="11">
        <f t="shared" si="9"/>
        <v>584833.3333</v>
      </c>
      <c r="P37" s="11">
        <f t="shared" si="10"/>
        <v>1484833.333</v>
      </c>
      <c r="Q37" s="11">
        <f t="shared" si="11"/>
        <v>1765000</v>
      </c>
      <c r="R37" s="11">
        <f t="shared" si="12"/>
        <v>200000</v>
      </c>
    </row>
    <row r="38">
      <c r="A38" s="1" t="s">
        <v>5356</v>
      </c>
      <c r="B38" s="8">
        <v>45724.0</v>
      </c>
      <c r="C38" s="1" t="s">
        <v>25</v>
      </c>
      <c r="D38" s="12"/>
      <c r="E38" s="10">
        <v>52500.0</v>
      </c>
      <c r="F38" s="1" t="s">
        <v>5357</v>
      </c>
      <c r="G38" s="11">
        <f t="shared" si="1"/>
        <v>11558000</v>
      </c>
      <c r="H38" s="11">
        <f t="shared" si="2"/>
        <v>3776000</v>
      </c>
      <c r="I38" s="11">
        <f t="shared" si="3"/>
        <v>3380000</v>
      </c>
      <c r="J38" s="11">
        <f t="shared" si="4"/>
        <v>1679500</v>
      </c>
      <c r="K38" s="11">
        <f t="shared" si="5"/>
        <v>4402000</v>
      </c>
      <c r="L38" s="11">
        <f t="shared" si="6"/>
        <v>50000</v>
      </c>
      <c r="M38" s="11">
        <f t="shared" si="7"/>
        <v>900000</v>
      </c>
      <c r="N38" s="11">
        <f t="shared" si="8"/>
        <v>1417333.333</v>
      </c>
      <c r="O38" s="11">
        <f t="shared" si="9"/>
        <v>567333.3333</v>
      </c>
      <c r="P38" s="11">
        <f t="shared" si="10"/>
        <v>1467333.333</v>
      </c>
      <c r="Q38" s="11">
        <f t="shared" si="11"/>
        <v>1765000</v>
      </c>
      <c r="R38" s="11">
        <f t="shared" si="12"/>
        <v>200000</v>
      </c>
    </row>
    <row r="39">
      <c r="A39" s="1" t="s">
        <v>5358</v>
      </c>
      <c r="B39" s="8">
        <v>45725.0</v>
      </c>
      <c r="C39" s="1" t="s">
        <v>1982</v>
      </c>
      <c r="D39" s="12"/>
      <c r="E39" s="10">
        <v>100000.0</v>
      </c>
      <c r="F39" s="1" t="s">
        <v>3275</v>
      </c>
      <c r="G39" s="11">
        <f t="shared" si="1"/>
        <v>11558000</v>
      </c>
      <c r="H39" s="11">
        <f t="shared" si="2"/>
        <v>3776000</v>
      </c>
      <c r="I39" s="11">
        <f t="shared" si="3"/>
        <v>3380000</v>
      </c>
      <c r="J39" s="11">
        <f t="shared" si="4"/>
        <v>1579500</v>
      </c>
      <c r="K39" s="11">
        <f t="shared" si="5"/>
        <v>4402000</v>
      </c>
      <c r="L39" s="11">
        <f t="shared" si="6"/>
        <v>150000</v>
      </c>
      <c r="M39" s="11">
        <f t="shared" si="7"/>
        <v>900000</v>
      </c>
      <c r="N39" s="11">
        <f t="shared" si="8"/>
        <v>1317333.333</v>
      </c>
      <c r="O39" s="11">
        <f t="shared" si="9"/>
        <v>567333.3333</v>
      </c>
      <c r="P39" s="11">
        <f t="shared" si="10"/>
        <v>1467333.333</v>
      </c>
      <c r="Q39" s="11">
        <f t="shared" si="11"/>
        <v>1765000</v>
      </c>
      <c r="R39" s="11">
        <f t="shared" si="12"/>
        <v>200000</v>
      </c>
    </row>
    <row r="40">
      <c r="A40" s="1" t="s">
        <v>5359</v>
      </c>
      <c r="B40" s="8">
        <v>45725.0</v>
      </c>
      <c r="C40" s="1" t="s">
        <v>25</v>
      </c>
      <c r="D40" s="12"/>
      <c r="E40" s="10">
        <v>263000.0</v>
      </c>
      <c r="F40" s="1" t="s">
        <v>5360</v>
      </c>
      <c r="G40" s="11">
        <f t="shared" si="1"/>
        <v>11558000</v>
      </c>
      <c r="H40" s="11">
        <f t="shared" si="2"/>
        <v>4039000</v>
      </c>
      <c r="I40" s="11">
        <f t="shared" si="3"/>
        <v>3380000</v>
      </c>
      <c r="J40" s="11">
        <f t="shared" si="4"/>
        <v>1316500</v>
      </c>
      <c r="K40" s="11">
        <f t="shared" si="5"/>
        <v>4139000</v>
      </c>
      <c r="L40" s="11">
        <f t="shared" si="6"/>
        <v>150000</v>
      </c>
      <c r="M40" s="11">
        <f t="shared" si="7"/>
        <v>900000</v>
      </c>
      <c r="N40" s="11">
        <f t="shared" si="8"/>
        <v>1229666.667</v>
      </c>
      <c r="O40" s="11">
        <f t="shared" si="9"/>
        <v>479666.6667</v>
      </c>
      <c r="P40" s="11">
        <f t="shared" si="10"/>
        <v>1379666.667</v>
      </c>
      <c r="Q40" s="11">
        <f t="shared" si="11"/>
        <v>1765000</v>
      </c>
      <c r="R40" s="11">
        <f t="shared" si="12"/>
        <v>200000</v>
      </c>
    </row>
    <row r="41">
      <c r="A41" s="1" t="s">
        <v>5361</v>
      </c>
      <c r="B41" s="8">
        <v>45726.0</v>
      </c>
      <c r="C41" s="1" t="s">
        <v>25</v>
      </c>
      <c r="D41" s="12"/>
      <c r="E41" s="10">
        <v>14000.0</v>
      </c>
      <c r="F41" s="1" t="s">
        <v>5362</v>
      </c>
      <c r="G41" s="11">
        <f t="shared" si="1"/>
        <v>11558000</v>
      </c>
      <c r="H41" s="11">
        <f t="shared" si="2"/>
        <v>4053000</v>
      </c>
      <c r="I41" s="11">
        <f t="shared" si="3"/>
        <v>3380000</v>
      </c>
      <c r="J41" s="11">
        <f t="shared" si="4"/>
        <v>1302500</v>
      </c>
      <c r="K41" s="11">
        <f t="shared" si="5"/>
        <v>4125000</v>
      </c>
      <c r="L41" s="11">
        <f t="shared" si="6"/>
        <v>150000</v>
      </c>
      <c r="M41" s="11">
        <f t="shared" si="7"/>
        <v>900000</v>
      </c>
      <c r="N41" s="11">
        <f t="shared" si="8"/>
        <v>1225000</v>
      </c>
      <c r="O41" s="11">
        <f t="shared" si="9"/>
        <v>475000</v>
      </c>
      <c r="P41" s="11">
        <f t="shared" si="10"/>
        <v>1375000</v>
      </c>
      <c r="Q41" s="11">
        <f t="shared" si="11"/>
        <v>1765000</v>
      </c>
      <c r="R41" s="11">
        <f t="shared" si="12"/>
        <v>200000</v>
      </c>
    </row>
    <row r="42">
      <c r="A42" s="1" t="s">
        <v>5363</v>
      </c>
      <c r="B42" s="8">
        <v>45726.0</v>
      </c>
      <c r="C42" s="1" t="s">
        <v>1969</v>
      </c>
      <c r="D42" s="10">
        <v>1775000.0</v>
      </c>
      <c r="E42" s="12"/>
      <c r="F42" s="1" t="s">
        <v>5364</v>
      </c>
      <c r="G42" s="11">
        <f t="shared" si="1"/>
        <v>13333000</v>
      </c>
      <c r="H42" s="11">
        <f t="shared" si="2"/>
        <v>4053000</v>
      </c>
      <c r="I42" s="11">
        <f t="shared" si="3"/>
        <v>3380000</v>
      </c>
      <c r="J42" s="11">
        <f t="shared" si="4"/>
        <v>3077500</v>
      </c>
      <c r="K42" s="11">
        <f t="shared" si="5"/>
        <v>5900000</v>
      </c>
      <c r="L42" s="11">
        <f t="shared" si="6"/>
        <v>150000</v>
      </c>
      <c r="M42" s="11">
        <f t="shared" si="7"/>
        <v>900000</v>
      </c>
      <c r="N42" s="11">
        <f t="shared" si="8"/>
        <v>1816666.667</v>
      </c>
      <c r="O42" s="11">
        <f t="shared" si="9"/>
        <v>1066666.667</v>
      </c>
      <c r="P42" s="11">
        <f t="shared" si="10"/>
        <v>1966666.667</v>
      </c>
      <c r="Q42" s="11">
        <f t="shared" si="11"/>
        <v>1765000</v>
      </c>
      <c r="R42" s="11">
        <f t="shared" si="12"/>
        <v>200000</v>
      </c>
    </row>
    <row r="43">
      <c r="A43" s="1" t="s">
        <v>5365</v>
      </c>
      <c r="B43" s="8">
        <v>45726.0</v>
      </c>
      <c r="C43" s="1" t="s">
        <v>25</v>
      </c>
      <c r="D43" s="12"/>
      <c r="E43" s="10">
        <v>50000.0</v>
      </c>
      <c r="F43" s="1" t="s">
        <v>5366</v>
      </c>
      <c r="G43" s="11">
        <f t="shared" si="1"/>
        <v>13333000</v>
      </c>
      <c r="H43" s="11">
        <f t="shared" si="2"/>
        <v>4103000</v>
      </c>
      <c r="I43" s="11">
        <f t="shared" si="3"/>
        <v>3380000</v>
      </c>
      <c r="J43" s="11">
        <f t="shared" si="4"/>
        <v>3027500</v>
      </c>
      <c r="K43" s="11">
        <f t="shared" si="5"/>
        <v>5850000</v>
      </c>
      <c r="L43" s="11">
        <f t="shared" si="6"/>
        <v>150000</v>
      </c>
      <c r="M43" s="11">
        <f t="shared" si="7"/>
        <v>900000</v>
      </c>
      <c r="N43" s="11">
        <f t="shared" si="8"/>
        <v>1800000</v>
      </c>
      <c r="O43" s="11">
        <f t="shared" si="9"/>
        <v>1050000</v>
      </c>
      <c r="P43" s="11">
        <f t="shared" si="10"/>
        <v>1950000</v>
      </c>
      <c r="Q43" s="11">
        <f t="shared" si="11"/>
        <v>1765000</v>
      </c>
      <c r="R43" s="11">
        <f t="shared" si="12"/>
        <v>200000</v>
      </c>
    </row>
    <row r="44">
      <c r="A44" s="1" t="s">
        <v>5367</v>
      </c>
      <c r="B44" s="8">
        <v>45726.0</v>
      </c>
      <c r="C44" s="1" t="s">
        <v>25</v>
      </c>
      <c r="D44" s="12"/>
      <c r="E44" s="10">
        <v>640000.0</v>
      </c>
      <c r="F44" s="1" t="s">
        <v>5102</v>
      </c>
      <c r="G44" s="11">
        <f t="shared" si="1"/>
        <v>13333000</v>
      </c>
      <c r="H44" s="11">
        <f t="shared" si="2"/>
        <v>4743000</v>
      </c>
      <c r="I44" s="11">
        <f t="shared" si="3"/>
        <v>3380000</v>
      </c>
      <c r="J44" s="11">
        <f t="shared" si="4"/>
        <v>2387500</v>
      </c>
      <c r="K44" s="11">
        <f t="shared" si="5"/>
        <v>5210000</v>
      </c>
      <c r="L44" s="11">
        <f t="shared" si="6"/>
        <v>150000</v>
      </c>
      <c r="M44" s="11">
        <f t="shared" si="7"/>
        <v>900000</v>
      </c>
      <c r="N44" s="11">
        <f t="shared" si="8"/>
        <v>1586666.667</v>
      </c>
      <c r="O44" s="11">
        <f t="shared" si="9"/>
        <v>836666.6667</v>
      </c>
      <c r="P44" s="11">
        <f t="shared" si="10"/>
        <v>1736666.667</v>
      </c>
      <c r="Q44" s="11">
        <f t="shared" si="11"/>
        <v>1765000</v>
      </c>
      <c r="R44" s="11">
        <f t="shared" si="12"/>
        <v>200000</v>
      </c>
    </row>
    <row r="45">
      <c r="A45" s="1" t="s">
        <v>5368</v>
      </c>
      <c r="B45" s="8">
        <v>45727.0</v>
      </c>
      <c r="C45" s="1" t="s">
        <v>25</v>
      </c>
      <c r="D45" s="12"/>
      <c r="E45" s="10">
        <v>69000.0</v>
      </c>
      <c r="F45" s="1" t="s">
        <v>5102</v>
      </c>
      <c r="G45" s="11">
        <f t="shared" si="1"/>
        <v>13333000</v>
      </c>
      <c r="H45" s="11">
        <f t="shared" si="2"/>
        <v>4812000</v>
      </c>
      <c r="I45" s="11">
        <f t="shared" si="3"/>
        <v>3380000</v>
      </c>
      <c r="J45" s="11">
        <f t="shared" si="4"/>
        <v>2318500</v>
      </c>
      <c r="K45" s="11">
        <f t="shared" si="5"/>
        <v>5141000</v>
      </c>
      <c r="L45" s="11">
        <f t="shared" si="6"/>
        <v>150000</v>
      </c>
      <c r="M45" s="11">
        <f t="shared" si="7"/>
        <v>900000</v>
      </c>
      <c r="N45" s="11">
        <f t="shared" si="8"/>
        <v>1563666.667</v>
      </c>
      <c r="O45" s="11">
        <f t="shared" si="9"/>
        <v>813666.6667</v>
      </c>
      <c r="P45" s="11">
        <f t="shared" si="10"/>
        <v>1713666.667</v>
      </c>
      <c r="Q45" s="11">
        <f t="shared" si="11"/>
        <v>1765000</v>
      </c>
      <c r="R45" s="11">
        <f t="shared" si="12"/>
        <v>200000</v>
      </c>
    </row>
    <row r="46">
      <c r="A46" s="1" t="s">
        <v>5369</v>
      </c>
      <c r="B46" s="8">
        <v>45727.0</v>
      </c>
      <c r="C46" s="1" t="s">
        <v>6</v>
      </c>
      <c r="D46" s="10">
        <v>150000.0</v>
      </c>
      <c r="E46" s="12"/>
      <c r="F46" s="1" t="s">
        <v>2032</v>
      </c>
      <c r="G46" s="11">
        <f t="shared" si="1"/>
        <v>13483000</v>
      </c>
      <c r="H46" s="11">
        <f t="shared" si="2"/>
        <v>4812000</v>
      </c>
      <c r="I46" s="11">
        <f t="shared" si="3"/>
        <v>3380000</v>
      </c>
      <c r="J46" s="11">
        <f t="shared" si="4"/>
        <v>2468500</v>
      </c>
      <c r="K46" s="11">
        <f t="shared" si="5"/>
        <v>5291000</v>
      </c>
      <c r="L46" s="11">
        <f t="shared" si="6"/>
        <v>150000</v>
      </c>
      <c r="M46" s="11">
        <f t="shared" si="7"/>
        <v>900000</v>
      </c>
      <c r="N46" s="11">
        <f t="shared" si="8"/>
        <v>1613666.667</v>
      </c>
      <c r="O46" s="11">
        <f t="shared" si="9"/>
        <v>863666.6667</v>
      </c>
      <c r="P46" s="11">
        <f t="shared" si="10"/>
        <v>1763666.667</v>
      </c>
      <c r="Q46" s="11">
        <f t="shared" si="11"/>
        <v>1765000</v>
      </c>
      <c r="R46" s="11">
        <f t="shared" si="12"/>
        <v>200000</v>
      </c>
    </row>
    <row r="47">
      <c r="A47" s="1" t="s">
        <v>5370</v>
      </c>
      <c r="B47" s="8">
        <v>45727.0</v>
      </c>
      <c r="C47" s="1" t="s">
        <v>6</v>
      </c>
      <c r="D47" s="10">
        <v>22500.0</v>
      </c>
      <c r="E47" s="12"/>
      <c r="F47" s="1" t="s">
        <v>5371</v>
      </c>
      <c r="G47" s="11">
        <f t="shared" si="1"/>
        <v>13505500</v>
      </c>
      <c r="H47" s="11">
        <f t="shared" si="2"/>
        <v>4812000</v>
      </c>
      <c r="I47" s="11">
        <f t="shared" si="3"/>
        <v>3380000</v>
      </c>
      <c r="J47" s="11">
        <f t="shared" si="4"/>
        <v>2491000</v>
      </c>
      <c r="K47" s="11">
        <f t="shared" si="5"/>
        <v>5313500</v>
      </c>
      <c r="L47" s="11">
        <f t="shared" si="6"/>
        <v>150000</v>
      </c>
      <c r="M47" s="11">
        <f t="shared" si="7"/>
        <v>900000</v>
      </c>
      <c r="N47" s="11">
        <f t="shared" si="8"/>
        <v>1621166.667</v>
      </c>
      <c r="O47" s="11">
        <f t="shared" si="9"/>
        <v>871166.6667</v>
      </c>
      <c r="P47" s="11">
        <f t="shared" si="10"/>
        <v>1771166.667</v>
      </c>
      <c r="Q47" s="11">
        <f t="shared" si="11"/>
        <v>1765000</v>
      </c>
      <c r="R47" s="11">
        <f t="shared" si="12"/>
        <v>200000</v>
      </c>
    </row>
    <row r="48">
      <c r="A48" s="1" t="s">
        <v>5372</v>
      </c>
      <c r="B48" s="8">
        <v>45727.0</v>
      </c>
      <c r="C48" s="1" t="s">
        <v>6</v>
      </c>
      <c r="D48" s="10">
        <v>80000.0</v>
      </c>
      <c r="E48" s="12"/>
      <c r="F48" s="1" t="s">
        <v>2032</v>
      </c>
      <c r="G48" s="11">
        <f t="shared" si="1"/>
        <v>13585500</v>
      </c>
      <c r="H48" s="11">
        <f t="shared" si="2"/>
        <v>4812000</v>
      </c>
      <c r="I48" s="11">
        <f t="shared" si="3"/>
        <v>3380000</v>
      </c>
      <c r="J48" s="11">
        <f t="shared" si="4"/>
        <v>2571000</v>
      </c>
      <c r="K48" s="11">
        <f t="shared" si="5"/>
        <v>5393500</v>
      </c>
      <c r="L48" s="11">
        <f t="shared" si="6"/>
        <v>150000</v>
      </c>
      <c r="M48" s="11">
        <f t="shared" si="7"/>
        <v>900000</v>
      </c>
      <c r="N48" s="11">
        <f t="shared" si="8"/>
        <v>1647833.333</v>
      </c>
      <c r="O48" s="11">
        <f t="shared" si="9"/>
        <v>897833.3333</v>
      </c>
      <c r="P48" s="11">
        <f t="shared" si="10"/>
        <v>1797833.333</v>
      </c>
      <c r="Q48" s="11">
        <f t="shared" si="11"/>
        <v>1765000</v>
      </c>
      <c r="R48" s="11">
        <f t="shared" si="12"/>
        <v>200000</v>
      </c>
    </row>
    <row r="49">
      <c r="A49" s="1" t="s">
        <v>5373</v>
      </c>
      <c r="B49" s="8">
        <v>45727.0</v>
      </c>
      <c r="C49" s="1" t="s">
        <v>6</v>
      </c>
      <c r="D49" s="10">
        <v>875000.0</v>
      </c>
      <c r="E49" s="12"/>
      <c r="F49" s="1" t="s">
        <v>5374</v>
      </c>
      <c r="G49" s="11">
        <f t="shared" si="1"/>
        <v>14460500</v>
      </c>
      <c r="H49" s="11">
        <f t="shared" si="2"/>
        <v>4812000</v>
      </c>
      <c r="I49" s="11">
        <f t="shared" si="3"/>
        <v>3380000</v>
      </c>
      <c r="J49" s="11">
        <f t="shared" si="4"/>
        <v>3446000</v>
      </c>
      <c r="K49" s="11">
        <f t="shared" si="5"/>
        <v>6268500</v>
      </c>
      <c r="L49" s="11">
        <f t="shared" si="6"/>
        <v>150000</v>
      </c>
      <c r="M49" s="11">
        <f t="shared" si="7"/>
        <v>900000</v>
      </c>
      <c r="N49" s="11">
        <f t="shared" si="8"/>
        <v>1939500</v>
      </c>
      <c r="O49" s="11">
        <f t="shared" si="9"/>
        <v>1189500</v>
      </c>
      <c r="P49" s="11">
        <f t="shared" si="10"/>
        <v>2089500</v>
      </c>
      <c r="Q49" s="11">
        <f t="shared" si="11"/>
        <v>1765000</v>
      </c>
      <c r="R49" s="11">
        <f t="shared" si="12"/>
        <v>200000</v>
      </c>
    </row>
    <row r="50">
      <c r="A50" s="1" t="s">
        <v>5375</v>
      </c>
      <c r="B50" s="8">
        <v>45727.0</v>
      </c>
      <c r="C50" s="1" t="s">
        <v>6</v>
      </c>
      <c r="D50" s="10">
        <v>100000.0</v>
      </c>
      <c r="E50" s="12"/>
      <c r="F50" s="1" t="s">
        <v>5376</v>
      </c>
      <c r="G50" s="11">
        <f t="shared" si="1"/>
        <v>14560500</v>
      </c>
      <c r="H50" s="11">
        <f t="shared" si="2"/>
        <v>4812000</v>
      </c>
      <c r="I50" s="11">
        <f t="shared" si="3"/>
        <v>3380000</v>
      </c>
      <c r="J50" s="11">
        <f t="shared" si="4"/>
        <v>3546000</v>
      </c>
      <c r="K50" s="11">
        <f t="shared" si="5"/>
        <v>6368500</v>
      </c>
      <c r="L50" s="11">
        <f t="shared" si="6"/>
        <v>150000</v>
      </c>
      <c r="M50" s="11">
        <f t="shared" si="7"/>
        <v>900000</v>
      </c>
      <c r="N50" s="11">
        <f t="shared" si="8"/>
        <v>1972833.333</v>
      </c>
      <c r="O50" s="11">
        <f t="shared" si="9"/>
        <v>1222833.333</v>
      </c>
      <c r="P50" s="11">
        <f t="shared" si="10"/>
        <v>2122833.333</v>
      </c>
      <c r="Q50" s="11">
        <f t="shared" si="11"/>
        <v>1765000</v>
      </c>
      <c r="R50" s="11">
        <f t="shared" si="12"/>
        <v>200000</v>
      </c>
    </row>
    <row r="51">
      <c r="A51" s="1" t="s">
        <v>5377</v>
      </c>
      <c r="B51" s="8">
        <v>45727.0</v>
      </c>
      <c r="C51" s="1" t="s">
        <v>6</v>
      </c>
      <c r="D51" s="10">
        <v>90000.0</v>
      </c>
      <c r="E51" s="12"/>
      <c r="F51" s="1" t="s">
        <v>5378</v>
      </c>
      <c r="G51" s="11">
        <f t="shared" si="1"/>
        <v>14650500</v>
      </c>
      <c r="H51" s="11">
        <f t="shared" si="2"/>
        <v>4812000</v>
      </c>
      <c r="I51" s="11">
        <f t="shared" si="3"/>
        <v>3380000</v>
      </c>
      <c r="J51" s="11">
        <f t="shared" si="4"/>
        <v>3636000</v>
      </c>
      <c r="K51" s="11">
        <f t="shared" si="5"/>
        <v>6458500</v>
      </c>
      <c r="L51" s="11">
        <f t="shared" si="6"/>
        <v>150000</v>
      </c>
      <c r="M51" s="11">
        <f t="shared" si="7"/>
        <v>900000</v>
      </c>
      <c r="N51" s="11">
        <f t="shared" si="8"/>
        <v>2002833.333</v>
      </c>
      <c r="O51" s="11">
        <f t="shared" si="9"/>
        <v>1252833.333</v>
      </c>
      <c r="P51" s="11">
        <f t="shared" si="10"/>
        <v>2152833.333</v>
      </c>
      <c r="Q51" s="11">
        <f t="shared" si="11"/>
        <v>1765000</v>
      </c>
      <c r="R51" s="11">
        <f t="shared" si="12"/>
        <v>200000</v>
      </c>
    </row>
    <row r="52">
      <c r="A52" s="1" t="s">
        <v>5379</v>
      </c>
      <c r="B52" s="8">
        <v>45727.0</v>
      </c>
      <c r="C52" s="1" t="s">
        <v>6</v>
      </c>
      <c r="D52" s="10">
        <v>25000.0</v>
      </c>
      <c r="E52" s="12"/>
      <c r="F52" s="1" t="s">
        <v>5380</v>
      </c>
      <c r="G52" s="11">
        <f t="shared" si="1"/>
        <v>14675500</v>
      </c>
      <c r="H52" s="11">
        <f t="shared" si="2"/>
        <v>4812000</v>
      </c>
      <c r="I52" s="11">
        <f t="shared" si="3"/>
        <v>3380000</v>
      </c>
      <c r="J52" s="11">
        <f t="shared" si="4"/>
        <v>3661000</v>
      </c>
      <c r="K52" s="11">
        <f t="shared" si="5"/>
        <v>6483500</v>
      </c>
      <c r="L52" s="11">
        <f t="shared" si="6"/>
        <v>150000</v>
      </c>
      <c r="M52" s="11">
        <f t="shared" si="7"/>
        <v>900000</v>
      </c>
      <c r="N52" s="11">
        <f t="shared" si="8"/>
        <v>2011166.667</v>
      </c>
      <c r="O52" s="11">
        <f t="shared" si="9"/>
        <v>1261166.667</v>
      </c>
      <c r="P52" s="11">
        <f t="shared" si="10"/>
        <v>2161166.667</v>
      </c>
      <c r="Q52" s="11">
        <f t="shared" si="11"/>
        <v>1765000</v>
      </c>
      <c r="R52" s="11">
        <f t="shared" si="12"/>
        <v>200000</v>
      </c>
    </row>
    <row r="53">
      <c r="A53" s="1" t="s">
        <v>5381</v>
      </c>
      <c r="B53" s="8">
        <v>45727.0</v>
      </c>
      <c r="C53" s="1" t="s">
        <v>6</v>
      </c>
      <c r="D53" s="10">
        <v>810000.0</v>
      </c>
      <c r="E53" s="12"/>
      <c r="F53" s="1" t="s">
        <v>5382</v>
      </c>
      <c r="G53" s="11">
        <f t="shared" si="1"/>
        <v>15485500</v>
      </c>
      <c r="H53" s="11">
        <f t="shared" si="2"/>
        <v>4812000</v>
      </c>
      <c r="I53" s="11">
        <f t="shared" si="3"/>
        <v>3380000</v>
      </c>
      <c r="J53" s="11">
        <f t="shared" si="4"/>
        <v>4471000</v>
      </c>
      <c r="K53" s="11">
        <f t="shared" si="5"/>
        <v>7293500</v>
      </c>
      <c r="L53" s="11">
        <f t="shared" si="6"/>
        <v>150000</v>
      </c>
      <c r="M53" s="11">
        <f t="shared" si="7"/>
        <v>900000</v>
      </c>
      <c r="N53" s="11">
        <f t="shared" si="8"/>
        <v>2281166.667</v>
      </c>
      <c r="O53" s="11">
        <f t="shared" si="9"/>
        <v>1531166.667</v>
      </c>
      <c r="P53" s="11">
        <f t="shared" si="10"/>
        <v>2431166.667</v>
      </c>
      <c r="Q53" s="11">
        <f t="shared" si="11"/>
        <v>1765000</v>
      </c>
      <c r="R53" s="11">
        <f t="shared" si="12"/>
        <v>200000</v>
      </c>
    </row>
    <row r="54">
      <c r="A54" s="1" t="s">
        <v>5383</v>
      </c>
      <c r="B54" s="8">
        <v>45727.0</v>
      </c>
      <c r="C54" s="1" t="s">
        <v>6</v>
      </c>
      <c r="D54" s="10">
        <v>180000.0</v>
      </c>
      <c r="E54" s="12"/>
      <c r="F54" s="1" t="s">
        <v>5384</v>
      </c>
      <c r="G54" s="11">
        <f t="shared" si="1"/>
        <v>15665500</v>
      </c>
      <c r="H54" s="11">
        <f t="shared" si="2"/>
        <v>4812000</v>
      </c>
      <c r="I54" s="11">
        <f t="shared" si="3"/>
        <v>3380000</v>
      </c>
      <c r="J54" s="11">
        <f t="shared" si="4"/>
        <v>4651000</v>
      </c>
      <c r="K54" s="11">
        <f t="shared" si="5"/>
        <v>7473500</v>
      </c>
      <c r="L54" s="11">
        <f t="shared" si="6"/>
        <v>150000</v>
      </c>
      <c r="M54" s="11">
        <f t="shared" si="7"/>
        <v>900000</v>
      </c>
      <c r="N54" s="11">
        <f t="shared" si="8"/>
        <v>2341166.667</v>
      </c>
      <c r="O54" s="11">
        <f t="shared" si="9"/>
        <v>1591166.667</v>
      </c>
      <c r="P54" s="11">
        <f t="shared" si="10"/>
        <v>2491166.667</v>
      </c>
      <c r="Q54" s="11">
        <f t="shared" si="11"/>
        <v>1765000</v>
      </c>
      <c r="R54" s="11">
        <f t="shared" si="12"/>
        <v>200000</v>
      </c>
    </row>
    <row r="55">
      <c r="A55" s="1" t="s">
        <v>5385</v>
      </c>
      <c r="B55" s="8">
        <v>45727.0</v>
      </c>
      <c r="C55" s="1" t="s">
        <v>6</v>
      </c>
      <c r="D55" s="10">
        <v>398000.0</v>
      </c>
      <c r="E55" s="12"/>
      <c r="F55" s="1" t="s">
        <v>5386</v>
      </c>
      <c r="G55" s="11">
        <f t="shared" si="1"/>
        <v>16063500</v>
      </c>
      <c r="H55" s="11">
        <f t="shared" si="2"/>
        <v>4812000</v>
      </c>
      <c r="I55" s="11">
        <f t="shared" si="3"/>
        <v>3380000</v>
      </c>
      <c r="J55" s="11">
        <f t="shared" si="4"/>
        <v>5049000</v>
      </c>
      <c r="K55" s="11">
        <f t="shared" si="5"/>
        <v>7871500</v>
      </c>
      <c r="L55" s="11">
        <f t="shared" si="6"/>
        <v>150000</v>
      </c>
      <c r="M55" s="11">
        <f t="shared" si="7"/>
        <v>900000</v>
      </c>
      <c r="N55" s="11">
        <f t="shared" si="8"/>
        <v>2473833.333</v>
      </c>
      <c r="O55" s="11">
        <f t="shared" si="9"/>
        <v>1723833.333</v>
      </c>
      <c r="P55" s="11">
        <f t="shared" si="10"/>
        <v>2623833.333</v>
      </c>
      <c r="Q55" s="11">
        <f t="shared" si="11"/>
        <v>1765000</v>
      </c>
      <c r="R55" s="11">
        <f t="shared" si="12"/>
        <v>200000</v>
      </c>
    </row>
    <row r="56">
      <c r="A56" s="1" t="s">
        <v>5387</v>
      </c>
      <c r="B56" s="8">
        <v>45727.0</v>
      </c>
      <c r="C56" s="1" t="s">
        <v>6</v>
      </c>
      <c r="D56" s="10">
        <v>500000.0</v>
      </c>
      <c r="E56" s="12"/>
      <c r="F56" s="1" t="s">
        <v>5388</v>
      </c>
      <c r="G56" s="11">
        <f t="shared" si="1"/>
        <v>16563500</v>
      </c>
      <c r="H56" s="11">
        <f t="shared" si="2"/>
        <v>4812000</v>
      </c>
      <c r="I56" s="11">
        <f t="shared" si="3"/>
        <v>3380000</v>
      </c>
      <c r="J56" s="11">
        <f t="shared" si="4"/>
        <v>5549000</v>
      </c>
      <c r="K56" s="11">
        <f t="shared" si="5"/>
        <v>8371500</v>
      </c>
      <c r="L56" s="11">
        <f t="shared" si="6"/>
        <v>150000</v>
      </c>
      <c r="M56" s="11">
        <f t="shared" si="7"/>
        <v>900000</v>
      </c>
      <c r="N56" s="11">
        <f t="shared" si="8"/>
        <v>2640500</v>
      </c>
      <c r="O56" s="11">
        <f t="shared" si="9"/>
        <v>1890500</v>
      </c>
      <c r="P56" s="11">
        <f t="shared" si="10"/>
        <v>2790500</v>
      </c>
      <c r="Q56" s="11">
        <f t="shared" si="11"/>
        <v>1765000</v>
      </c>
      <c r="R56" s="11">
        <f t="shared" si="12"/>
        <v>200000</v>
      </c>
    </row>
    <row r="57">
      <c r="A57" s="1" t="s">
        <v>5389</v>
      </c>
      <c r="B57" s="8">
        <v>45727.0</v>
      </c>
      <c r="C57" s="1" t="s">
        <v>19</v>
      </c>
      <c r="D57" s="12"/>
      <c r="E57" s="10">
        <v>675000.0</v>
      </c>
      <c r="F57" s="1" t="s">
        <v>5390</v>
      </c>
      <c r="G57" s="11">
        <f t="shared" si="1"/>
        <v>16563500</v>
      </c>
      <c r="H57" s="11">
        <f t="shared" si="2"/>
        <v>4812000</v>
      </c>
      <c r="I57" s="11">
        <f t="shared" si="3"/>
        <v>3380000</v>
      </c>
      <c r="J57" s="11">
        <f t="shared" si="4"/>
        <v>4874000</v>
      </c>
      <c r="K57" s="11">
        <f t="shared" si="5"/>
        <v>8371500</v>
      </c>
      <c r="L57" s="11">
        <f t="shared" si="6"/>
        <v>150000</v>
      </c>
      <c r="M57" s="11">
        <f t="shared" si="7"/>
        <v>900000</v>
      </c>
      <c r="N57" s="11">
        <f t="shared" si="8"/>
        <v>2640500</v>
      </c>
      <c r="O57" s="11">
        <f t="shared" si="9"/>
        <v>1890500</v>
      </c>
      <c r="P57" s="11">
        <f t="shared" si="10"/>
        <v>2790500</v>
      </c>
      <c r="Q57" s="11">
        <f t="shared" si="11"/>
        <v>1765000</v>
      </c>
      <c r="R57" s="11">
        <f t="shared" si="12"/>
        <v>200000</v>
      </c>
    </row>
    <row r="58">
      <c r="A58" s="1" t="s">
        <v>5391</v>
      </c>
      <c r="B58" s="8">
        <v>45727.0</v>
      </c>
      <c r="C58" s="1" t="s">
        <v>6</v>
      </c>
      <c r="D58" s="10">
        <v>400000.0</v>
      </c>
      <c r="E58" s="12"/>
      <c r="F58" s="1" t="s">
        <v>5382</v>
      </c>
      <c r="G58" s="11">
        <f t="shared" si="1"/>
        <v>16963500</v>
      </c>
      <c r="H58" s="11">
        <f t="shared" si="2"/>
        <v>4812000</v>
      </c>
      <c r="I58" s="11">
        <f t="shared" si="3"/>
        <v>3380000</v>
      </c>
      <c r="J58" s="11">
        <f t="shared" si="4"/>
        <v>5274000</v>
      </c>
      <c r="K58" s="11">
        <f t="shared" si="5"/>
        <v>8771500</v>
      </c>
      <c r="L58" s="11">
        <f t="shared" si="6"/>
        <v>150000</v>
      </c>
      <c r="M58" s="11">
        <f t="shared" si="7"/>
        <v>900000</v>
      </c>
      <c r="N58" s="11">
        <f t="shared" si="8"/>
        <v>2773833.333</v>
      </c>
      <c r="O58" s="11">
        <f t="shared" si="9"/>
        <v>2023833.333</v>
      </c>
      <c r="P58" s="11">
        <f t="shared" si="10"/>
        <v>2923833.333</v>
      </c>
      <c r="Q58" s="11">
        <f t="shared" si="11"/>
        <v>1765000</v>
      </c>
      <c r="R58" s="11">
        <f t="shared" si="12"/>
        <v>200000</v>
      </c>
    </row>
    <row r="59">
      <c r="A59" s="1" t="s">
        <v>5392</v>
      </c>
      <c r="B59" s="8">
        <v>45727.0</v>
      </c>
      <c r="C59" s="1" t="s">
        <v>25</v>
      </c>
      <c r="D59" s="12"/>
      <c r="E59" s="10">
        <v>164000.0</v>
      </c>
      <c r="F59" s="1" t="s">
        <v>5393</v>
      </c>
      <c r="G59" s="11">
        <f t="shared" si="1"/>
        <v>16963500</v>
      </c>
      <c r="H59" s="11">
        <f t="shared" si="2"/>
        <v>4976000</v>
      </c>
      <c r="I59" s="11">
        <f t="shared" si="3"/>
        <v>3380000</v>
      </c>
      <c r="J59" s="11">
        <f t="shared" si="4"/>
        <v>5110000</v>
      </c>
      <c r="K59" s="11">
        <f t="shared" si="5"/>
        <v>8607500</v>
      </c>
      <c r="L59" s="11">
        <f t="shared" si="6"/>
        <v>150000</v>
      </c>
      <c r="M59" s="11">
        <f t="shared" si="7"/>
        <v>900000</v>
      </c>
      <c r="N59" s="11">
        <f t="shared" si="8"/>
        <v>2719166.667</v>
      </c>
      <c r="O59" s="11">
        <f t="shared" si="9"/>
        <v>1969166.667</v>
      </c>
      <c r="P59" s="11">
        <f t="shared" si="10"/>
        <v>2869166.667</v>
      </c>
      <c r="Q59" s="11">
        <f t="shared" si="11"/>
        <v>1765000</v>
      </c>
      <c r="R59" s="11">
        <f t="shared" si="12"/>
        <v>200000</v>
      </c>
    </row>
    <row r="60">
      <c r="A60" s="1" t="s">
        <v>5394</v>
      </c>
      <c r="B60" s="8">
        <v>45727.0</v>
      </c>
      <c r="C60" s="1" t="s">
        <v>25</v>
      </c>
      <c r="D60" s="12"/>
      <c r="E60" s="10">
        <v>50000.0</v>
      </c>
      <c r="F60" s="1" t="s">
        <v>307</v>
      </c>
      <c r="G60" s="11">
        <f t="shared" si="1"/>
        <v>16963500</v>
      </c>
      <c r="H60" s="11">
        <f t="shared" si="2"/>
        <v>5026000</v>
      </c>
      <c r="I60" s="11">
        <f t="shared" si="3"/>
        <v>3380000</v>
      </c>
      <c r="J60" s="11">
        <f t="shared" si="4"/>
        <v>5060000</v>
      </c>
      <c r="K60" s="11">
        <f t="shared" si="5"/>
        <v>8557500</v>
      </c>
      <c r="L60" s="11">
        <f t="shared" si="6"/>
        <v>150000</v>
      </c>
      <c r="M60" s="11">
        <f t="shared" si="7"/>
        <v>900000</v>
      </c>
      <c r="N60" s="11">
        <f t="shared" si="8"/>
        <v>2702500</v>
      </c>
      <c r="O60" s="11">
        <f t="shared" si="9"/>
        <v>1952500</v>
      </c>
      <c r="P60" s="11">
        <f t="shared" si="10"/>
        <v>2852500</v>
      </c>
      <c r="Q60" s="11">
        <f t="shared" si="11"/>
        <v>1765000</v>
      </c>
      <c r="R60" s="11">
        <f t="shared" si="12"/>
        <v>200000</v>
      </c>
    </row>
    <row r="61">
      <c r="A61" s="1" t="s">
        <v>5395</v>
      </c>
      <c r="B61" s="8">
        <v>45727.0</v>
      </c>
      <c r="C61" s="1" t="s">
        <v>25</v>
      </c>
      <c r="D61" s="12"/>
      <c r="E61" s="10">
        <v>150000.0</v>
      </c>
      <c r="F61" s="1" t="s">
        <v>5396</v>
      </c>
      <c r="G61" s="11">
        <f t="shared" si="1"/>
        <v>16963500</v>
      </c>
      <c r="H61" s="11">
        <f t="shared" si="2"/>
        <v>5176000</v>
      </c>
      <c r="I61" s="11">
        <f t="shared" si="3"/>
        <v>3380000</v>
      </c>
      <c r="J61" s="11">
        <f t="shared" si="4"/>
        <v>4910000</v>
      </c>
      <c r="K61" s="11">
        <f t="shared" si="5"/>
        <v>8407500</v>
      </c>
      <c r="L61" s="11">
        <f t="shared" si="6"/>
        <v>150000</v>
      </c>
      <c r="M61" s="11">
        <f t="shared" si="7"/>
        <v>900000</v>
      </c>
      <c r="N61" s="11">
        <f t="shared" si="8"/>
        <v>2652500</v>
      </c>
      <c r="O61" s="11">
        <f t="shared" si="9"/>
        <v>1902500</v>
      </c>
      <c r="P61" s="11">
        <f t="shared" si="10"/>
        <v>2802500</v>
      </c>
      <c r="Q61" s="11">
        <f t="shared" si="11"/>
        <v>1765000</v>
      </c>
      <c r="R61" s="11">
        <f t="shared" si="12"/>
        <v>200000</v>
      </c>
    </row>
    <row r="62">
      <c r="A62" s="1" t="s">
        <v>5397</v>
      </c>
      <c r="B62" s="8">
        <v>45727.0</v>
      </c>
      <c r="C62" s="1" t="s">
        <v>25</v>
      </c>
      <c r="D62" s="12"/>
      <c r="E62" s="10">
        <v>180000.0</v>
      </c>
      <c r="F62" s="1" t="s">
        <v>5398</v>
      </c>
      <c r="G62" s="11">
        <f t="shared" si="1"/>
        <v>16963500</v>
      </c>
      <c r="H62" s="11">
        <f t="shared" si="2"/>
        <v>5356000</v>
      </c>
      <c r="I62" s="11">
        <f t="shared" si="3"/>
        <v>3380000</v>
      </c>
      <c r="J62" s="11">
        <f t="shared" si="4"/>
        <v>4730000</v>
      </c>
      <c r="K62" s="11">
        <f t="shared" si="5"/>
        <v>8227500</v>
      </c>
      <c r="L62" s="11">
        <f t="shared" si="6"/>
        <v>150000</v>
      </c>
      <c r="M62" s="11">
        <f t="shared" si="7"/>
        <v>900000</v>
      </c>
      <c r="N62" s="11">
        <f t="shared" si="8"/>
        <v>2592500</v>
      </c>
      <c r="O62" s="11">
        <f t="shared" si="9"/>
        <v>1842500</v>
      </c>
      <c r="P62" s="11">
        <f t="shared" si="10"/>
        <v>2742500</v>
      </c>
      <c r="Q62" s="11">
        <f t="shared" si="11"/>
        <v>1765000</v>
      </c>
      <c r="R62" s="11">
        <f t="shared" si="12"/>
        <v>200000</v>
      </c>
    </row>
    <row r="63">
      <c r="A63" s="1" t="s">
        <v>5399</v>
      </c>
      <c r="B63" s="8">
        <v>45727.0</v>
      </c>
      <c r="C63" s="1" t="s">
        <v>25</v>
      </c>
      <c r="D63" s="12"/>
      <c r="E63" s="10">
        <v>2760000.0</v>
      </c>
      <c r="F63" s="1" t="s">
        <v>5400</v>
      </c>
      <c r="G63" s="11">
        <f t="shared" si="1"/>
        <v>16963500</v>
      </c>
      <c r="H63" s="11">
        <f t="shared" si="2"/>
        <v>8116000</v>
      </c>
      <c r="I63" s="11">
        <f t="shared" si="3"/>
        <v>3380000</v>
      </c>
      <c r="J63" s="11">
        <f t="shared" si="4"/>
        <v>1970000</v>
      </c>
      <c r="K63" s="11">
        <f t="shared" si="5"/>
        <v>5467500</v>
      </c>
      <c r="L63" s="11">
        <f t="shared" si="6"/>
        <v>150000</v>
      </c>
      <c r="M63" s="11">
        <f t="shared" si="7"/>
        <v>900000</v>
      </c>
      <c r="N63" s="11">
        <f t="shared" si="8"/>
        <v>1672500</v>
      </c>
      <c r="O63" s="11">
        <f t="shared" si="9"/>
        <v>922500</v>
      </c>
      <c r="P63" s="11">
        <f t="shared" si="10"/>
        <v>1822500</v>
      </c>
      <c r="Q63" s="11">
        <f t="shared" si="11"/>
        <v>1765000</v>
      </c>
      <c r="R63" s="11">
        <f t="shared" si="12"/>
        <v>200000</v>
      </c>
    </row>
    <row r="64">
      <c r="A64" s="1" t="s">
        <v>5401</v>
      </c>
      <c r="B64" s="8">
        <v>45728.0</v>
      </c>
      <c r="C64" s="1" t="s">
        <v>6</v>
      </c>
      <c r="D64" s="10">
        <v>330000.0</v>
      </c>
      <c r="E64" s="12"/>
      <c r="F64" s="1" t="s">
        <v>5402</v>
      </c>
      <c r="G64" s="11">
        <f t="shared" si="1"/>
        <v>17293500</v>
      </c>
      <c r="H64" s="11">
        <f t="shared" si="2"/>
        <v>8116000</v>
      </c>
      <c r="I64" s="11">
        <f t="shared" si="3"/>
        <v>3380000</v>
      </c>
      <c r="J64" s="11">
        <f t="shared" si="4"/>
        <v>2300000</v>
      </c>
      <c r="K64" s="11">
        <f t="shared" si="5"/>
        <v>5797500</v>
      </c>
      <c r="L64" s="11">
        <f t="shared" si="6"/>
        <v>150000</v>
      </c>
      <c r="M64" s="11">
        <f t="shared" si="7"/>
        <v>900000</v>
      </c>
      <c r="N64" s="11">
        <f t="shared" si="8"/>
        <v>1782500</v>
      </c>
      <c r="O64" s="11">
        <f t="shared" si="9"/>
        <v>1032500</v>
      </c>
      <c r="P64" s="11">
        <f t="shared" si="10"/>
        <v>1932500</v>
      </c>
      <c r="Q64" s="11">
        <f t="shared" si="11"/>
        <v>1765000</v>
      </c>
      <c r="R64" s="11">
        <f t="shared" si="12"/>
        <v>200000</v>
      </c>
    </row>
    <row r="65">
      <c r="A65" s="1" t="s">
        <v>5403</v>
      </c>
      <c r="B65" s="8">
        <v>45728.0</v>
      </c>
      <c r="C65" s="1" t="s">
        <v>6</v>
      </c>
      <c r="D65" s="10">
        <v>100000.0</v>
      </c>
      <c r="E65" s="12"/>
      <c r="F65" s="1" t="s">
        <v>2032</v>
      </c>
      <c r="G65" s="11">
        <f t="shared" si="1"/>
        <v>17393500</v>
      </c>
      <c r="H65" s="11">
        <f t="shared" si="2"/>
        <v>8116000</v>
      </c>
      <c r="I65" s="11">
        <f t="shared" si="3"/>
        <v>3380000</v>
      </c>
      <c r="J65" s="11">
        <f t="shared" si="4"/>
        <v>2400000</v>
      </c>
      <c r="K65" s="11">
        <f t="shared" si="5"/>
        <v>5897500</v>
      </c>
      <c r="L65" s="11">
        <f t="shared" si="6"/>
        <v>150000</v>
      </c>
      <c r="M65" s="11">
        <f t="shared" si="7"/>
        <v>900000</v>
      </c>
      <c r="N65" s="11">
        <f t="shared" si="8"/>
        <v>1815833.333</v>
      </c>
      <c r="O65" s="11">
        <f t="shared" si="9"/>
        <v>1065833.333</v>
      </c>
      <c r="P65" s="11">
        <f t="shared" si="10"/>
        <v>1965833.333</v>
      </c>
      <c r="Q65" s="11">
        <f t="shared" si="11"/>
        <v>1765000</v>
      </c>
      <c r="R65" s="11">
        <f t="shared" si="12"/>
        <v>200000</v>
      </c>
    </row>
    <row r="66">
      <c r="A66" s="1" t="s">
        <v>5404</v>
      </c>
      <c r="B66" s="8">
        <v>45728.0</v>
      </c>
      <c r="C66" s="1" t="s">
        <v>5315</v>
      </c>
      <c r="D66" s="10">
        <v>360000.0</v>
      </c>
      <c r="E66" s="12"/>
      <c r="F66" s="1" t="s">
        <v>5405</v>
      </c>
      <c r="G66" s="11">
        <f t="shared" si="1"/>
        <v>17753500</v>
      </c>
      <c r="H66" s="11">
        <f t="shared" si="2"/>
        <v>8116000</v>
      </c>
      <c r="I66" s="11">
        <f t="shared" si="3"/>
        <v>3380000</v>
      </c>
      <c r="J66" s="11">
        <f t="shared" si="4"/>
        <v>2760000</v>
      </c>
      <c r="K66" s="11">
        <f t="shared" si="5"/>
        <v>6257500</v>
      </c>
      <c r="L66" s="11">
        <f t="shared" si="6"/>
        <v>150000</v>
      </c>
      <c r="M66" s="11">
        <f t="shared" si="7"/>
        <v>900000</v>
      </c>
      <c r="N66" s="11">
        <f t="shared" si="8"/>
        <v>1935833.333</v>
      </c>
      <c r="O66" s="11">
        <f t="shared" si="9"/>
        <v>1185833.333</v>
      </c>
      <c r="P66" s="11">
        <f t="shared" si="10"/>
        <v>2085833.333</v>
      </c>
      <c r="Q66" s="11">
        <f t="shared" si="11"/>
        <v>1765000</v>
      </c>
      <c r="R66" s="11">
        <f t="shared" si="12"/>
        <v>200000</v>
      </c>
    </row>
    <row r="67">
      <c r="A67" s="1" t="s">
        <v>5406</v>
      </c>
      <c r="B67" s="8">
        <v>45728.0</v>
      </c>
      <c r="C67" s="1" t="s">
        <v>6</v>
      </c>
      <c r="D67" s="10">
        <v>210000.0</v>
      </c>
      <c r="E67" s="12"/>
      <c r="F67" s="1" t="s">
        <v>5407</v>
      </c>
      <c r="G67" s="11">
        <f t="shared" si="1"/>
        <v>17963500</v>
      </c>
      <c r="H67" s="11">
        <f t="shared" si="2"/>
        <v>8116000</v>
      </c>
      <c r="I67" s="11">
        <f t="shared" si="3"/>
        <v>3380000</v>
      </c>
      <c r="J67" s="11">
        <f t="shared" si="4"/>
        <v>2970000</v>
      </c>
      <c r="K67" s="11">
        <f t="shared" si="5"/>
        <v>6467500</v>
      </c>
      <c r="L67" s="11">
        <f t="shared" si="6"/>
        <v>150000</v>
      </c>
      <c r="M67" s="11">
        <f t="shared" si="7"/>
        <v>900000</v>
      </c>
      <c r="N67" s="11">
        <f t="shared" si="8"/>
        <v>2005833.333</v>
      </c>
      <c r="O67" s="11">
        <f t="shared" si="9"/>
        <v>1255833.333</v>
      </c>
      <c r="P67" s="11">
        <f t="shared" si="10"/>
        <v>2155833.333</v>
      </c>
      <c r="Q67" s="11">
        <f t="shared" si="11"/>
        <v>1765000</v>
      </c>
      <c r="R67" s="11">
        <f t="shared" si="12"/>
        <v>200000</v>
      </c>
    </row>
    <row r="68">
      <c r="A68" s="1" t="s">
        <v>5408</v>
      </c>
      <c r="B68" s="8">
        <v>45728.0</v>
      </c>
      <c r="C68" s="1" t="s">
        <v>6</v>
      </c>
      <c r="D68" s="10">
        <v>140000.0</v>
      </c>
      <c r="E68" s="12"/>
      <c r="F68" s="1" t="s">
        <v>5409</v>
      </c>
      <c r="G68" s="11">
        <f t="shared" si="1"/>
        <v>18103500</v>
      </c>
      <c r="H68" s="11">
        <f t="shared" si="2"/>
        <v>8116000</v>
      </c>
      <c r="I68" s="11">
        <f t="shared" si="3"/>
        <v>3380000</v>
      </c>
      <c r="J68" s="11">
        <f t="shared" si="4"/>
        <v>3110000</v>
      </c>
      <c r="K68" s="11">
        <f t="shared" si="5"/>
        <v>6607500</v>
      </c>
      <c r="L68" s="11">
        <f t="shared" si="6"/>
        <v>150000</v>
      </c>
      <c r="M68" s="11">
        <f t="shared" si="7"/>
        <v>900000</v>
      </c>
      <c r="N68" s="11">
        <f t="shared" si="8"/>
        <v>2052500</v>
      </c>
      <c r="O68" s="11">
        <f t="shared" si="9"/>
        <v>1302500</v>
      </c>
      <c r="P68" s="11">
        <f t="shared" si="10"/>
        <v>2202500</v>
      </c>
      <c r="Q68" s="11">
        <f t="shared" si="11"/>
        <v>1765000</v>
      </c>
      <c r="R68" s="11">
        <f t="shared" si="12"/>
        <v>200000</v>
      </c>
    </row>
    <row r="69">
      <c r="A69" s="1" t="s">
        <v>5410</v>
      </c>
      <c r="B69" s="8">
        <v>45728.0</v>
      </c>
      <c r="C69" s="1" t="s">
        <v>6</v>
      </c>
      <c r="D69" s="10">
        <v>45000.0</v>
      </c>
      <c r="E69" s="12"/>
      <c r="F69" s="1" t="s">
        <v>5411</v>
      </c>
      <c r="G69" s="11">
        <f t="shared" si="1"/>
        <v>18148500</v>
      </c>
      <c r="H69" s="11">
        <f t="shared" si="2"/>
        <v>8116000</v>
      </c>
      <c r="I69" s="11">
        <f t="shared" si="3"/>
        <v>3380000</v>
      </c>
      <c r="J69" s="11">
        <f t="shared" si="4"/>
        <v>3155000</v>
      </c>
      <c r="K69" s="11">
        <f t="shared" si="5"/>
        <v>6652500</v>
      </c>
      <c r="L69" s="11">
        <f t="shared" si="6"/>
        <v>150000</v>
      </c>
      <c r="M69" s="11">
        <f t="shared" si="7"/>
        <v>900000</v>
      </c>
      <c r="N69" s="11">
        <f t="shared" si="8"/>
        <v>2067500</v>
      </c>
      <c r="O69" s="11">
        <f t="shared" si="9"/>
        <v>1317500</v>
      </c>
      <c r="P69" s="11">
        <f t="shared" si="10"/>
        <v>2217500</v>
      </c>
      <c r="Q69" s="11">
        <f t="shared" si="11"/>
        <v>1765000</v>
      </c>
      <c r="R69" s="11">
        <f t="shared" si="12"/>
        <v>200000</v>
      </c>
    </row>
    <row r="70">
      <c r="A70" s="1" t="s">
        <v>5412</v>
      </c>
      <c r="B70" s="8">
        <v>45728.0</v>
      </c>
      <c r="C70" s="1" t="s">
        <v>6</v>
      </c>
      <c r="D70" s="10">
        <v>282000.0</v>
      </c>
      <c r="E70" s="12"/>
      <c r="F70" s="1" t="s">
        <v>5413</v>
      </c>
      <c r="G70" s="11">
        <f t="shared" si="1"/>
        <v>18430500</v>
      </c>
      <c r="H70" s="11">
        <f t="shared" si="2"/>
        <v>8116000</v>
      </c>
      <c r="I70" s="11">
        <f t="shared" si="3"/>
        <v>3380000</v>
      </c>
      <c r="J70" s="11">
        <f t="shared" si="4"/>
        <v>3437000</v>
      </c>
      <c r="K70" s="11">
        <f t="shared" si="5"/>
        <v>6934500</v>
      </c>
      <c r="L70" s="11">
        <f t="shared" si="6"/>
        <v>150000</v>
      </c>
      <c r="M70" s="11">
        <f t="shared" si="7"/>
        <v>900000</v>
      </c>
      <c r="N70" s="11">
        <f t="shared" si="8"/>
        <v>2161500</v>
      </c>
      <c r="O70" s="11">
        <f t="shared" si="9"/>
        <v>1411500</v>
      </c>
      <c r="P70" s="11">
        <f t="shared" si="10"/>
        <v>2311500</v>
      </c>
      <c r="Q70" s="11">
        <f t="shared" si="11"/>
        <v>1765000</v>
      </c>
      <c r="R70" s="11">
        <f t="shared" si="12"/>
        <v>200000</v>
      </c>
    </row>
    <row r="71">
      <c r="A71" s="1" t="s">
        <v>5414</v>
      </c>
      <c r="B71" s="8">
        <v>45729.0</v>
      </c>
      <c r="C71" s="1" t="s">
        <v>25</v>
      </c>
      <c r="D71" s="12"/>
      <c r="E71" s="10">
        <v>390000.0</v>
      </c>
      <c r="F71" s="1" t="s">
        <v>5102</v>
      </c>
      <c r="G71" s="11">
        <f t="shared" si="1"/>
        <v>18430500</v>
      </c>
      <c r="H71" s="11">
        <f t="shared" si="2"/>
        <v>8506000</v>
      </c>
      <c r="I71" s="11">
        <f t="shared" si="3"/>
        <v>3380000</v>
      </c>
      <c r="J71" s="11">
        <f t="shared" si="4"/>
        <v>3047000</v>
      </c>
      <c r="K71" s="11">
        <f t="shared" si="5"/>
        <v>6544500</v>
      </c>
      <c r="L71" s="11">
        <f t="shared" si="6"/>
        <v>150000</v>
      </c>
      <c r="M71" s="11">
        <f t="shared" si="7"/>
        <v>900000</v>
      </c>
      <c r="N71" s="11">
        <f t="shared" si="8"/>
        <v>2031500</v>
      </c>
      <c r="O71" s="11">
        <f t="shared" si="9"/>
        <v>1281500</v>
      </c>
      <c r="P71" s="11">
        <f t="shared" si="10"/>
        <v>2181500</v>
      </c>
      <c r="Q71" s="11">
        <f t="shared" si="11"/>
        <v>1765000</v>
      </c>
      <c r="R71" s="11">
        <f t="shared" si="12"/>
        <v>200000</v>
      </c>
    </row>
    <row r="72">
      <c r="A72" s="1" t="s">
        <v>5415</v>
      </c>
      <c r="B72" s="8">
        <v>45729.0</v>
      </c>
      <c r="C72" s="1" t="s">
        <v>19</v>
      </c>
      <c r="D72" s="12"/>
      <c r="E72" s="10">
        <v>100000.0</v>
      </c>
      <c r="F72" s="1" t="s">
        <v>5416</v>
      </c>
      <c r="G72" s="11">
        <f t="shared" si="1"/>
        <v>18430500</v>
      </c>
      <c r="H72" s="11">
        <f t="shared" si="2"/>
        <v>8506000</v>
      </c>
      <c r="I72" s="11">
        <f t="shared" si="3"/>
        <v>3380000</v>
      </c>
      <c r="J72" s="11">
        <f t="shared" si="4"/>
        <v>2947000</v>
      </c>
      <c r="K72" s="11">
        <f t="shared" si="5"/>
        <v>6544500</v>
      </c>
      <c r="L72" s="11">
        <f t="shared" si="6"/>
        <v>150000</v>
      </c>
      <c r="M72" s="11">
        <f t="shared" si="7"/>
        <v>900000</v>
      </c>
      <c r="N72" s="11">
        <f t="shared" si="8"/>
        <v>2031500</v>
      </c>
      <c r="O72" s="11">
        <f t="shared" si="9"/>
        <v>1281500</v>
      </c>
      <c r="P72" s="11">
        <f t="shared" si="10"/>
        <v>2181500</v>
      </c>
      <c r="Q72" s="11">
        <f t="shared" si="11"/>
        <v>1765000</v>
      </c>
      <c r="R72" s="11">
        <f t="shared" si="12"/>
        <v>200000</v>
      </c>
    </row>
    <row r="73">
      <c r="A73" s="1" t="s">
        <v>5417</v>
      </c>
      <c r="B73" s="8">
        <v>45729.0</v>
      </c>
      <c r="C73" s="1" t="s">
        <v>19</v>
      </c>
      <c r="D73" s="12"/>
      <c r="E73" s="10">
        <v>200000.0</v>
      </c>
      <c r="F73" s="1" t="s">
        <v>5418</v>
      </c>
      <c r="G73" s="11">
        <f t="shared" si="1"/>
        <v>18430500</v>
      </c>
      <c r="H73" s="11">
        <f t="shared" si="2"/>
        <v>8506000</v>
      </c>
      <c r="I73" s="11">
        <f t="shared" si="3"/>
        <v>3380000</v>
      </c>
      <c r="J73" s="11">
        <f t="shared" si="4"/>
        <v>2747000</v>
      </c>
      <c r="K73" s="11">
        <f t="shared" si="5"/>
        <v>6544500</v>
      </c>
      <c r="L73" s="11">
        <f t="shared" si="6"/>
        <v>150000</v>
      </c>
      <c r="M73" s="11">
        <f t="shared" si="7"/>
        <v>900000</v>
      </c>
      <c r="N73" s="11">
        <f t="shared" si="8"/>
        <v>2031500</v>
      </c>
      <c r="O73" s="11">
        <f t="shared" si="9"/>
        <v>1281500</v>
      </c>
      <c r="P73" s="11">
        <f t="shared" si="10"/>
        <v>2181500</v>
      </c>
      <c r="Q73" s="11">
        <f t="shared" si="11"/>
        <v>1765000</v>
      </c>
      <c r="R73" s="11">
        <f t="shared" si="12"/>
        <v>200000</v>
      </c>
    </row>
    <row r="74">
      <c r="A74" s="1" t="s">
        <v>5419</v>
      </c>
      <c r="B74" s="8">
        <v>45729.0</v>
      </c>
      <c r="C74" s="1" t="s">
        <v>25</v>
      </c>
      <c r="D74" s="12"/>
      <c r="E74" s="10">
        <v>962000.0</v>
      </c>
      <c r="F74" s="1" t="s">
        <v>5420</v>
      </c>
      <c r="G74" s="11">
        <f t="shared" si="1"/>
        <v>18430500</v>
      </c>
      <c r="H74" s="11">
        <f t="shared" si="2"/>
        <v>9468000</v>
      </c>
      <c r="I74" s="11">
        <f t="shared" si="3"/>
        <v>3380000</v>
      </c>
      <c r="J74" s="11">
        <f t="shared" si="4"/>
        <v>1785000</v>
      </c>
      <c r="K74" s="11">
        <f t="shared" si="5"/>
        <v>5582500</v>
      </c>
      <c r="L74" s="11">
        <f t="shared" si="6"/>
        <v>150000</v>
      </c>
      <c r="M74" s="11">
        <f t="shared" si="7"/>
        <v>900000</v>
      </c>
      <c r="N74" s="11">
        <f t="shared" si="8"/>
        <v>1710833.333</v>
      </c>
      <c r="O74" s="11">
        <f t="shared" si="9"/>
        <v>960833.3333</v>
      </c>
      <c r="P74" s="11">
        <f t="shared" si="10"/>
        <v>1860833.333</v>
      </c>
      <c r="Q74" s="11">
        <f t="shared" si="11"/>
        <v>1765000</v>
      </c>
      <c r="R74" s="11">
        <f t="shared" si="12"/>
        <v>200000</v>
      </c>
    </row>
    <row r="75">
      <c r="A75" s="1" t="s">
        <v>5421</v>
      </c>
      <c r="B75" s="8">
        <v>45729.0</v>
      </c>
      <c r="C75" s="1" t="s">
        <v>1969</v>
      </c>
      <c r="D75" s="10">
        <v>120000.0</v>
      </c>
      <c r="E75" s="12"/>
      <c r="F75" s="1" t="s">
        <v>5422</v>
      </c>
      <c r="G75" s="11">
        <f t="shared" si="1"/>
        <v>18550500</v>
      </c>
      <c r="H75" s="11">
        <f t="shared" si="2"/>
        <v>9468000</v>
      </c>
      <c r="I75" s="11">
        <f t="shared" si="3"/>
        <v>3380000</v>
      </c>
      <c r="J75" s="11">
        <f t="shared" si="4"/>
        <v>1905000</v>
      </c>
      <c r="K75" s="11">
        <f t="shared" si="5"/>
        <v>5702500</v>
      </c>
      <c r="L75" s="11">
        <f t="shared" si="6"/>
        <v>150000</v>
      </c>
      <c r="M75" s="11">
        <f t="shared" si="7"/>
        <v>900000</v>
      </c>
      <c r="N75" s="11">
        <f t="shared" si="8"/>
        <v>1750833.333</v>
      </c>
      <c r="O75" s="11">
        <f t="shared" si="9"/>
        <v>1000833.333</v>
      </c>
      <c r="P75" s="11">
        <f t="shared" si="10"/>
        <v>1900833.333</v>
      </c>
      <c r="Q75" s="11">
        <f t="shared" si="11"/>
        <v>1765000</v>
      </c>
      <c r="R75" s="11">
        <f t="shared" si="12"/>
        <v>200000</v>
      </c>
    </row>
    <row r="76">
      <c r="A76" s="1" t="s">
        <v>5423</v>
      </c>
      <c r="B76" s="8">
        <v>45729.0</v>
      </c>
      <c r="C76" s="1" t="s">
        <v>25</v>
      </c>
      <c r="D76" s="12"/>
      <c r="E76" s="10">
        <v>40000.0</v>
      </c>
      <c r="F76" s="1" t="s">
        <v>5424</v>
      </c>
      <c r="G76" s="11">
        <f t="shared" si="1"/>
        <v>18550500</v>
      </c>
      <c r="H76" s="11">
        <f t="shared" si="2"/>
        <v>9508000</v>
      </c>
      <c r="I76" s="11">
        <f t="shared" si="3"/>
        <v>3380000</v>
      </c>
      <c r="J76" s="11">
        <f t="shared" si="4"/>
        <v>1865000</v>
      </c>
      <c r="K76" s="11">
        <f t="shared" si="5"/>
        <v>5662500</v>
      </c>
      <c r="L76" s="11">
        <f t="shared" si="6"/>
        <v>150000</v>
      </c>
      <c r="M76" s="11">
        <f t="shared" si="7"/>
        <v>900000</v>
      </c>
      <c r="N76" s="11">
        <f t="shared" si="8"/>
        <v>1737500</v>
      </c>
      <c r="O76" s="11">
        <f t="shared" si="9"/>
        <v>987500</v>
      </c>
      <c r="P76" s="11">
        <f t="shared" si="10"/>
        <v>1887500</v>
      </c>
      <c r="Q76" s="11">
        <f t="shared" si="11"/>
        <v>1765000</v>
      </c>
      <c r="R76" s="11">
        <f t="shared" si="12"/>
        <v>200000</v>
      </c>
    </row>
    <row r="77">
      <c r="A77" s="1" t="s">
        <v>5425</v>
      </c>
      <c r="B77" s="8">
        <v>45729.0</v>
      </c>
      <c r="C77" s="1" t="s">
        <v>34</v>
      </c>
      <c r="D77" s="12"/>
      <c r="E77" s="10">
        <v>290000.0</v>
      </c>
      <c r="F77" s="1" t="s">
        <v>5426</v>
      </c>
      <c r="G77" s="11">
        <f t="shared" si="1"/>
        <v>18550500</v>
      </c>
      <c r="H77" s="11">
        <f t="shared" si="2"/>
        <v>9508000</v>
      </c>
      <c r="I77" s="11">
        <f t="shared" si="3"/>
        <v>3670000</v>
      </c>
      <c r="J77" s="11">
        <f t="shared" si="4"/>
        <v>1575000</v>
      </c>
      <c r="K77" s="11">
        <f t="shared" si="5"/>
        <v>5372500</v>
      </c>
      <c r="L77" s="11">
        <f t="shared" si="6"/>
        <v>150000</v>
      </c>
      <c r="M77" s="11">
        <f t="shared" si="7"/>
        <v>900000</v>
      </c>
      <c r="N77" s="11">
        <f t="shared" si="8"/>
        <v>1640833.333</v>
      </c>
      <c r="O77" s="11">
        <f t="shared" si="9"/>
        <v>890833.3333</v>
      </c>
      <c r="P77" s="11">
        <f t="shared" si="10"/>
        <v>1790833.333</v>
      </c>
      <c r="Q77" s="11">
        <f t="shared" si="11"/>
        <v>1765000</v>
      </c>
      <c r="R77" s="11">
        <f t="shared" si="12"/>
        <v>200000</v>
      </c>
    </row>
    <row r="78">
      <c r="A78" s="1" t="s">
        <v>5427</v>
      </c>
      <c r="B78" s="8">
        <v>45729.0</v>
      </c>
      <c r="C78" s="1" t="s">
        <v>25</v>
      </c>
      <c r="D78" s="12"/>
      <c r="E78" s="10">
        <v>681000.0</v>
      </c>
      <c r="F78" s="1" t="s">
        <v>5428</v>
      </c>
      <c r="G78" s="11">
        <f t="shared" si="1"/>
        <v>18550500</v>
      </c>
      <c r="H78" s="11">
        <f t="shared" si="2"/>
        <v>10189000</v>
      </c>
      <c r="I78" s="11">
        <f t="shared" si="3"/>
        <v>3670000</v>
      </c>
      <c r="J78" s="11">
        <f t="shared" si="4"/>
        <v>894000</v>
      </c>
      <c r="K78" s="11">
        <f t="shared" si="5"/>
        <v>4691500</v>
      </c>
      <c r="L78" s="11">
        <f t="shared" si="6"/>
        <v>150000</v>
      </c>
      <c r="M78" s="11">
        <f t="shared" si="7"/>
        <v>900000</v>
      </c>
      <c r="N78" s="11">
        <f t="shared" si="8"/>
        <v>1413833.333</v>
      </c>
      <c r="O78" s="11">
        <f t="shared" si="9"/>
        <v>663833.3333</v>
      </c>
      <c r="P78" s="11">
        <f t="shared" si="10"/>
        <v>1563833.333</v>
      </c>
      <c r="Q78" s="11">
        <f t="shared" si="11"/>
        <v>1765000</v>
      </c>
      <c r="R78" s="11">
        <f t="shared" si="12"/>
        <v>200000</v>
      </c>
    </row>
    <row r="79">
      <c r="A79" s="1" t="s">
        <v>5429</v>
      </c>
      <c r="B79" s="8">
        <v>45729.0</v>
      </c>
      <c r="C79" s="1" t="s">
        <v>25</v>
      </c>
      <c r="D79" s="12"/>
      <c r="E79" s="10">
        <v>200000.0</v>
      </c>
      <c r="F79" s="1" t="s">
        <v>5430</v>
      </c>
      <c r="G79" s="11">
        <f t="shared" si="1"/>
        <v>18550500</v>
      </c>
      <c r="H79" s="11">
        <f t="shared" si="2"/>
        <v>10389000</v>
      </c>
      <c r="I79" s="11">
        <f t="shared" si="3"/>
        <v>3670000</v>
      </c>
      <c r="J79" s="11">
        <f t="shared" si="4"/>
        <v>694000</v>
      </c>
      <c r="K79" s="11">
        <f t="shared" si="5"/>
        <v>4491500</v>
      </c>
      <c r="L79" s="11">
        <f t="shared" si="6"/>
        <v>150000</v>
      </c>
      <c r="M79" s="11">
        <f t="shared" si="7"/>
        <v>900000</v>
      </c>
      <c r="N79" s="11">
        <f t="shared" si="8"/>
        <v>1347166.667</v>
      </c>
      <c r="O79" s="11">
        <f t="shared" si="9"/>
        <v>597166.6667</v>
      </c>
      <c r="P79" s="11">
        <f t="shared" si="10"/>
        <v>1497166.667</v>
      </c>
      <c r="Q79" s="11">
        <f t="shared" si="11"/>
        <v>1765000</v>
      </c>
      <c r="R79" s="11">
        <f t="shared" si="12"/>
        <v>200000</v>
      </c>
    </row>
    <row r="80">
      <c r="A80" s="1" t="s">
        <v>5431</v>
      </c>
      <c r="B80" s="8">
        <v>45729.0</v>
      </c>
      <c r="C80" s="1" t="s">
        <v>34</v>
      </c>
      <c r="D80" s="12"/>
      <c r="E80" s="10">
        <v>817000.0</v>
      </c>
      <c r="F80" s="1" t="s">
        <v>5432</v>
      </c>
      <c r="G80" s="11">
        <f t="shared" si="1"/>
        <v>18550500</v>
      </c>
      <c r="H80" s="11">
        <f t="shared" si="2"/>
        <v>10389000</v>
      </c>
      <c r="I80" s="11">
        <f t="shared" si="3"/>
        <v>4487000</v>
      </c>
      <c r="J80" s="11">
        <f t="shared" si="4"/>
        <v>-123000</v>
      </c>
      <c r="K80" s="11">
        <f t="shared" si="5"/>
        <v>3674500</v>
      </c>
      <c r="L80" s="11">
        <f t="shared" si="6"/>
        <v>150000</v>
      </c>
      <c r="M80" s="11">
        <f t="shared" si="7"/>
        <v>900000</v>
      </c>
      <c r="N80" s="11">
        <f t="shared" si="8"/>
        <v>1074833.333</v>
      </c>
      <c r="O80" s="11">
        <f t="shared" si="9"/>
        <v>324833.3333</v>
      </c>
      <c r="P80" s="11">
        <f t="shared" si="10"/>
        <v>1224833.333</v>
      </c>
      <c r="Q80" s="11">
        <f t="shared" si="11"/>
        <v>1765000</v>
      </c>
      <c r="R80" s="11">
        <f t="shared" si="12"/>
        <v>200000</v>
      </c>
    </row>
    <row r="81">
      <c r="A81" s="1" t="s">
        <v>5433</v>
      </c>
      <c r="B81" s="8">
        <v>45729.0</v>
      </c>
      <c r="C81" s="1" t="s">
        <v>6</v>
      </c>
      <c r="D81" s="10">
        <v>24000.0</v>
      </c>
      <c r="E81" s="12"/>
      <c r="F81" s="1" t="s">
        <v>5434</v>
      </c>
      <c r="G81" s="11">
        <f t="shared" si="1"/>
        <v>18574500</v>
      </c>
      <c r="H81" s="11">
        <f t="shared" si="2"/>
        <v>10389000</v>
      </c>
      <c r="I81" s="11">
        <f t="shared" si="3"/>
        <v>4487000</v>
      </c>
      <c r="J81" s="11">
        <f t="shared" si="4"/>
        <v>-99000</v>
      </c>
      <c r="K81" s="11">
        <f t="shared" si="5"/>
        <v>3698500</v>
      </c>
      <c r="L81" s="11">
        <f t="shared" si="6"/>
        <v>150000</v>
      </c>
      <c r="M81" s="11">
        <f t="shared" si="7"/>
        <v>900000</v>
      </c>
      <c r="N81" s="11">
        <f t="shared" si="8"/>
        <v>1082833.333</v>
      </c>
      <c r="O81" s="11">
        <f t="shared" si="9"/>
        <v>332833.3333</v>
      </c>
      <c r="P81" s="11">
        <f t="shared" si="10"/>
        <v>1232833.333</v>
      </c>
      <c r="Q81" s="11">
        <f t="shared" si="11"/>
        <v>1765000</v>
      </c>
      <c r="R81" s="11">
        <f t="shared" si="12"/>
        <v>200000</v>
      </c>
    </row>
    <row r="82">
      <c r="A82" s="1" t="s">
        <v>5435</v>
      </c>
      <c r="B82" s="8">
        <v>45729.0</v>
      </c>
      <c r="C82" s="1" t="s">
        <v>6</v>
      </c>
      <c r="D82" s="10">
        <v>100000.0</v>
      </c>
      <c r="E82" s="12"/>
      <c r="F82" s="1" t="s">
        <v>2778</v>
      </c>
      <c r="G82" s="11">
        <f t="shared" si="1"/>
        <v>18674500</v>
      </c>
      <c r="H82" s="11">
        <f t="shared" si="2"/>
        <v>10389000</v>
      </c>
      <c r="I82" s="11">
        <f t="shared" si="3"/>
        <v>4487000</v>
      </c>
      <c r="J82" s="11">
        <f t="shared" si="4"/>
        <v>1000</v>
      </c>
      <c r="K82" s="11">
        <f t="shared" si="5"/>
        <v>3798500</v>
      </c>
      <c r="L82" s="11">
        <f t="shared" si="6"/>
        <v>150000</v>
      </c>
      <c r="M82" s="11">
        <f t="shared" si="7"/>
        <v>900000</v>
      </c>
      <c r="N82" s="11">
        <f t="shared" si="8"/>
        <v>1116166.667</v>
      </c>
      <c r="O82" s="11">
        <f t="shared" si="9"/>
        <v>366166.6667</v>
      </c>
      <c r="P82" s="11">
        <f t="shared" si="10"/>
        <v>1266166.667</v>
      </c>
      <c r="Q82" s="11">
        <f t="shared" si="11"/>
        <v>1765000</v>
      </c>
      <c r="R82" s="11">
        <f t="shared" si="12"/>
        <v>200000</v>
      </c>
    </row>
    <row r="83">
      <c r="A83" s="1" t="s">
        <v>5436</v>
      </c>
      <c r="B83" s="8">
        <v>45729.0</v>
      </c>
      <c r="C83" s="1" t="s">
        <v>25</v>
      </c>
      <c r="D83" s="12"/>
      <c r="E83" s="10">
        <v>207000.0</v>
      </c>
      <c r="F83" s="1" t="s">
        <v>4603</v>
      </c>
      <c r="G83" s="11">
        <f t="shared" si="1"/>
        <v>18674500</v>
      </c>
      <c r="H83" s="11">
        <f t="shared" si="2"/>
        <v>10596000</v>
      </c>
      <c r="I83" s="11">
        <f t="shared" si="3"/>
        <v>4487000</v>
      </c>
      <c r="J83" s="11">
        <f t="shared" si="4"/>
        <v>-206000</v>
      </c>
      <c r="K83" s="11">
        <f t="shared" si="5"/>
        <v>3591500</v>
      </c>
      <c r="L83" s="11">
        <f t="shared" si="6"/>
        <v>150000</v>
      </c>
      <c r="M83" s="11">
        <f t="shared" si="7"/>
        <v>900000</v>
      </c>
      <c r="N83" s="11">
        <f t="shared" si="8"/>
        <v>1047166.667</v>
      </c>
      <c r="O83" s="11">
        <f t="shared" si="9"/>
        <v>297166.6667</v>
      </c>
      <c r="P83" s="11">
        <f t="shared" si="10"/>
        <v>1197166.667</v>
      </c>
      <c r="Q83" s="11">
        <f t="shared" si="11"/>
        <v>1765000</v>
      </c>
      <c r="R83" s="11">
        <f t="shared" si="12"/>
        <v>200000</v>
      </c>
    </row>
    <row r="84">
      <c r="A84" s="1" t="s">
        <v>5437</v>
      </c>
      <c r="B84" s="8">
        <v>45729.0</v>
      </c>
      <c r="C84" s="1" t="s">
        <v>16</v>
      </c>
      <c r="D84" s="10">
        <v>2557500.0</v>
      </c>
      <c r="E84" s="12"/>
      <c r="F84" s="1" t="s">
        <v>5080</v>
      </c>
      <c r="G84" s="11">
        <f t="shared" si="1"/>
        <v>18674500</v>
      </c>
      <c r="H84" s="11">
        <f t="shared" si="2"/>
        <v>10596000</v>
      </c>
      <c r="I84" s="11">
        <f t="shared" si="3"/>
        <v>4487000</v>
      </c>
      <c r="J84" s="11">
        <f t="shared" si="4"/>
        <v>2351500</v>
      </c>
      <c r="K84" s="11">
        <f t="shared" si="5"/>
        <v>3591500</v>
      </c>
      <c r="L84" s="11">
        <f t="shared" si="6"/>
        <v>150000</v>
      </c>
      <c r="M84" s="11">
        <f t="shared" si="7"/>
        <v>900000</v>
      </c>
      <c r="N84" s="11">
        <f t="shared" si="8"/>
        <v>1047166.667</v>
      </c>
      <c r="O84" s="11">
        <f t="shared" si="9"/>
        <v>297166.6667</v>
      </c>
      <c r="P84" s="11">
        <f t="shared" si="10"/>
        <v>1197166.667</v>
      </c>
      <c r="Q84" s="11">
        <f t="shared" si="11"/>
        <v>1765000</v>
      </c>
      <c r="R84" s="11">
        <f t="shared" si="12"/>
        <v>200000</v>
      </c>
    </row>
    <row r="85">
      <c r="A85" s="1" t="s">
        <v>5438</v>
      </c>
      <c r="B85" s="8">
        <v>45729.0</v>
      </c>
      <c r="C85" s="1" t="s">
        <v>25</v>
      </c>
      <c r="D85" s="12"/>
      <c r="E85" s="10">
        <v>395000.0</v>
      </c>
      <c r="F85" s="1" t="s">
        <v>5439</v>
      </c>
      <c r="G85" s="11">
        <f t="shared" si="1"/>
        <v>18674500</v>
      </c>
      <c r="H85" s="11">
        <f t="shared" si="2"/>
        <v>10991000</v>
      </c>
      <c r="I85" s="11">
        <f t="shared" si="3"/>
        <v>4487000</v>
      </c>
      <c r="J85" s="11">
        <f t="shared" si="4"/>
        <v>1956500</v>
      </c>
      <c r="K85" s="11">
        <f t="shared" si="5"/>
        <v>3196500</v>
      </c>
      <c r="L85" s="11">
        <f t="shared" si="6"/>
        <v>150000</v>
      </c>
      <c r="M85" s="11">
        <f t="shared" si="7"/>
        <v>900000</v>
      </c>
      <c r="N85" s="11">
        <f t="shared" si="8"/>
        <v>915500</v>
      </c>
      <c r="O85" s="11">
        <f t="shared" si="9"/>
        <v>165500</v>
      </c>
      <c r="P85" s="11">
        <f t="shared" si="10"/>
        <v>1065500</v>
      </c>
      <c r="Q85" s="11">
        <f t="shared" si="11"/>
        <v>1765000</v>
      </c>
      <c r="R85" s="11">
        <f t="shared" si="12"/>
        <v>200000</v>
      </c>
    </row>
    <row r="86">
      <c r="A86" s="14" t="s">
        <v>5440</v>
      </c>
      <c r="B86" s="8">
        <v>45730.0</v>
      </c>
      <c r="C86" s="1" t="s">
        <v>6</v>
      </c>
      <c r="D86" s="10">
        <v>300000.0</v>
      </c>
      <c r="E86" s="12"/>
      <c r="F86" s="1" t="s">
        <v>4246</v>
      </c>
      <c r="G86" s="11">
        <f t="shared" si="1"/>
        <v>18974500</v>
      </c>
      <c r="H86" s="11">
        <f t="shared" si="2"/>
        <v>10991000</v>
      </c>
      <c r="I86" s="11">
        <f t="shared" si="3"/>
        <v>4487000</v>
      </c>
      <c r="J86" s="11">
        <f t="shared" si="4"/>
        <v>2256500</v>
      </c>
      <c r="K86" s="11">
        <f t="shared" si="5"/>
        <v>3496500</v>
      </c>
      <c r="L86" s="11">
        <f t="shared" si="6"/>
        <v>150000</v>
      </c>
      <c r="M86" s="11">
        <f t="shared" si="7"/>
        <v>900000</v>
      </c>
      <c r="N86" s="11">
        <f t="shared" si="8"/>
        <v>1015500</v>
      </c>
      <c r="O86" s="11">
        <f t="shared" si="9"/>
        <v>265500</v>
      </c>
      <c r="P86" s="11">
        <f t="shared" si="10"/>
        <v>1165500</v>
      </c>
      <c r="Q86" s="11">
        <f t="shared" si="11"/>
        <v>1765000</v>
      </c>
      <c r="R86" s="11">
        <f t="shared" si="12"/>
        <v>200000</v>
      </c>
    </row>
    <row r="87">
      <c r="A87" s="1" t="s">
        <v>5441</v>
      </c>
      <c r="B87" s="8">
        <v>45730.0</v>
      </c>
      <c r="C87" s="1" t="s">
        <v>6</v>
      </c>
      <c r="D87" s="10">
        <v>1112000.0</v>
      </c>
      <c r="E87" s="12"/>
      <c r="F87" s="1" t="s">
        <v>5442</v>
      </c>
      <c r="G87" s="11">
        <f t="shared" si="1"/>
        <v>20086500</v>
      </c>
      <c r="H87" s="11">
        <f t="shared" si="2"/>
        <v>10991000</v>
      </c>
      <c r="I87" s="11">
        <f t="shared" si="3"/>
        <v>4487000</v>
      </c>
      <c r="J87" s="11">
        <f t="shared" si="4"/>
        <v>3368500</v>
      </c>
      <c r="K87" s="11">
        <f t="shared" si="5"/>
        <v>4608500</v>
      </c>
      <c r="L87" s="11">
        <f t="shared" si="6"/>
        <v>150000</v>
      </c>
      <c r="M87" s="11">
        <f t="shared" si="7"/>
        <v>900000</v>
      </c>
      <c r="N87" s="9">
        <f t="shared" si="8"/>
        <v>1386166.667</v>
      </c>
      <c r="O87" s="9">
        <f t="shared" si="9"/>
        <v>636166.6667</v>
      </c>
      <c r="P87" s="11">
        <f t="shared" si="10"/>
        <v>1536166.667</v>
      </c>
      <c r="Q87" s="11">
        <f t="shared" si="11"/>
        <v>1765000</v>
      </c>
      <c r="R87" s="11">
        <f t="shared" si="12"/>
        <v>200000</v>
      </c>
    </row>
    <row r="88">
      <c r="A88" s="1" t="s">
        <v>5443</v>
      </c>
      <c r="B88" s="8">
        <v>45730.0</v>
      </c>
      <c r="C88" s="1" t="s">
        <v>6</v>
      </c>
      <c r="D88" s="10">
        <v>809000.0</v>
      </c>
      <c r="E88" s="12"/>
      <c r="F88" s="1" t="s">
        <v>5444</v>
      </c>
      <c r="G88" s="11">
        <f t="shared" si="1"/>
        <v>20895500</v>
      </c>
      <c r="H88" s="11">
        <f t="shared" si="2"/>
        <v>10991000</v>
      </c>
      <c r="I88" s="11">
        <f t="shared" si="3"/>
        <v>4487000</v>
      </c>
      <c r="J88" s="11">
        <f t="shared" si="4"/>
        <v>4177500</v>
      </c>
      <c r="K88" s="11">
        <f t="shared" si="5"/>
        <v>5417500</v>
      </c>
      <c r="L88" s="11">
        <f t="shared" si="6"/>
        <v>150000</v>
      </c>
      <c r="M88" s="11">
        <f t="shared" si="7"/>
        <v>900000</v>
      </c>
      <c r="N88" s="9">
        <f t="shared" si="8"/>
        <v>1655833.333</v>
      </c>
      <c r="O88" s="11">
        <f t="shared" si="9"/>
        <v>905833.3333</v>
      </c>
      <c r="P88" s="11">
        <f t="shared" si="10"/>
        <v>1805833.333</v>
      </c>
      <c r="Q88" s="11">
        <f t="shared" si="11"/>
        <v>1765000</v>
      </c>
      <c r="R88" s="11">
        <f t="shared" si="12"/>
        <v>200000</v>
      </c>
    </row>
    <row r="89">
      <c r="A89" s="1" t="s">
        <v>5445</v>
      </c>
      <c r="B89" s="8">
        <v>45730.0</v>
      </c>
      <c r="C89" s="1" t="s">
        <v>6</v>
      </c>
      <c r="D89" s="10">
        <v>300000.0</v>
      </c>
      <c r="E89" s="12"/>
      <c r="F89" s="1" t="s">
        <v>5446</v>
      </c>
      <c r="G89" s="11">
        <f t="shared" si="1"/>
        <v>21195500</v>
      </c>
      <c r="H89" s="11">
        <f t="shared" si="2"/>
        <v>10991000</v>
      </c>
      <c r="I89" s="11">
        <f t="shared" si="3"/>
        <v>4487000</v>
      </c>
      <c r="J89" s="11">
        <f t="shared" si="4"/>
        <v>4477500</v>
      </c>
      <c r="K89" s="11">
        <f t="shared" si="5"/>
        <v>5717500</v>
      </c>
      <c r="L89" s="11">
        <f t="shared" si="6"/>
        <v>150000</v>
      </c>
      <c r="M89" s="11">
        <f t="shared" si="7"/>
        <v>900000</v>
      </c>
      <c r="N89" s="11">
        <f t="shared" si="8"/>
        <v>1755833.333</v>
      </c>
      <c r="O89" s="11">
        <f t="shared" si="9"/>
        <v>1005833.333</v>
      </c>
      <c r="P89" s="11">
        <f t="shared" si="10"/>
        <v>1905833.333</v>
      </c>
      <c r="Q89" s="11">
        <f t="shared" si="11"/>
        <v>1765000</v>
      </c>
      <c r="R89" s="11">
        <f t="shared" si="12"/>
        <v>200000</v>
      </c>
    </row>
    <row r="90">
      <c r="A90" s="1" t="s">
        <v>5447</v>
      </c>
      <c r="B90" s="8">
        <v>45730.0</v>
      </c>
      <c r="C90" s="1" t="s">
        <v>1982</v>
      </c>
      <c r="D90" s="12"/>
      <c r="E90" s="10">
        <v>200000.0</v>
      </c>
      <c r="F90" s="1" t="s">
        <v>3275</v>
      </c>
      <c r="G90" s="11">
        <f t="shared" si="1"/>
        <v>21195500</v>
      </c>
      <c r="H90" s="11">
        <f t="shared" si="2"/>
        <v>10991000</v>
      </c>
      <c r="I90" s="11">
        <f t="shared" si="3"/>
        <v>4487000</v>
      </c>
      <c r="J90" s="11">
        <f t="shared" si="4"/>
        <v>4277500</v>
      </c>
      <c r="K90" s="11">
        <f t="shared" si="5"/>
        <v>5717500</v>
      </c>
      <c r="L90" s="11">
        <f t="shared" si="6"/>
        <v>350000</v>
      </c>
      <c r="M90" s="11">
        <f t="shared" si="7"/>
        <v>900000</v>
      </c>
      <c r="N90" s="11">
        <f t="shared" si="8"/>
        <v>1555833.333</v>
      </c>
      <c r="O90" s="11">
        <f t="shared" si="9"/>
        <v>1005833.333</v>
      </c>
      <c r="P90" s="11">
        <f t="shared" si="10"/>
        <v>1905833.333</v>
      </c>
      <c r="Q90" s="11">
        <f t="shared" si="11"/>
        <v>1765000</v>
      </c>
      <c r="R90" s="11">
        <f t="shared" si="12"/>
        <v>200000</v>
      </c>
    </row>
    <row r="91">
      <c r="A91" s="1" t="s">
        <v>5448</v>
      </c>
      <c r="B91" s="8">
        <v>45730.0</v>
      </c>
      <c r="C91" s="1" t="s">
        <v>25</v>
      </c>
      <c r="D91" s="12"/>
      <c r="E91" s="10">
        <v>130000.0</v>
      </c>
      <c r="F91" s="1" t="s">
        <v>5439</v>
      </c>
      <c r="G91" s="11">
        <f t="shared" si="1"/>
        <v>21195500</v>
      </c>
      <c r="H91" s="11">
        <f t="shared" si="2"/>
        <v>11121000</v>
      </c>
      <c r="I91" s="11">
        <f t="shared" si="3"/>
        <v>4487000</v>
      </c>
      <c r="J91" s="11">
        <f t="shared" si="4"/>
        <v>4147500</v>
      </c>
      <c r="K91" s="11">
        <f t="shared" si="5"/>
        <v>5587500</v>
      </c>
      <c r="L91" s="11">
        <f t="shared" si="6"/>
        <v>350000</v>
      </c>
      <c r="M91" s="11">
        <f t="shared" si="7"/>
        <v>900000</v>
      </c>
      <c r="N91" s="11">
        <f t="shared" si="8"/>
        <v>1512500</v>
      </c>
      <c r="O91" s="11">
        <f t="shared" si="9"/>
        <v>962500</v>
      </c>
      <c r="P91" s="11">
        <f t="shared" si="10"/>
        <v>1862500</v>
      </c>
      <c r="Q91" s="11">
        <f t="shared" si="11"/>
        <v>1765000</v>
      </c>
      <c r="R91" s="11">
        <f t="shared" si="12"/>
        <v>200000</v>
      </c>
    </row>
    <row r="92">
      <c r="A92" s="1" t="s">
        <v>5449</v>
      </c>
      <c r="B92" s="8">
        <v>45730.0</v>
      </c>
      <c r="C92" s="1" t="s">
        <v>25</v>
      </c>
      <c r="D92" s="12"/>
      <c r="E92" s="10">
        <v>50000.0</v>
      </c>
      <c r="F92" s="1" t="s">
        <v>307</v>
      </c>
      <c r="G92" s="11">
        <f t="shared" si="1"/>
        <v>21195500</v>
      </c>
      <c r="H92" s="11">
        <f t="shared" si="2"/>
        <v>11171000</v>
      </c>
      <c r="I92" s="11">
        <f t="shared" si="3"/>
        <v>4487000</v>
      </c>
      <c r="J92" s="11">
        <f t="shared" si="4"/>
        <v>4097500</v>
      </c>
      <c r="K92" s="11">
        <f t="shared" si="5"/>
        <v>5537500</v>
      </c>
      <c r="L92" s="11">
        <f t="shared" si="6"/>
        <v>350000</v>
      </c>
      <c r="M92" s="11">
        <f t="shared" si="7"/>
        <v>900000</v>
      </c>
      <c r="N92" s="11">
        <f t="shared" si="8"/>
        <v>1495833.333</v>
      </c>
      <c r="O92" s="11">
        <f t="shared" si="9"/>
        <v>945833.3333</v>
      </c>
      <c r="P92" s="11">
        <f t="shared" si="10"/>
        <v>1845833.333</v>
      </c>
      <c r="Q92" s="11">
        <f t="shared" si="11"/>
        <v>1765000</v>
      </c>
      <c r="R92" s="11">
        <f t="shared" si="12"/>
        <v>200000</v>
      </c>
    </row>
    <row r="93">
      <c r="A93" s="1" t="s">
        <v>5450</v>
      </c>
      <c r="B93" s="8">
        <v>45730.0</v>
      </c>
      <c r="C93" s="1" t="s">
        <v>25</v>
      </c>
      <c r="D93" s="12"/>
      <c r="E93" s="10">
        <v>40400.0</v>
      </c>
      <c r="F93" s="1" t="s">
        <v>4969</v>
      </c>
      <c r="G93" s="11">
        <f t="shared" si="1"/>
        <v>21195500</v>
      </c>
      <c r="H93" s="11">
        <f t="shared" si="2"/>
        <v>11211400</v>
      </c>
      <c r="I93" s="11">
        <f t="shared" si="3"/>
        <v>4487000</v>
      </c>
      <c r="J93" s="11">
        <f t="shared" si="4"/>
        <v>4057100</v>
      </c>
      <c r="K93" s="11">
        <f t="shared" si="5"/>
        <v>5497100</v>
      </c>
      <c r="L93" s="11">
        <f t="shared" si="6"/>
        <v>350000</v>
      </c>
      <c r="M93" s="11">
        <f t="shared" si="7"/>
        <v>900000</v>
      </c>
      <c r="N93" s="11">
        <f t="shared" si="8"/>
        <v>1482366.667</v>
      </c>
      <c r="O93" s="11">
        <f t="shared" si="9"/>
        <v>932366.6667</v>
      </c>
      <c r="P93" s="11">
        <f t="shared" si="10"/>
        <v>1832366.667</v>
      </c>
      <c r="Q93" s="11">
        <f t="shared" si="11"/>
        <v>1765000</v>
      </c>
      <c r="R93" s="11">
        <f t="shared" si="12"/>
        <v>200000</v>
      </c>
    </row>
    <row r="94">
      <c r="A94" s="1" t="s">
        <v>5451</v>
      </c>
      <c r="B94" s="8">
        <v>45730.0</v>
      </c>
      <c r="C94" s="1" t="s">
        <v>25</v>
      </c>
      <c r="D94" s="12"/>
      <c r="E94" s="10">
        <v>302700.0</v>
      </c>
      <c r="F94" s="1" t="s">
        <v>5452</v>
      </c>
      <c r="G94" s="11">
        <f t="shared" si="1"/>
        <v>21195500</v>
      </c>
      <c r="H94" s="11">
        <f t="shared" si="2"/>
        <v>11514100</v>
      </c>
      <c r="I94" s="11">
        <f t="shared" si="3"/>
        <v>4487000</v>
      </c>
      <c r="J94" s="11">
        <f t="shared" si="4"/>
        <v>3754400</v>
      </c>
      <c r="K94" s="11">
        <f t="shared" si="5"/>
        <v>5194400</v>
      </c>
      <c r="L94" s="11">
        <f t="shared" si="6"/>
        <v>350000</v>
      </c>
      <c r="M94" s="11">
        <f t="shared" si="7"/>
        <v>900000</v>
      </c>
      <c r="N94" s="11">
        <f t="shared" si="8"/>
        <v>1381466.667</v>
      </c>
      <c r="O94" s="11">
        <f t="shared" si="9"/>
        <v>831466.6667</v>
      </c>
      <c r="P94" s="11">
        <f t="shared" si="10"/>
        <v>1731466.667</v>
      </c>
      <c r="Q94" s="11">
        <f t="shared" si="11"/>
        <v>1765000</v>
      </c>
      <c r="R94" s="11">
        <f t="shared" si="12"/>
        <v>200000</v>
      </c>
    </row>
    <row r="95">
      <c r="A95" s="1" t="s">
        <v>5453</v>
      </c>
      <c r="B95" s="8">
        <v>45730.0</v>
      </c>
      <c r="C95" s="1" t="s">
        <v>25</v>
      </c>
      <c r="D95" s="12"/>
      <c r="E95" s="10">
        <v>154700.0</v>
      </c>
      <c r="F95" s="1" t="s">
        <v>5454</v>
      </c>
      <c r="G95" s="11">
        <f t="shared" si="1"/>
        <v>21195500</v>
      </c>
      <c r="H95" s="11">
        <f t="shared" si="2"/>
        <v>11668800</v>
      </c>
      <c r="I95" s="11">
        <f t="shared" si="3"/>
        <v>4487000</v>
      </c>
      <c r="J95" s="11">
        <f t="shared" si="4"/>
        <v>3599700</v>
      </c>
      <c r="K95" s="11">
        <f t="shared" si="5"/>
        <v>5039700</v>
      </c>
      <c r="L95" s="11">
        <f t="shared" si="6"/>
        <v>350000</v>
      </c>
      <c r="M95" s="11">
        <f t="shared" si="7"/>
        <v>900000</v>
      </c>
      <c r="N95" s="11">
        <f t="shared" si="8"/>
        <v>1329900</v>
      </c>
      <c r="O95" s="11">
        <f t="shared" si="9"/>
        <v>779900</v>
      </c>
      <c r="P95" s="11">
        <f t="shared" si="10"/>
        <v>1679900</v>
      </c>
      <c r="Q95" s="11">
        <f t="shared" si="11"/>
        <v>1765000</v>
      </c>
      <c r="R95" s="11">
        <f t="shared" si="12"/>
        <v>200000</v>
      </c>
    </row>
    <row r="96">
      <c r="A96" s="1" t="s">
        <v>5455</v>
      </c>
      <c r="B96" s="8">
        <v>45730.0</v>
      </c>
      <c r="C96" s="1" t="s">
        <v>25</v>
      </c>
      <c r="D96" s="12"/>
      <c r="E96" s="10">
        <v>25000.0</v>
      </c>
      <c r="F96" s="1" t="s">
        <v>307</v>
      </c>
      <c r="G96" s="11">
        <f t="shared" si="1"/>
        <v>21195500</v>
      </c>
      <c r="H96" s="11">
        <f t="shared" si="2"/>
        <v>11693800</v>
      </c>
      <c r="I96" s="11">
        <f t="shared" si="3"/>
        <v>4487000</v>
      </c>
      <c r="J96" s="11">
        <f t="shared" si="4"/>
        <v>3574700</v>
      </c>
      <c r="K96" s="11">
        <f t="shared" si="5"/>
        <v>5014700</v>
      </c>
      <c r="L96" s="11">
        <f t="shared" si="6"/>
        <v>350000</v>
      </c>
      <c r="M96" s="11">
        <f t="shared" si="7"/>
        <v>900000</v>
      </c>
      <c r="N96" s="11">
        <f t="shared" si="8"/>
        <v>1321566.667</v>
      </c>
      <c r="O96" s="11">
        <f t="shared" si="9"/>
        <v>771566.6667</v>
      </c>
      <c r="P96" s="11">
        <f t="shared" si="10"/>
        <v>1671566.667</v>
      </c>
      <c r="Q96" s="11">
        <f t="shared" si="11"/>
        <v>1765000</v>
      </c>
      <c r="R96" s="11">
        <f t="shared" si="12"/>
        <v>200000</v>
      </c>
    </row>
    <row r="97">
      <c r="A97" s="1" t="s">
        <v>5456</v>
      </c>
      <c r="B97" s="8">
        <v>45731.0</v>
      </c>
      <c r="C97" s="1" t="s">
        <v>25</v>
      </c>
      <c r="D97" s="12"/>
      <c r="E97" s="10">
        <v>50000.0</v>
      </c>
      <c r="F97" s="1" t="s">
        <v>5396</v>
      </c>
      <c r="G97" s="11">
        <f t="shared" si="1"/>
        <v>21195500</v>
      </c>
      <c r="H97" s="11">
        <f t="shared" si="2"/>
        <v>11743800</v>
      </c>
      <c r="I97" s="11">
        <f t="shared" si="3"/>
        <v>4487000</v>
      </c>
      <c r="J97" s="11">
        <f t="shared" si="4"/>
        <v>3524700</v>
      </c>
      <c r="K97" s="11">
        <f t="shared" si="5"/>
        <v>4964700</v>
      </c>
      <c r="L97" s="11">
        <f t="shared" si="6"/>
        <v>350000</v>
      </c>
      <c r="M97" s="11">
        <f t="shared" si="7"/>
        <v>900000</v>
      </c>
      <c r="N97" s="11">
        <f t="shared" si="8"/>
        <v>1304900</v>
      </c>
      <c r="O97" s="11">
        <f t="shared" si="9"/>
        <v>754900</v>
      </c>
      <c r="P97" s="11">
        <f t="shared" si="10"/>
        <v>1654900</v>
      </c>
      <c r="Q97" s="11">
        <f t="shared" si="11"/>
        <v>1765000</v>
      </c>
      <c r="R97" s="11">
        <f t="shared" si="12"/>
        <v>200000</v>
      </c>
    </row>
    <row r="98">
      <c r="A98" s="14" t="s">
        <v>5457</v>
      </c>
      <c r="B98" s="8">
        <v>45731.0</v>
      </c>
      <c r="C98" s="1" t="s">
        <v>25</v>
      </c>
      <c r="D98" s="12"/>
      <c r="E98" s="10">
        <v>52000.0</v>
      </c>
      <c r="F98" s="1" t="s">
        <v>5458</v>
      </c>
      <c r="G98" s="11">
        <f t="shared" si="1"/>
        <v>21195500</v>
      </c>
      <c r="H98" s="11">
        <f t="shared" si="2"/>
        <v>11795800</v>
      </c>
      <c r="I98" s="11">
        <f t="shared" si="3"/>
        <v>4487000</v>
      </c>
      <c r="J98" s="11">
        <f t="shared" si="4"/>
        <v>3472700</v>
      </c>
      <c r="K98" s="11">
        <f t="shared" si="5"/>
        <v>4912700</v>
      </c>
      <c r="L98" s="11">
        <f t="shared" si="6"/>
        <v>350000</v>
      </c>
      <c r="M98" s="11">
        <f t="shared" si="7"/>
        <v>900000</v>
      </c>
      <c r="N98" s="11">
        <f t="shared" si="8"/>
        <v>1287566.667</v>
      </c>
      <c r="O98" s="11">
        <f t="shared" si="9"/>
        <v>737566.6667</v>
      </c>
      <c r="P98" s="11">
        <f t="shared" si="10"/>
        <v>1637566.667</v>
      </c>
      <c r="Q98" s="11">
        <f t="shared" si="11"/>
        <v>1765000</v>
      </c>
      <c r="R98" s="11">
        <f t="shared" si="12"/>
        <v>200000</v>
      </c>
    </row>
    <row r="99">
      <c r="A99" s="1" t="s">
        <v>5459</v>
      </c>
      <c r="B99" s="8">
        <v>45731.0</v>
      </c>
      <c r="C99" s="1" t="s">
        <v>25</v>
      </c>
      <c r="D99" s="12"/>
      <c r="E99" s="10">
        <v>300000.0</v>
      </c>
      <c r="F99" s="1" t="s">
        <v>53</v>
      </c>
      <c r="G99" s="11">
        <f t="shared" si="1"/>
        <v>21195500</v>
      </c>
      <c r="H99" s="11">
        <f t="shared" si="2"/>
        <v>12095800</v>
      </c>
      <c r="I99" s="11">
        <f t="shared" si="3"/>
        <v>4487000</v>
      </c>
      <c r="J99" s="11">
        <f t="shared" si="4"/>
        <v>3172700</v>
      </c>
      <c r="K99" s="11">
        <f t="shared" si="5"/>
        <v>4612700</v>
      </c>
      <c r="L99" s="11">
        <f t="shared" si="6"/>
        <v>350000</v>
      </c>
      <c r="M99" s="11">
        <f t="shared" si="7"/>
        <v>900000</v>
      </c>
      <c r="N99" s="11">
        <f t="shared" si="8"/>
        <v>1187566.667</v>
      </c>
      <c r="O99" s="11">
        <f t="shared" si="9"/>
        <v>637566.6667</v>
      </c>
      <c r="P99" s="11">
        <f t="shared" si="10"/>
        <v>1537566.667</v>
      </c>
      <c r="Q99" s="11">
        <f t="shared" si="11"/>
        <v>2065000</v>
      </c>
      <c r="R99" s="11">
        <f t="shared" si="12"/>
        <v>200000</v>
      </c>
    </row>
    <row r="100">
      <c r="A100" s="1" t="s">
        <v>5460</v>
      </c>
      <c r="B100" s="8">
        <v>45731.0</v>
      </c>
      <c r="C100" s="1" t="s">
        <v>25</v>
      </c>
      <c r="D100" s="12"/>
      <c r="E100" s="10">
        <v>50000.0</v>
      </c>
      <c r="F100" s="1" t="s">
        <v>5461</v>
      </c>
      <c r="G100" s="11">
        <f t="shared" si="1"/>
        <v>21195500</v>
      </c>
      <c r="H100" s="11">
        <f t="shared" si="2"/>
        <v>12145800</v>
      </c>
      <c r="I100" s="11">
        <f t="shared" si="3"/>
        <v>4487000</v>
      </c>
      <c r="J100" s="11">
        <f t="shared" si="4"/>
        <v>3122700</v>
      </c>
      <c r="K100" s="11">
        <f t="shared" si="5"/>
        <v>4562700</v>
      </c>
      <c r="L100" s="11">
        <f t="shared" si="6"/>
        <v>350000</v>
      </c>
      <c r="M100" s="11">
        <f t="shared" si="7"/>
        <v>900000</v>
      </c>
      <c r="N100" s="11">
        <f t="shared" si="8"/>
        <v>1170900</v>
      </c>
      <c r="O100" s="11">
        <f t="shared" si="9"/>
        <v>620900</v>
      </c>
      <c r="P100" s="11">
        <f t="shared" si="10"/>
        <v>1520900</v>
      </c>
      <c r="Q100" s="11">
        <f t="shared" si="11"/>
        <v>2065000</v>
      </c>
      <c r="R100" s="11">
        <f t="shared" si="12"/>
        <v>200000</v>
      </c>
    </row>
    <row r="101">
      <c r="A101" s="1" t="s">
        <v>5462</v>
      </c>
      <c r="B101" s="8">
        <v>45732.0</v>
      </c>
      <c r="C101" s="1" t="s">
        <v>25</v>
      </c>
      <c r="D101" s="12"/>
      <c r="E101" s="10">
        <v>215000.0</v>
      </c>
      <c r="F101" s="1" t="s">
        <v>5463</v>
      </c>
      <c r="G101" s="11">
        <f t="shared" si="1"/>
        <v>21195500</v>
      </c>
      <c r="H101" s="11">
        <f t="shared" si="2"/>
        <v>12360800</v>
      </c>
      <c r="I101" s="11">
        <f t="shared" si="3"/>
        <v>4487000</v>
      </c>
      <c r="J101" s="11">
        <f t="shared" si="4"/>
        <v>2907700</v>
      </c>
      <c r="K101" s="11">
        <f t="shared" si="5"/>
        <v>4347700</v>
      </c>
      <c r="L101" s="11">
        <f t="shared" si="6"/>
        <v>350000</v>
      </c>
      <c r="M101" s="11">
        <f t="shared" si="7"/>
        <v>900000</v>
      </c>
      <c r="N101" s="11">
        <f t="shared" si="8"/>
        <v>1099233.333</v>
      </c>
      <c r="O101" s="11">
        <f t="shared" si="9"/>
        <v>549233.3333</v>
      </c>
      <c r="P101" s="11">
        <f t="shared" si="10"/>
        <v>1449233.333</v>
      </c>
      <c r="Q101" s="11">
        <f t="shared" si="11"/>
        <v>2065000</v>
      </c>
      <c r="R101" s="11">
        <f t="shared" si="12"/>
        <v>200000</v>
      </c>
    </row>
    <row r="102">
      <c r="A102" s="1" t="s">
        <v>5464</v>
      </c>
      <c r="B102" s="8">
        <v>45732.0</v>
      </c>
      <c r="C102" s="1" t="s">
        <v>25</v>
      </c>
      <c r="D102" s="12"/>
      <c r="E102" s="10">
        <v>330000.0</v>
      </c>
      <c r="F102" s="1" t="s">
        <v>5465</v>
      </c>
      <c r="G102" s="11">
        <f t="shared" si="1"/>
        <v>21195500</v>
      </c>
      <c r="H102" s="11">
        <f t="shared" si="2"/>
        <v>12690800</v>
      </c>
      <c r="I102" s="11">
        <f t="shared" si="3"/>
        <v>4487000</v>
      </c>
      <c r="J102" s="11">
        <f t="shared" si="4"/>
        <v>2577700</v>
      </c>
      <c r="K102" s="11">
        <f t="shared" si="5"/>
        <v>4017700</v>
      </c>
      <c r="L102" s="11">
        <f t="shared" si="6"/>
        <v>350000</v>
      </c>
      <c r="M102" s="11">
        <f t="shared" si="7"/>
        <v>900000</v>
      </c>
      <c r="N102" s="11">
        <f t="shared" si="8"/>
        <v>989233.3333</v>
      </c>
      <c r="O102" s="11">
        <f t="shared" si="9"/>
        <v>439233.3333</v>
      </c>
      <c r="P102" s="11">
        <f t="shared" si="10"/>
        <v>1339233.333</v>
      </c>
      <c r="Q102" s="11">
        <f t="shared" si="11"/>
        <v>2065000</v>
      </c>
      <c r="R102" s="11">
        <f t="shared" si="12"/>
        <v>200000</v>
      </c>
    </row>
    <row r="103">
      <c r="A103" s="1" t="s">
        <v>5466</v>
      </c>
      <c r="B103" s="8">
        <v>45733.0</v>
      </c>
      <c r="C103" s="1" t="s">
        <v>25</v>
      </c>
      <c r="D103" s="12"/>
      <c r="E103" s="10">
        <v>400000.0</v>
      </c>
      <c r="F103" s="1" t="s">
        <v>5467</v>
      </c>
      <c r="G103" s="11">
        <f t="shared" si="1"/>
        <v>21195500</v>
      </c>
      <c r="H103" s="11">
        <f t="shared" si="2"/>
        <v>13090800</v>
      </c>
      <c r="I103" s="11">
        <f t="shared" si="3"/>
        <v>4487000</v>
      </c>
      <c r="J103" s="11">
        <f t="shared" si="4"/>
        <v>2177700</v>
      </c>
      <c r="K103" s="11">
        <f t="shared" si="5"/>
        <v>3617700</v>
      </c>
      <c r="L103" s="11">
        <f t="shared" si="6"/>
        <v>350000</v>
      </c>
      <c r="M103" s="11">
        <f t="shared" si="7"/>
        <v>900000</v>
      </c>
      <c r="N103" s="11">
        <f t="shared" si="8"/>
        <v>855900</v>
      </c>
      <c r="O103" s="11">
        <f t="shared" si="9"/>
        <v>305900</v>
      </c>
      <c r="P103" s="11">
        <f t="shared" si="10"/>
        <v>1205900</v>
      </c>
      <c r="Q103" s="11">
        <f t="shared" si="11"/>
        <v>2065000</v>
      </c>
      <c r="R103" s="11">
        <f t="shared" si="12"/>
        <v>200000</v>
      </c>
    </row>
    <row r="104">
      <c r="A104" s="1" t="s">
        <v>5468</v>
      </c>
      <c r="B104" s="8">
        <v>45733.0</v>
      </c>
      <c r="C104" s="1" t="s">
        <v>25</v>
      </c>
      <c r="D104" s="12"/>
      <c r="E104" s="10">
        <v>450000.0</v>
      </c>
      <c r="F104" s="1" t="s">
        <v>5469</v>
      </c>
      <c r="G104" s="11">
        <f t="shared" si="1"/>
        <v>21195500</v>
      </c>
      <c r="H104" s="11">
        <f t="shared" si="2"/>
        <v>13540800</v>
      </c>
      <c r="I104" s="11">
        <f t="shared" si="3"/>
        <v>4487000</v>
      </c>
      <c r="J104" s="11">
        <f t="shared" si="4"/>
        <v>1727700</v>
      </c>
      <c r="K104" s="11">
        <f t="shared" si="5"/>
        <v>3167700</v>
      </c>
      <c r="L104" s="11">
        <f t="shared" si="6"/>
        <v>350000</v>
      </c>
      <c r="M104" s="11">
        <f t="shared" si="7"/>
        <v>900000</v>
      </c>
      <c r="N104" s="11">
        <f t="shared" si="8"/>
        <v>705900</v>
      </c>
      <c r="O104" s="11">
        <f t="shared" si="9"/>
        <v>155900</v>
      </c>
      <c r="P104" s="11">
        <f t="shared" si="10"/>
        <v>1055900</v>
      </c>
      <c r="Q104" s="11">
        <f t="shared" si="11"/>
        <v>2065000</v>
      </c>
      <c r="R104" s="11">
        <f t="shared" si="12"/>
        <v>200000</v>
      </c>
    </row>
    <row r="105">
      <c r="A105" s="1" t="s">
        <v>5470</v>
      </c>
      <c r="B105" s="8">
        <v>45730.0</v>
      </c>
      <c r="C105" s="1" t="s">
        <v>6</v>
      </c>
      <c r="D105" s="10">
        <v>50000.0</v>
      </c>
      <c r="E105" s="12"/>
      <c r="F105" s="1" t="s">
        <v>5471</v>
      </c>
      <c r="G105" s="11">
        <f t="shared" si="1"/>
        <v>21245500</v>
      </c>
      <c r="H105" s="11">
        <f t="shared" si="2"/>
        <v>13540800</v>
      </c>
      <c r="I105" s="11">
        <f t="shared" si="3"/>
        <v>4487000</v>
      </c>
      <c r="J105" s="11">
        <f t="shared" si="4"/>
        <v>1777700</v>
      </c>
      <c r="K105" s="11">
        <f t="shared" si="5"/>
        <v>3217700</v>
      </c>
      <c r="L105" s="11">
        <f t="shared" si="6"/>
        <v>350000</v>
      </c>
      <c r="M105" s="11">
        <f t="shared" si="7"/>
        <v>900000</v>
      </c>
      <c r="N105" s="11">
        <f t="shared" si="8"/>
        <v>722566.6667</v>
      </c>
      <c r="O105" s="11">
        <f t="shared" si="9"/>
        <v>172566.6667</v>
      </c>
      <c r="P105" s="11">
        <f t="shared" si="10"/>
        <v>1072566.667</v>
      </c>
      <c r="Q105" s="11">
        <f t="shared" si="11"/>
        <v>2065000</v>
      </c>
      <c r="R105" s="11">
        <f t="shared" si="12"/>
        <v>200000</v>
      </c>
    </row>
    <row r="106">
      <c r="A106" s="1" t="s">
        <v>5472</v>
      </c>
      <c r="B106" s="8">
        <v>45731.0</v>
      </c>
      <c r="C106" s="1" t="s">
        <v>6</v>
      </c>
      <c r="D106" s="10">
        <v>178500.0</v>
      </c>
      <c r="E106" s="12"/>
      <c r="F106" s="1" t="s">
        <v>3442</v>
      </c>
      <c r="G106" s="11">
        <f t="shared" si="1"/>
        <v>21424000</v>
      </c>
      <c r="H106" s="11">
        <f t="shared" si="2"/>
        <v>13540800</v>
      </c>
      <c r="I106" s="11">
        <f t="shared" si="3"/>
        <v>4487000</v>
      </c>
      <c r="J106" s="11">
        <f t="shared" si="4"/>
        <v>1956200</v>
      </c>
      <c r="K106" s="11">
        <f t="shared" si="5"/>
        <v>3396200</v>
      </c>
      <c r="L106" s="11">
        <f t="shared" si="6"/>
        <v>350000</v>
      </c>
      <c r="M106" s="11">
        <f t="shared" si="7"/>
        <v>900000</v>
      </c>
      <c r="N106" s="11">
        <f t="shared" si="8"/>
        <v>782066.6667</v>
      </c>
      <c r="O106" s="11">
        <f t="shared" si="9"/>
        <v>232066.6667</v>
      </c>
      <c r="P106" s="11">
        <f t="shared" si="10"/>
        <v>1132066.667</v>
      </c>
      <c r="Q106" s="11">
        <f t="shared" si="11"/>
        <v>2065000</v>
      </c>
      <c r="R106" s="11">
        <f t="shared" si="12"/>
        <v>200000</v>
      </c>
    </row>
    <row r="107">
      <c r="A107" s="1" t="s">
        <v>5473</v>
      </c>
      <c r="B107" s="8">
        <v>45731.0</v>
      </c>
      <c r="C107" s="1" t="s">
        <v>6</v>
      </c>
      <c r="D107" s="10">
        <v>51000.0</v>
      </c>
      <c r="E107" s="12"/>
      <c r="F107" s="1" t="s">
        <v>5474</v>
      </c>
      <c r="G107" s="11">
        <f t="shared" si="1"/>
        <v>21475000</v>
      </c>
      <c r="H107" s="11">
        <f t="shared" si="2"/>
        <v>13540800</v>
      </c>
      <c r="I107" s="11">
        <f t="shared" si="3"/>
        <v>4487000</v>
      </c>
      <c r="J107" s="11">
        <f t="shared" si="4"/>
        <v>2007200</v>
      </c>
      <c r="K107" s="11">
        <f t="shared" si="5"/>
        <v>3447200</v>
      </c>
      <c r="L107" s="11">
        <f t="shared" si="6"/>
        <v>350000</v>
      </c>
      <c r="M107" s="11">
        <f t="shared" si="7"/>
        <v>900000</v>
      </c>
      <c r="N107" s="11">
        <f t="shared" si="8"/>
        <v>799066.6667</v>
      </c>
      <c r="O107" s="11">
        <f t="shared" si="9"/>
        <v>249066.6667</v>
      </c>
      <c r="P107" s="11">
        <f t="shared" si="10"/>
        <v>1149066.667</v>
      </c>
      <c r="Q107" s="11">
        <f t="shared" si="11"/>
        <v>2065000</v>
      </c>
      <c r="R107" s="11">
        <f t="shared" si="12"/>
        <v>200000</v>
      </c>
    </row>
    <row r="108">
      <c r="A108" s="14" t="s">
        <v>5475</v>
      </c>
      <c r="B108" s="8">
        <v>45731.0</v>
      </c>
      <c r="C108" s="1" t="s">
        <v>6</v>
      </c>
      <c r="D108" s="10">
        <v>17000.0</v>
      </c>
      <c r="E108" s="12"/>
      <c r="F108" s="1" t="s">
        <v>5371</v>
      </c>
      <c r="G108" s="11">
        <f t="shared" si="1"/>
        <v>21492000</v>
      </c>
      <c r="H108" s="11">
        <f t="shared" si="2"/>
        <v>13540800</v>
      </c>
      <c r="I108" s="11">
        <f t="shared" si="3"/>
        <v>4487000</v>
      </c>
      <c r="J108" s="11">
        <f t="shared" si="4"/>
        <v>2024200</v>
      </c>
      <c r="K108" s="11">
        <f t="shared" si="5"/>
        <v>3464200</v>
      </c>
      <c r="L108" s="11">
        <f t="shared" si="6"/>
        <v>350000</v>
      </c>
      <c r="M108" s="11">
        <f t="shared" si="7"/>
        <v>900000</v>
      </c>
      <c r="N108" s="11">
        <f t="shared" si="8"/>
        <v>804733.3333</v>
      </c>
      <c r="O108" s="11">
        <f t="shared" si="9"/>
        <v>254733.3333</v>
      </c>
      <c r="P108" s="11">
        <f t="shared" si="10"/>
        <v>1154733.333</v>
      </c>
      <c r="Q108" s="11">
        <f t="shared" si="11"/>
        <v>2065000</v>
      </c>
      <c r="R108" s="11">
        <f t="shared" si="12"/>
        <v>200000</v>
      </c>
    </row>
    <row r="109">
      <c r="A109" s="1" t="s">
        <v>5476</v>
      </c>
      <c r="B109" s="8">
        <v>45733.0</v>
      </c>
      <c r="C109" s="1" t="s">
        <v>5315</v>
      </c>
      <c r="D109" s="10">
        <v>100000.0</v>
      </c>
      <c r="E109" s="12"/>
      <c r="F109" s="1" t="s">
        <v>5477</v>
      </c>
      <c r="G109" s="11">
        <f t="shared" si="1"/>
        <v>21592000</v>
      </c>
      <c r="H109" s="11">
        <f t="shared" si="2"/>
        <v>13540800</v>
      </c>
      <c r="I109" s="11">
        <f t="shared" si="3"/>
        <v>4487000</v>
      </c>
      <c r="J109" s="11">
        <f t="shared" si="4"/>
        <v>2124200</v>
      </c>
      <c r="K109" s="11">
        <f t="shared" si="5"/>
        <v>3564200</v>
      </c>
      <c r="L109" s="11">
        <f t="shared" si="6"/>
        <v>350000</v>
      </c>
      <c r="M109" s="11">
        <f t="shared" si="7"/>
        <v>900000</v>
      </c>
      <c r="N109" s="11">
        <f t="shared" si="8"/>
        <v>838066.6667</v>
      </c>
      <c r="O109" s="11">
        <f t="shared" si="9"/>
        <v>288066.6667</v>
      </c>
      <c r="P109" s="11">
        <f t="shared" si="10"/>
        <v>1188066.667</v>
      </c>
      <c r="Q109" s="11">
        <f t="shared" si="11"/>
        <v>2065000</v>
      </c>
      <c r="R109" s="11">
        <f t="shared" si="12"/>
        <v>200000</v>
      </c>
    </row>
    <row r="110">
      <c r="A110" s="1" t="s">
        <v>5478</v>
      </c>
      <c r="B110" s="8">
        <v>45733.0</v>
      </c>
      <c r="C110" s="1" t="s">
        <v>6</v>
      </c>
      <c r="D110" s="10">
        <v>170000.0</v>
      </c>
      <c r="E110" s="12"/>
      <c r="F110" s="1" t="s">
        <v>2443</v>
      </c>
      <c r="G110" s="11">
        <f t="shared" si="1"/>
        <v>21762000</v>
      </c>
      <c r="H110" s="11">
        <f t="shared" si="2"/>
        <v>13540800</v>
      </c>
      <c r="I110" s="11">
        <f t="shared" si="3"/>
        <v>4487000</v>
      </c>
      <c r="J110" s="11">
        <f t="shared" si="4"/>
        <v>2294200</v>
      </c>
      <c r="K110" s="11">
        <f t="shared" si="5"/>
        <v>3734200</v>
      </c>
      <c r="L110" s="11">
        <f t="shared" si="6"/>
        <v>350000</v>
      </c>
      <c r="M110" s="11">
        <f t="shared" si="7"/>
        <v>900000</v>
      </c>
      <c r="N110" s="11">
        <f t="shared" si="8"/>
        <v>894733.3333</v>
      </c>
      <c r="O110" s="11">
        <f t="shared" si="9"/>
        <v>344733.3333</v>
      </c>
      <c r="P110" s="11">
        <f t="shared" si="10"/>
        <v>1244733.333</v>
      </c>
      <c r="Q110" s="11">
        <f t="shared" si="11"/>
        <v>2065000</v>
      </c>
      <c r="R110" s="11">
        <f t="shared" si="12"/>
        <v>200000</v>
      </c>
    </row>
    <row r="111">
      <c r="A111" s="1" t="s">
        <v>5479</v>
      </c>
      <c r="B111" s="8">
        <v>45734.0</v>
      </c>
      <c r="C111" s="1" t="s">
        <v>2156</v>
      </c>
      <c r="D111" s="10">
        <v>2050000.0</v>
      </c>
      <c r="E111" s="12"/>
      <c r="F111" s="1" t="s">
        <v>5480</v>
      </c>
      <c r="G111" s="11">
        <f t="shared" si="1"/>
        <v>23812000</v>
      </c>
      <c r="H111" s="11">
        <f t="shared" si="2"/>
        <v>13540800</v>
      </c>
      <c r="I111" s="11">
        <f t="shared" si="3"/>
        <v>4487000</v>
      </c>
      <c r="J111" s="11">
        <f t="shared" si="4"/>
        <v>4344200</v>
      </c>
      <c r="K111" s="11">
        <f t="shared" si="5"/>
        <v>5784200</v>
      </c>
      <c r="L111" s="11">
        <f t="shared" si="6"/>
        <v>350000</v>
      </c>
      <c r="M111" s="11">
        <f t="shared" si="7"/>
        <v>900000</v>
      </c>
      <c r="N111" s="11">
        <f t="shared" si="8"/>
        <v>1578066.667</v>
      </c>
      <c r="O111" s="11">
        <f t="shared" si="9"/>
        <v>1028066.667</v>
      </c>
      <c r="P111" s="11">
        <f t="shared" si="10"/>
        <v>1928066.667</v>
      </c>
      <c r="Q111" s="11">
        <f t="shared" si="11"/>
        <v>2065000</v>
      </c>
      <c r="R111" s="11">
        <f t="shared" si="12"/>
        <v>200000</v>
      </c>
    </row>
    <row r="112">
      <c r="A112" s="1" t="s">
        <v>5481</v>
      </c>
      <c r="B112" s="8">
        <v>45734.0</v>
      </c>
      <c r="C112" s="1" t="s">
        <v>2156</v>
      </c>
      <c r="D112" s="10">
        <v>4941000.0</v>
      </c>
      <c r="E112" s="12"/>
      <c r="F112" s="1" t="s">
        <v>5482</v>
      </c>
      <c r="G112" s="11">
        <f t="shared" si="1"/>
        <v>28753000</v>
      </c>
      <c r="H112" s="11">
        <f t="shared" si="2"/>
        <v>13540800</v>
      </c>
      <c r="I112" s="11">
        <f t="shared" si="3"/>
        <v>4487000</v>
      </c>
      <c r="J112" s="11">
        <f t="shared" si="4"/>
        <v>9285200</v>
      </c>
      <c r="K112" s="11">
        <f t="shared" si="5"/>
        <v>10725200</v>
      </c>
      <c r="L112" s="11">
        <f t="shared" si="6"/>
        <v>350000</v>
      </c>
      <c r="M112" s="11">
        <f t="shared" si="7"/>
        <v>900000</v>
      </c>
      <c r="N112" s="11">
        <f t="shared" si="8"/>
        <v>3225066.667</v>
      </c>
      <c r="O112" s="11">
        <f t="shared" si="9"/>
        <v>2675066.667</v>
      </c>
      <c r="P112" s="11">
        <f t="shared" si="10"/>
        <v>3575066.667</v>
      </c>
      <c r="Q112" s="11">
        <f t="shared" si="11"/>
        <v>2065000</v>
      </c>
      <c r="R112" s="11">
        <f t="shared" si="12"/>
        <v>200000</v>
      </c>
    </row>
    <row r="113">
      <c r="A113" s="1" t="s">
        <v>5483</v>
      </c>
      <c r="B113" s="8">
        <v>45734.0</v>
      </c>
      <c r="C113" s="1" t="s">
        <v>5315</v>
      </c>
      <c r="D113" s="10">
        <v>2350800.0</v>
      </c>
      <c r="E113" s="12"/>
      <c r="F113" s="1" t="s">
        <v>5484</v>
      </c>
      <c r="G113" s="11">
        <f t="shared" si="1"/>
        <v>31103800</v>
      </c>
      <c r="H113" s="11">
        <f t="shared" si="2"/>
        <v>13540800</v>
      </c>
      <c r="I113" s="11">
        <f t="shared" si="3"/>
        <v>4487000</v>
      </c>
      <c r="J113" s="11">
        <f t="shared" si="4"/>
        <v>11636000</v>
      </c>
      <c r="K113" s="11">
        <f t="shared" si="5"/>
        <v>13076000</v>
      </c>
      <c r="L113" s="11">
        <f t="shared" si="6"/>
        <v>350000</v>
      </c>
      <c r="M113" s="11">
        <f t="shared" si="7"/>
        <v>900000</v>
      </c>
      <c r="N113" s="11">
        <f t="shared" si="8"/>
        <v>4008666.667</v>
      </c>
      <c r="O113" s="11">
        <f t="shared" si="9"/>
        <v>3458666.667</v>
      </c>
      <c r="P113" s="11">
        <f t="shared" si="10"/>
        <v>4358666.667</v>
      </c>
      <c r="Q113" s="11">
        <f t="shared" si="11"/>
        <v>2065000</v>
      </c>
      <c r="R113" s="11">
        <f t="shared" si="12"/>
        <v>200000</v>
      </c>
    </row>
    <row r="114">
      <c r="A114" s="1" t="s">
        <v>5485</v>
      </c>
      <c r="B114" s="8">
        <v>45734.0</v>
      </c>
      <c r="C114" s="1" t="s">
        <v>6</v>
      </c>
      <c r="D114" s="10">
        <v>460000.0</v>
      </c>
      <c r="E114" s="12"/>
      <c r="F114" s="1" t="s">
        <v>5486</v>
      </c>
      <c r="G114" s="11">
        <f t="shared" si="1"/>
        <v>31563800</v>
      </c>
      <c r="H114" s="11">
        <f t="shared" si="2"/>
        <v>13540800</v>
      </c>
      <c r="I114" s="11">
        <f t="shared" si="3"/>
        <v>4487000</v>
      </c>
      <c r="J114" s="11">
        <f t="shared" si="4"/>
        <v>12096000</v>
      </c>
      <c r="K114" s="11">
        <f t="shared" si="5"/>
        <v>13536000</v>
      </c>
      <c r="L114" s="11">
        <f t="shared" si="6"/>
        <v>350000</v>
      </c>
      <c r="M114" s="11">
        <f t="shared" si="7"/>
        <v>900000</v>
      </c>
      <c r="N114" s="11">
        <f t="shared" si="8"/>
        <v>4162000</v>
      </c>
      <c r="O114" s="11">
        <f t="shared" si="9"/>
        <v>3612000</v>
      </c>
      <c r="P114" s="11">
        <f t="shared" si="10"/>
        <v>4512000</v>
      </c>
      <c r="Q114" s="11">
        <f t="shared" si="11"/>
        <v>2065000</v>
      </c>
      <c r="R114" s="11">
        <f t="shared" si="12"/>
        <v>200000</v>
      </c>
    </row>
    <row r="115">
      <c r="A115" s="1" t="s">
        <v>5487</v>
      </c>
      <c r="B115" s="8">
        <v>45734.0</v>
      </c>
      <c r="C115" s="1" t="s">
        <v>25</v>
      </c>
      <c r="D115" s="12"/>
      <c r="E115" s="10">
        <v>270000.0</v>
      </c>
      <c r="F115" s="1" t="s">
        <v>5488</v>
      </c>
      <c r="G115" s="11">
        <f t="shared" si="1"/>
        <v>31563800</v>
      </c>
      <c r="H115" s="11">
        <f t="shared" si="2"/>
        <v>13810800</v>
      </c>
      <c r="I115" s="11">
        <f t="shared" si="3"/>
        <v>4487000</v>
      </c>
      <c r="J115" s="11">
        <f t="shared" si="4"/>
        <v>11826000</v>
      </c>
      <c r="K115" s="11">
        <f t="shared" si="5"/>
        <v>13266000</v>
      </c>
      <c r="L115" s="11">
        <f t="shared" si="6"/>
        <v>350000</v>
      </c>
      <c r="M115" s="11">
        <f t="shared" si="7"/>
        <v>900000</v>
      </c>
      <c r="N115" s="11">
        <f t="shared" si="8"/>
        <v>4072000</v>
      </c>
      <c r="O115" s="11">
        <f t="shared" si="9"/>
        <v>3522000</v>
      </c>
      <c r="P115" s="11">
        <f t="shared" si="10"/>
        <v>4422000</v>
      </c>
      <c r="Q115" s="11">
        <f t="shared" si="11"/>
        <v>2065000</v>
      </c>
      <c r="R115" s="11">
        <f t="shared" si="12"/>
        <v>200000</v>
      </c>
    </row>
    <row r="116">
      <c r="A116" s="1" t="s">
        <v>5489</v>
      </c>
      <c r="B116" s="8">
        <v>45734.0</v>
      </c>
      <c r="C116" s="1" t="s">
        <v>25</v>
      </c>
      <c r="D116" s="12"/>
      <c r="E116" s="10">
        <v>70000.0</v>
      </c>
      <c r="F116" s="1" t="s">
        <v>5490</v>
      </c>
      <c r="G116" s="11">
        <f t="shared" si="1"/>
        <v>31563800</v>
      </c>
      <c r="H116" s="11">
        <f t="shared" si="2"/>
        <v>13880800</v>
      </c>
      <c r="I116" s="11">
        <f t="shared" si="3"/>
        <v>4487000</v>
      </c>
      <c r="J116" s="11">
        <f t="shared" si="4"/>
        <v>11756000</v>
      </c>
      <c r="K116" s="11">
        <f t="shared" si="5"/>
        <v>13196000</v>
      </c>
      <c r="L116" s="11">
        <f t="shared" si="6"/>
        <v>350000</v>
      </c>
      <c r="M116" s="11">
        <f t="shared" si="7"/>
        <v>900000</v>
      </c>
      <c r="N116" s="11">
        <f t="shared" si="8"/>
        <v>4048666.667</v>
      </c>
      <c r="O116" s="11">
        <f t="shared" si="9"/>
        <v>3498666.667</v>
      </c>
      <c r="P116" s="11">
        <f t="shared" si="10"/>
        <v>4398666.667</v>
      </c>
      <c r="Q116" s="11">
        <f t="shared" si="11"/>
        <v>2065000</v>
      </c>
      <c r="R116" s="11">
        <f t="shared" si="12"/>
        <v>200000</v>
      </c>
    </row>
    <row r="117">
      <c r="A117" s="1" t="s">
        <v>5491</v>
      </c>
      <c r="B117" s="8">
        <v>45734.0</v>
      </c>
      <c r="C117" s="1" t="s">
        <v>2156</v>
      </c>
      <c r="D117" s="10">
        <v>850000.0</v>
      </c>
      <c r="E117" s="12"/>
      <c r="F117" s="1" t="s">
        <v>5492</v>
      </c>
      <c r="G117" s="11">
        <f t="shared" si="1"/>
        <v>32413800</v>
      </c>
      <c r="H117" s="11">
        <f t="shared" si="2"/>
        <v>13880800</v>
      </c>
      <c r="I117" s="11">
        <f t="shared" si="3"/>
        <v>4487000</v>
      </c>
      <c r="J117" s="11">
        <f t="shared" si="4"/>
        <v>12606000</v>
      </c>
      <c r="K117" s="11">
        <f t="shared" si="5"/>
        <v>14046000</v>
      </c>
      <c r="L117" s="11">
        <f t="shared" si="6"/>
        <v>350000</v>
      </c>
      <c r="M117" s="11">
        <f t="shared" si="7"/>
        <v>900000</v>
      </c>
      <c r="N117" s="11">
        <f t="shared" si="8"/>
        <v>4332000</v>
      </c>
      <c r="O117" s="11">
        <f t="shared" si="9"/>
        <v>3782000</v>
      </c>
      <c r="P117" s="11">
        <f t="shared" si="10"/>
        <v>4682000</v>
      </c>
      <c r="Q117" s="11">
        <f t="shared" si="11"/>
        <v>2065000</v>
      </c>
      <c r="R117" s="11">
        <f t="shared" si="12"/>
        <v>200000</v>
      </c>
    </row>
    <row r="118">
      <c r="A118" s="1" t="s">
        <v>5493</v>
      </c>
      <c r="B118" s="8">
        <v>45735.0</v>
      </c>
      <c r="C118" s="1" t="s">
        <v>1969</v>
      </c>
      <c r="D118" s="10">
        <v>1045000.0</v>
      </c>
      <c r="E118" s="10"/>
      <c r="F118" s="1" t="s">
        <v>5494</v>
      </c>
      <c r="G118" s="11">
        <f t="shared" si="1"/>
        <v>33458800</v>
      </c>
      <c r="H118" s="11">
        <f t="shared" si="2"/>
        <v>13880800</v>
      </c>
      <c r="I118" s="11">
        <f t="shared" si="3"/>
        <v>4487000</v>
      </c>
      <c r="J118" s="11">
        <f t="shared" si="4"/>
        <v>13651000</v>
      </c>
      <c r="K118" s="11">
        <f t="shared" si="5"/>
        <v>15091000</v>
      </c>
      <c r="L118" s="11">
        <f t="shared" si="6"/>
        <v>350000</v>
      </c>
      <c r="M118" s="11">
        <f t="shared" si="7"/>
        <v>900000</v>
      </c>
      <c r="N118" s="11">
        <f t="shared" si="8"/>
        <v>4680333.333</v>
      </c>
      <c r="O118" s="11">
        <f t="shared" si="9"/>
        <v>4130333.333</v>
      </c>
      <c r="P118" s="11">
        <f t="shared" si="10"/>
        <v>5030333.333</v>
      </c>
      <c r="Q118" s="11">
        <f t="shared" si="11"/>
        <v>2065000</v>
      </c>
      <c r="R118" s="11">
        <f t="shared" si="12"/>
        <v>200000</v>
      </c>
    </row>
    <row r="119">
      <c r="A119" s="1" t="s">
        <v>5495</v>
      </c>
      <c r="B119" s="8">
        <v>45735.0</v>
      </c>
      <c r="C119" s="1" t="s">
        <v>19</v>
      </c>
      <c r="D119" s="12"/>
      <c r="E119" s="10">
        <v>1300000.0</v>
      </c>
      <c r="F119" s="1" t="s">
        <v>5329</v>
      </c>
      <c r="G119" s="11">
        <f t="shared" si="1"/>
        <v>33458800</v>
      </c>
      <c r="H119" s="11">
        <f t="shared" si="2"/>
        <v>13880800</v>
      </c>
      <c r="I119" s="11">
        <f t="shared" si="3"/>
        <v>4487000</v>
      </c>
      <c r="J119" s="11">
        <f t="shared" si="4"/>
        <v>12351000</v>
      </c>
      <c r="K119" s="11">
        <f t="shared" si="5"/>
        <v>15091000</v>
      </c>
      <c r="L119" s="11">
        <f t="shared" si="6"/>
        <v>350000</v>
      </c>
      <c r="M119" s="11">
        <f t="shared" si="7"/>
        <v>900000</v>
      </c>
      <c r="N119" s="11">
        <f t="shared" si="8"/>
        <v>4680333.333</v>
      </c>
      <c r="O119" s="11">
        <f t="shared" si="9"/>
        <v>4130333.333</v>
      </c>
      <c r="P119" s="11">
        <f t="shared" si="10"/>
        <v>5030333.333</v>
      </c>
      <c r="Q119" s="11">
        <f t="shared" si="11"/>
        <v>2065000</v>
      </c>
      <c r="R119" s="11">
        <f t="shared" si="12"/>
        <v>1500000</v>
      </c>
    </row>
    <row r="120">
      <c r="A120" s="1" t="s">
        <v>5496</v>
      </c>
      <c r="B120" s="8">
        <v>45735.0</v>
      </c>
      <c r="C120" s="1" t="s">
        <v>25</v>
      </c>
      <c r="D120" s="12"/>
      <c r="E120" s="10">
        <v>100000.0</v>
      </c>
      <c r="F120" s="1" t="s">
        <v>53</v>
      </c>
      <c r="G120" s="11">
        <f t="shared" si="1"/>
        <v>33458800</v>
      </c>
      <c r="H120" s="11">
        <f t="shared" si="2"/>
        <v>13980800</v>
      </c>
      <c r="I120" s="11">
        <f t="shared" si="3"/>
        <v>4487000</v>
      </c>
      <c r="J120" s="11">
        <f t="shared" si="4"/>
        <v>12251000</v>
      </c>
      <c r="K120" s="11">
        <f t="shared" si="5"/>
        <v>14991000</v>
      </c>
      <c r="L120" s="11">
        <f t="shared" si="6"/>
        <v>350000</v>
      </c>
      <c r="M120" s="11">
        <f t="shared" si="7"/>
        <v>900000</v>
      </c>
      <c r="N120" s="11">
        <f t="shared" si="8"/>
        <v>4647000</v>
      </c>
      <c r="O120" s="11">
        <f t="shared" si="9"/>
        <v>4097000</v>
      </c>
      <c r="P120" s="11">
        <f t="shared" si="10"/>
        <v>4997000</v>
      </c>
      <c r="Q120" s="11">
        <f t="shared" si="11"/>
        <v>2165000</v>
      </c>
      <c r="R120" s="11">
        <f t="shared" si="12"/>
        <v>1500000</v>
      </c>
    </row>
    <row r="121">
      <c r="A121" s="1" t="s">
        <v>5497</v>
      </c>
      <c r="B121" s="8">
        <v>45735.0</v>
      </c>
      <c r="C121" s="1" t="s">
        <v>25</v>
      </c>
      <c r="D121" s="12"/>
      <c r="E121" s="10">
        <v>44500.0</v>
      </c>
      <c r="F121" s="1" t="s">
        <v>5498</v>
      </c>
      <c r="G121" s="11">
        <f t="shared" si="1"/>
        <v>33458800</v>
      </c>
      <c r="H121" s="11">
        <f t="shared" si="2"/>
        <v>14025300</v>
      </c>
      <c r="I121" s="11">
        <f t="shared" si="3"/>
        <v>4487000</v>
      </c>
      <c r="J121" s="11">
        <f t="shared" si="4"/>
        <v>12206500</v>
      </c>
      <c r="K121" s="11">
        <f t="shared" si="5"/>
        <v>14946500</v>
      </c>
      <c r="L121" s="11">
        <f t="shared" si="6"/>
        <v>350000</v>
      </c>
      <c r="M121" s="11">
        <f t="shared" si="7"/>
        <v>900000</v>
      </c>
      <c r="N121" s="11">
        <f t="shared" si="8"/>
        <v>4632166.667</v>
      </c>
      <c r="O121" s="11">
        <f t="shared" si="9"/>
        <v>4082166.667</v>
      </c>
      <c r="P121" s="11">
        <f t="shared" si="10"/>
        <v>4982166.667</v>
      </c>
      <c r="Q121" s="11">
        <f t="shared" si="11"/>
        <v>2165000</v>
      </c>
      <c r="R121" s="11">
        <f t="shared" si="12"/>
        <v>1500000</v>
      </c>
    </row>
    <row r="122">
      <c r="A122" s="1" t="s">
        <v>5499</v>
      </c>
      <c r="B122" s="8">
        <v>45735.0</v>
      </c>
      <c r="C122" s="1" t="s">
        <v>25</v>
      </c>
      <c r="D122" s="12"/>
      <c r="E122" s="10">
        <v>170000.0</v>
      </c>
      <c r="F122" s="1" t="s">
        <v>5500</v>
      </c>
      <c r="G122" s="11">
        <f t="shared" si="1"/>
        <v>33458800</v>
      </c>
      <c r="H122" s="11">
        <f t="shared" si="2"/>
        <v>14195300</v>
      </c>
      <c r="I122" s="11">
        <f t="shared" si="3"/>
        <v>4487000</v>
      </c>
      <c r="J122" s="11">
        <f t="shared" si="4"/>
        <v>12036500</v>
      </c>
      <c r="K122" s="11">
        <f t="shared" si="5"/>
        <v>14776500</v>
      </c>
      <c r="L122" s="11">
        <f t="shared" si="6"/>
        <v>350000</v>
      </c>
      <c r="M122" s="11">
        <f t="shared" si="7"/>
        <v>900000</v>
      </c>
      <c r="N122" s="11">
        <f t="shared" si="8"/>
        <v>4575500</v>
      </c>
      <c r="O122" s="11">
        <f t="shared" si="9"/>
        <v>4025500</v>
      </c>
      <c r="P122" s="11">
        <f t="shared" si="10"/>
        <v>4925500</v>
      </c>
      <c r="Q122" s="11">
        <f t="shared" si="11"/>
        <v>2165000</v>
      </c>
      <c r="R122" s="11">
        <f t="shared" si="12"/>
        <v>1500000</v>
      </c>
    </row>
    <row r="123">
      <c r="A123" s="1" t="s">
        <v>5501</v>
      </c>
      <c r="B123" s="8">
        <v>45735.0</v>
      </c>
      <c r="C123" s="1" t="s">
        <v>25</v>
      </c>
      <c r="D123" s="12"/>
      <c r="E123" s="10">
        <v>420000.0</v>
      </c>
      <c r="F123" s="1" t="s">
        <v>53</v>
      </c>
      <c r="G123" s="11">
        <f t="shared" si="1"/>
        <v>33458800</v>
      </c>
      <c r="H123" s="11">
        <f t="shared" si="2"/>
        <v>14615300</v>
      </c>
      <c r="I123" s="11">
        <f t="shared" si="3"/>
        <v>4487000</v>
      </c>
      <c r="J123" s="11">
        <f t="shared" si="4"/>
        <v>11616500</v>
      </c>
      <c r="K123" s="11">
        <f t="shared" si="5"/>
        <v>14356500</v>
      </c>
      <c r="L123" s="11">
        <f t="shared" si="6"/>
        <v>350000</v>
      </c>
      <c r="M123" s="11">
        <f t="shared" si="7"/>
        <v>900000</v>
      </c>
      <c r="N123" s="11">
        <f t="shared" si="8"/>
        <v>4435500</v>
      </c>
      <c r="O123" s="11">
        <f t="shared" si="9"/>
        <v>3885500</v>
      </c>
      <c r="P123" s="11">
        <f t="shared" si="10"/>
        <v>4785500</v>
      </c>
      <c r="Q123" s="11">
        <f t="shared" si="11"/>
        <v>2585000</v>
      </c>
      <c r="R123" s="11">
        <f t="shared" si="12"/>
        <v>1500000</v>
      </c>
    </row>
    <row r="124">
      <c r="A124" s="1" t="s">
        <v>5502</v>
      </c>
      <c r="B124" s="8">
        <v>45735.0</v>
      </c>
      <c r="C124" s="1" t="s">
        <v>25</v>
      </c>
      <c r="D124" s="12"/>
      <c r="E124" s="10">
        <v>25000.0</v>
      </c>
      <c r="F124" s="1" t="s">
        <v>5503</v>
      </c>
      <c r="G124" s="11">
        <f t="shared" si="1"/>
        <v>33458800</v>
      </c>
      <c r="H124" s="11">
        <f t="shared" si="2"/>
        <v>14640300</v>
      </c>
      <c r="I124" s="11">
        <f t="shared" si="3"/>
        <v>4487000</v>
      </c>
      <c r="J124" s="11">
        <f t="shared" si="4"/>
        <v>11591500</v>
      </c>
      <c r="K124" s="11">
        <f t="shared" si="5"/>
        <v>14331500</v>
      </c>
      <c r="L124" s="11">
        <f t="shared" si="6"/>
        <v>350000</v>
      </c>
      <c r="M124" s="11">
        <f t="shared" si="7"/>
        <v>900000</v>
      </c>
      <c r="N124" s="11">
        <f t="shared" si="8"/>
        <v>4427166.667</v>
      </c>
      <c r="O124" s="11">
        <f t="shared" si="9"/>
        <v>3877166.667</v>
      </c>
      <c r="P124" s="11">
        <f t="shared" si="10"/>
        <v>4777166.667</v>
      </c>
      <c r="Q124" s="11">
        <f t="shared" si="11"/>
        <v>2585000</v>
      </c>
      <c r="R124" s="11">
        <f t="shared" si="12"/>
        <v>1500000</v>
      </c>
    </row>
    <row r="125">
      <c r="A125" s="1" t="s">
        <v>5504</v>
      </c>
      <c r="B125" s="8">
        <v>45735.0</v>
      </c>
      <c r="C125" s="1" t="s">
        <v>34</v>
      </c>
      <c r="D125" s="12"/>
      <c r="E125" s="10">
        <v>2550000.0</v>
      </c>
      <c r="F125" s="1" t="s">
        <v>5505</v>
      </c>
      <c r="G125" s="11">
        <f t="shared" si="1"/>
        <v>33458800</v>
      </c>
      <c r="H125" s="11">
        <f t="shared" si="2"/>
        <v>14640300</v>
      </c>
      <c r="I125" s="11">
        <f t="shared" si="3"/>
        <v>7037000</v>
      </c>
      <c r="J125" s="11">
        <f t="shared" si="4"/>
        <v>9041500</v>
      </c>
      <c r="K125" s="11">
        <f t="shared" si="5"/>
        <v>11781500</v>
      </c>
      <c r="L125" s="11">
        <f t="shared" si="6"/>
        <v>350000</v>
      </c>
      <c r="M125" s="11">
        <f t="shared" si="7"/>
        <v>900000</v>
      </c>
      <c r="N125" s="11">
        <f t="shared" si="8"/>
        <v>3577166.667</v>
      </c>
      <c r="O125" s="11">
        <f t="shared" si="9"/>
        <v>3027166.667</v>
      </c>
      <c r="P125" s="11">
        <f t="shared" si="10"/>
        <v>3927166.667</v>
      </c>
      <c r="Q125" s="11">
        <f t="shared" si="11"/>
        <v>2585000</v>
      </c>
      <c r="R125" s="11">
        <f t="shared" si="12"/>
        <v>1500000</v>
      </c>
    </row>
    <row r="126">
      <c r="A126" s="1" t="s">
        <v>5506</v>
      </c>
      <c r="B126" s="8">
        <v>45735.0</v>
      </c>
      <c r="C126" s="1" t="s">
        <v>34</v>
      </c>
      <c r="D126" s="12"/>
      <c r="E126" s="10">
        <v>2858100.0</v>
      </c>
      <c r="F126" s="1" t="s">
        <v>5507</v>
      </c>
      <c r="G126" s="11">
        <f t="shared" si="1"/>
        <v>33458800</v>
      </c>
      <c r="H126" s="11">
        <f t="shared" si="2"/>
        <v>14640300</v>
      </c>
      <c r="I126" s="11">
        <f t="shared" si="3"/>
        <v>9895100</v>
      </c>
      <c r="J126" s="11">
        <f t="shared" si="4"/>
        <v>6183400</v>
      </c>
      <c r="K126" s="11">
        <f t="shared" si="5"/>
        <v>8923400</v>
      </c>
      <c r="L126" s="11">
        <f t="shared" si="6"/>
        <v>350000</v>
      </c>
      <c r="M126" s="11">
        <f t="shared" si="7"/>
        <v>900000</v>
      </c>
      <c r="N126" s="11">
        <f t="shared" si="8"/>
        <v>2624466.667</v>
      </c>
      <c r="O126" s="11">
        <f t="shared" si="9"/>
        <v>2074466.667</v>
      </c>
      <c r="P126" s="11">
        <f t="shared" si="10"/>
        <v>2974466.667</v>
      </c>
      <c r="Q126" s="11">
        <f t="shared" si="11"/>
        <v>2585000</v>
      </c>
      <c r="R126" s="11">
        <f t="shared" si="12"/>
        <v>1500000</v>
      </c>
    </row>
    <row r="127">
      <c r="A127" s="1" t="s">
        <v>5508</v>
      </c>
      <c r="B127" s="8">
        <v>45735.0</v>
      </c>
      <c r="C127" s="1" t="s">
        <v>25</v>
      </c>
      <c r="D127" s="12"/>
      <c r="E127" s="10">
        <v>50000.0</v>
      </c>
      <c r="F127" s="1" t="s">
        <v>307</v>
      </c>
      <c r="G127" s="11">
        <f t="shared" si="1"/>
        <v>33458800</v>
      </c>
      <c r="H127" s="11">
        <f t="shared" si="2"/>
        <v>14690300</v>
      </c>
      <c r="I127" s="11">
        <f t="shared" si="3"/>
        <v>9895100</v>
      </c>
      <c r="J127" s="11">
        <f t="shared" si="4"/>
        <v>6133400</v>
      </c>
      <c r="K127" s="11">
        <f t="shared" si="5"/>
        <v>8873400</v>
      </c>
      <c r="L127" s="11">
        <f t="shared" si="6"/>
        <v>350000</v>
      </c>
      <c r="M127" s="11">
        <f t="shared" si="7"/>
        <v>900000</v>
      </c>
      <c r="N127" s="11">
        <f t="shared" si="8"/>
        <v>2607800</v>
      </c>
      <c r="O127" s="11">
        <f t="shared" si="9"/>
        <v>2057800</v>
      </c>
      <c r="P127" s="11">
        <f t="shared" si="10"/>
        <v>2957800</v>
      </c>
      <c r="Q127" s="11">
        <f t="shared" si="11"/>
        <v>2585000</v>
      </c>
      <c r="R127" s="11">
        <f t="shared" si="12"/>
        <v>1500000</v>
      </c>
    </row>
    <row r="128">
      <c r="A128" s="1" t="s">
        <v>5509</v>
      </c>
      <c r="B128" s="8">
        <v>45735.0</v>
      </c>
      <c r="C128" s="1" t="s">
        <v>1969</v>
      </c>
      <c r="D128" s="10">
        <v>770000.0</v>
      </c>
      <c r="E128" s="10"/>
      <c r="F128" s="1" t="s">
        <v>5510</v>
      </c>
      <c r="G128" s="11">
        <f t="shared" si="1"/>
        <v>34228800</v>
      </c>
      <c r="H128" s="11">
        <f t="shared" si="2"/>
        <v>14690300</v>
      </c>
      <c r="I128" s="11">
        <f t="shared" si="3"/>
        <v>9895100</v>
      </c>
      <c r="J128" s="11">
        <f t="shared" si="4"/>
        <v>6903400</v>
      </c>
      <c r="K128" s="11">
        <f t="shared" si="5"/>
        <v>9643400</v>
      </c>
      <c r="L128" s="11">
        <f t="shared" si="6"/>
        <v>350000</v>
      </c>
      <c r="M128" s="11">
        <f t="shared" si="7"/>
        <v>900000</v>
      </c>
      <c r="N128" s="11">
        <f t="shared" si="8"/>
        <v>2864466.667</v>
      </c>
      <c r="O128" s="11">
        <f t="shared" si="9"/>
        <v>2314466.667</v>
      </c>
      <c r="P128" s="11">
        <f t="shared" si="10"/>
        <v>3214466.667</v>
      </c>
      <c r="Q128" s="11">
        <f t="shared" si="11"/>
        <v>2585000</v>
      </c>
      <c r="R128" s="11">
        <f t="shared" si="12"/>
        <v>1500000</v>
      </c>
    </row>
    <row r="129">
      <c r="A129" s="1" t="s">
        <v>5511</v>
      </c>
      <c r="B129" s="8">
        <v>45735.0</v>
      </c>
      <c r="C129" s="1" t="s">
        <v>19</v>
      </c>
      <c r="D129" s="12"/>
      <c r="E129" s="10">
        <v>10000.0</v>
      </c>
      <c r="F129" s="1" t="s">
        <v>5512</v>
      </c>
      <c r="G129" s="11">
        <f t="shared" si="1"/>
        <v>34228800</v>
      </c>
      <c r="H129" s="11">
        <f t="shared" si="2"/>
        <v>14690300</v>
      </c>
      <c r="I129" s="11">
        <f t="shared" si="3"/>
        <v>9895100</v>
      </c>
      <c r="J129" s="11">
        <f t="shared" si="4"/>
        <v>6893400</v>
      </c>
      <c r="K129" s="11">
        <f t="shared" si="5"/>
        <v>9643400</v>
      </c>
      <c r="L129" s="11">
        <f t="shared" si="6"/>
        <v>350000</v>
      </c>
      <c r="M129" s="11">
        <f t="shared" si="7"/>
        <v>900000</v>
      </c>
      <c r="N129" s="11">
        <f t="shared" si="8"/>
        <v>2864466.667</v>
      </c>
      <c r="O129" s="11">
        <f t="shared" si="9"/>
        <v>2314466.667</v>
      </c>
      <c r="P129" s="11">
        <f t="shared" si="10"/>
        <v>3214466.667</v>
      </c>
      <c r="Q129" s="11">
        <f t="shared" si="11"/>
        <v>2585000</v>
      </c>
      <c r="R129" s="11">
        <f t="shared" si="12"/>
        <v>1500000</v>
      </c>
    </row>
    <row r="130">
      <c r="A130" s="1" t="s">
        <v>5513</v>
      </c>
      <c r="B130" s="8">
        <v>45736.0</v>
      </c>
      <c r="C130" s="1" t="s">
        <v>6</v>
      </c>
      <c r="D130" s="10">
        <v>90000.0</v>
      </c>
      <c r="E130" s="12"/>
      <c r="F130" s="1" t="s">
        <v>4230</v>
      </c>
      <c r="G130" s="11">
        <f t="shared" si="1"/>
        <v>34318800</v>
      </c>
      <c r="H130" s="11">
        <f t="shared" si="2"/>
        <v>14690300</v>
      </c>
      <c r="I130" s="11">
        <f t="shared" si="3"/>
        <v>9895100</v>
      </c>
      <c r="J130" s="11">
        <f t="shared" si="4"/>
        <v>6983400</v>
      </c>
      <c r="K130" s="11">
        <f t="shared" si="5"/>
        <v>9733400</v>
      </c>
      <c r="L130" s="11">
        <f t="shared" si="6"/>
        <v>350000</v>
      </c>
      <c r="M130" s="11">
        <f t="shared" si="7"/>
        <v>900000</v>
      </c>
      <c r="N130" s="11">
        <f t="shared" si="8"/>
        <v>2894466.667</v>
      </c>
      <c r="O130" s="11">
        <f t="shared" si="9"/>
        <v>2344466.667</v>
      </c>
      <c r="P130" s="11">
        <f t="shared" si="10"/>
        <v>3244466.667</v>
      </c>
      <c r="Q130" s="11">
        <f t="shared" si="11"/>
        <v>2585000</v>
      </c>
      <c r="R130" s="11">
        <f t="shared" si="12"/>
        <v>1500000</v>
      </c>
    </row>
    <row r="131">
      <c r="A131" s="1" t="s">
        <v>5514</v>
      </c>
      <c r="B131" s="8">
        <v>45736.0</v>
      </c>
      <c r="C131" s="1" t="s">
        <v>19</v>
      </c>
      <c r="D131" s="12"/>
      <c r="E131" s="10">
        <v>100000.0</v>
      </c>
      <c r="F131" s="1" t="s">
        <v>5329</v>
      </c>
      <c r="G131" s="11">
        <f t="shared" si="1"/>
        <v>34318800</v>
      </c>
      <c r="H131" s="11">
        <f t="shared" si="2"/>
        <v>14690300</v>
      </c>
      <c r="I131" s="11">
        <f t="shared" si="3"/>
        <v>9895100</v>
      </c>
      <c r="J131" s="11">
        <f t="shared" si="4"/>
        <v>6883400</v>
      </c>
      <c r="K131" s="11">
        <f t="shared" si="5"/>
        <v>9733400</v>
      </c>
      <c r="L131" s="11">
        <f t="shared" si="6"/>
        <v>350000</v>
      </c>
      <c r="M131" s="11">
        <f t="shared" si="7"/>
        <v>900000</v>
      </c>
      <c r="N131" s="11">
        <f t="shared" si="8"/>
        <v>2894466.667</v>
      </c>
      <c r="O131" s="11">
        <f t="shared" si="9"/>
        <v>2344466.667</v>
      </c>
      <c r="P131" s="11">
        <f t="shared" si="10"/>
        <v>3244466.667</v>
      </c>
      <c r="Q131" s="11">
        <f t="shared" si="11"/>
        <v>2585000</v>
      </c>
      <c r="R131" s="11">
        <f t="shared" si="12"/>
        <v>1600000</v>
      </c>
    </row>
    <row r="132">
      <c r="A132" s="1" t="s">
        <v>5515</v>
      </c>
      <c r="B132" s="8">
        <v>45736.0</v>
      </c>
      <c r="C132" s="1" t="s">
        <v>6</v>
      </c>
      <c r="D132" s="10">
        <v>875000.0</v>
      </c>
      <c r="E132" s="12"/>
      <c r="F132" s="1" t="s">
        <v>5516</v>
      </c>
      <c r="G132" s="11">
        <f t="shared" si="1"/>
        <v>35193800</v>
      </c>
      <c r="H132" s="11">
        <f t="shared" si="2"/>
        <v>14690300</v>
      </c>
      <c r="I132" s="11">
        <f t="shared" si="3"/>
        <v>9895100</v>
      </c>
      <c r="J132" s="11">
        <f t="shared" si="4"/>
        <v>7758400</v>
      </c>
      <c r="K132" s="11">
        <f t="shared" si="5"/>
        <v>10608400</v>
      </c>
      <c r="L132" s="11">
        <f t="shared" si="6"/>
        <v>350000</v>
      </c>
      <c r="M132" s="11">
        <f t="shared" si="7"/>
        <v>900000</v>
      </c>
      <c r="N132" s="11">
        <f t="shared" si="8"/>
        <v>3186133.333</v>
      </c>
      <c r="O132" s="11">
        <f t="shared" si="9"/>
        <v>2636133.333</v>
      </c>
      <c r="P132" s="11">
        <f t="shared" si="10"/>
        <v>3536133.333</v>
      </c>
      <c r="Q132" s="11">
        <f t="shared" si="11"/>
        <v>2585000</v>
      </c>
      <c r="R132" s="11">
        <f t="shared" si="12"/>
        <v>1600000</v>
      </c>
    </row>
    <row r="133">
      <c r="A133" s="1" t="s">
        <v>5517</v>
      </c>
      <c r="B133" s="8">
        <v>45736.0</v>
      </c>
      <c r="C133" s="1" t="s">
        <v>25</v>
      </c>
      <c r="D133" s="12"/>
      <c r="E133" s="10">
        <v>215000.0</v>
      </c>
      <c r="F133" s="1" t="s">
        <v>53</v>
      </c>
      <c r="G133" s="11">
        <f t="shared" si="1"/>
        <v>35193800</v>
      </c>
      <c r="H133" s="11">
        <f t="shared" si="2"/>
        <v>14905300</v>
      </c>
      <c r="I133" s="11">
        <f t="shared" si="3"/>
        <v>9895100</v>
      </c>
      <c r="J133" s="11">
        <f t="shared" si="4"/>
        <v>7543400</v>
      </c>
      <c r="K133" s="11">
        <f t="shared" si="5"/>
        <v>10393400</v>
      </c>
      <c r="L133" s="11">
        <f t="shared" si="6"/>
        <v>350000</v>
      </c>
      <c r="M133" s="11">
        <f t="shared" si="7"/>
        <v>900000</v>
      </c>
      <c r="N133" s="11">
        <f t="shared" si="8"/>
        <v>3114466.667</v>
      </c>
      <c r="O133" s="11">
        <f t="shared" si="9"/>
        <v>2564466.667</v>
      </c>
      <c r="P133" s="11">
        <f t="shared" si="10"/>
        <v>3464466.667</v>
      </c>
      <c r="Q133" s="11">
        <f t="shared" si="11"/>
        <v>2800000</v>
      </c>
      <c r="R133" s="11">
        <f t="shared" si="12"/>
        <v>1600000</v>
      </c>
    </row>
    <row r="134">
      <c r="A134" s="1" t="s">
        <v>5518</v>
      </c>
      <c r="B134" s="8">
        <v>45736.0</v>
      </c>
      <c r="C134" s="1" t="s">
        <v>19</v>
      </c>
      <c r="D134" s="12"/>
      <c r="E134" s="10">
        <v>285000.0</v>
      </c>
      <c r="F134" s="1" t="s">
        <v>53</v>
      </c>
      <c r="G134" s="11">
        <f t="shared" si="1"/>
        <v>35193800</v>
      </c>
      <c r="H134" s="11">
        <f t="shared" si="2"/>
        <v>14905300</v>
      </c>
      <c r="I134" s="11">
        <f t="shared" si="3"/>
        <v>9895100</v>
      </c>
      <c r="J134" s="11">
        <f t="shared" si="4"/>
        <v>7258400</v>
      </c>
      <c r="K134" s="11">
        <f t="shared" si="5"/>
        <v>10393400</v>
      </c>
      <c r="L134" s="11">
        <f t="shared" si="6"/>
        <v>350000</v>
      </c>
      <c r="M134" s="11">
        <f t="shared" si="7"/>
        <v>900000</v>
      </c>
      <c r="N134" s="11">
        <f t="shared" si="8"/>
        <v>3114466.667</v>
      </c>
      <c r="O134" s="11">
        <f t="shared" si="9"/>
        <v>2564466.667</v>
      </c>
      <c r="P134" s="11">
        <f t="shared" si="10"/>
        <v>3464466.667</v>
      </c>
      <c r="Q134" s="11">
        <f t="shared" si="11"/>
        <v>3085000</v>
      </c>
      <c r="R134" s="11">
        <f t="shared" si="12"/>
        <v>1600000</v>
      </c>
    </row>
    <row r="135">
      <c r="A135" s="1" t="s">
        <v>5519</v>
      </c>
      <c r="B135" s="8">
        <v>45737.0</v>
      </c>
      <c r="C135" s="1" t="s">
        <v>25</v>
      </c>
      <c r="D135" s="12"/>
      <c r="E135" s="10">
        <v>55000.0</v>
      </c>
      <c r="F135" s="1" t="s">
        <v>5332</v>
      </c>
      <c r="G135" s="11">
        <f t="shared" si="1"/>
        <v>35193800</v>
      </c>
      <c r="H135" s="11">
        <f t="shared" si="2"/>
        <v>14960300</v>
      </c>
      <c r="I135" s="11">
        <f t="shared" si="3"/>
        <v>9895100</v>
      </c>
      <c r="J135" s="11">
        <f t="shared" si="4"/>
        <v>7203400</v>
      </c>
      <c r="K135" s="11">
        <f t="shared" si="5"/>
        <v>10338400</v>
      </c>
      <c r="L135" s="11">
        <f t="shared" si="6"/>
        <v>350000</v>
      </c>
      <c r="M135" s="11">
        <f t="shared" si="7"/>
        <v>900000</v>
      </c>
      <c r="N135" s="11">
        <f t="shared" si="8"/>
        <v>3096133.333</v>
      </c>
      <c r="O135" s="11">
        <f t="shared" si="9"/>
        <v>2546133.333</v>
      </c>
      <c r="P135" s="11">
        <f t="shared" si="10"/>
        <v>3446133.333</v>
      </c>
      <c r="Q135" s="11">
        <f t="shared" si="11"/>
        <v>3085000</v>
      </c>
      <c r="R135" s="11">
        <f t="shared" si="12"/>
        <v>1600000</v>
      </c>
    </row>
    <row r="136">
      <c r="A136" s="1" t="s">
        <v>5520</v>
      </c>
      <c r="B136" s="8">
        <v>45737.0</v>
      </c>
      <c r="C136" s="1" t="s">
        <v>25</v>
      </c>
      <c r="D136" s="12"/>
      <c r="E136" s="10">
        <v>46000.0</v>
      </c>
      <c r="F136" s="1" t="s">
        <v>5521</v>
      </c>
      <c r="G136" s="11">
        <f t="shared" si="1"/>
        <v>35193800</v>
      </c>
      <c r="H136" s="11">
        <f t="shared" si="2"/>
        <v>15006300</v>
      </c>
      <c r="I136" s="11">
        <f t="shared" si="3"/>
        <v>9895100</v>
      </c>
      <c r="J136" s="11">
        <f t="shared" si="4"/>
        <v>7157400</v>
      </c>
      <c r="K136" s="11">
        <f t="shared" si="5"/>
        <v>10292400</v>
      </c>
      <c r="L136" s="11">
        <f t="shared" si="6"/>
        <v>350000</v>
      </c>
      <c r="M136" s="11">
        <f t="shared" si="7"/>
        <v>900000</v>
      </c>
      <c r="N136" s="11">
        <f t="shared" si="8"/>
        <v>3080800</v>
      </c>
      <c r="O136" s="11">
        <f t="shared" si="9"/>
        <v>2530800</v>
      </c>
      <c r="P136" s="11">
        <f t="shared" si="10"/>
        <v>3430800</v>
      </c>
      <c r="Q136" s="11">
        <f t="shared" si="11"/>
        <v>3085000</v>
      </c>
      <c r="R136" s="11">
        <f t="shared" si="12"/>
        <v>1600000</v>
      </c>
    </row>
    <row r="137">
      <c r="A137" s="1" t="s">
        <v>5522</v>
      </c>
      <c r="B137" s="8">
        <v>45736.0</v>
      </c>
      <c r="C137" s="1" t="s">
        <v>2156</v>
      </c>
      <c r="D137" s="10">
        <v>1200000.0</v>
      </c>
      <c r="E137" s="12"/>
      <c r="F137" s="1" t="s">
        <v>5523</v>
      </c>
      <c r="G137" s="11">
        <f t="shared" si="1"/>
        <v>36393800</v>
      </c>
      <c r="H137" s="11">
        <f t="shared" si="2"/>
        <v>15006300</v>
      </c>
      <c r="I137" s="11">
        <f t="shared" si="3"/>
        <v>9895100</v>
      </c>
      <c r="J137" s="11">
        <f t="shared" si="4"/>
        <v>8357400</v>
      </c>
      <c r="K137" s="11">
        <f t="shared" si="5"/>
        <v>11492400</v>
      </c>
      <c r="L137" s="11">
        <f t="shared" si="6"/>
        <v>350000</v>
      </c>
      <c r="M137" s="11">
        <f t="shared" si="7"/>
        <v>900000</v>
      </c>
      <c r="N137" s="11">
        <f t="shared" si="8"/>
        <v>3480800</v>
      </c>
      <c r="O137" s="11">
        <f t="shared" si="9"/>
        <v>2930800</v>
      </c>
      <c r="P137" s="11">
        <f t="shared" si="10"/>
        <v>3830800</v>
      </c>
      <c r="Q137" s="11">
        <f t="shared" si="11"/>
        <v>3085000</v>
      </c>
      <c r="R137" s="11">
        <f t="shared" si="12"/>
        <v>1600000</v>
      </c>
    </row>
    <row r="138">
      <c r="A138" s="1" t="s">
        <v>5524</v>
      </c>
      <c r="B138" s="8">
        <v>45736.0</v>
      </c>
      <c r="C138" s="1" t="s">
        <v>6</v>
      </c>
      <c r="D138" s="10">
        <v>20000.0</v>
      </c>
      <c r="E138" s="12"/>
      <c r="F138" s="1" t="s">
        <v>2074</v>
      </c>
      <c r="G138" s="11">
        <f t="shared" si="1"/>
        <v>36413800</v>
      </c>
      <c r="H138" s="11">
        <f t="shared" si="2"/>
        <v>15006300</v>
      </c>
      <c r="I138" s="11">
        <f t="shared" si="3"/>
        <v>9895100</v>
      </c>
      <c r="J138" s="11">
        <f t="shared" si="4"/>
        <v>8377400</v>
      </c>
      <c r="K138" s="11">
        <f t="shared" si="5"/>
        <v>11512400</v>
      </c>
      <c r="L138" s="11">
        <f t="shared" si="6"/>
        <v>350000</v>
      </c>
      <c r="M138" s="11">
        <f t="shared" si="7"/>
        <v>900000</v>
      </c>
      <c r="N138" s="11">
        <f t="shared" si="8"/>
        <v>3487466.667</v>
      </c>
      <c r="O138" s="11">
        <f t="shared" si="9"/>
        <v>2937466.667</v>
      </c>
      <c r="P138" s="11">
        <f t="shared" si="10"/>
        <v>3837466.667</v>
      </c>
      <c r="Q138" s="11">
        <f t="shared" si="11"/>
        <v>3085000</v>
      </c>
      <c r="R138" s="11">
        <f t="shared" si="12"/>
        <v>1600000</v>
      </c>
    </row>
    <row r="139">
      <c r="A139" s="1" t="s">
        <v>5525</v>
      </c>
      <c r="B139" s="8">
        <v>45736.0</v>
      </c>
      <c r="C139" s="1" t="s">
        <v>6</v>
      </c>
      <c r="D139" s="10">
        <v>35000.0</v>
      </c>
      <c r="E139" s="12"/>
      <c r="F139" s="1" t="s">
        <v>5526</v>
      </c>
      <c r="G139" s="11">
        <f t="shared" si="1"/>
        <v>36448800</v>
      </c>
      <c r="H139" s="11">
        <f t="shared" si="2"/>
        <v>15006300</v>
      </c>
      <c r="I139" s="11">
        <f t="shared" si="3"/>
        <v>9895100</v>
      </c>
      <c r="J139" s="11">
        <f t="shared" si="4"/>
        <v>8412400</v>
      </c>
      <c r="K139" s="11">
        <f t="shared" si="5"/>
        <v>11547400</v>
      </c>
      <c r="L139" s="11">
        <f t="shared" si="6"/>
        <v>350000</v>
      </c>
      <c r="M139" s="11">
        <f t="shared" si="7"/>
        <v>900000</v>
      </c>
      <c r="N139" s="11">
        <f t="shared" si="8"/>
        <v>3499133.333</v>
      </c>
      <c r="O139" s="11">
        <f t="shared" si="9"/>
        <v>2949133.333</v>
      </c>
      <c r="P139" s="11">
        <f t="shared" si="10"/>
        <v>3849133.333</v>
      </c>
      <c r="Q139" s="11">
        <f t="shared" si="11"/>
        <v>3085000</v>
      </c>
      <c r="R139" s="11">
        <f t="shared" si="12"/>
        <v>1600000</v>
      </c>
    </row>
    <row r="140">
      <c r="A140" s="1" t="s">
        <v>5527</v>
      </c>
      <c r="B140" s="8">
        <v>45736.0</v>
      </c>
      <c r="C140" s="1" t="s">
        <v>6</v>
      </c>
      <c r="D140" s="10">
        <v>45000.0</v>
      </c>
      <c r="E140" s="12"/>
      <c r="F140" s="1" t="s">
        <v>5528</v>
      </c>
      <c r="G140" s="11">
        <f t="shared" si="1"/>
        <v>36493800</v>
      </c>
      <c r="H140" s="11">
        <f t="shared" si="2"/>
        <v>15006300</v>
      </c>
      <c r="I140" s="11">
        <f t="shared" si="3"/>
        <v>9895100</v>
      </c>
      <c r="J140" s="11">
        <f t="shared" si="4"/>
        <v>8457400</v>
      </c>
      <c r="K140" s="11">
        <f t="shared" si="5"/>
        <v>11592400</v>
      </c>
      <c r="L140" s="11">
        <f t="shared" si="6"/>
        <v>350000</v>
      </c>
      <c r="M140" s="11">
        <f t="shared" si="7"/>
        <v>900000</v>
      </c>
      <c r="N140" s="11">
        <f t="shared" si="8"/>
        <v>3514133.333</v>
      </c>
      <c r="O140" s="11">
        <f t="shared" si="9"/>
        <v>2964133.333</v>
      </c>
      <c r="P140" s="11">
        <f t="shared" si="10"/>
        <v>3864133.333</v>
      </c>
      <c r="Q140" s="11">
        <f t="shared" si="11"/>
        <v>3085000</v>
      </c>
      <c r="R140" s="11">
        <f t="shared" si="12"/>
        <v>1600000</v>
      </c>
    </row>
    <row r="141">
      <c r="A141" s="1" t="s">
        <v>5529</v>
      </c>
      <c r="B141" s="8">
        <v>45736.0</v>
      </c>
      <c r="C141" s="1" t="s">
        <v>6</v>
      </c>
      <c r="D141" s="10">
        <v>180000.0</v>
      </c>
      <c r="E141" s="12"/>
      <c r="F141" s="1" t="s">
        <v>4929</v>
      </c>
      <c r="G141" s="11">
        <f t="shared" si="1"/>
        <v>36673800</v>
      </c>
      <c r="H141" s="11">
        <f t="shared" si="2"/>
        <v>15006300</v>
      </c>
      <c r="I141" s="11">
        <f t="shared" si="3"/>
        <v>9895100</v>
      </c>
      <c r="J141" s="11">
        <f t="shared" si="4"/>
        <v>8637400</v>
      </c>
      <c r="K141" s="11">
        <f t="shared" si="5"/>
        <v>11772400</v>
      </c>
      <c r="L141" s="11">
        <f t="shared" si="6"/>
        <v>350000</v>
      </c>
      <c r="M141" s="11">
        <f t="shared" si="7"/>
        <v>900000</v>
      </c>
      <c r="N141" s="11">
        <f t="shared" si="8"/>
        <v>3574133.333</v>
      </c>
      <c r="O141" s="11">
        <f t="shared" si="9"/>
        <v>3024133.333</v>
      </c>
      <c r="P141" s="11">
        <f t="shared" si="10"/>
        <v>3924133.333</v>
      </c>
      <c r="Q141" s="11">
        <f t="shared" si="11"/>
        <v>3085000</v>
      </c>
      <c r="R141" s="11">
        <f t="shared" si="12"/>
        <v>1600000</v>
      </c>
    </row>
    <row r="142">
      <c r="A142" s="1" t="s">
        <v>5530</v>
      </c>
      <c r="B142" s="8">
        <v>45736.0</v>
      </c>
      <c r="C142" s="1" t="s">
        <v>16</v>
      </c>
      <c r="D142" s="10">
        <v>2.0212E7</v>
      </c>
      <c r="E142" s="12"/>
      <c r="F142" s="1" t="s">
        <v>5531</v>
      </c>
      <c r="G142" s="11">
        <f t="shared" si="1"/>
        <v>36673800</v>
      </c>
      <c r="H142" s="11">
        <f t="shared" si="2"/>
        <v>15006300</v>
      </c>
      <c r="I142" s="11">
        <f t="shared" si="3"/>
        <v>9895100</v>
      </c>
      <c r="J142" s="11">
        <f t="shared" si="4"/>
        <v>28849400</v>
      </c>
      <c r="K142" s="11">
        <f t="shared" si="5"/>
        <v>11772400</v>
      </c>
      <c r="L142" s="11">
        <f t="shared" si="6"/>
        <v>350000</v>
      </c>
      <c r="M142" s="11">
        <f t="shared" si="7"/>
        <v>900000</v>
      </c>
      <c r="N142" s="11">
        <f t="shared" si="8"/>
        <v>3574133.333</v>
      </c>
      <c r="O142" s="11">
        <f t="shared" si="9"/>
        <v>3024133.333</v>
      </c>
      <c r="P142" s="11">
        <f t="shared" si="10"/>
        <v>3924133.333</v>
      </c>
      <c r="Q142" s="11">
        <f t="shared" si="11"/>
        <v>3085000</v>
      </c>
      <c r="R142" s="11">
        <f t="shared" si="12"/>
        <v>1600000</v>
      </c>
    </row>
    <row r="143">
      <c r="A143" s="1" t="s">
        <v>5532</v>
      </c>
      <c r="B143" s="8">
        <v>45736.0</v>
      </c>
      <c r="C143" s="1" t="s">
        <v>25</v>
      </c>
      <c r="D143" s="12"/>
      <c r="E143" s="10">
        <v>2.0212E7</v>
      </c>
      <c r="F143" s="1" t="s">
        <v>5521</v>
      </c>
      <c r="G143" s="11">
        <f t="shared" si="1"/>
        <v>36673800</v>
      </c>
      <c r="H143" s="11">
        <f t="shared" si="2"/>
        <v>35218300</v>
      </c>
      <c r="I143" s="11">
        <f t="shared" si="3"/>
        <v>9895100</v>
      </c>
      <c r="J143" s="11">
        <f t="shared" si="4"/>
        <v>8637400</v>
      </c>
      <c r="K143" s="11">
        <f t="shared" si="5"/>
        <v>-8439600</v>
      </c>
      <c r="L143" s="11">
        <f t="shared" si="6"/>
        <v>350000</v>
      </c>
      <c r="M143" s="11">
        <f t="shared" si="7"/>
        <v>900000</v>
      </c>
      <c r="N143" s="11">
        <f t="shared" si="8"/>
        <v>-3163200</v>
      </c>
      <c r="O143" s="11">
        <f t="shared" si="9"/>
        <v>-3713200</v>
      </c>
      <c r="P143" s="11">
        <f t="shared" si="10"/>
        <v>-2813200</v>
      </c>
      <c r="Q143" s="11">
        <f t="shared" si="11"/>
        <v>3085000</v>
      </c>
      <c r="R143" s="11">
        <f t="shared" si="12"/>
        <v>1600000</v>
      </c>
    </row>
    <row r="144">
      <c r="A144" s="1" t="s">
        <v>5533</v>
      </c>
      <c r="B144" s="8">
        <v>45737.0</v>
      </c>
      <c r="C144" s="1" t="s">
        <v>5315</v>
      </c>
      <c r="D144" s="10">
        <v>3.2081E7</v>
      </c>
      <c r="E144" s="12"/>
      <c r="F144" s="1" t="s">
        <v>5484</v>
      </c>
      <c r="G144" s="11">
        <f t="shared" si="1"/>
        <v>68754800</v>
      </c>
      <c r="H144" s="11">
        <f t="shared" si="2"/>
        <v>35218300</v>
      </c>
      <c r="I144" s="11">
        <f t="shared" si="3"/>
        <v>9895100</v>
      </c>
      <c r="J144" s="11">
        <f t="shared" si="4"/>
        <v>40718400</v>
      </c>
      <c r="K144" s="11">
        <f t="shared" si="5"/>
        <v>23641400</v>
      </c>
      <c r="L144" s="11">
        <f t="shared" si="6"/>
        <v>350000</v>
      </c>
      <c r="M144" s="11">
        <f t="shared" si="7"/>
        <v>900000</v>
      </c>
      <c r="N144" s="11">
        <f t="shared" si="8"/>
        <v>7530466.667</v>
      </c>
      <c r="O144" s="11">
        <f t="shared" si="9"/>
        <v>6980466.667</v>
      </c>
      <c r="P144" s="11">
        <f t="shared" si="10"/>
        <v>7880466.667</v>
      </c>
      <c r="Q144" s="11">
        <f t="shared" si="11"/>
        <v>3085000</v>
      </c>
      <c r="R144" s="11">
        <f t="shared" si="12"/>
        <v>1600000</v>
      </c>
    </row>
    <row r="145">
      <c r="A145" s="1" t="s">
        <v>5534</v>
      </c>
      <c r="B145" s="8">
        <v>45737.0</v>
      </c>
      <c r="C145" s="1" t="s">
        <v>6</v>
      </c>
      <c r="D145" s="10">
        <v>127000.0</v>
      </c>
      <c r="E145" s="12"/>
      <c r="F145" s="1" t="s">
        <v>3723</v>
      </c>
      <c r="G145" s="11">
        <f t="shared" si="1"/>
        <v>68881800</v>
      </c>
      <c r="H145" s="11">
        <f t="shared" si="2"/>
        <v>35218300</v>
      </c>
      <c r="I145" s="11">
        <f t="shared" si="3"/>
        <v>9895100</v>
      </c>
      <c r="J145" s="11">
        <f t="shared" si="4"/>
        <v>40845400</v>
      </c>
      <c r="K145" s="11">
        <f t="shared" si="5"/>
        <v>23768400</v>
      </c>
      <c r="L145" s="11">
        <f t="shared" si="6"/>
        <v>350000</v>
      </c>
      <c r="M145" s="11">
        <f t="shared" si="7"/>
        <v>900000</v>
      </c>
      <c r="N145" s="11">
        <f t="shared" si="8"/>
        <v>7572800</v>
      </c>
      <c r="O145" s="11">
        <f t="shared" si="9"/>
        <v>7022800</v>
      </c>
      <c r="P145" s="11">
        <f t="shared" si="10"/>
        <v>7922800</v>
      </c>
      <c r="Q145" s="11">
        <f t="shared" si="11"/>
        <v>3085000</v>
      </c>
      <c r="R145" s="11">
        <f t="shared" si="12"/>
        <v>1600000</v>
      </c>
    </row>
    <row r="146">
      <c r="A146" s="14" t="s">
        <v>5535</v>
      </c>
      <c r="B146" s="8">
        <v>45737.0</v>
      </c>
      <c r="C146" s="1" t="s">
        <v>6</v>
      </c>
      <c r="D146" s="10">
        <v>250000.0</v>
      </c>
      <c r="E146" s="12"/>
      <c r="F146" s="1" t="s">
        <v>5536</v>
      </c>
      <c r="G146" s="11">
        <f t="shared" si="1"/>
        <v>69131800</v>
      </c>
      <c r="H146" s="11">
        <f t="shared" si="2"/>
        <v>35218300</v>
      </c>
      <c r="I146" s="11">
        <f t="shared" si="3"/>
        <v>9895100</v>
      </c>
      <c r="J146" s="11">
        <f t="shared" si="4"/>
        <v>41095400</v>
      </c>
      <c r="K146" s="11">
        <f t="shared" si="5"/>
        <v>24018400</v>
      </c>
      <c r="L146" s="11">
        <f t="shared" si="6"/>
        <v>350000</v>
      </c>
      <c r="M146" s="11">
        <f t="shared" si="7"/>
        <v>900000</v>
      </c>
      <c r="N146" s="11">
        <f t="shared" si="8"/>
        <v>7656133.333</v>
      </c>
      <c r="O146" s="11">
        <f t="shared" si="9"/>
        <v>7106133.333</v>
      </c>
      <c r="P146" s="11">
        <f t="shared" si="10"/>
        <v>8006133.333</v>
      </c>
      <c r="Q146" s="11">
        <f t="shared" si="11"/>
        <v>3085000</v>
      </c>
      <c r="R146" s="11">
        <f t="shared" si="12"/>
        <v>1600000</v>
      </c>
    </row>
    <row r="147">
      <c r="A147" s="1" t="s">
        <v>5537</v>
      </c>
      <c r="B147" s="8">
        <v>45737.0</v>
      </c>
      <c r="C147" s="1" t="s">
        <v>19</v>
      </c>
      <c r="D147" s="12"/>
      <c r="E147" s="10">
        <v>2.0212E7</v>
      </c>
      <c r="F147" s="1" t="s">
        <v>5538</v>
      </c>
      <c r="G147" s="11">
        <f t="shared" si="1"/>
        <v>69131800</v>
      </c>
      <c r="H147" s="11">
        <f t="shared" si="2"/>
        <v>35218300</v>
      </c>
      <c r="I147" s="11">
        <f t="shared" si="3"/>
        <v>9895100</v>
      </c>
      <c r="J147" s="11">
        <f t="shared" si="4"/>
        <v>20883400</v>
      </c>
      <c r="K147" s="11">
        <f t="shared" si="5"/>
        <v>24018400</v>
      </c>
      <c r="L147" s="11">
        <f t="shared" si="6"/>
        <v>350000</v>
      </c>
      <c r="M147" s="11">
        <f t="shared" si="7"/>
        <v>900000</v>
      </c>
      <c r="N147" s="11">
        <f t="shared" si="8"/>
        <v>7656133.333</v>
      </c>
      <c r="O147" s="11">
        <f t="shared" si="9"/>
        <v>7106133.333</v>
      </c>
      <c r="P147" s="11">
        <f t="shared" si="10"/>
        <v>8006133.333</v>
      </c>
      <c r="Q147" s="11">
        <f t="shared" si="11"/>
        <v>3085000</v>
      </c>
      <c r="R147" s="11">
        <f t="shared" si="12"/>
        <v>1600000</v>
      </c>
    </row>
    <row r="148">
      <c r="A148" s="1" t="s">
        <v>5539</v>
      </c>
      <c r="B148" s="8">
        <v>45737.0</v>
      </c>
      <c r="C148" s="1" t="s">
        <v>34</v>
      </c>
      <c r="D148" s="12"/>
      <c r="E148" s="10">
        <v>1.37968E7</v>
      </c>
      <c r="F148" s="1" t="s">
        <v>5540</v>
      </c>
      <c r="G148" s="11">
        <f t="shared" si="1"/>
        <v>69131800</v>
      </c>
      <c r="H148" s="11">
        <f t="shared" si="2"/>
        <v>35218300</v>
      </c>
      <c r="I148" s="11">
        <f t="shared" si="3"/>
        <v>23691900</v>
      </c>
      <c r="J148" s="11">
        <f t="shared" si="4"/>
        <v>7086600</v>
      </c>
      <c r="K148" s="11">
        <f t="shared" si="5"/>
        <v>10221600</v>
      </c>
      <c r="L148" s="11">
        <f t="shared" si="6"/>
        <v>350000</v>
      </c>
      <c r="M148" s="11">
        <f t="shared" si="7"/>
        <v>900000</v>
      </c>
      <c r="N148" s="11">
        <f t="shared" si="8"/>
        <v>3057200</v>
      </c>
      <c r="O148" s="11">
        <f t="shared" si="9"/>
        <v>2507200</v>
      </c>
      <c r="P148" s="11">
        <f t="shared" si="10"/>
        <v>3407200</v>
      </c>
      <c r="Q148" s="11">
        <f t="shared" si="11"/>
        <v>3085000</v>
      </c>
      <c r="R148" s="11">
        <f t="shared" si="12"/>
        <v>1600000</v>
      </c>
    </row>
    <row r="149">
      <c r="A149" s="1" t="s">
        <v>5541</v>
      </c>
      <c r="B149" s="8">
        <v>45737.0</v>
      </c>
      <c r="C149" s="1" t="s">
        <v>25</v>
      </c>
      <c r="D149" s="12"/>
      <c r="E149" s="10">
        <v>345600.0</v>
      </c>
      <c r="F149" s="1" t="s">
        <v>5542</v>
      </c>
      <c r="G149" s="11">
        <f t="shared" si="1"/>
        <v>69131800</v>
      </c>
      <c r="H149" s="11">
        <f t="shared" si="2"/>
        <v>35563900</v>
      </c>
      <c r="I149" s="11">
        <f t="shared" si="3"/>
        <v>23691900</v>
      </c>
      <c r="J149" s="11">
        <f t="shared" si="4"/>
        <v>6741000</v>
      </c>
      <c r="K149" s="11">
        <f t="shared" si="5"/>
        <v>9876000</v>
      </c>
      <c r="L149" s="11">
        <f t="shared" si="6"/>
        <v>350000</v>
      </c>
      <c r="M149" s="11">
        <f t="shared" si="7"/>
        <v>900000</v>
      </c>
      <c r="N149" s="11">
        <f t="shared" si="8"/>
        <v>2942000</v>
      </c>
      <c r="O149" s="11">
        <f t="shared" si="9"/>
        <v>2392000</v>
      </c>
      <c r="P149" s="11">
        <f t="shared" si="10"/>
        <v>3292000</v>
      </c>
      <c r="Q149" s="11">
        <f t="shared" si="11"/>
        <v>3085000</v>
      </c>
      <c r="R149" s="11">
        <f t="shared" si="12"/>
        <v>1600000</v>
      </c>
    </row>
    <row r="150">
      <c r="A150" s="1" t="s">
        <v>5543</v>
      </c>
      <c r="B150" s="8">
        <v>45737.0</v>
      </c>
      <c r="C150" s="1" t="s">
        <v>25</v>
      </c>
      <c r="D150" s="12"/>
      <c r="E150" s="10">
        <v>503000.0</v>
      </c>
      <c r="F150" s="1" t="s">
        <v>5149</v>
      </c>
      <c r="G150" s="11">
        <f t="shared" si="1"/>
        <v>69131800</v>
      </c>
      <c r="H150" s="11">
        <f t="shared" si="2"/>
        <v>36066900</v>
      </c>
      <c r="I150" s="11">
        <f t="shared" si="3"/>
        <v>23691900</v>
      </c>
      <c r="J150" s="11">
        <f t="shared" si="4"/>
        <v>6238000</v>
      </c>
      <c r="K150" s="11">
        <f t="shared" si="5"/>
        <v>9373000</v>
      </c>
      <c r="L150" s="11">
        <f t="shared" si="6"/>
        <v>350000</v>
      </c>
      <c r="M150" s="11">
        <f t="shared" si="7"/>
        <v>900000</v>
      </c>
      <c r="N150" s="11">
        <f t="shared" si="8"/>
        <v>2774333.333</v>
      </c>
      <c r="O150" s="11">
        <f t="shared" si="9"/>
        <v>2224333.333</v>
      </c>
      <c r="P150" s="11">
        <f t="shared" si="10"/>
        <v>3124333.333</v>
      </c>
      <c r="Q150" s="11">
        <f t="shared" si="11"/>
        <v>3085000</v>
      </c>
      <c r="R150" s="11">
        <f t="shared" si="12"/>
        <v>1600000</v>
      </c>
    </row>
    <row r="151">
      <c r="A151" s="1" t="s">
        <v>5544</v>
      </c>
      <c r="B151" s="8">
        <v>45737.0</v>
      </c>
      <c r="C151" s="1" t="s">
        <v>25</v>
      </c>
      <c r="D151" s="12"/>
      <c r="E151" s="10">
        <v>66000.0</v>
      </c>
      <c r="F151" s="1" t="s">
        <v>5102</v>
      </c>
      <c r="G151" s="11">
        <f t="shared" si="1"/>
        <v>69131800</v>
      </c>
      <c r="H151" s="11">
        <f t="shared" si="2"/>
        <v>36132900</v>
      </c>
      <c r="I151" s="11">
        <f t="shared" si="3"/>
        <v>23691900</v>
      </c>
      <c r="J151" s="11">
        <f t="shared" si="4"/>
        <v>6172000</v>
      </c>
      <c r="K151" s="11">
        <f t="shared" si="5"/>
        <v>9307000</v>
      </c>
      <c r="L151" s="11">
        <f t="shared" si="6"/>
        <v>350000</v>
      </c>
      <c r="M151" s="11">
        <f t="shared" si="7"/>
        <v>900000</v>
      </c>
      <c r="N151" s="11">
        <f t="shared" si="8"/>
        <v>2752333.333</v>
      </c>
      <c r="O151" s="11">
        <f t="shared" si="9"/>
        <v>2202333.333</v>
      </c>
      <c r="P151" s="11">
        <f t="shared" si="10"/>
        <v>3102333.333</v>
      </c>
      <c r="Q151" s="11">
        <f t="shared" si="11"/>
        <v>3085000</v>
      </c>
      <c r="R151" s="11">
        <f t="shared" si="12"/>
        <v>1600000</v>
      </c>
    </row>
    <row r="152">
      <c r="A152" s="1" t="s">
        <v>5545</v>
      </c>
      <c r="B152" s="8">
        <v>45737.0</v>
      </c>
      <c r="C152" s="1" t="s">
        <v>2156</v>
      </c>
      <c r="D152" s="10">
        <v>700000.0</v>
      </c>
      <c r="E152" s="12"/>
      <c r="F152" s="1" t="s">
        <v>5546</v>
      </c>
      <c r="G152" s="11">
        <f t="shared" si="1"/>
        <v>69831800</v>
      </c>
      <c r="H152" s="11">
        <f t="shared" si="2"/>
        <v>36132900</v>
      </c>
      <c r="I152" s="11">
        <f t="shared" si="3"/>
        <v>23691900</v>
      </c>
      <c r="J152" s="11">
        <f t="shared" si="4"/>
        <v>6872000</v>
      </c>
      <c r="K152" s="11">
        <f t="shared" si="5"/>
        <v>10007000</v>
      </c>
      <c r="L152" s="11">
        <f t="shared" si="6"/>
        <v>350000</v>
      </c>
      <c r="M152" s="11">
        <f t="shared" si="7"/>
        <v>900000</v>
      </c>
      <c r="N152" s="11">
        <f t="shared" si="8"/>
        <v>2985666.667</v>
      </c>
      <c r="O152" s="11">
        <f t="shared" si="9"/>
        <v>2435666.667</v>
      </c>
      <c r="P152" s="11">
        <f t="shared" si="10"/>
        <v>3335666.667</v>
      </c>
      <c r="Q152" s="11">
        <f t="shared" si="11"/>
        <v>3085000</v>
      </c>
      <c r="R152" s="11">
        <f t="shared" si="12"/>
        <v>1600000</v>
      </c>
    </row>
    <row r="153">
      <c r="A153" s="1" t="s">
        <v>5547</v>
      </c>
      <c r="B153" s="8">
        <v>45737.0</v>
      </c>
      <c r="C153" s="1" t="s">
        <v>6</v>
      </c>
      <c r="D153" s="10">
        <v>20000.0</v>
      </c>
      <c r="E153" s="12"/>
      <c r="F153" s="1" t="s">
        <v>5548</v>
      </c>
      <c r="G153" s="11">
        <f t="shared" si="1"/>
        <v>69851800</v>
      </c>
      <c r="H153" s="11">
        <f t="shared" si="2"/>
        <v>36132900</v>
      </c>
      <c r="I153" s="11">
        <f t="shared" si="3"/>
        <v>23691900</v>
      </c>
      <c r="J153" s="11">
        <f t="shared" si="4"/>
        <v>6892000</v>
      </c>
      <c r="K153" s="11">
        <f t="shared" si="5"/>
        <v>10027000</v>
      </c>
      <c r="L153" s="11">
        <f t="shared" si="6"/>
        <v>350000</v>
      </c>
      <c r="M153" s="11">
        <f t="shared" si="7"/>
        <v>900000</v>
      </c>
      <c r="N153" s="11">
        <f t="shared" si="8"/>
        <v>2992333.333</v>
      </c>
      <c r="O153" s="11">
        <f t="shared" si="9"/>
        <v>2442333.333</v>
      </c>
      <c r="P153" s="11">
        <f t="shared" si="10"/>
        <v>3342333.333</v>
      </c>
      <c r="Q153" s="11">
        <f t="shared" si="11"/>
        <v>3085000</v>
      </c>
      <c r="R153" s="11">
        <f t="shared" si="12"/>
        <v>1600000</v>
      </c>
    </row>
    <row r="154">
      <c r="A154" s="1" t="s">
        <v>5549</v>
      </c>
      <c r="B154" s="8">
        <v>45737.0</v>
      </c>
      <c r="C154" s="1" t="s">
        <v>6</v>
      </c>
      <c r="D154" s="10">
        <v>29000.0</v>
      </c>
      <c r="E154" s="12"/>
      <c r="F154" s="1" t="s">
        <v>2045</v>
      </c>
      <c r="G154" s="11">
        <f t="shared" si="1"/>
        <v>69880800</v>
      </c>
      <c r="H154" s="11">
        <f t="shared" si="2"/>
        <v>36132900</v>
      </c>
      <c r="I154" s="11">
        <f t="shared" si="3"/>
        <v>23691900</v>
      </c>
      <c r="J154" s="11">
        <f t="shared" si="4"/>
        <v>6921000</v>
      </c>
      <c r="K154" s="11">
        <f t="shared" si="5"/>
        <v>10056000</v>
      </c>
      <c r="L154" s="11">
        <f t="shared" si="6"/>
        <v>350000</v>
      </c>
      <c r="M154" s="11">
        <f t="shared" si="7"/>
        <v>900000</v>
      </c>
      <c r="N154" s="11">
        <f t="shared" si="8"/>
        <v>3002000</v>
      </c>
      <c r="O154" s="11">
        <f t="shared" si="9"/>
        <v>2452000</v>
      </c>
      <c r="P154" s="11">
        <f t="shared" si="10"/>
        <v>3352000</v>
      </c>
      <c r="Q154" s="11">
        <f t="shared" si="11"/>
        <v>3085000</v>
      </c>
      <c r="R154" s="11">
        <f t="shared" si="12"/>
        <v>1600000</v>
      </c>
    </row>
    <row r="155">
      <c r="A155" s="1" t="s">
        <v>5550</v>
      </c>
      <c r="B155" s="8">
        <v>45737.0</v>
      </c>
      <c r="C155" s="1" t="s">
        <v>6</v>
      </c>
      <c r="D155" s="10">
        <v>2000500.0</v>
      </c>
      <c r="E155" s="12"/>
      <c r="F155" s="1" t="s">
        <v>1990</v>
      </c>
      <c r="G155" s="11">
        <f t="shared" si="1"/>
        <v>71881300</v>
      </c>
      <c r="H155" s="11">
        <f t="shared" si="2"/>
        <v>36132900</v>
      </c>
      <c r="I155" s="11">
        <f t="shared" si="3"/>
        <v>23691900</v>
      </c>
      <c r="J155" s="11">
        <f t="shared" si="4"/>
        <v>8921500</v>
      </c>
      <c r="K155" s="11">
        <f t="shared" si="5"/>
        <v>12056500</v>
      </c>
      <c r="L155" s="11">
        <f t="shared" si="6"/>
        <v>350000</v>
      </c>
      <c r="M155" s="11">
        <f t="shared" si="7"/>
        <v>900000</v>
      </c>
      <c r="N155" s="11">
        <f t="shared" si="8"/>
        <v>3668833.333</v>
      </c>
      <c r="O155" s="11">
        <f t="shared" si="9"/>
        <v>3118833.333</v>
      </c>
      <c r="P155" s="11">
        <f t="shared" si="10"/>
        <v>4018833.333</v>
      </c>
      <c r="Q155" s="11">
        <f t="shared" si="11"/>
        <v>3085000</v>
      </c>
      <c r="R155" s="11">
        <f t="shared" si="12"/>
        <v>1600000</v>
      </c>
    </row>
    <row r="156">
      <c r="A156" s="1" t="s">
        <v>5551</v>
      </c>
      <c r="B156" s="8">
        <v>45737.0</v>
      </c>
      <c r="C156" s="1" t="s">
        <v>6</v>
      </c>
      <c r="D156" s="10">
        <v>90000.0</v>
      </c>
      <c r="E156" s="12"/>
      <c r="F156" s="1" t="s">
        <v>5552</v>
      </c>
      <c r="G156" s="11">
        <f t="shared" si="1"/>
        <v>71971300</v>
      </c>
      <c r="H156" s="11">
        <f t="shared" si="2"/>
        <v>36132900</v>
      </c>
      <c r="I156" s="11">
        <f t="shared" si="3"/>
        <v>23691900</v>
      </c>
      <c r="J156" s="11">
        <f t="shared" si="4"/>
        <v>9011500</v>
      </c>
      <c r="K156" s="11">
        <f t="shared" si="5"/>
        <v>12146500</v>
      </c>
      <c r="L156" s="11">
        <f t="shared" si="6"/>
        <v>350000</v>
      </c>
      <c r="M156" s="11">
        <f t="shared" si="7"/>
        <v>900000</v>
      </c>
      <c r="N156" s="11">
        <f t="shared" si="8"/>
        <v>3698833.333</v>
      </c>
      <c r="O156" s="11">
        <f t="shared" si="9"/>
        <v>3148833.333</v>
      </c>
      <c r="P156" s="11">
        <f t="shared" si="10"/>
        <v>4048833.333</v>
      </c>
      <c r="Q156" s="11">
        <f t="shared" si="11"/>
        <v>3085000</v>
      </c>
      <c r="R156" s="11">
        <f t="shared" si="12"/>
        <v>1600000</v>
      </c>
    </row>
    <row r="157">
      <c r="A157" s="1" t="s">
        <v>5553</v>
      </c>
      <c r="B157" s="8">
        <v>45737.0</v>
      </c>
      <c r="C157" s="1" t="s">
        <v>25</v>
      </c>
      <c r="D157" s="12"/>
      <c r="E157" s="10">
        <v>92000.0</v>
      </c>
      <c r="F157" s="1" t="s">
        <v>5554</v>
      </c>
      <c r="G157" s="11">
        <f t="shared" si="1"/>
        <v>71971300</v>
      </c>
      <c r="H157" s="11">
        <f t="shared" si="2"/>
        <v>36224900</v>
      </c>
      <c r="I157" s="11">
        <f t="shared" si="3"/>
        <v>23691900</v>
      </c>
      <c r="J157" s="11">
        <f t="shared" si="4"/>
        <v>8919500</v>
      </c>
      <c r="K157" s="11">
        <f t="shared" si="5"/>
        <v>12054500</v>
      </c>
      <c r="L157" s="11">
        <f t="shared" si="6"/>
        <v>350000</v>
      </c>
      <c r="M157" s="11">
        <f t="shared" si="7"/>
        <v>900000</v>
      </c>
      <c r="N157" s="11">
        <f t="shared" si="8"/>
        <v>3668166.667</v>
      </c>
      <c r="O157" s="11">
        <f t="shared" si="9"/>
        <v>3118166.667</v>
      </c>
      <c r="P157" s="11">
        <f t="shared" si="10"/>
        <v>4018166.667</v>
      </c>
      <c r="Q157" s="11">
        <f t="shared" si="11"/>
        <v>3085000</v>
      </c>
      <c r="R157" s="11">
        <f t="shared" si="12"/>
        <v>1600000</v>
      </c>
    </row>
    <row r="158">
      <c r="A158" s="1" t="s">
        <v>5555</v>
      </c>
      <c r="B158" s="8">
        <v>45737.0</v>
      </c>
      <c r="C158" s="1" t="s">
        <v>25</v>
      </c>
      <c r="D158" s="12"/>
      <c r="E158" s="10">
        <v>66000.0</v>
      </c>
      <c r="F158" s="1" t="s">
        <v>5102</v>
      </c>
      <c r="G158" s="11">
        <f t="shared" si="1"/>
        <v>71971300</v>
      </c>
      <c r="H158" s="11">
        <f t="shared" si="2"/>
        <v>36290900</v>
      </c>
      <c r="I158" s="11">
        <f t="shared" si="3"/>
        <v>23691900</v>
      </c>
      <c r="J158" s="11">
        <f t="shared" si="4"/>
        <v>8853500</v>
      </c>
      <c r="K158" s="11">
        <f t="shared" si="5"/>
        <v>11988500</v>
      </c>
      <c r="L158" s="11">
        <f t="shared" si="6"/>
        <v>350000</v>
      </c>
      <c r="M158" s="11">
        <f t="shared" si="7"/>
        <v>900000</v>
      </c>
      <c r="N158" s="11">
        <f t="shared" si="8"/>
        <v>3646166.667</v>
      </c>
      <c r="O158" s="11">
        <f t="shared" si="9"/>
        <v>3096166.667</v>
      </c>
      <c r="P158" s="11">
        <f t="shared" si="10"/>
        <v>3996166.667</v>
      </c>
      <c r="Q158" s="11">
        <f t="shared" si="11"/>
        <v>3085000</v>
      </c>
      <c r="R158" s="11">
        <f t="shared" si="12"/>
        <v>1600000</v>
      </c>
    </row>
    <row r="159">
      <c r="A159" s="1" t="s">
        <v>5556</v>
      </c>
      <c r="B159" s="8">
        <v>45737.0</v>
      </c>
      <c r="C159" s="1" t="s">
        <v>25</v>
      </c>
      <c r="D159" s="12"/>
      <c r="E159" s="10">
        <v>10000.0</v>
      </c>
      <c r="F159" s="1" t="s">
        <v>5557</v>
      </c>
      <c r="G159" s="11">
        <f t="shared" si="1"/>
        <v>71971300</v>
      </c>
      <c r="H159" s="11">
        <f t="shared" si="2"/>
        <v>36300900</v>
      </c>
      <c r="I159" s="11">
        <f t="shared" si="3"/>
        <v>23691900</v>
      </c>
      <c r="J159" s="11">
        <f t="shared" si="4"/>
        <v>8843500</v>
      </c>
      <c r="K159" s="11">
        <f t="shared" si="5"/>
        <v>11978500</v>
      </c>
      <c r="L159" s="11">
        <f t="shared" si="6"/>
        <v>350000</v>
      </c>
      <c r="M159" s="11">
        <f t="shared" si="7"/>
        <v>900000</v>
      </c>
      <c r="N159" s="11">
        <f t="shared" si="8"/>
        <v>3642833.333</v>
      </c>
      <c r="O159" s="11">
        <f t="shared" si="9"/>
        <v>3092833.333</v>
      </c>
      <c r="P159" s="11">
        <f t="shared" si="10"/>
        <v>3992833.333</v>
      </c>
      <c r="Q159" s="11">
        <f t="shared" si="11"/>
        <v>3085000</v>
      </c>
      <c r="R159" s="11">
        <f t="shared" si="12"/>
        <v>1600000</v>
      </c>
    </row>
    <row r="160">
      <c r="A160" s="1" t="s">
        <v>5558</v>
      </c>
      <c r="B160" s="8">
        <v>45737.0</v>
      </c>
      <c r="C160" s="1" t="s">
        <v>6</v>
      </c>
      <c r="D160" s="10">
        <v>315000.0</v>
      </c>
      <c r="E160" s="12"/>
      <c r="F160" s="1" t="s">
        <v>2443</v>
      </c>
      <c r="G160" s="11">
        <f t="shared" si="1"/>
        <v>72286300</v>
      </c>
      <c r="H160" s="11">
        <f t="shared" si="2"/>
        <v>36300900</v>
      </c>
      <c r="I160" s="11">
        <f t="shared" si="3"/>
        <v>23691900</v>
      </c>
      <c r="J160" s="11">
        <f t="shared" si="4"/>
        <v>9158500</v>
      </c>
      <c r="K160" s="11">
        <f t="shared" si="5"/>
        <v>12293500</v>
      </c>
      <c r="L160" s="11">
        <f t="shared" si="6"/>
        <v>350000</v>
      </c>
      <c r="M160" s="11">
        <f t="shared" si="7"/>
        <v>900000</v>
      </c>
      <c r="N160" s="11">
        <f t="shared" si="8"/>
        <v>3747833.333</v>
      </c>
      <c r="O160" s="11">
        <f t="shared" si="9"/>
        <v>3197833.333</v>
      </c>
      <c r="P160" s="11">
        <f t="shared" si="10"/>
        <v>4097833.333</v>
      </c>
      <c r="Q160" s="11">
        <f t="shared" si="11"/>
        <v>3085000</v>
      </c>
      <c r="R160" s="11">
        <f t="shared" si="12"/>
        <v>1600000</v>
      </c>
    </row>
    <row r="161">
      <c r="A161" s="1" t="s">
        <v>5559</v>
      </c>
      <c r="B161" s="8">
        <v>45737.0</v>
      </c>
      <c r="C161" s="1" t="s">
        <v>25</v>
      </c>
      <c r="D161" s="12"/>
      <c r="E161" s="10">
        <v>15000.0</v>
      </c>
      <c r="F161" s="1" t="s">
        <v>5560</v>
      </c>
      <c r="G161" s="11">
        <f t="shared" si="1"/>
        <v>72286300</v>
      </c>
      <c r="H161" s="11">
        <f t="shared" si="2"/>
        <v>36315900</v>
      </c>
      <c r="I161" s="11">
        <f t="shared" si="3"/>
        <v>23691900</v>
      </c>
      <c r="J161" s="11">
        <f t="shared" si="4"/>
        <v>9143500</v>
      </c>
      <c r="K161" s="11">
        <f t="shared" si="5"/>
        <v>12278500</v>
      </c>
      <c r="L161" s="11">
        <f t="shared" si="6"/>
        <v>350000</v>
      </c>
      <c r="M161" s="11">
        <f t="shared" si="7"/>
        <v>900000</v>
      </c>
      <c r="N161" s="11">
        <f t="shared" si="8"/>
        <v>3742833.333</v>
      </c>
      <c r="O161" s="11">
        <f t="shared" si="9"/>
        <v>3192833.333</v>
      </c>
      <c r="P161" s="11">
        <f t="shared" si="10"/>
        <v>4092833.333</v>
      </c>
      <c r="Q161" s="11">
        <f t="shared" si="11"/>
        <v>3085000</v>
      </c>
      <c r="R161" s="11">
        <f t="shared" si="12"/>
        <v>1600000</v>
      </c>
    </row>
    <row r="162">
      <c r="A162" s="1" t="s">
        <v>5561</v>
      </c>
      <c r="B162" s="8">
        <v>45738.0</v>
      </c>
      <c r="C162" s="1" t="s">
        <v>5315</v>
      </c>
      <c r="D162" s="10">
        <v>60000.0</v>
      </c>
      <c r="E162" s="12"/>
      <c r="F162" s="1" t="s">
        <v>5562</v>
      </c>
      <c r="G162" s="11">
        <f t="shared" si="1"/>
        <v>72346300</v>
      </c>
      <c r="H162" s="11">
        <f t="shared" si="2"/>
        <v>36315900</v>
      </c>
      <c r="I162" s="11">
        <f t="shared" si="3"/>
        <v>23691900</v>
      </c>
      <c r="J162" s="11">
        <f t="shared" si="4"/>
        <v>9203500</v>
      </c>
      <c r="K162" s="11">
        <f t="shared" si="5"/>
        <v>12338500</v>
      </c>
      <c r="L162" s="11">
        <f t="shared" si="6"/>
        <v>350000</v>
      </c>
      <c r="M162" s="11">
        <f t="shared" si="7"/>
        <v>900000</v>
      </c>
      <c r="N162" s="11">
        <f t="shared" si="8"/>
        <v>3762833.333</v>
      </c>
      <c r="O162" s="11">
        <f t="shared" si="9"/>
        <v>3212833.333</v>
      </c>
      <c r="P162" s="11">
        <f t="shared" si="10"/>
        <v>4112833.333</v>
      </c>
      <c r="Q162" s="11">
        <f t="shared" si="11"/>
        <v>3085000</v>
      </c>
      <c r="R162" s="11">
        <f t="shared" si="12"/>
        <v>1600000</v>
      </c>
    </row>
    <row r="163">
      <c r="A163" s="1" t="s">
        <v>5563</v>
      </c>
      <c r="B163" s="8">
        <v>45738.0</v>
      </c>
      <c r="C163" s="1" t="s">
        <v>1969</v>
      </c>
      <c r="D163" s="10">
        <v>480000.0</v>
      </c>
      <c r="E163" s="12"/>
      <c r="F163" s="1" t="s">
        <v>5564</v>
      </c>
      <c r="G163" s="11">
        <f t="shared" si="1"/>
        <v>72826300</v>
      </c>
      <c r="H163" s="11">
        <f t="shared" si="2"/>
        <v>36315900</v>
      </c>
      <c r="I163" s="11">
        <f t="shared" si="3"/>
        <v>23691900</v>
      </c>
      <c r="J163" s="11">
        <f t="shared" si="4"/>
        <v>9683500</v>
      </c>
      <c r="K163" s="11">
        <f t="shared" si="5"/>
        <v>12818500</v>
      </c>
      <c r="L163" s="11">
        <f t="shared" si="6"/>
        <v>350000</v>
      </c>
      <c r="M163" s="11">
        <f t="shared" si="7"/>
        <v>900000</v>
      </c>
      <c r="N163" s="11">
        <f t="shared" si="8"/>
        <v>3922833.333</v>
      </c>
      <c r="O163" s="11">
        <f t="shared" si="9"/>
        <v>3372833.333</v>
      </c>
      <c r="P163" s="11">
        <f t="shared" si="10"/>
        <v>4272833.333</v>
      </c>
      <c r="Q163" s="11">
        <f t="shared" si="11"/>
        <v>3085000</v>
      </c>
      <c r="R163" s="11">
        <f t="shared" si="12"/>
        <v>1600000</v>
      </c>
    </row>
    <row r="164">
      <c r="A164" s="1" t="s">
        <v>5565</v>
      </c>
      <c r="B164" s="8">
        <v>45738.0</v>
      </c>
      <c r="C164" s="1" t="s">
        <v>6</v>
      </c>
      <c r="D164" s="10">
        <v>612000.0</v>
      </c>
      <c r="E164" s="12"/>
      <c r="F164" s="1" t="s">
        <v>1990</v>
      </c>
      <c r="G164" s="11">
        <f t="shared" si="1"/>
        <v>73438300</v>
      </c>
      <c r="H164" s="11">
        <f t="shared" si="2"/>
        <v>36315900</v>
      </c>
      <c r="I164" s="11">
        <f t="shared" si="3"/>
        <v>23691900</v>
      </c>
      <c r="J164" s="11">
        <f t="shared" si="4"/>
        <v>10295500</v>
      </c>
      <c r="K164" s="11">
        <f t="shared" si="5"/>
        <v>13430500</v>
      </c>
      <c r="L164" s="11">
        <f t="shared" si="6"/>
        <v>350000</v>
      </c>
      <c r="M164" s="11">
        <f t="shared" si="7"/>
        <v>900000</v>
      </c>
      <c r="N164" s="11">
        <f t="shared" si="8"/>
        <v>4126833.333</v>
      </c>
      <c r="O164" s="11">
        <f t="shared" si="9"/>
        <v>3576833.333</v>
      </c>
      <c r="P164" s="11">
        <f t="shared" si="10"/>
        <v>4476833.333</v>
      </c>
      <c r="Q164" s="11">
        <f t="shared" si="11"/>
        <v>3085000</v>
      </c>
      <c r="R164" s="11">
        <f t="shared" si="12"/>
        <v>1600000</v>
      </c>
    </row>
    <row r="165">
      <c r="A165" s="1" t="s">
        <v>5566</v>
      </c>
      <c r="B165" s="8">
        <v>45738.0</v>
      </c>
      <c r="C165" s="1" t="s">
        <v>6</v>
      </c>
      <c r="D165" s="10">
        <v>1045000.0</v>
      </c>
      <c r="E165" s="12"/>
      <c r="F165" s="1" t="s">
        <v>4624</v>
      </c>
      <c r="G165" s="11">
        <f t="shared" si="1"/>
        <v>74483300</v>
      </c>
      <c r="H165" s="11">
        <f t="shared" si="2"/>
        <v>36315900</v>
      </c>
      <c r="I165" s="11">
        <f t="shared" si="3"/>
        <v>23691900</v>
      </c>
      <c r="J165" s="11">
        <f t="shared" si="4"/>
        <v>11340500</v>
      </c>
      <c r="K165" s="11">
        <f t="shared" si="5"/>
        <v>14475500</v>
      </c>
      <c r="L165" s="11">
        <f t="shared" si="6"/>
        <v>350000</v>
      </c>
      <c r="M165" s="11">
        <f t="shared" si="7"/>
        <v>900000</v>
      </c>
      <c r="N165" s="11">
        <f t="shared" si="8"/>
        <v>4475166.667</v>
      </c>
      <c r="O165" s="11">
        <f t="shared" si="9"/>
        <v>3925166.667</v>
      </c>
      <c r="P165" s="11">
        <f t="shared" si="10"/>
        <v>4825166.667</v>
      </c>
      <c r="Q165" s="11">
        <f t="shared" ref="Q165:Q206" si="13">IF(AND(NOT(ISERROR(SEARCH("Cahaya", F165))), OR(C165="INVESTOR", C165="BIAYA")), IF(ROW()=2, IF(D165, -D165, E165), IF(D165, Q164-D165, Q164+E165)), IF(ROW()=2, 0, Q164))</f>
        <v>3085000</v>
      </c>
      <c r="R165" s="11">
        <f t="shared" ref="R165:R206" si="14">IF(AND(NOT(ISERROR(SEARCH("Rizal", F165))), OR(C165="INVESTOR", C165="BIAYA")), IF(ROW()=2, IF(D165, -D165, E165), IF(D165, R164-D165, R164+E165)), IF(ROW()=2, 0, R164))</f>
        <v>1600000</v>
      </c>
    </row>
    <row r="166">
      <c r="A166" s="1" t="s">
        <v>5567</v>
      </c>
      <c r="B166" s="8">
        <v>45738.0</v>
      </c>
      <c r="C166" s="1" t="s">
        <v>2156</v>
      </c>
      <c r="D166" s="10">
        <v>75000.0</v>
      </c>
      <c r="E166" s="12"/>
      <c r="F166" s="1" t="s">
        <v>5568</v>
      </c>
      <c r="G166" s="11">
        <f t="shared" si="1"/>
        <v>74558300</v>
      </c>
      <c r="H166" s="11">
        <f t="shared" si="2"/>
        <v>36315900</v>
      </c>
      <c r="I166" s="11">
        <f t="shared" si="3"/>
        <v>23691900</v>
      </c>
      <c r="J166" s="11">
        <f t="shared" si="4"/>
        <v>11415500</v>
      </c>
      <c r="K166" s="11">
        <f t="shared" si="5"/>
        <v>14550500</v>
      </c>
      <c r="L166" s="11">
        <f t="shared" si="6"/>
        <v>350000</v>
      </c>
      <c r="M166" s="11">
        <f t="shared" si="7"/>
        <v>900000</v>
      </c>
      <c r="N166" s="11">
        <f t="shared" si="8"/>
        <v>4500166.667</v>
      </c>
      <c r="O166" s="11">
        <f t="shared" si="9"/>
        <v>3950166.667</v>
      </c>
      <c r="P166" s="11">
        <f t="shared" si="10"/>
        <v>4850166.667</v>
      </c>
      <c r="Q166" s="11">
        <f t="shared" si="13"/>
        <v>3085000</v>
      </c>
      <c r="R166" s="11">
        <f t="shared" si="14"/>
        <v>1600000</v>
      </c>
    </row>
    <row r="167">
      <c r="A167" s="1" t="s">
        <v>5569</v>
      </c>
      <c r="B167" s="8">
        <v>45738.0</v>
      </c>
      <c r="C167" s="1" t="s">
        <v>25</v>
      </c>
      <c r="D167" s="12"/>
      <c r="E167" s="10">
        <v>1650000.0</v>
      </c>
      <c r="F167" s="1" t="s">
        <v>5570</v>
      </c>
      <c r="G167" s="11">
        <f t="shared" si="1"/>
        <v>74558300</v>
      </c>
      <c r="H167" s="11">
        <f t="shared" si="2"/>
        <v>37965900</v>
      </c>
      <c r="I167" s="11">
        <f t="shared" si="3"/>
        <v>23691900</v>
      </c>
      <c r="J167" s="11">
        <f t="shared" si="4"/>
        <v>9765500</v>
      </c>
      <c r="K167" s="11">
        <f t="shared" si="5"/>
        <v>12900500</v>
      </c>
      <c r="L167" s="11">
        <f t="shared" si="6"/>
        <v>350000</v>
      </c>
      <c r="M167" s="11">
        <f t="shared" si="7"/>
        <v>900000</v>
      </c>
      <c r="N167" s="11">
        <f t="shared" si="8"/>
        <v>3950166.667</v>
      </c>
      <c r="O167" s="11">
        <f t="shared" si="9"/>
        <v>3400166.667</v>
      </c>
      <c r="P167" s="11">
        <f t="shared" si="10"/>
        <v>4300166.667</v>
      </c>
      <c r="Q167" s="11">
        <f t="shared" si="13"/>
        <v>3085000</v>
      </c>
      <c r="R167" s="11">
        <f t="shared" si="14"/>
        <v>1600000</v>
      </c>
    </row>
    <row r="168">
      <c r="A168" s="1" t="s">
        <v>5571</v>
      </c>
      <c r="B168" s="8">
        <v>45738.0</v>
      </c>
      <c r="C168" s="1" t="s">
        <v>25</v>
      </c>
      <c r="D168" s="12"/>
      <c r="E168" s="10">
        <v>380000.0</v>
      </c>
      <c r="F168" s="1" t="s">
        <v>5572</v>
      </c>
      <c r="G168" s="11">
        <f t="shared" si="1"/>
        <v>74558300</v>
      </c>
      <c r="H168" s="11">
        <f t="shared" si="2"/>
        <v>38345900</v>
      </c>
      <c r="I168" s="11">
        <f t="shared" si="3"/>
        <v>23691900</v>
      </c>
      <c r="J168" s="11">
        <f t="shared" si="4"/>
        <v>9385500</v>
      </c>
      <c r="K168" s="11">
        <f t="shared" si="5"/>
        <v>12520500</v>
      </c>
      <c r="L168" s="11">
        <f t="shared" si="6"/>
        <v>350000</v>
      </c>
      <c r="M168" s="11">
        <f t="shared" si="7"/>
        <v>900000</v>
      </c>
      <c r="N168" s="11">
        <f t="shared" si="8"/>
        <v>3823500</v>
      </c>
      <c r="O168" s="11">
        <f t="shared" si="9"/>
        <v>3273500</v>
      </c>
      <c r="P168" s="11">
        <f t="shared" si="10"/>
        <v>4173500</v>
      </c>
      <c r="Q168" s="11">
        <f t="shared" si="13"/>
        <v>3085000</v>
      </c>
      <c r="R168" s="11">
        <f t="shared" si="14"/>
        <v>1600000</v>
      </c>
    </row>
    <row r="169">
      <c r="A169" s="1" t="s">
        <v>5573</v>
      </c>
      <c r="B169" s="8">
        <v>45738.0</v>
      </c>
      <c r="C169" s="1" t="s">
        <v>1969</v>
      </c>
      <c r="D169" s="10">
        <v>320000.0</v>
      </c>
      <c r="E169" s="12"/>
      <c r="F169" s="1" t="s">
        <v>5574</v>
      </c>
      <c r="G169" s="11">
        <f t="shared" si="1"/>
        <v>74878300</v>
      </c>
      <c r="H169" s="11">
        <f t="shared" si="2"/>
        <v>38345900</v>
      </c>
      <c r="I169" s="11">
        <f t="shared" si="3"/>
        <v>23691900</v>
      </c>
      <c r="J169" s="11">
        <f t="shared" si="4"/>
        <v>9705500</v>
      </c>
      <c r="K169" s="11">
        <f t="shared" si="5"/>
        <v>12840500</v>
      </c>
      <c r="L169" s="11">
        <f t="shared" si="6"/>
        <v>350000</v>
      </c>
      <c r="M169" s="11">
        <f t="shared" si="7"/>
        <v>900000</v>
      </c>
      <c r="N169" s="11">
        <f t="shared" si="8"/>
        <v>3930166.667</v>
      </c>
      <c r="O169" s="11">
        <f t="shared" si="9"/>
        <v>3380166.667</v>
      </c>
      <c r="P169" s="11">
        <f t="shared" si="10"/>
        <v>4280166.667</v>
      </c>
      <c r="Q169" s="11">
        <f t="shared" si="13"/>
        <v>3085000</v>
      </c>
      <c r="R169" s="11">
        <f t="shared" si="14"/>
        <v>1600000</v>
      </c>
    </row>
    <row r="170">
      <c r="A170" s="1" t="s">
        <v>5575</v>
      </c>
      <c r="B170" s="8">
        <v>45738.0</v>
      </c>
      <c r="C170" s="1" t="s">
        <v>1969</v>
      </c>
      <c r="D170" s="10">
        <v>248000.0</v>
      </c>
      <c r="E170" s="12"/>
      <c r="F170" s="1" t="s">
        <v>5576</v>
      </c>
      <c r="G170" s="11">
        <f t="shared" si="1"/>
        <v>75126300</v>
      </c>
      <c r="H170" s="11">
        <f t="shared" si="2"/>
        <v>38345900</v>
      </c>
      <c r="I170" s="11">
        <f t="shared" si="3"/>
        <v>23691900</v>
      </c>
      <c r="J170" s="11">
        <f t="shared" si="4"/>
        <v>9953500</v>
      </c>
      <c r="K170" s="11">
        <f t="shared" si="5"/>
        <v>13088500</v>
      </c>
      <c r="L170" s="11">
        <f t="shared" si="6"/>
        <v>350000</v>
      </c>
      <c r="M170" s="11">
        <f t="shared" si="7"/>
        <v>900000</v>
      </c>
      <c r="N170" s="11">
        <f t="shared" si="8"/>
        <v>4012833.333</v>
      </c>
      <c r="O170" s="11">
        <f t="shared" si="9"/>
        <v>3462833.333</v>
      </c>
      <c r="P170" s="11">
        <f t="shared" si="10"/>
        <v>4362833.333</v>
      </c>
      <c r="Q170" s="11">
        <f t="shared" si="13"/>
        <v>3085000</v>
      </c>
      <c r="R170" s="11">
        <f t="shared" si="14"/>
        <v>1600000</v>
      </c>
    </row>
    <row r="171">
      <c r="A171" s="1" t="s">
        <v>5577</v>
      </c>
      <c r="B171" s="8">
        <v>45738.0</v>
      </c>
      <c r="C171" s="1" t="s">
        <v>25</v>
      </c>
      <c r="D171" s="12"/>
      <c r="E171" s="10">
        <v>210000.0</v>
      </c>
      <c r="F171" s="1" t="s">
        <v>5578</v>
      </c>
      <c r="G171" s="11">
        <f t="shared" si="1"/>
        <v>75126300</v>
      </c>
      <c r="H171" s="11">
        <f t="shared" si="2"/>
        <v>38555900</v>
      </c>
      <c r="I171" s="11">
        <f t="shared" si="3"/>
        <v>23691900</v>
      </c>
      <c r="J171" s="11">
        <f t="shared" si="4"/>
        <v>9743500</v>
      </c>
      <c r="K171" s="11">
        <f t="shared" si="5"/>
        <v>12878500</v>
      </c>
      <c r="L171" s="11">
        <f t="shared" si="6"/>
        <v>350000</v>
      </c>
      <c r="M171" s="11">
        <f t="shared" si="7"/>
        <v>900000</v>
      </c>
      <c r="N171" s="11">
        <f t="shared" si="8"/>
        <v>3942833.333</v>
      </c>
      <c r="O171" s="11">
        <f t="shared" si="9"/>
        <v>3392833.333</v>
      </c>
      <c r="P171" s="11">
        <f t="shared" si="10"/>
        <v>4292833.333</v>
      </c>
      <c r="Q171" s="11">
        <f t="shared" si="13"/>
        <v>3085000</v>
      </c>
      <c r="R171" s="11">
        <f t="shared" si="14"/>
        <v>1600000</v>
      </c>
    </row>
    <row r="172">
      <c r="A172" s="1" t="s">
        <v>5579</v>
      </c>
      <c r="B172" s="8">
        <v>45738.0</v>
      </c>
      <c r="C172" s="1" t="s">
        <v>1969</v>
      </c>
      <c r="D172" s="10">
        <v>500000.0</v>
      </c>
      <c r="E172" s="10"/>
      <c r="F172" s="1" t="s">
        <v>5580</v>
      </c>
      <c r="G172" s="11">
        <f t="shared" si="1"/>
        <v>75626300</v>
      </c>
      <c r="H172" s="11">
        <f t="shared" si="2"/>
        <v>38555900</v>
      </c>
      <c r="I172" s="11">
        <f t="shared" si="3"/>
        <v>23691900</v>
      </c>
      <c r="J172" s="11">
        <f t="shared" si="4"/>
        <v>10243500</v>
      </c>
      <c r="K172" s="11">
        <f t="shared" si="5"/>
        <v>13378500</v>
      </c>
      <c r="L172" s="11">
        <f t="shared" si="6"/>
        <v>350000</v>
      </c>
      <c r="M172" s="11">
        <f t="shared" si="7"/>
        <v>900000</v>
      </c>
      <c r="N172" s="11">
        <f t="shared" si="8"/>
        <v>4109500</v>
      </c>
      <c r="O172" s="11">
        <f t="shared" si="9"/>
        <v>3559500</v>
      </c>
      <c r="P172" s="11">
        <f t="shared" si="10"/>
        <v>4459500</v>
      </c>
      <c r="Q172" s="11">
        <f t="shared" si="13"/>
        <v>3085000</v>
      </c>
      <c r="R172" s="11">
        <f t="shared" si="14"/>
        <v>1600000</v>
      </c>
    </row>
    <row r="173">
      <c r="A173" s="1" t="s">
        <v>5581</v>
      </c>
      <c r="B173" s="8">
        <v>45738.0</v>
      </c>
      <c r="C173" s="1" t="s">
        <v>25</v>
      </c>
      <c r="D173" s="12"/>
      <c r="E173" s="10">
        <v>140000.0</v>
      </c>
      <c r="F173" s="1" t="s">
        <v>5582</v>
      </c>
      <c r="G173" s="11">
        <f t="shared" si="1"/>
        <v>75626300</v>
      </c>
      <c r="H173" s="11">
        <f t="shared" si="2"/>
        <v>38695900</v>
      </c>
      <c r="I173" s="11">
        <f t="shared" si="3"/>
        <v>23691900</v>
      </c>
      <c r="J173" s="11">
        <f t="shared" si="4"/>
        <v>10103500</v>
      </c>
      <c r="K173" s="11">
        <f t="shared" si="5"/>
        <v>13238500</v>
      </c>
      <c r="L173" s="11">
        <f t="shared" si="6"/>
        <v>350000</v>
      </c>
      <c r="M173" s="11">
        <f t="shared" si="7"/>
        <v>900000</v>
      </c>
      <c r="N173" s="11">
        <f t="shared" si="8"/>
        <v>4062833.333</v>
      </c>
      <c r="O173" s="11">
        <f t="shared" si="9"/>
        <v>3512833.333</v>
      </c>
      <c r="P173" s="11">
        <f t="shared" si="10"/>
        <v>4412833.333</v>
      </c>
      <c r="Q173" s="11">
        <f t="shared" si="13"/>
        <v>3085000</v>
      </c>
      <c r="R173" s="11">
        <f t="shared" si="14"/>
        <v>1600000</v>
      </c>
    </row>
    <row r="174">
      <c r="A174" s="1" t="s">
        <v>5583</v>
      </c>
      <c r="B174" s="8">
        <v>45738.0</v>
      </c>
      <c r="C174" s="1" t="s">
        <v>16</v>
      </c>
      <c r="D174" s="10">
        <v>285000.0</v>
      </c>
      <c r="E174" s="12"/>
      <c r="F174" s="1" t="s">
        <v>5080</v>
      </c>
      <c r="G174" s="11">
        <f t="shared" si="1"/>
        <v>75626300</v>
      </c>
      <c r="H174" s="11">
        <f t="shared" si="2"/>
        <v>38695900</v>
      </c>
      <c r="I174" s="11">
        <f t="shared" si="3"/>
        <v>23691900</v>
      </c>
      <c r="J174" s="11">
        <f t="shared" si="4"/>
        <v>10388500</v>
      </c>
      <c r="K174" s="11">
        <f t="shared" si="5"/>
        <v>13238500</v>
      </c>
      <c r="L174" s="11">
        <f t="shared" si="6"/>
        <v>350000</v>
      </c>
      <c r="M174" s="11">
        <f t="shared" si="7"/>
        <v>900000</v>
      </c>
      <c r="N174" s="11">
        <f t="shared" si="8"/>
        <v>4062833.333</v>
      </c>
      <c r="O174" s="11">
        <f t="shared" si="9"/>
        <v>3512833.333</v>
      </c>
      <c r="P174" s="11">
        <f t="shared" si="10"/>
        <v>4412833.333</v>
      </c>
      <c r="Q174" s="11">
        <f t="shared" si="13"/>
        <v>3085000</v>
      </c>
      <c r="R174" s="11">
        <f t="shared" si="14"/>
        <v>1600000</v>
      </c>
    </row>
    <row r="175">
      <c r="A175" s="1" t="s">
        <v>5584</v>
      </c>
      <c r="B175" s="8">
        <v>45740.0</v>
      </c>
      <c r="C175" s="1" t="s">
        <v>19</v>
      </c>
      <c r="D175" s="12"/>
      <c r="E175" s="10">
        <v>200000.0</v>
      </c>
      <c r="F175" s="1" t="s">
        <v>5585</v>
      </c>
      <c r="G175" s="11">
        <f t="shared" si="1"/>
        <v>75626300</v>
      </c>
      <c r="H175" s="11">
        <f t="shared" si="2"/>
        <v>38695900</v>
      </c>
      <c r="I175" s="11">
        <f t="shared" si="3"/>
        <v>23691900</v>
      </c>
      <c r="J175" s="11">
        <f t="shared" si="4"/>
        <v>10188500</v>
      </c>
      <c r="K175" s="11">
        <f t="shared" si="5"/>
        <v>13238500</v>
      </c>
      <c r="L175" s="11">
        <f t="shared" si="6"/>
        <v>350000</v>
      </c>
      <c r="M175" s="11">
        <f t="shared" si="7"/>
        <v>900000</v>
      </c>
      <c r="N175" s="11">
        <f t="shared" si="8"/>
        <v>4062833.333</v>
      </c>
      <c r="O175" s="11">
        <f t="shared" si="9"/>
        <v>3512833.333</v>
      </c>
      <c r="P175" s="11">
        <f t="shared" si="10"/>
        <v>4412833.333</v>
      </c>
      <c r="Q175" s="11">
        <f t="shared" si="13"/>
        <v>3285000</v>
      </c>
      <c r="R175" s="11">
        <f t="shared" si="14"/>
        <v>1600000</v>
      </c>
    </row>
    <row r="176">
      <c r="A176" s="1" t="s">
        <v>5586</v>
      </c>
      <c r="B176" s="8">
        <v>45740.0</v>
      </c>
      <c r="C176" s="1" t="s">
        <v>25</v>
      </c>
      <c r="D176" s="12"/>
      <c r="E176" s="10">
        <v>540000.0</v>
      </c>
      <c r="F176" s="1" t="s">
        <v>5102</v>
      </c>
      <c r="G176" s="11">
        <f t="shared" si="1"/>
        <v>75626300</v>
      </c>
      <c r="H176" s="11">
        <f t="shared" si="2"/>
        <v>39235900</v>
      </c>
      <c r="I176" s="11">
        <f t="shared" si="3"/>
        <v>23691900</v>
      </c>
      <c r="J176" s="11">
        <f t="shared" si="4"/>
        <v>9648500</v>
      </c>
      <c r="K176" s="11">
        <f t="shared" si="5"/>
        <v>12698500</v>
      </c>
      <c r="L176" s="11">
        <f t="shared" si="6"/>
        <v>350000</v>
      </c>
      <c r="M176" s="11">
        <f t="shared" si="7"/>
        <v>900000</v>
      </c>
      <c r="N176" s="11">
        <f t="shared" si="8"/>
        <v>3882833.333</v>
      </c>
      <c r="O176" s="11">
        <f t="shared" si="9"/>
        <v>3332833.333</v>
      </c>
      <c r="P176" s="11">
        <f t="shared" si="10"/>
        <v>4232833.333</v>
      </c>
      <c r="Q176" s="11">
        <f t="shared" si="13"/>
        <v>3285000</v>
      </c>
      <c r="R176" s="11">
        <f t="shared" si="14"/>
        <v>1600000</v>
      </c>
    </row>
    <row r="177">
      <c r="A177" s="1" t="s">
        <v>5587</v>
      </c>
      <c r="B177" s="8">
        <v>45740.0</v>
      </c>
      <c r="C177" s="1" t="s">
        <v>25</v>
      </c>
      <c r="D177" s="12"/>
      <c r="E177" s="10">
        <v>45200.0</v>
      </c>
      <c r="F177" s="1" t="s">
        <v>5588</v>
      </c>
      <c r="G177" s="11">
        <f t="shared" si="1"/>
        <v>75626300</v>
      </c>
      <c r="H177" s="11">
        <f t="shared" si="2"/>
        <v>39281100</v>
      </c>
      <c r="I177" s="11">
        <f t="shared" si="3"/>
        <v>23691900</v>
      </c>
      <c r="J177" s="11">
        <f t="shared" si="4"/>
        <v>9603300</v>
      </c>
      <c r="K177" s="11">
        <f t="shared" si="5"/>
        <v>12653300</v>
      </c>
      <c r="L177" s="11">
        <f t="shared" si="6"/>
        <v>350000</v>
      </c>
      <c r="M177" s="11">
        <f t="shared" si="7"/>
        <v>900000</v>
      </c>
      <c r="N177" s="11">
        <f t="shared" si="8"/>
        <v>3867766.667</v>
      </c>
      <c r="O177" s="11">
        <f t="shared" si="9"/>
        <v>3317766.667</v>
      </c>
      <c r="P177" s="11">
        <f t="shared" si="10"/>
        <v>4217766.667</v>
      </c>
      <c r="Q177" s="11">
        <f t="shared" si="13"/>
        <v>3285000</v>
      </c>
      <c r="R177" s="11">
        <f t="shared" si="14"/>
        <v>1600000</v>
      </c>
    </row>
    <row r="178">
      <c r="A178" s="14" t="s">
        <v>5589</v>
      </c>
      <c r="B178" s="8">
        <v>45740.0</v>
      </c>
      <c r="C178" s="1" t="s">
        <v>25</v>
      </c>
      <c r="D178" s="12"/>
      <c r="E178" s="10">
        <v>1228000.0</v>
      </c>
      <c r="F178" s="1" t="s">
        <v>5590</v>
      </c>
      <c r="G178" s="11">
        <f t="shared" si="1"/>
        <v>75626300</v>
      </c>
      <c r="H178" s="11">
        <f t="shared" si="2"/>
        <v>40509100</v>
      </c>
      <c r="I178" s="11">
        <f t="shared" si="3"/>
        <v>23691900</v>
      </c>
      <c r="J178" s="11">
        <f t="shared" si="4"/>
        <v>8375300</v>
      </c>
      <c r="K178" s="11">
        <f t="shared" si="5"/>
        <v>11425300</v>
      </c>
      <c r="L178" s="11">
        <f t="shared" si="6"/>
        <v>350000</v>
      </c>
      <c r="M178" s="11">
        <f t="shared" si="7"/>
        <v>900000</v>
      </c>
      <c r="N178" s="11">
        <f t="shared" si="8"/>
        <v>3458433.333</v>
      </c>
      <c r="O178" s="11">
        <f t="shared" si="9"/>
        <v>2908433.333</v>
      </c>
      <c r="P178" s="11">
        <f t="shared" si="10"/>
        <v>3808433.333</v>
      </c>
      <c r="Q178" s="11">
        <f t="shared" si="13"/>
        <v>3285000</v>
      </c>
      <c r="R178" s="11">
        <f t="shared" si="14"/>
        <v>1600000</v>
      </c>
    </row>
    <row r="179">
      <c r="A179" s="1" t="s">
        <v>5591</v>
      </c>
      <c r="B179" s="8">
        <v>45740.0</v>
      </c>
      <c r="C179" s="1" t="s">
        <v>1969</v>
      </c>
      <c r="D179" s="10">
        <v>400000.0</v>
      </c>
      <c r="E179" s="12"/>
      <c r="F179" s="1" t="s">
        <v>5592</v>
      </c>
      <c r="G179" s="11">
        <f t="shared" si="1"/>
        <v>76026300</v>
      </c>
      <c r="H179" s="11">
        <f t="shared" si="2"/>
        <v>40509100</v>
      </c>
      <c r="I179" s="11">
        <f t="shared" si="3"/>
        <v>23691900</v>
      </c>
      <c r="J179" s="11">
        <f t="shared" si="4"/>
        <v>8775300</v>
      </c>
      <c r="K179" s="11">
        <f t="shared" si="5"/>
        <v>11825300</v>
      </c>
      <c r="L179" s="11">
        <f t="shared" si="6"/>
        <v>350000</v>
      </c>
      <c r="M179" s="11">
        <f t="shared" si="7"/>
        <v>900000</v>
      </c>
      <c r="N179" s="11">
        <f t="shared" si="8"/>
        <v>3591766.667</v>
      </c>
      <c r="O179" s="11">
        <f t="shared" si="9"/>
        <v>3041766.667</v>
      </c>
      <c r="P179" s="11">
        <f t="shared" si="10"/>
        <v>3941766.667</v>
      </c>
      <c r="Q179" s="11">
        <f t="shared" si="13"/>
        <v>3285000</v>
      </c>
      <c r="R179" s="11">
        <f t="shared" si="14"/>
        <v>1600000</v>
      </c>
    </row>
    <row r="180">
      <c r="A180" s="1" t="s">
        <v>5593</v>
      </c>
      <c r="B180" s="8">
        <v>45741.0</v>
      </c>
      <c r="C180" s="1" t="s">
        <v>5315</v>
      </c>
      <c r="D180" s="10">
        <v>75000.0</v>
      </c>
      <c r="E180" s="12"/>
      <c r="F180" s="1" t="s">
        <v>5594</v>
      </c>
      <c r="G180" s="11">
        <f t="shared" si="1"/>
        <v>76101300</v>
      </c>
      <c r="H180" s="11">
        <f t="shared" si="2"/>
        <v>40509100</v>
      </c>
      <c r="I180" s="11">
        <f t="shared" si="3"/>
        <v>23691900</v>
      </c>
      <c r="J180" s="11">
        <f t="shared" si="4"/>
        <v>8850300</v>
      </c>
      <c r="K180" s="11">
        <f t="shared" si="5"/>
        <v>11900300</v>
      </c>
      <c r="L180" s="11">
        <f t="shared" si="6"/>
        <v>350000</v>
      </c>
      <c r="M180" s="11">
        <f t="shared" si="7"/>
        <v>900000</v>
      </c>
      <c r="N180" s="11">
        <f t="shared" si="8"/>
        <v>3616766.667</v>
      </c>
      <c r="O180" s="11">
        <f t="shared" si="9"/>
        <v>3066766.667</v>
      </c>
      <c r="P180" s="11">
        <f t="shared" si="10"/>
        <v>3966766.667</v>
      </c>
      <c r="Q180" s="11">
        <f t="shared" si="13"/>
        <v>3285000</v>
      </c>
      <c r="R180" s="11">
        <f t="shared" si="14"/>
        <v>1600000</v>
      </c>
    </row>
    <row r="181">
      <c r="A181" s="1" t="s">
        <v>5595</v>
      </c>
      <c r="B181" s="8">
        <v>45741.0</v>
      </c>
      <c r="C181" s="1" t="s">
        <v>5315</v>
      </c>
      <c r="D181" s="10">
        <v>127500.0</v>
      </c>
      <c r="E181" s="12"/>
      <c r="F181" s="1" t="s">
        <v>1990</v>
      </c>
      <c r="G181" s="11">
        <f t="shared" si="1"/>
        <v>76228800</v>
      </c>
      <c r="H181" s="11">
        <f t="shared" si="2"/>
        <v>40509100</v>
      </c>
      <c r="I181" s="11">
        <f t="shared" si="3"/>
        <v>23691900</v>
      </c>
      <c r="J181" s="11">
        <f t="shared" si="4"/>
        <v>8977800</v>
      </c>
      <c r="K181" s="11">
        <f t="shared" si="5"/>
        <v>12027800</v>
      </c>
      <c r="L181" s="11">
        <f t="shared" si="6"/>
        <v>350000</v>
      </c>
      <c r="M181" s="11">
        <f t="shared" si="7"/>
        <v>900000</v>
      </c>
      <c r="N181" s="11">
        <f t="shared" si="8"/>
        <v>3659266.667</v>
      </c>
      <c r="O181" s="11">
        <f t="shared" si="9"/>
        <v>3109266.667</v>
      </c>
      <c r="P181" s="11">
        <f t="shared" si="10"/>
        <v>4009266.667</v>
      </c>
      <c r="Q181" s="11">
        <f t="shared" si="13"/>
        <v>3285000</v>
      </c>
      <c r="R181" s="11">
        <f t="shared" si="14"/>
        <v>1600000</v>
      </c>
    </row>
    <row r="182">
      <c r="A182" s="1" t="s">
        <v>5596</v>
      </c>
      <c r="B182" s="8">
        <v>45741.0</v>
      </c>
      <c r="C182" s="1" t="s">
        <v>25</v>
      </c>
      <c r="D182" s="12"/>
      <c r="E182" s="10">
        <v>289000.0</v>
      </c>
      <c r="F182" s="1" t="s">
        <v>5102</v>
      </c>
      <c r="G182" s="11">
        <f t="shared" si="1"/>
        <v>76228800</v>
      </c>
      <c r="H182" s="11">
        <f t="shared" si="2"/>
        <v>40798100</v>
      </c>
      <c r="I182" s="11">
        <f t="shared" si="3"/>
        <v>23691900</v>
      </c>
      <c r="J182" s="11">
        <f t="shared" si="4"/>
        <v>8688800</v>
      </c>
      <c r="K182" s="11">
        <f t="shared" si="5"/>
        <v>11738800</v>
      </c>
      <c r="L182" s="11">
        <f t="shared" si="6"/>
        <v>350000</v>
      </c>
      <c r="M182" s="11">
        <f t="shared" si="7"/>
        <v>900000</v>
      </c>
      <c r="N182" s="11">
        <f t="shared" si="8"/>
        <v>3562933.333</v>
      </c>
      <c r="O182" s="11">
        <f t="shared" si="9"/>
        <v>3012933.333</v>
      </c>
      <c r="P182" s="11">
        <f t="shared" si="10"/>
        <v>3912933.333</v>
      </c>
      <c r="Q182" s="11">
        <f t="shared" si="13"/>
        <v>3285000</v>
      </c>
      <c r="R182" s="11">
        <f t="shared" si="14"/>
        <v>1600000</v>
      </c>
    </row>
    <row r="183">
      <c r="A183" s="1" t="s">
        <v>5597</v>
      </c>
      <c r="B183" s="8">
        <v>45741.0</v>
      </c>
      <c r="C183" s="1" t="s">
        <v>5315</v>
      </c>
      <c r="D183" s="10">
        <v>9573620.0</v>
      </c>
      <c r="E183" s="12"/>
      <c r="F183" s="1" t="s">
        <v>5484</v>
      </c>
      <c r="G183" s="11">
        <f t="shared" si="1"/>
        <v>85802420</v>
      </c>
      <c r="H183" s="11">
        <f t="shared" si="2"/>
        <v>40798100</v>
      </c>
      <c r="I183" s="11">
        <f t="shared" si="3"/>
        <v>23691900</v>
      </c>
      <c r="J183" s="11">
        <f t="shared" si="4"/>
        <v>18262420</v>
      </c>
      <c r="K183" s="11">
        <f t="shared" si="5"/>
        <v>21312420</v>
      </c>
      <c r="L183" s="11">
        <f t="shared" si="6"/>
        <v>350000</v>
      </c>
      <c r="M183" s="11">
        <f t="shared" si="7"/>
        <v>900000</v>
      </c>
      <c r="N183" s="11">
        <f t="shared" si="8"/>
        <v>6754140</v>
      </c>
      <c r="O183" s="11">
        <f t="shared" si="9"/>
        <v>6204140</v>
      </c>
      <c r="P183" s="11">
        <f t="shared" si="10"/>
        <v>7104140</v>
      </c>
      <c r="Q183" s="11">
        <f t="shared" si="13"/>
        <v>3285000</v>
      </c>
      <c r="R183" s="11">
        <f t="shared" si="14"/>
        <v>1600000</v>
      </c>
    </row>
    <row r="184">
      <c r="A184" s="1" t="s">
        <v>5598</v>
      </c>
      <c r="B184" s="8">
        <v>45741.0</v>
      </c>
      <c r="C184" s="1" t="s">
        <v>1969</v>
      </c>
      <c r="D184" s="10">
        <v>20000.0</v>
      </c>
      <c r="E184" s="12"/>
      <c r="F184" s="1" t="s">
        <v>5576</v>
      </c>
      <c r="G184" s="11">
        <f t="shared" si="1"/>
        <v>85822420</v>
      </c>
      <c r="H184" s="11">
        <f t="shared" si="2"/>
        <v>40798100</v>
      </c>
      <c r="I184" s="11">
        <f t="shared" si="3"/>
        <v>23691900</v>
      </c>
      <c r="J184" s="11">
        <f t="shared" si="4"/>
        <v>18282420</v>
      </c>
      <c r="K184" s="11">
        <f t="shared" si="5"/>
        <v>21332420</v>
      </c>
      <c r="L184" s="11">
        <f t="shared" si="6"/>
        <v>350000</v>
      </c>
      <c r="M184" s="11">
        <f t="shared" si="7"/>
        <v>900000</v>
      </c>
      <c r="N184" s="11">
        <f t="shared" si="8"/>
        <v>6760806.667</v>
      </c>
      <c r="O184" s="11">
        <f t="shared" si="9"/>
        <v>6210806.667</v>
      </c>
      <c r="P184" s="11">
        <f t="shared" si="10"/>
        <v>7110806.667</v>
      </c>
      <c r="Q184" s="11">
        <f t="shared" si="13"/>
        <v>3285000</v>
      </c>
      <c r="R184" s="11">
        <f t="shared" si="14"/>
        <v>1600000</v>
      </c>
    </row>
    <row r="185">
      <c r="A185" s="1" t="s">
        <v>5599</v>
      </c>
      <c r="B185" s="8">
        <v>45741.0</v>
      </c>
      <c r="C185" s="1" t="s">
        <v>5315</v>
      </c>
      <c r="D185" s="10">
        <v>300000.0</v>
      </c>
      <c r="E185" s="12"/>
      <c r="F185" s="1" t="s">
        <v>3239</v>
      </c>
      <c r="G185" s="11">
        <f t="shared" si="1"/>
        <v>86122420</v>
      </c>
      <c r="H185" s="11">
        <f t="shared" si="2"/>
        <v>40798100</v>
      </c>
      <c r="I185" s="11">
        <f t="shared" si="3"/>
        <v>23691900</v>
      </c>
      <c r="J185" s="11">
        <f t="shared" si="4"/>
        <v>18582420</v>
      </c>
      <c r="K185" s="11">
        <f t="shared" si="5"/>
        <v>21632420</v>
      </c>
      <c r="L185" s="11">
        <f t="shared" si="6"/>
        <v>350000</v>
      </c>
      <c r="M185" s="11">
        <f t="shared" si="7"/>
        <v>900000</v>
      </c>
      <c r="N185" s="11">
        <f t="shared" si="8"/>
        <v>6860806.667</v>
      </c>
      <c r="O185" s="11">
        <f t="shared" si="9"/>
        <v>6310806.667</v>
      </c>
      <c r="P185" s="11">
        <f t="shared" si="10"/>
        <v>7210806.667</v>
      </c>
      <c r="Q185" s="11">
        <f t="shared" si="13"/>
        <v>3285000</v>
      </c>
      <c r="R185" s="11">
        <f t="shared" si="14"/>
        <v>1600000</v>
      </c>
    </row>
    <row r="186">
      <c r="A186" s="1" t="s">
        <v>5600</v>
      </c>
      <c r="B186" s="8">
        <v>45741.0</v>
      </c>
      <c r="C186" s="1" t="s">
        <v>5315</v>
      </c>
      <c r="D186" s="10">
        <v>600000.0</v>
      </c>
      <c r="E186" s="12"/>
      <c r="F186" s="1" t="s">
        <v>5601</v>
      </c>
      <c r="G186" s="11">
        <f t="shared" si="1"/>
        <v>86722420</v>
      </c>
      <c r="H186" s="11">
        <f t="shared" si="2"/>
        <v>40798100</v>
      </c>
      <c r="I186" s="11">
        <f t="shared" si="3"/>
        <v>23691900</v>
      </c>
      <c r="J186" s="11">
        <f t="shared" si="4"/>
        <v>19182420</v>
      </c>
      <c r="K186" s="11">
        <f t="shared" si="5"/>
        <v>22232420</v>
      </c>
      <c r="L186" s="11">
        <f t="shared" si="6"/>
        <v>350000</v>
      </c>
      <c r="M186" s="11">
        <f t="shared" si="7"/>
        <v>900000</v>
      </c>
      <c r="N186" s="11">
        <f t="shared" si="8"/>
        <v>7060806.667</v>
      </c>
      <c r="O186" s="11">
        <f t="shared" si="9"/>
        <v>6510806.667</v>
      </c>
      <c r="P186" s="11">
        <f t="shared" si="10"/>
        <v>7410806.667</v>
      </c>
      <c r="Q186" s="11">
        <f t="shared" si="13"/>
        <v>3285000</v>
      </c>
      <c r="R186" s="11">
        <f t="shared" si="14"/>
        <v>1600000</v>
      </c>
    </row>
    <row r="187">
      <c r="A187" s="1" t="s">
        <v>5602</v>
      </c>
      <c r="B187" s="8">
        <v>45741.0</v>
      </c>
      <c r="C187" s="1" t="s">
        <v>2156</v>
      </c>
      <c r="D187" s="10">
        <v>2000000.0</v>
      </c>
      <c r="E187" s="12"/>
      <c r="F187" s="1" t="s">
        <v>5603</v>
      </c>
      <c r="G187" s="11">
        <f t="shared" si="1"/>
        <v>88722420</v>
      </c>
      <c r="H187" s="11">
        <f t="shared" si="2"/>
        <v>40798100</v>
      </c>
      <c r="I187" s="11">
        <f t="shared" si="3"/>
        <v>23691900</v>
      </c>
      <c r="J187" s="11">
        <f t="shared" si="4"/>
        <v>21182420</v>
      </c>
      <c r="K187" s="11">
        <f t="shared" si="5"/>
        <v>24232420</v>
      </c>
      <c r="L187" s="11">
        <f t="shared" si="6"/>
        <v>350000</v>
      </c>
      <c r="M187" s="11">
        <f t="shared" si="7"/>
        <v>900000</v>
      </c>
      <c r="N187" s="11">
        <f t="shared" si="8"/>
        <v>7727473.333</v>
      </c>
      <c r="O187" s="11">
        <f t="shared" si="9"/>
        <v>7177473.333</v>
      </c>
      <c r="P187" s="11">
        <f t="shared" si="10"/>
        <v>8077473.333</v>
      </c>
      <c r="Q187" s="11">
        <f t="shared" si="13"/>
        <v>3285000</v>
      </c>
      <c r="R187" s="11">
        <f t="shared" si="14"/>
        <v>1600000</v>
      </c>
    </row>
    <row r="188">
      <c r="A188" s="1" t="s">
        <v>5604</v>
      </c>
      <c r="B188" s="8">
        <v>45742.0</v>
      </c>
      <c r="C188" s="1" t="s">
        <v>1982</v>
      </c>
      <c r="D188" s="12"/>
      <c r="E188" s="10">
        <v>300000.0</v>
      </c>
      <c r="F188" s="1" t="s">
        <v>5605</v>
      </c>
      <c r="G188" s="11">
        <f t="shared" si="1"/>
        <v>88722420</v>
      </c>
      <c r="H188" s="11">
        <f t="shared" si="2"/>
        <v>40798100</v>
      </c>
      <c r="I188" s="11">
        <f t="shared" si="3"/>
        <v>23691900</v>
      </c>
      <c r="J188" s="11">
        <f t="shared" si="4"/>
        <v>20882420</v>
      </c>
      <c r="K188" s="11">
        <f t="shared" si="5"/>
        <v>24232420</v>
      </c>
      <c r="L188" s="11">
        <f t="shared" si="6"/>
        <v>650000</v>
      </c>
      <c r="M188" s="11">
        <f t="shared" si="7"/>
        <v>900000</v>
      </c>
      <c r="N188" s="11">
        <f t="shared" si="8"/>
        <v>7427473.333</v>
      </c>
      <c r="O188" s="11">
        <f t="shared" si="9"/>
        <v>7177473.333</v>
      </c>
      <c r="P188" s="11">
        <f t="shared" si="10"/>
        <v>8077473.333</v>
      </c>
      <c r="Q188" s="11">
        <f t="shared" si="13"/>
        <v>3285000</v>
      </c>
      <c r="R188" s="11">
        <f t="shared" si="14"/>
        <v>1600000</v>
      </c>
    </row>
    <row r="189">
      <c r="A189" s="1" t="s">
        <v>5606</v>
      </c>
      <c r="B189" s="8">
        <v>45742.0</v>
      </c>
      <c r="C189" s="1" t="s">
        <v>25</v>
      </c>
      <c r="D189" s="12"/>
      <c r="E189" s="10">
        <v>54000.0</v>
      </c>
      <c r="F189" s="1" t="s">
        <v>5607</v>
      </c>
      <c r="G189" s="11">
        <f t="shared" si="1"/>
        <v>88722420</v>
      </c>
      <c r="H189" s="11">
        <f t="shared" si="2"/>
        <v>40852100</v>
      </c>
      <c r="I189" s="11">
        <f t="shared" si="3"/>
        <v>23691900</v>
      </c>
      <c r="J189" s="11">
        <f t="shared" si="4"/>
        <v>20828420</v>
      </c>
      <c r="K189" s="11">
        <f t="shared" si="5"/>
        <v>24178420</v>
      </c>
      <c r="L189" s="11">
        <f t="shared" si="6"/>
        <v>650000</v>
      </c>
      <c r="M189" s="11">
        <f t="shared" si="7"/>
        <v>900000</v>
      </c>
      <c r="N189" s="11">
        <f t="shared" si="8"/>
        <v>7409473.333</v>
      </c>
      <c r="O189" s="11">
        <f t="shared" si="9"/>
        <v>7159473.333</v>
      </c>
      <c r="P189" s="11">
        <f t="shared" si="10"/>
        <v>8059473.333</v>
      </c>
      <c r="Q189" s="11">
        <f t="shared" si="13"/>
        <v>3285000</v>
      </c>
      <c r="R189" s="11">
        <f t="shared" si="14"/>
        <v>1600000</v>
      </c>
    </row>
    <row r="190">
      <c r="A190" s="1" t="s">
        <v>5608</v>
      </c>
      <c r="B190" s="8">
        <v>45742.0</v>
      </c>
      <c r="C190" s="1" t="s">
        <v>25</v>
      </c>
      <c r="D190" s="12"/>
      <c r="E190" s="10">
        <v>24000.0</v>
      </c>
      <c r="F190" s="1" t="s">
        <v>5554</v>
      </c>
      <c r="G190" s="11">
        <f t="shared" si="1"/>
        <v>88722420</v>
      </c>
      <c r="H190" s="11">
        <f t="shared" si="2"/>
        <v>40876100</v>
      </c>
      <c r="I190" s="11">
        <f t="shared" si="3"/>
        <v>23691900</v>
      </c>
      <c r="J190" s="11">
        <f t="shared" si="4"/>
        <v>20804420</v>
      </c>
      <c r="K190" s="11">
        <f t="shared" si="5"/>
        <v>24154420</v>
      </c>
      <c r="L190" s="11">
        <f t="shared" si="6"/>
        <v>650000</v>
      </c>
      <c r="M190" s="11">
        <f t="shared" si="7"/>
        <v>900000</v>
      </c>
      <c r="N190" s="11">
        <f t="shared" si="8"/>
        <v>7401473.333</v>
      </c>
      <c r="O190" s="11">
        <f t="shared" si="9"/>
        <v>7151473.333</v>
      </c>
      <c r="P190" s="11">
        <f t="shared" si="10"/>
        <v>8051473.333</v>
      </c>
      <c r="Q190" s="11">
        <f t="shared" si="13"/>
        <v>3285000</v>
      </c>
      <c r="R190" s="11">
        <f t="shared" si="14"/>
        <v>1600000</v>
      </c>
    </row>
    <row r="191">
      <c r="A191" s="1" t="s">
        <v>5609</v>
      </c>
      <c r="B191" s="8">
        <v>45742.0</v>
      </c>
      <c r="C191" s="1" t="s">
        <v>25</v>
      </c>
      <c r="D191" s="12"/>
      <c r="E191" s="10">
        <v>27000.0</v>
      </c>
      <c r="F191" s="1" t="s">
        <v>4255</v>
      </c>
      <c r="G191" s="11">
        <f t="shared" si="1"/>
        <v>88722420</v>
      </c>
      <c r="H191" s="11">
        <f t="shared" si="2"/>
        <v>40903100</v>
      </c>
      <c r="I191" s="11">
        <f t="shared" si="3"/>
        <v>23691900</v>
      </c>
      <c r="J191" s="11">
        <f t="shared" si="4"/>
        <v>20777420</v>
      </c>
      <c r="K191" s="11">
        <f t="shared" si="5"/>
        <v>24127420</v>
      </c>
      <c r="L191" s="11">
        <f t="shared" si="6"/>
        <v>650000</v>
      </c>
      <c r="M191" s="11">
        <f t="shared" si="7"/>
        <v>900000</v>
      </c>
      <c r="N191" s="11">
        <f t="shared" si="8"/>
        <v>7392473.333</v>
      </c>
      <c r="O191" s="11">
        <f t="shared" si="9"/>
        <v>7142473.333</v>
      </c>
      <c r="P191" s="11">
        <f t="shared" si="10"/>
        <v>8042473.333</v>
      </c>
      <c r="Q191" s="11">
        <f t="shared" si="13"/>
        <v>3285000</v>
      </c>
      <c r="R191" s="11">
        <f t="shared" si="14"/>
        <v>1600000</v>
      </c>
    </row>
    <row r="192">
      <c r="A192" s="1" t="s">
        <v>5610</v>
      </c>
      <c r="B192" s="8">
        <v>45742.0</v>
      </c>
      <c r="C192" s="1" t="s">
        <v>25</v>
      </c>
      <c r="D192" s="12"/>
      <c r="E192" s="10">
        <v>39000.0</v>
      </c>
      <c r="F192" s="1" t="s">
        <v>999</v>
      </c>
      <c r="G192" s="11">
        <f t="shared" si="1"/>
        <v>88722420</v>
      </c>
      <c r="H192" s="11">
        <f t="shared" si="2"/>
        <v>40942100</v>
      </c>
      <c r="I192" s="11">
        <f t="shared" si="3"/>
        <v>23691900</v>
      </c>
      <c r="J192" s="11">
        <f t="shared" si="4"/>
        <v>20738420</v>
      </c>
      <c r="K192" s="11">
        <f t="shared" si="5"/>
        <v>24088420</v>
      </c>
      <c r="L192" s="11">
        <f t="shared" si="6"/>
        <v>650000</v>
      </c>
      <c r="M192" s="11">
        <f t="shared" si="7"/>
        <v>900000</v>
      </c>
      <c r="N192" s="11">
        <f t="shared" si="8"/>
        <v>7379473.333</v>
      </c>
      <c r="O192" s="11">
        <f t="shared" si="9"/>
        <v>7129473.333</v>
      </c>
      <c r="P192" s="11">
        <f t="shared" si="10"/>
        <v>8029473.333</v>
      </c>
      <c r="Q192" s="11">
        <f t="shared" si="13"/>
        <v>3285000</v>
      </c>
      <c r="R192" s="11">
        <f t="shared" si="14"/>
        <v>1600000</v>
      </c>
    </row>
    <row r="193">
      <c r="A193" s="1" t="s">
        <v>5611</v>
      </c>
      <c r="B193" s="8">
        <v>45742.0</v>
      </c>
      <c r="C193" s="1" t="s">
        <v>25</v>
      </c>
      <c r="D193" s="12"/>
      <c r="E193" s="10">
        <v>1612300.0</v>
      </c>
      <c r="F193" s="1" t="s">
        <v>5612</v>
      </c>
      <c r="G193" s="11">
        <f t="shared" si="1"/>
        <v>88722420</v>
      </c>
      <c r="H193" s="11">
        <f t="shared" si="2"/>
        <v>42554400</v>
      </c>
      <c r="I193" s="11">
        <f t="shared" si="3"/>
        <v>23691900</v>
      </c>
      <c r="J193" s="11">
        <f t="shared" si="4"/>
        <v>19126120</v>
      </c>
      <c r="K193" s="11">
        <f t="shared" si="5"/>
        <v>22476120</v>
      </c>
      <c r="L193" s="11">
        <f t="shared" si="6"/>
        <v>650000</v>
      </c>
      <c r="M193" s="11">
        <f t="shared" si="7"/>
        <v>900000</v>
      </c>
      <c r="N193" s="11">
        <f t="shared" si="8"/>
        <v>6842040</v>
      </c>
      <c r="O193" s="11">
        <f t="shared" si="9"/>
        <v>6592040</v>
      </c>
      <c r="P193" s="11">
        <f t="shared" si="10"/>
        <v>7492040</v>
      </c>
      <c r="Q193" s="11">
        <f t="shared" si="13"/>
        <v>3285000</v>
      </c>
      <c r="R193" s="11">
        <f t="shared" si="14"/>
        <v>1600000</v>
      </c>
    </row>
    <row r="194">
      <c r="A194" s="1" t="s">
        <v>5613</v>
      </c>
      <c r="B194" s="8">
        <v>45742.0</v>
      </c>
      <c r="C194" s="1" t="s">
        <v>25</v>
      </c>
      <c r="D194" s="12"/>
      <c r="E194" s="10">
        <v>920000.0</v>
      </c>
      <c r="F194" s="1" t="s">
        <v>5614</v>
      </c>
      <c r="G194" s="11">
        <f t="shared" si="1"/>
        <v>88722420</v>
      </c>
      <c r="H194" s="11">
        <f t="shared" si="2"/>
        <v>43474400</v>
      </c>
      <c r="I194" s="11">
        <f t="shared" si="3"/>
        <v>23691900</v>
      </c>
      <c r="J194" s="11">
        <f t="shared" si="4"/>
        <v>18206120</v>
      </c>
      <c r="K194" s="11">
        <f t="shared" si="5"/>
        <v>21556120</v>
      </c>
      <c r="L194" s="11">
        <f t="shared" si="6"/>
        <v>650000</v>
      </c>
      <c r="M194" s="11">
        <f t="shared" si="7"/>
        <v>900000</v>
      </c>
      <c r="N194" s="11">
        <f t="shared" si="8"/>
        <v>6535373.333</v>
      </c>
      <c r="O194" s="11">
        <f t="shared" si="9"/>
        <v>6285373.333</v>
      </c>
      <c r="P194" s="11">
        <f t="shared" si="10"/>
        <v>7185373.333</v>
      </c>
      <c r="Q194" s="11">
        <f t="shared" si="13"/>
        <v>3285000</v>
      </c>
      <c r="R194" s="11">
        <f t="shared" si="14"/>
        <v>1600000</v>
      </c>
    </row>
    <row r="195">
      <c r="A195" s="1" t="s">
        <v>5615</v>
      </c>
      <c r="B195" s="8">
        <v>45743.0</v>
      </c>
      <c r="C195" s="1" t="s">
        <v>1969</v>
      </c>
      <c r="D195" s="10">
        <v>250000.0</v>
      </c>
      <c r="E195" s="10"/>
      <c r="F195" s="1" t="s">
        <v>5616</v>
      </c>
      <c r="G195" s="11">
        <f t="shared" si="1"/>
        <v>88972420</v>
      </c>
      <c r="H195" s="11">
        <f t="shared" si="2"/>
        <v>43474400</v>
      </c>
      <c r="I195" s="11">
        <f t="shared" si="3"/>
        <v>23691900</v>
      </c>
      <c r="J195" s="11">
        <f t="shared" si="4"/>
        <v>18456120</v>
      </c>
      <c r="K195" s="11">
        <f t="shared" si="5"/>
        <v>21806120</v>
      </c>
      <c r="L195" s="11">
        <f t="shared" si="6"/>
        <v>650000</v>
      </c>
      <c r="M195" s="11">
        <f t="shared" si="7"/>
        <v>900000</v>
      </c>
      <c r="N195" s="11">
        <f t="shared" si="8"/>
        <v>6618706.667</v>
      </c>
      <c r="O195" s="11">
        <f t="shared" si="9"/>
        <v>6368706.667</v>
      </c>
      <c r="P195" s="11">
        <f t="shared" si="10"/>
        <v>7268706.667</v>
      </c>
      <c r="Q195" s="11">
        <f t="shared" si="13"/>
        <v>3285000</v>
      </c>
      <c r="R195" s="11">
        <f t="shared" si="14"/>
        <v>1600000</v>
      </c>
    </row>
    <row r="196">
      <c r="A196" s="1" t="s">
        <v>5617</v>
      </c>
      <c r="B196" s="8">
        <v>45743.0</v>
      </c>
      <c r="C196" s="1" t="s">
        <v>1969</v>
      </c>
      <c r="D196" s="10">
        <v>2432000.0</v>
      </c>
      <c r="E196" s="12"/>
      <c r="F196" s="1" t="s">
        <v>5618</v>
      </c>
      <c r="G196" s="11">
        <f t="shared" si="1"/>
        <v>91404420</v>
      </c>
      <c r="H196" s="11">
        <f t="shared" si="2"/>
        <v>43474400</v>
      </c>
      <c r="I196" s="11">
        <f t="shared" si="3"/>
        <v>23691900</v>
      </c>
      <c r="J196" s="11">
        <f t="shared" si="4"/>
        <v>20888120</v>
      </c>
      <c r="K196" s="11">
        <f t="shared" si="5"/>
        <v>24238120</v>
      </c>
      <c r="L196" s="11">
        <f t="shared" si="6"/>
        <v>650000</v>
      </c>
      <c r="M196" s="11">
        <f t="shared" si="7"/>
        <v>900000</v>
      </c>
      <c r="N196" s="11">
        <f t="shared" si="8"/>
        <v>7429373.333</v>
      </c>
      <c r="O196" s="11">
        <f t="shared" si="9"/>
        <v>7179373.333</v>
      </c>
      <c r="P196" s="11">
        <f t="shared" si="10"/>
        <v>8079373.333</v>
      </c>
      <c r="Q196" s="11">
        <f t="shared" si="13"/>
        <v>3285000</v>
      </c>
      <c r="R196" s="11">
        <f t="shared" si="14"/>
        <v>1600000</v>
      </c>
    </row>
    <row r="197">
      <c r="A197" s="1" t="s">
        <v>5619</v>
      </c>
      <c r="B197" s="8">
        <v>45743.0</v>
      </c>
      <c r="C197" s="1" t="s">
        <v>25</v>
      </c>
      <c r="D197" s="12"/>
      <c r="E197" s="10">
        <v>4276000.0</v>
      </c>
      <c r="F197" s="1" t="s">
        <v>5620</v>
      </c>
      <c r="G197" s="11">
        <f t="shared" si="1"/>
        <v>91404420</v>
      </c>
      <c r="H197" s="11">
        <f t="shared" si="2"/>
        <v>47750400</v>
      </c>
      <c r="I197" s="11">
        <f t="shared" si="3"/>
        <v>23691900</v>
      </c>
      <c r="J197" s="11">
        <f t="shared" si="4"/>
        <v>16612120</v>
      </c>
      <c r="K197" s="11">
        <f t="shared" si="5"/>
        <v>19962120</v>
      </c>
      <c r="L197" s="11">
        <f t="shared" si="6"/>
        <v>650000</v>
      </c>
      <c r="M197" s="11">
        <f t="shared" si="7"/>
        <v>900000</v>
      </c>
      <c r="N197" s="11">
        <f t="shared" si="8"/>
        <v>6004040</v>
      </c>
      <c r="O197" s="11">
        <f t="shared" si="9"/>
        <v>5754040</v>
      </c>
      <c r="P197" s="11">
        <f t="shared" si="10"/>
        <v>6654040</v>
      </c>
      <c r="Q197" s="11">
        <f t="shared" si="13"/>
        <v>3285000</v>
      </c>
      <c r="R197" s="11">
        <f t="shared" si="14"/>
        <v>5876000</v>
      </c>
    </row>
    <row r="198">
      <c r="A198" s="1" t="s">
        <v>5621</v>
      </c>
      <c r="B198" s="8">
        <v>45744.0</v>
      </c>
      <c r="C198" s="1" t="s">
        <v>1982</v>
      </c>
      <c r="D198" s="12"/>
      <c r="E198" s="10">
        <v>500000.0</v>
      </c>
      <c r="F198" s="1" t="s">
        <v>3275</v>
      </c>
      <c r="G198" s="11">
        <f t="shared" si="1"/>
        <v>91404420</v>
      </c>
      <c r="H198" s="11">
        <f t="shared" si="2"/>
        <v>47750400</v>
      </c>
      <c r="I198" s="11">
        <f t="shared" si="3"/>
        <v>23691900</v>
      </c>
      <c r="J198" s="11">
        <f t="shared" si="4"/>
        <v>16112120</v>
      </c>
      <c r="K198" s="11">
        <f t="shared" si="5"/>
        <v>19962120</v>
      </c>
      <c r="L198" s="11">
        <f t="shared" si="6"/>
        <v>1150000</v>
      </c>
      <c r="M198" s="11">
        <f t="shared" si="7"/>
        <v>900000</v>
      </c>
      <c r="N198" s="11">
        <f t="shared" si="8"/>
        <v>5504040</v>
      </c>
      <c r="O198" s="11">
        <f t="shared" si="9"/>
        <v>5754040</v>
      </c>
      <c r="P198" s="11">
        <f t="shared" si="10"/>
        <v>6654040</v>
      </c>
      <c r="Q198" s="11">
        <f t="shared" si="13"/>
        <v>3285000</v>
      </c>
      <c r="R198" s="11">
        <f t="shared" si="14"/>
        <v>5876000</v>
      </c>
    </row>
    <row r="199">
      <c r="A199" s="1" t="s">
        <v>5622</v>
      </c>
      <c r="B199" s="8">
        <v>45743.0</v>
      </c>
      <c r="C199" s="1" t="s">
        <v>6</v>
      </c>
      <c r="D199" s="10">
        <v>164000.0</v>
      </c>
      <c r="E199" s="12"/>
      <c r="F199" s="1" t="s">
        <v>3239</v>
      </c>
      <c r="G199" s="11">
        <f t="shared" si="1"/>
        <v>91568420</v>
      </c>
      <c r="H199" s="11">
        <f t="shared" si="2"/>
        <v>47750400</v>
      </c>
      <c r="I199" s="11">
        <f t="shared" si="3"/>
        <v>23691900</v>
      </c>
      <c r="J199" s="11">
        <f t="shared" si="4"/>
        <v>16276120</v>
      </c>
      <c r="K199" s="11">
        <f t="shared" si="5"/>
        <v>20126120</v>
      </c>
      <c r="L199" s="11">
        <f t="shared" si="6"/>
        <v>1150000</v>
      </c>
      <c r="M199" s="11">
        <f t="shared" si="7"/>
        <v>900000</v>
      </c>
      <c r="N199" s="11">
        <f t="shared" si="8"/>
        <v>5558706.667</v>
      </c>
      <c r="O199" s="11">
        <f t="shared" si="9"/>
        <v>5808706.667</v>
      </c>
      <c r="P199" s="11">
        <f t="shared" si="10"/>
        <v>6708706.667</v>
      </c>
      <c r="Q199" s="11">
        <f t="shared" si="13"/>
        <v>3285000</v>
      </c>
      <c r="R199" s="11">
        <f t="shared" si="14"/>
        <v>5876000</v>
      </c>
    </row>
    <row r="200">
      <c r="A200" s="1" t="s">
        <v>5623</v>
      </c>
      <c r="B200" s="8">
        <v>45743.0</v>
      </c>
      <c r="C200" s="1" t="s">
        <v>6</v>
      </c>
      <c r="D200" s="10">
        <v>610000.0</v>
      </c>
      <c r="E200" s="12"/>
      <c r="F200" s="1" t="s">
        <v>2451</v>
      </c>
      <c r="G200" s="11">
        <f t="shared" si="1"/>
        <v>92178420</v>
      </c>
      <c r="H200" s="11">
        <f t="shared" si="2"/>
        <v>47750400</v>
      </c>
      <c r="I200" s="11">
        <f t="shared" si="3"/>
        <v>23691900</v>
      </c>
      <c r="J200" s="11">
        <f t="shared" si="4"/>
        <v>16886120</v>
      </c>
      <c r="K200" s="11">
        <f t="shared" si="5"/>
        <v>20736120</v>
      </c>
      <c r="L200" s="11">
        <f t="shared" si="6"/>
        <v>1150000</v>
      </c>
      <c r="M200" s="11">
        <f t="shared" si="7"/>
        <v>900000</v>
      </c>
      <c r="N200" s="11">
        <f t="shared" si="8"/>
        <v>5762040</v>
      </c>
      <c r="O200" s="11">
        <f t="shared" si="9"/>
        <v>6012040</v>
      </c>
      <c r="P200" s="11">
        <f t="shared" si="10"/>
        <v>6912040</v>
      </c>
      <c r="Q200" s="11">
        <f t="shared" si="13"/>
        <v>3285000</v>
      </c>
      <c r="R200" s="11">
        <f t="shared" si="14"/>
        <v>5876000</v>
      </c>
    </row>
    <row r="201">
      <c r="A201" s="1" t="s">
        <v>5624</v>
      </c>
      <c r="B201" s="8">
        <v>45743.0</v>
      </c>
      <c r="C201" s="1" t="s">
        <v>6</v>
      </c>
      <c r="D201" s="10">
        <v>136000.0</v>
      </c>
      <c r="E201" s="12"/>
      <c r="F201" s="1" t="s">
        <v>5625</v>
      </c>
      <c r="G201" s="11">
        <f t="shared" si="1"/>
        <v>92314420</v>
      </c>
      <c r="H201" s="11">
        <f t="shared" si="2"/>
        <v>47750400</v>
      </c>
      <c r="I201" s="11">
        <f t="shared" si="3"/>
        <v>23691900</v>
      </c>
      <c r="J201" s="11">
        <f t="shared" si="4"/>
        <v>17022120</v>
      </c>
      <c r="K201" s="11">
        <f t="shared" si="5"/>
        <v>20872120</v>
      </c>
      <c r="L201" s="11">
        <f t="shared" si="6"/>
        <v>1150000</v>
      </c>
      <c r="M201" s="11">
        <f t="shared" si="7"/>
        <v>900000</v>
      </c>
      <c r="N201" s="11">
        <f t="shared" si="8"/>
        <v>5807373.333</v>
      </c>
      <c r="O201" s="11">
        <f t="shared" si="9"/>
        <v>6057373.333</v>
      </c>
      <c r="P201" s="11">
        <f t="shared" si="10"/>
        <v>6957373.333</v>
      </c>
      <c r="Q201" s="11">
        <f t="shared" si="13"/>
        <v>3285000</v>
      </c>
      <c r="R201" s="11">
        <f t="shared" si="14"/>
        <v>5876000</v>
      </c>
    </row>
    <row r="202">
      <c r="A202" s="1" t="s">
        <v>5626</v>
      </c>
      <c r="B202" s="8">
        <v>45743.0</v>
      </c>
      <c r="C202" s="1" t="s">
        <v>6</v>
      </c>
      <c r="D202" s="10">
        <v>225000.0</v>
      </c>
      <c r="E202" s="12"/>
      <c r="F202" s="1" t="s">
        <v>5627</v>
      </c>
      <c r="G202" s="11">
        <f t="shared" si="1"/>
        <v>92539420</v>
      </c>
      <c r="H202" s="11">
        <f t="shared" si="2"/>
        <v>47750400</v>
      </c>
      <c r="I202" s="11">
        <f t="shared" si="3"/>
        <v>23691900</v>
      </c>
      <c r="J202" s="11">
        <f t="shared" si="4"/>
        <v>17247120</v>
      </c>
      <c r="K202" s="11">
        <f t="shared" si="5"/>
        <v>21097120</v>
      </c>
      <c r="L202" s="11">
        <f t="shared" si="6"/>
        <v>1150000</v>
      </c>
      <c r="M202" s="11">
        <f t="shared" si="7"/>
        <v>900000</v>
      </c>
      <c r="N202" s="11">
        <f t="shared" si="8"/>
        <v>5882373.333</v>
      </c>
      <c r="O202" s="11">
        <f t="shared" si="9"/>
        <v>6132373.333</v>
      </c>
      <c r="P202" s="11">
        <f t="shared" si="10"/>
        <v>7032373.333</v>
      </c>
      <c r="Q202" s="11">
        <f t="shared" si="13"/>
        <v>3285000</v>
      </c>
      <c r="R202" s="11">
        <f t="shared" si="14"/>
        <v>5876000</v>
      </c>
    </row>
    <row r="203">
      <c r="A203" s="14" t="s">
        <v>5628</v>
      </c>
      <c r="B203" s="8">
        <v>45743.0</v>
      </c>
      <c r="C203" s="1" t="s">
        <v>6</v>
      </c>
      <c r="D203" s="10">
        <v>136000.0</v>
      </c>
      <c r="E203" s="12"/>
      <c r="F203" s="1" t="s">
        <v>2443</v>
      </c>
      <c r="G203" s="11">
        <f t="shared" si="1"/>
        <v>92675420</v>
      </c>
      <c r="H203" s="11">
        <f t="shared" si="2"/>
        <v>47750400</v>
      </c>
      <c r="I203" s="11">
        <f t="shared" si="3"/>
        <v>23691900</v>
      </c>
      <c r="J203" s="11">
        <f t="shared" si="4"/>
        <v>17383120</v>
      </c>
      <c r="K203" s="11">
        <f t="shared" si="5"/>
        <v>21233120</v>
      </c>
      <c r="L203" s="11">
        <f t="shared" si="6"/>
        <v>1150000</v>
      </c>
      <c r="M203" s="11">
        <f t="shared" si="7"/>
        <v>900000</v>
      </c>
      <c r="N203" s="11">
        <f t="shared" si="8"/>
        <v>5927706.667</v>
      </c>
      <c r="O203" s="11">
        <f t="shared" si="9"/>
        <v>6177706.667</v>
      </c>
      <c r="P203" s="11">
        <f t="shared" si="10"/>
        <v>7077706.667</v>
      </c>
      <c r="Q203" s="11">
        <f t="shared" si="13"/>
        <v>3285000</v>
      </c>
      <c r="R203" s="11">
        <f t="shared" si="14"/>
        <v>5876000</v>
      </c>
    </row>
    <row r="204">
      <c r="A204" s="1" t="s">
        <v>5629</v>
      </c>
      <c r="B204" s="8">
        <v>45744.0</v>
      </c>
      <c r="C204" s="1" t="s">
        <v>19</v>
      </c>
      <c r="D204" s="10">
        <v>1800000.0</v>
      </c>
      <c r="E204" s="12"/>
      <c r="F204" s="1" t="s">
        <v>5080</v>
      </c>
      <c r="G204" s="11">
        <f t="shared" si="1"/>
        <v>92675420</v>
      </c>
      <c r="H204" s="11">
        <f t="shared" si="2"/>
        <v>47750400</v>
      </c>
      <c r="I204" s="11">
        <f t="shared" si="3"/>
        <v>23691900</v>
      </c>
      <c r="J204" s="11">
        <f t="shared" si="4"/>
        <v>19183120</v>
      </c>
      <c r="K204" s="11">
        <f t="shared" si="5"/>
        <v>21233120</v>
      </c>
      <c r="L204" s="11">
        <f t="shared" si="6"/>
        <v>1150000</v>
      </c>
      <c r="M204" s="11">
        <f t="shared" si="7"/>
        <v>900000</v>
      </c>
      <c r="N204" s="11">
        <f t="shared" si="8"/>
        <v>5927706.667</v>
      </c>
      <c r="O204" s="11">
        <f t="shared" si="9"/>
        <v>6177706.667</v>
      </c>
      <c r="P204" s="11">
        <f t="shared" si="10"/>
        <v>7077706.667</v>
      </c>
      <c r="Q204" s="11">
        <f t="shared" si="13"/>
        <v>3285000</v>
      </c>
      <c r="R204" s="11">
        <f t="shared" si="14"/>
        <v>5876000</v>
      </c>
    </row>
    <row r="205">
      <c r="A205" s="1" t="s">
        <v>5630</v>
      </c>
      <c r="B205" s="8">
        <v>45744.0</v>
      </c>
      <c r="C205" s="1" t="s">
        <v>25</v>
      </c>
      <c r="D205" s="12"/>
      <c r="E205" s="10">
        <v>85120.0</v>
      </c>
      <c r="F205" s="1" t="s">
        <v>4603</v>
      </c>
      <c r="G205" s="11">
        <f t="shared" si="1"/>
        <v>92675420</v>
      </c>
      <c r="H205" s="11">
        <f t="shared" si="2"/>
        <v>47835520</v>
      </c>
      <c r="I205" s="11">
        <f t="shared" si="3"/>
        <v>23691900</v>
      </c>
      <c r="J205" s="11">
        <f t="shared" si="4"/>
        <v>19098000</v>
      </c>
      <c r="K205" s="11">
        <f t="shared" si="5"/>
        <v>21148000</v>
      </c>
      <c r="L205" s="11">
        <f t="shared" si="6"/>
        <v>1150000</v>
      </c>
      <c r="M205" s="11">
        <f t="shared" si="7"/>
        <v>900000</v>
      </c>
      <c r="N205" s="11">
        <f t="shared" si="8"/>
        <v>5899333.333</v>
      </c>
      <c r="O205" s="11">
        <f t="shared" si="9"/>
        <v>6149333.333</v>
      </c>
      <c r="P205" s="11">
        <f t="shared" si="10"/>
        <v>7049333.333</v>
      </c>
      <c r="Q205" s="11">
        <f t="shared" si="13"/>
        <v>3285000</v>
      </c>
      <c r="R205" s="11">
        <f t="shared" si="14"/>
        <v>5876000</v>
      </c>
    </row>
    <row r="206">
      <c r="A206" s="1" t="s">
        <v>5631</v>
      </c>
      <c r="B206" s="8">
        <v>45744.0</v>
      </c>
      <c r="C206" s="1" t="s">
        <v>4718</v>
      </c>
      <c r="D206" s="12"/>
      <c r="E206" s="10">
        <v>7000000.0</v>
      </c>
      <c r="F206" s="1" t="s">
        <v>5632</v>
      </c>
      <c r="G206" s="11">
        <f t="shared" si="1"/>
        <v>92675420</v>
      </c>
      <c r="H206" s="11">
        <f t="shared" si="2"/>
        <v>54835520</v>
      </c>
      <c r="I206" s="11">
        <f t="shared" si="3"/>
        <v>23691900</v>
      </c>
      <c r="J206" s="11">
        <f t="shared" si="4"/>
        <v>12098000</v>
      </c>
      <c r="K206" s="11">
        <f t="shared" si="5"/>
        <v>14148000</v>
      </c>
      <c r="L206" s="11">
        <f t="shared" si="6"/>
        <v>1150000</v>
      </c>
      <c r="M206" s="11">
        <f t="shared" si="7"/>
        <v>900000</v>
      </c>
      <c r="N206" s="11">
        <f t="shared" si="8"/>
        <v>3566000</v>
      </c>
      <c r="O206" s="11">
        <f t="shared" si="9"/>
        <v>3816000</v>
      </c>
      <c r="P206" s="11">
        <f t="shared" si="10"/>
        <v>4716000</v>
      </c>
      <c r="Q206" s="11">
        <f t="shared" si="13"/>
        <v>3285000</v>
      </c>
      <c r="R206" s="11">
        <f t="shared" si="14"/>
        <v>5876000</v>
      </c>
    </row>
    <row r="207">
      <c r="C207" s="15"/>
      <c r="D207" s="12"/>
      <c r="E207" s="12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</row>
    <row r="208">
      <c r="C208" s="15"/>
      <c r="D208" s="12"/>
      <c r="E208" s="12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</row>
    <row r="209">
      <c r="C209" s="15"/>
      <c r="D209" s="12"/>
      <c r="E209" s="12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</row>
    <row r="210">
      <c r="C210" s="15"/>
      <c r="D210" s="12"/>
      <c r="E210" s="12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</row>
    <row r="211">
      <c r="C211" s="15"/>
      <c r="D211" s="12"/>
      <c r="E211" s="12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</row>
    <row r="212">
      <c r="C212" s="15"/>
      <c r="D212" s="12"/>
      <c r="E212" s="12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</row>
    <row r="213">
      <c r="C213" s="15"/>
      <c r="D213" s="12"/>
      <c r="E213" s="12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</row>
    <row r="214">
      <c r="C214" s="15"/>
      <c r="D214" s="12"/>
      <c r="E214" s="12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</row>
    <row r="215">
      <c r="C215" s="15"/>
      <c r="D215" s="12"/>
      <c r="E215" s="12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</row>
    <row r="216">
      <c r="C216" s="15"/>
      <c r="D216" s="12"/>
      <c r="E216" s="12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</row>
    <row r="217">
      <c r="C217" s="15"/>
      <c r="D217" s="12"/>
      <c r="E217" s="12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</row>
    <row r="218">
      <c r="C218" s="15"/>
      <c r="D218" s="12"/>
      <c r="E218" s="12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</row>
    <row r="219">
      <c r="C219" s="15"/>
      <c r="D219" s="12"/>
      <c r="E219" s="12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</row>
    <row r="220">
      <c r="C220" s="15"/>
      <c r="D220" s="12"/>
      <c r="E220" s="12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</row>
    <row r="221">
      <c r="C221" s="15"/>
      <c r="D221" s="12"/>
      <c r="E221" s="12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</row>
    <row r="222">
      <c r="C222" s="15"/>
      <c r="D222" s="12"/>
      <c r="E222" s="12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</row>
    <row r="223">
      <c r="C223" s="15"/>
      <c r="D223" s="12"/>
      <c r="E223" s="12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</row>
    <row r="224">
      <c r="C224" s="15"/>
      <c r="D224" s="12"/>
      <c r="E224" s="12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</row>
    <row r="225">
      <c r="C225" s="15"/>
      <c r="D225" s="12"/>
      <c r="E225" s="12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</row>
    <row r="226">
      <c r="C226" s="15"/>
      <c r="D226" s="12"/>
      <c r="E226" s="12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</row>
    <row r="227">
      <c r="C227" s="15"/>
      <c r="D227" s="12"/>
      <c r="E227" s="12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</row>
    <row r="228">
      <c r="C228" s="15"/>
      <c r="D228" s="12"/>
      <c r="E228" s="12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</row>
    <row r="229">
      <c r="C229" s="15"/>
      <c r="D229" s="12"/>
      <c r="E229" s="12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</row>
    <row r="230">
      <c r="C230" s="15"/>
      <c r="D230" s="12"/>
      <c r="E230" s="12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</row>
    <row r="231">
      <c r="C231" s="15"/>
      <c r="D231" s="12"/>
      <c r="E231" s="12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</row>
    <row r="232">
      <c r="C232" s="15"/>
      <c r="D232" s="12"/>
      <c r="E232" s="12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</row>
    <row r="233">
      <c r="C233" s="15"/>
      <c r="D233" s="12"/>
      <c r="E233" s="12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</row>
    <row r="234">
      <c r="C234" s="15"/>
      <c r="D234" s="12"/>
      <c r="E234" s="12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</row>
    <row r="235">
      <c r="C235" s="15"/>
      <c r="D235" s="12"/>
      <c r="E235" s="12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</row>
    <row r="236">
      <c r="C236" s="15"/>
      <c r="D236" s="12"/>
      <c r="E236" s="12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</row>
    <row r="237">
      <c r="C237" s="15"/>
      <c r="D237" s="12"/>
      <c r="E237" s="12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</row>
    <row r="238">
      <c r="C238" s="15"/>
      <c r="D238" s="12"/>
      <c r="E238" s="12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</row>
    <row r="239">
      <c r="C239" s="15"/>
      <c r="D239" s="12"/>
      <c r="E239" s="12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</row>
    <row r="240">
      <c r="C240" s="15"/>
      <c r="D240" s="12"/>
      <c r="E240" s="12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</row>
    <row r="241">
      <c r="C241" s="15"/>
      <c r="D241" s="12"/>
      <c r="E241" s="12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</row>
    <row r="242">
      <c r="C242" s="15"/>
      <c r="D242" s="12"/>
      <c r="E242" s="12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</row>
    <row r="243">
      <c r="C243" s="15"/>
      <c r="D243" s="12"/>
      <c r="E243" s="12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</row>
    <row r="244">
      <c r="C244" s="15"/>
      <c r="D244" s="12"/>
      <c r="E244" s="12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</row>
    <row r="245">
      <c r="C245" s="15"/>
      <c r="D245" s="12"/>
      <c r="E245" s="12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</row>
    <row r="246">
      <c r="C246" s="15"/>
      <c r="D246" s="12"/>
      <c r="E246" s="12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</row>
    <row r="247">
      <c r="C247" s="15"/>
      <c r="D247" s="12"/>
      <c r="E247" s="12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</row>
    <row r="248">
      <c r="C248" s="15"/>
      <c r="D248" s="12"/>
      <c r="E248" s="12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</row>
    <row r="249">
      <c r="C249" s="15"/>
      <c r="D249" s="12"/>
      <c r="E249" s="12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</row>
    <row r="250">
      <c r="C250" s="15"/>
      <c r="D250" s="12"/>
      <c r="E250" s="12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</row>
    <row r="251">
      <c r="C251" s="15"/>
      <c r="D251" s="12"/>
      <c r="E251" s="12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</row>
    <row r="252">
      <c r="C252" s="15"/>
      <c r="D252" s="12"/>
      <c r="E252" s="12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</row>
    <row r="253">
      <c r="C253" s="15"/>
      <c r="D253" s="12"/>
      <c r="E253" s="12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</row>
    <row r="254">
      <c r="C254" s="15"/>
      <c r="D254" s="12"/>
      <c r="E254" s="12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</row>
    <row r="255">
      <c r="C255" s="15"/>
      <c r="D255" s="12"/>
      <c r="E255" s="12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</row>
    <row r="256">
      <c r="C256" s="15"/>
      <c r="D256" s="12"/>
      <c r="E256" s="12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</row>
    <row r="257">
      <c r="C257" s="15"/>
      <c r="D257" s="12"/>
      <c r="E257" s="12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</row>
    <row r="258">
      <c r="C258" s="15"/>
      <c r="D258" s="12"/>
      <c r="E258" s="12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</row>
    <row r="259">
      <c r="C259" s="15"/>
      <c r="D259" s="12"/>
      <c r="E259" s="12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</row>
    <row r="260">
      <c r="C260" s="15"/>
      <c r="D260" s="12"/>
      <c r="E260" s="12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</row>
    <row r="261">
      <c r="C261" s="15"/>
      <c r="D261" s="12"/>
      <c r="E261" s="12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</row>
    <row r="262">
      <c r="C262" s="15"/>
      <c r="D262" s="12"/>
      <c r="E262" s="12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</row>
    <row r="263">
      <c r="C263" s="15"/>
      <c r="D263" s="12"/>
      <c r="E263" s="12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</row>
    <row r="264">
      <c r="C264" s="15"/>
      <c r="D264" s="12"/>
      <c r="E264" s="12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</row>
    <row r="265">
      <c r="C265" s="15"/>
      <c r="D265" s="12"/>
      <c r="E265" s="12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</row>
    <row r="266">
      <c r="C266" s="15"/>
      <c r="D266" s="12"/>
      <c r="E266" s="12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</row>
    <row r="267">
      <c r="C267" s="15"/>
      <c r="D267" s="12"/>
      <c r="E267" s="12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</row>
    <row r="268">
      <c r="C268" s="15"/>
      <c r="D268" s="12"/>
      <c r="E268" s="12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</row>
    <row r="269">
      <c r="C269" s="15"/>
      <c r="D269" s="12"/>
      <c r="E269" s="12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</row>
    <row r="270">
      <c r="C270" s="15"/>
      <c r="D270" s="12"/>
      <c r="E270" s="12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</row>
    <row r="271">
      <c r="C271" s="15"/>
      <c r="D271" s="12"/>
      <c r="E271" s="12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</row>
    <row r="272">
      <c r="C272" s="15"/>
      <c r="D272" s="12"/>
      <c r="E272" s="12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</row>
    <row r="273">
      <c r="C273" s="15"/>
      <c r="D273" s="12"/>
      <c r="E273" s="12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</row>
    <row r="274">
      <c r="C274" s="15"/>
      <c r="D274" s="12"/>
      <c r="E274" s="12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</row>
    <row r="275">
      <c r="C275" s="15"/>
      <c r="D275" s="12"/>
      <c r="E275" s="12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</row>
    <row r="276">
      <c r="C276" s="15"/>
      <c r="D276" s="12"/>
      <c r="E276" s="12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</row>
    <row r="277">
      <c r="C277" s="15"/>
      <c r="D277" s="12"/>
      <c r="E277" s="12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</row>
    <row r="278">
      <c r="C278" s="15"/>
      <c r="D278" s="12"/>
      <c r="E278" s="12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</row>
    <row r="279">
      <c r="C279" s="15"/>
      <c r="D279" s="12"/>
      <c r="E279" s="12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</row>
    <row r="280">
      <c r="C280" s="15"/>
      <c r="D280" s="12"/>
      <c r="E280" s="12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</row>
    <row r="281">
      <c r="C281" s="15"/>
      <c r="D281" s="12"/>
      <c r="E281" s="12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</row>
    <row r="282">
      <c r="C282" s="15"/>
      <c r="D282" s="12"/>
      <c r="E282" s="12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</row>
    <row r="283">
      <c r="C283" s="15"/>
      <c r="D283" s="12"/>
      <c r="E283" s="12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</row>
    <row r="284">
      <c r="C284" s="15"/>
      <c r="D284" s="12"/>
      <c r="E284" s="12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</row>
    <row r="285">
      <c r="C285" s="15"/>
      <c r="D285" s="12"/>
      <c r="E285" s="12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</row>
    <row r="286">
      <c r="C286" s="15"/>
      <c r="D286" s="12"/>
      <c r="E286" s="12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</row>
    <row r="287">
      <c r="C287" s="15"/>
      <c r="D287" s="12"/>
      <c r="E287" s="12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</row>
    <row r="288">
      <c r="C288" s="15"/>
      <c r="D288" s="12"/>
      <c r="E288" s="12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</row>
    <row r="289">
      <c r="C289" s="15"/>
      <c r="D289" s="12"/>
      <c r="E289" s="12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</row>
    <row r="290">
      <c r="C290" s="15"/>
      <c r="D290" s="12"/>
      <c r="E290" s="12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</row>
    <row r="291">
      <c r="C291" s="15"/>
      <c r="D291" s="12"/>
      <c r="E291" s="12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</row>
    <row r="292">
      <c r="C292" s="15"/>
      <c r="D292" s="12"/>
      <c r="E292" s="12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</row>
    <row r="293">
      <c r="C293" s="15"/>
      <c r="D293" s="12"/>
      <c r="E293" s="12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</row>
    <row r="294">
      <c r="C294" s="15"/>
      <c r="D294" s="12"/>
      <c r="E294" s="12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</row>
    <row r="295">
      <c r="C295" s="15"/>
      <c r="D295" s="12"/>
      <c r="E295" s="12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</row>
    <row r="296">
      <c r="C296" s="15"/>
      <c r="D296" s="12"/>
      <c r="E296" s="12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</row>
    <row r="297">
      <c r="C297" s="15"/>
      <c r="D297" s="12"/>
      <c r="E297" s="12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</row>
    <row r="298">
      <c r="C298" s="15"/>
      <c r="D298" s="12"/>
      <c r="E298" s="12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</row>
    <row r="299">
      <c r="C299" s="15"/>
      <c r="D299" s="12"/>
      <c r="E299" s="12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</row>
    <row r="300">
      <c r="C300" s="15"/>
      <c r="D300" s="12"/>
      <c r="E300" s="12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</row>
    <row r="301">
      <c r="C301" s="15"/>
      <c r="D301" s="12"/>
      <c r="E301" s="12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</row>
    <row r="302">
      <c r="C302" s="15"/>
      <c r="D302" s="12"/>
      <c r="E302" s="12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</row>
    <row r="303">
      <c r="C303" s="15"/>
      <c r="D303" s="12"/>
      <c r="E303" s="12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</row>
    <row r="304">
      <c r="C304" s="15"/>
      <c r="D304" s="12"/>
      <c r="E304" s="12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</row>
    <row r="305">
      <c r="C305" s="15"/>
      <c r="D305" s="12"/>
      <c r="E305" s="12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</row>
    <row r="306">
      <c r="C306" s="15"/>
      <c r="D306" s="12"/>
      <c r="E306" s="12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</row>
    <row r="307">
      <c r="C307" s="15"/>
      <c r="D307" s="12"/>
      <c r="E307" s="12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</row>
    <row r="308">
      <c r="C308" s="15"/>
      <c r="D308" s="12"/>
      <c r="E308" s="12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</row>
    <row r="309">
      <c r="C309" s="15"/>
      <c r="D309" s="12"/>
      <c r="E309" s="12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</row>
    <row r="310">
      <c r="C310" s="15"/>
      <c r="D310" s="12"/>
      <c r="E310" s="12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</row>
    <row r="311">
      <c r="C311" s="15"/>
      <c r="D311" s="12"/>
      <c r="E311" s="12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</row>
    <row r="312">
      <c r="C312" s="15"/>
      <c r="D312" s="12"/>
      <c r="E312" s="12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</row>
    <row r="313">
      <c r="C313" s="15"/>
      <c r="D313" s="12"/>
      <c r="E313" s="12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</row>
    <row r="314">
      <c r="C314" s="15"/>
      <c r="D314" s="12"/>
      <c r="E314" s="12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</row>
    <row r="315">
      <c r="C315" s="15"/>
      <c r="D315" s="12"/>
      <c r="E315" s="12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</row>
    <row r="316">
      <c r="C316" s="15"/>
      <c r="D316" s="12"/>
      <c r="E316" s="12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</row>
    <row r="317">
      <c r="C317" s="15"/>
      <c r="D317" s="12"/>
      <c r="E317" s="12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</row>
    <row r="318">
      <c r="C318" s="15"/>
      <c r="D318" s="12"/>
      <c r="E318" s="12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</row>
    <row r="319">
      <c r="C319" s="15"/>
      <c r="D319" s="12"/>
      <c r="E319" s="12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</row>
    <row r="320">
      <c r="C320" s="15"/>
      <c r="D320" s="12"/>
      <c r="E320" s="12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</row>
    <row r="321">
      <c r="C321" s="15"/>
      <c r="D321" s="12"/>
      <c r="E321" s="12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</row>
    <row r="322">
      <c r="C322" s="15"/>
      <c r="D322" s="12"/>
      <c r="E322" s="12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</row>
    <row r="323">
      <c r="C323" s="15"/>
      <c r="D323" s="12"/>
      <c r="E323" s="12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</row>
    <row r="324">
      <c r="C324" s="15"/>
      <c r="D324" s="12"/>
      <c r="E324" s="12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</row>
    <row r="325">
      <c r="C325" s="15"/>
      <c r="D325" s="12"/>
      <c r="E325" s="12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</row>
    <row r="326">
      <c r="C326" s="15"/>
      <c r="D326" s="12"/>
      <c r="E326" s="12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</row>
    <row r="327">
      <c r="C327" s="15"/>
      <c r="D327" s="12"/>
      <c r="E327" s="12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</row>
    <row r="328">
      <c r="C328" s="15"/>
      <c r="D328" s="12"/>
      <c r="E328" s="12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</row>
    <row r="329">
      <c r="C329" s="15"/>
      <c r="D329" s="12"/>
      <c r="E329" s="12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</row>
    <row r="330">
      <c r="C330" s="15"/>
      <c r="D330" s="12"/>
      <c r="E330" s="12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</row>
    <row r="331">
      <c r="C331" s="15"/>
      <c r="D331" s="12"/>
      <c r="E331" s="12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</row>
    <row r="332">
      <c r="C332" s="15"/>
      <c r="D332" s="12"/>
      <c r="E332" s="12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</row>
    <row r="333">
      <c r="C333" s="15"/>
      <c r="D333" s="12"/>
      <c r="E333" s="12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</row>
    <row r="334">
      <c r="C334" s="15"/>
      <c r="D334" s="12"/>
      <c r="E334" s="12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</row>
    <row r="335">
      <c r="C335" s="15"/>
      <c r="D335" s="12"/>
      <c r="E335" s="12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</row>
    <row r="336">
      <c r="C336" s="15"/>
      <c r="D336" s="12"/>
      <c r="E336" s="12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</row>
    <row r="337">
      <c r="C337" s="15"/>
      <c r="D337" s="12"/>
      <c r="E337" s="12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</row>
    <row r="338">
      <c r="C338" s="15"/>
      <c r="D338" s="12"/>
      <c r="E338" s="12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</row>
    <row r="339">
      <c r="C339" s="15"/>
      <c r="D339" s="12"/>
      <c r="E339" s="12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</row>
    <row r="340">
      <c r="C340" s="15"/>
      <c r="D340" s="12"/>
      <c r="E340" s="12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</row>
    <row r="341">
      <c r="C341" s="15"/>
      <c r="D341" s="12"/>
      <c r="E341" s="12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</row>
    <row r="342">
      <c r="C342" s="15"/>
      <c r="D342" s="12"/>
      <c r="E342" s="12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</row>
    <row r="343">
      <c r="C343" s="15"/>
      <c r="D343" s="12"/>
      <c r="E343" s="12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</row>
    <row r="344">
      <c r="C344" s="15"/>
      <c r="D344" s="12"/>
      <c r="E344" s="12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</row>
    <row r="345">
      <c r="C345" s="15"/>
      <c r="D345" s="12"/>
      <c r="E345" s="12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</row>
    <row r="346">
      <c r="C346" s="15"/>
      <c r="D346" s="12"/>
      <c r="E346" s="12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</row>
    <row r="347">
      <c r="C347" s="15"/>
      <c r="D347" s="12"/>
      <c r="E347" s="12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</row>
    <row r="348">
      <c r="C348" s="15"/>
      <c r="D348" s="12"/>
      <c r="E348" s="12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</row>
    <row r="349">
      <c r="C349" s="15"/>
      <c r="D349" s="12"/>
      <c r="E349" s="12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</row>
    <row r="350">
      <c r="C350" s="15"/>
      <c r="D350" s="12"/>
      <c r="E350" s="12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</row>
    <row r="351">
      <c r="C351" s="15"/>
      <c r="D351" s="12"/>
      <c r="E351" s="12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</row>
    <row r="352">
      <c r="C352" s="15"/>
      <c r="D352" s="12"/>
      <c r="E352" s="12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</row>
    <row r="353">
      <c r="C353" s="15"/>
      <c r="D353" s="12"/>
      <c r="E353" s="12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</row>
    <row r="354">
      <c r="C354" s="15"/>
      <c r="D354" s="12"/>
      <c r="E354" s="12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</row>
    <row r="355">
      <c r="C355" s="15"/>
      <c r="D355" s="12"/>
      <c r="E355" s="12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</row>
    <row r="356">
      <c r="C356" s="15"/>
      <c r="D356" s="12"/>
      <c r="E356" s="12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</row>
    <row r="357">
      <c r="C357" s="15"/>
      <c r="D357" s="12"/>
      <c r="E357" s="12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</row>
    <row r="358">
      <c r="C358" s="15"/>
      <c r="D358" s="12"/>
      <c r="E358" s="12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</row>
    <row r="359">
      <c r="C359" s="15"/>
      <c r="D359" s="12"/>
      <c r="E359" s="12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</row>
    <row r="360">
      <c r="C360" s="15"/>
      <c r="D360" s="12"/>
      <c r="E360" s="12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</row>
    <row r="361">
      <c r="C361" s="15"/>
      <c r="D361" s="12"/>
      <c r="E361" s="12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</row>
    <row r="362">
      <c r="C362" s="15"/>
      <c r="D362" s="12"/>
      <c r="E362" s="12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</row>
    <row r="363">
      <c r="C363" s="15"/>
      <c r="D363" s="12"/>
      <c r="E363" s="12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</row>
    <row r="364">
      <c r="C364" s="15"/>
      <c r="D364" s="12"/>
      <c r="E364" s="12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</row>
    <row r="365">
      <c r="C365" s="15"/>
      <c r="D365" s="12"/>
      <c r="E365" s="12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</row>
    <row r="366">
      <c r="C366" s="15"/>
      <c r="D366" s="12"/>
      <c r="E366" s="12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</row>
    <row r="367">
      <c r="C367" s="15"/>
      <c r="D367" s="12"/>
      <c r="E367" s="12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</row>
    <row r="368">
      <c r="C368" s="15"/>
      <c r="D368" s="12"/>
      <c r="E368" s="12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</row>
    <row r="369">
      <c r="C369" s="15"/>
      <c r="D369" s="12"/>
      <c r="E369" s="12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</row>
    <row r="370">
      <c r="C370" s="15"/>
      <c r="D370" s="12"/>
      <c r="E370" s="12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</row>
    <row r="371">
      <c r="C371" s="15"/>
      <c r="D371" s="12"/>
      <c r="E371" s="12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</row>
    <row r="372">
      <c r="C372" s="15"/>
      <c r="D372" s="12"/>
      <c r="E372" s="12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</row>
    <row r="373">
      <c r="C373" s="15"/>
      <c r="D373" s="12"/>
      <c r="E373" s="12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</row>
    <row r="374">
      <c r="C374" s="15"/>
      <c r="D374" s="12"/>
      <c r="E374" s="12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</row>
    <row r="375">
      <c r="C375" s="15"/>
      <c r="D375" s="12"/>
      <c r="E375" s="12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</row>
    <row r="376">
      <c r="C376" s="15"/>
      <c r="D376" s="12"/>
      <c r="E376" s="12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</row>
    <row r="377">
      <c r="C377" s="15"/>
      <c r="D377" s="12"/>
      <c r="E377" s="12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</row>
    <row r="378">
      <c r="C378" s="15"/>
      <c r="D378" s="12"/>
      <c r="E378" s="12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</row>
    <row r="379">
      <c r="C379" s="15"/>
      <c r="D379" s="12"/>
      <c r="E379" s="12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</row>
    <row r="380">
      <c r="C380" s="15"/>
      <c r="D380" s="12"/>
      <c r="E380" s="12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</row>
    <row r="381">
      <c r="C381" s="15"/>
      <c r="D381" s="12"/>
      <c r="E381" s="12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</row>
    <row r="382">
      <c r="C382" s="15"/>
      <c r="D382" s="12"/>
      <c r="E382" s="12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</row>
    <row r="383">
      <c r="C383" s="15"/>
      <c r="D383" s="12"/>
      <c r="E383" s="12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</row>
    <row r="384">
      <c r="C384" s="15"/>
      <c r="D384" s="12"/>
      <c r="E384" s="12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</row>
    <row r="385">
      <c r="C385" s="15"/>
      <c r="D385" s="12"/>
      <c r="E385" s="12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</row>
    <row r="386">
      <c r="C386" s="15"/>
      <c r="D386" s="12"/>
      <c r="E386" s="12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</row>
    <row r="387">
      <c r="C387" s="15"/>
      <c r="D387" s="12"/>
      <c r="E387" s="12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</row>
    <row r="388">
      <c r="C388" s="15"/>
      <c r="D388" s="12"/>
      <c r="E388" s="12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</row>
    <row r="389">
      <c r="C389" s="15"/>
      <c r="D389" s="12"/>
      <c r="E389" s="12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</row>
    <row r="390">
      <c r="C390" s="15"/>
      <c r="D390" s="12"/>
      <c r="E390" s="12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</row>
    <row r="391">
      <c r="C391" s="15"/>
      <c r="D391" s="12"/>
      <c r="E391" s="12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</row>
    <row r="392">
      <c r="C392" s="15"/>
      <c r="D392" s="12"/>
      <c r="E392" s="12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</row>
    <row r="393">
      <c r="C393" s="15"/>
      <c r="D393" s="12"/>
      <c r="E393" s="12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</row>
    <row r="394">
      <c r="C394" s="15"/>
      <c r="D394" s="12"/>
      <c r="E394" s="12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</row>
    <row r="395">
      <c r="C395" s="15"/>
      <c r="D395" s="12"/>
      <c r="E395" s="12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</row>
    <row r="396">
      <c r="C396" s="15"/>
      <c r="D396" s="12"/>
      <c r="E396" s="12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</row>
    <row r="397">
      <c r="C397" s="15"/>
      <c r="D397" s="12"/>
      <c r="E397" s="12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</row>
    <row r="398">
      <c r="C398" s="15"/>
      <c r="D398" s="12"/>
      <c r="E398" s="12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</row>
    <row r="399">
      <c r="C399" s="15"/>
      <c r="D399" s="12"/>
      <c r="E399" s="12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</row>
    <row r="400">
      <c r="C400" s="15"/>
      <c r="D400" s="12"/>
      <c r="E400" s="12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</row>
    <row r="401">
      <c r="C401" s="15"/>
      <c r="D401" s="12"/>
      <c r="E401" s="12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</row>
    <row r="402">
      <c r="C402" s="15"/>
      <c r="D402" s="12"/>
      <c r="E402" s="12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</row>
    <row r="403">
      <c r="C403" s="15"/>
      <c r="D403" s="12"/>
      <c r="E403" s="12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</row>
    <row r="404">
      <c r="C404" s="15"/>
      <c r="D404" s="12"/>
      <c r="E404" s="12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</row>
    <row r="405">
      <c r="C405" s="15"/>
      <c r="D405" s="12"/>
      <c r="E405" s="12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</row>
    <row r="406">
      <c r="C406" s="15"/>
      <c r="D406" s="12"/>
      <c r="E406" s="12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</row>
    <row r="407">
      <c r="C407" s="15"/>
      <c r="D407" s="12"/>
      <c r="E407" s="12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</row>
    <row r="408">
      <c r="C408" s="15"/>
      <c r="D408" s="12"/>
      <c r="E408" s="12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</row>
    <row r="409">
      <c r="C409" s="15"/>
      <c r="D409" s="12"/>
      <c r="E409" s="12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</row>
    <row r="410">
      <c r="C410" s="15"/>
      <c r="D410" s="12"/>
      <c r="E410" s="12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</row>
    <row r="411">
      <c r="C411" s="15"/>
      <c r="D411" s="12"/>
      <c r="E411" s="12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</row>
    <row r="412">
      <c r="C412" s="15"/>
      <c r="D412" s="12"/>
      <c r="E412" s="12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</row>
    <row r="413">
      <c r="C413" s="15"/>
      <c r="D413" s="12"/>
      <c r="E413" s="12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</row>
    <row r="414">
      <c r="C414" s="15"/>
      <c r="D414" s="12"/>
      <c r="E414" s="12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</row>
    <row r="415">
      <c r="C415" s="15"/>
      <c r="D415" s="12"/>
      <c r="E415" s="12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</row>
    <row r="416">
      <c r="C416" s="15"/>
      <c r="D416" s="12"/>
      <c r="E416" s="12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</row>
    <row r="417">
      <c r="C417" s="15"/>
      <c r="D417" s="12"/>
      <c r="E417" s="12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</row>
    <row r="418">
      <c r="C418" s="15"/>
      <c r="D418" s="12"/>
      <c r="E418" s="12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</row>
    <row r="419">
      <c r="C419" s="15"/>
      <c r="D419" s="12"/>
      <c r="E419" s="12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</row>
    <row r="420">
      <c r="C420" s="15"/>
      <c r="D420" s="12"/>
      <c r="E420" s="12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</row>
    <row r="421">
      <c r="C421" s="15"/>
      <c r="D421" s="12"/>
      <c r="E421" s="12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</row>
    <row r="422">
      <c r="C422" s="15"/>
      <c r="D422" s="12"/>
      <c r="E422" s="12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</row>
    <row r="423">
      <c r="C423" s="15"/>
      <c r="D423" s="12"/>
      <c r="E423" s="12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</row>
    <row r="424">
      <c r="C424" s="15"/>
      <c r="D424" s="12"/>
      <c r="E424" s="12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</row>
    <row r="425">
      <c r="C425" s="15"/>
      <c r="D425" s="12"/>
      <c r="E425" s="12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</row>
    <row r="426">
      <c r="C426" s="15"/>
      <c r="D426" s="12"/>
      <c r="E426" s="12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</row>
    <row r="427">
      <c r="C427" s="15"/>
      <c r="D427" s="12"/>
      <c r="E427" s="12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</row>
    <row r="428">
      <c r="C428" s="15"/>
      <c r="D428" s="12"/>
      <c r="E428" s="12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</row>
    <row r="429">
      <c r="C429" s="15"/>
      <c r="D429" s="12"/>
      <c r="E429" s="12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</row>
    <row r="430">
      <c r="C430" s="15"/>
      <c r="D430" s="12"/>
      <c r="E430" s="12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</row>
    <row r="431">
      <c r="C431" s="15"/>
      <c r="D431" s="12"/>
      <c r="E431" s="12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</row>
    <row r="432">
      <c r="C432" s="15"/>
      <c r="D432" s="12"/>
      <c r="E432" s="12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</row>
    <row r="433">
      <c r="C433" s="15"/>
      <c r="D433" s="12"/>
      <c r="E433" s="12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</row>
    <row r="434">
      <c r="C434" s="15"/>
      <c r="D434" s="12"/>
      <c r="E434" s="12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</row>
    <row r="435">
      <c r="C435" s="15"/>
      <c r="D435" s="12"/>
      <c r="E435" s="12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</row>
    <row r="436">
      <c r="C436" s="15"/>
      <c r="D436" s="12"/>
      <c r="E436" s="12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</row>
    <row r="437">
      <c r="C437" s="15"/>
      <c r="D437" s="12"/>
      <c r="E437" s="12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</row>
    <row r="438">
      <c r="C438" s="15"/>
      <c r="D438" s="12"/>
      <c r="E438" s="12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</row>
    <row r="439">
      <c r="C439" s="15"/>
      <c r="D439" s="12"/>
      <c r="E439" s="12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</row>
    <row r="440">
      <c r="C440" s="15"/>
      <c r="D440" s="12"/>
      <c r="E440" s="12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</row>
    <row r="441">
      <c r="C441" s="15"/>
      <c r="D441" s="12"/>
      <c r="E441" s="12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</row>
    <row r="442">
      <c r="C442" s="15"/>
      <c r="D442" s="12"/>
      <c r="E442" s="12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</row>
    <row r="443">
      <c r="C443" s="15"/>
      <c r="D443" s="12"/>
      <c r="E443" s="12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</row>
    <row r="444">
      <c r="C444" s="15"/>
      <c r="D444" s="12"/>
      <c r="E444" s="12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</row>
    <row r="445">
      <c r="C445" s="15"/>
      <c r="D445" s="12"/>
      <c r="E445" s="12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</row>
    <row r="446">
      <c r="C446" s="15"/>
      <c r="D446" s="12"/>
      <c r="E446" s="12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</row>
    <row r="447">
      <c r="C447" s="15"/>
      <c r="D447" s="12"/>
      <c r="E447" s="12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</row>
    <row r="448">
      <c r="C448" s="15"/>
      <c r="D448" s="12"/>
      <c r="E448" s="12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</row>
    <row r="449">
      <c r="C449" s="15"/>
      <c r="D449" s="12"/>
      <c r="E449" s="12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</row>
    <row r="450">
      <c r="C450" s="15"/>
      <c r="D450" s="12"/>
      <c r="E450" s="12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</row>
    <row r="451">
      <c r="C451" s="15"/>
      <c r="D451" s="12"/>
      <c r="E451" s="12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</row>
    <row r="452">
      <c r="C452" s="15"/>
      <c r="D452" s="12"/>
      <c r="E452" s="12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</row>
    <row r="453">
      <c r="C453" s="15"/>
      <c r="D453" s="12"/>
      <c r="E453" s="12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</row>
    <row r="454">
      <c r="C454" s="15"/>
      <c r="D454" s="12"/>
      <c r="E454" s="12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</row>
    <row r="455">
      <c r="C455" s="15"/>
      <c r="D455" s="12"/>
      <c r="E455" s="12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</row>
    <row r="456">
      <c r="C456" s="15"/>
      <c r="D456" s="12"/>
      <c r="E456" s="12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</row>
    <row r="457">
      <c r="C457" s="15"/>
      <c r="D457" s="12"/>
      <c r="E457" s="12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</row>
    <row r="458">
      <c r="C458" s="15"/>
      <c r="D458" s="12"/>
      <c r="E458" s="12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</row>
    <row r="459">
      <c r="C459" s="15"/>
      <c r="D459" s="12"/>
      <c r="E459" s="12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</row>
    <row r="460">
      <c r="C460" s="15"/>
      <c r="D460" s="12"/>
      <c r="E460" s="12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</row>
    <row r="461">
      <c r="C461" s="15"/>
      <c r="D461" s="12"/>
      <c r="E461" s="12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</row>
    <row r="462">
      <c r="C462" s="15"/>
      <c r="D462" s="12"/>
      <c r="E462" s="12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</row>
    <row r="463">
      <c r="C463" s="15"/>
      <c r="D463" s="12"/>
      <c r="E463" s="12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</row>
    <row r="464">
      <c r="C464" s="15"/>
      <c r="D464" s="12"/>
      <c r="E464" s="12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</row>
    <row r="465">
      <c r="C465" s="15"/>
      <c r="D465" s="12"/>
      <c r="E465" s="12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</row>
    <row r="466">
      <c r="C466" s="15"/>
      <c r="D466" s="12"/>
      <c r="E466" s="12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</row>
    <row r="467">
      <c r="C467" s="15"/>
      <c r="D467" s="12"/>
      <c r="E467" s="12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</row>
    <row r="468">
      <c r="C468" s="15"/>
      <c r="D468" s="12"/>
      <c r="E468" s="12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</row>
    <row r="469">
      <c r="C469" s="15"/>
      <c r="D469" s="12"/>
      <c r="E469" s="12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</row>
    <row r="470">
      <c r="C470" s="15"/>
      <c r="D470" s="12"/>
      <c r="E470" s="12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</row>
    <row r="471">
      <c r="C471" s="15"/>
      <c r="D471" s="12"/>
      <c r="E471" s="12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</row>
    <row r="472">
      <c r="C472" s="15"/>
      <c r="D472" s="12"/>
      <c r="E472" s="12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</row>
    <row r="473">
      <c r="C473" s="15"/>
      <c r="D473" s="12"/>
      <c r="E473" s="12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</row>
    <row r="474">
      <c r="C474" s="15"/>
      <c r="D474" s="12"/>
      <c r="E474" s="12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</row>
    <row r="475">
      <c r="C475" s="15"/>
      <c r="D475" s="12"/>
      <c r="E475" s="12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</row>
    <row r="476">
      <c r="C476" s="15"/>
      <c r="D476" s="12"/>
      <c r="E476" s="12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</row>
    <row r="477">
      <c r="C477" s="15"/>
      <c r="D477" s="12"/>
      <c r="E477" s="12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</row>
    <row r="478">
      <c r="C478" s="15"/>
      <c r="D478" s="12"/>
      <c r="E478" s="12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</row>
    <row r="479">
      <c r="C479" s="15"/>
      <c r="D479" s="12"/>
      <c r="E479" s="12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</row>
    <row r="480">
      <c r="C480" s="15"/>
      <c r="D480" s="12"/>
      <c r="E480" s="12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</row>
    <row r="481">
      <c r="C481" s="15"/>
      <c r="D481" s="12"/>
      <c r="E481" s="12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</row>
    <row r="482">
      <c r="C482" s="15"/>
      <c r="D482" s="12"/>
      <c r="E482" s="12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</row>
    <row r="483">
      <c r="C483" s="15"/>
      <c r="D483" s="12"/>
      <c r="E483" s="12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</row>
    <row r="484">
      <c r="C484" s="15"/>
      <c r="D484" s="12"/>
      <c r="E484" s="12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</row>
    <row r="485">
      <c r="C485" s="15"/>
      <c r="D485" s="12"/>
      <c r="E485" s="12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</row>
    <row r="486">
      <c r="C486" s="15"/>
      <c r="D486" s="12"/>
      <c r="E486" s="12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</row>
    <row r="487">
      <c r="C487" s="15"/>
      <c r="D487" s="12"/>
      <c r="E487" s="12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</row>
    <row r="488">
      <c r="C488" s="15"/>
      <c r="D488" s="12"/>
      <c r="E488" s="12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</row>
    <row r="489">
      <c r="C489" s="15"/>
      <c r="D489" s="12"/>
      <c r="E489" s="12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</row>
    <row r="490">
      <c r="C490" s="15"/>
      <c r="D490" s="12"/>
      <c r="E490" s="12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</row>
    <row r="491">
      <c r="C491" s="15"/>
      <c r="D491" s="12"/>
      <c r="E491" s="12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</row>
    <row r="492">
      <c r="C492" s="15"/>
      <c r="D492" s="12"/>
      <c r="E492" s="12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</row>
    <row r="493">
      <c r="C493" s="15"/>
      <c r="D493" s="12"/>
      <c r="E493" s="12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</row>
    <row r="494">
      <c r="C494" s="15"/>
      <c r="D494" s="12"/>
      <c r="E494" s="12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</row>
    <row r="495">
      <c r="C495" s="15"/>
      <c r="D495" s="12"/>
      <c r="E495" s="12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</row>
    <row r="496">
      <c r="C496" s="15"/>
      <c r="D496" s="12"/>
      <c r="E496" s="12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</row>
    <row r="497">
      <c r="C497" s="15"/>
      <c r="D497" s="12"/>
      <c r="E497" s="12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</row>
    <row r="498">
      <c r="C498" s="15"/>
      <c r="D498" s="12"/>
      <c r="E498" s="12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</row>
    <row r="499">
      <c r="C499" s="15"/>
      <c r="D499" s="12"/>
      <c r="E499" s="12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</row>
    <row r="500">
      <c r="C500" s="15"/>
      <c r="D500" s="12"/>
      <c r="E500" s="12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</row>
    <row r="501">
      <c r="C501" s="15"/>
      <c r="D501" s="12"/>
      <c r="E501" s="12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</row>
    <row r="502">
      <c r="C502" s="15"/>
      <c r="D502" s="12"/>
      <c r="E502" s="12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</row>
    <row r="503">
      <c r="C503" s="15"/>
      <c r="D503" s="12"/>
      <c r="E503" s="12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</row>
    <row r="504">
      <c r="C504" s="15"/>
      <c r="D504" s="12"/>
      <c r="E504" s="12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</row>
    <row r="505">
      <c r="C505" s="15"/>
      <c r="D505" s="12"/>
      <c r="E505" s="12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</row>
    <row r="506">
      <c r="C506" s="15"/>
      <c r="D506" s="12"/>
      <c r="E506" s="12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</row>
    <row r="507">
      <c r="C507" s="15"/>
      <c r="D507" s="12"/>
      <c r="E507" s="12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</row>
    <row r="508">
      <c r="C508" s="15"/>
      <c r="D508" s="12"/>
      <c r="E508" s="12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</row>
    <row r="509">
      <c r="C509" s="15"/>
      <c r="D509" s="12"/>
      <c r="E509" s="12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</row>
    <row r="510">
      <c r="C510" s="15"/>
      <c r="D510" s="12"/>
      <c r="E510" s="12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</row>
    <row r="511">
      <c r="C511" s="15"/>
      <c r="D511" s="12"/>
      <c r="E511" s="12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</row>
    <row r="512">
      <c r="C512" s="15"/>
      <c r="D512" s="12"/>
      <c r="E512" s="12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</row>
    <row r="513">
      <c r="C513" s="15"/>
      <c r="D513" s="12"/>
      <c r="E513" s="12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</row>
    <row r="514">
      <c r="C514" s="15"/>
      <c r="D514" s="12"/>
      <c r="E514" s="12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</row>
    <row r="515">
      <c r="C515" s="15"/>
      <c r="D515" s="12"/>
      <c r="E515" s="12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</row>
    <row r="516">
      <c r="C516" s="15"/>
      <c r="D516" s="12"/>
      <c r="E516" s="12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</row>
    <row r="517">
      <c r="C517" s="15"/>
      <c r="D517" s="12"/>
      <c r="E517" s="12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</row>
    <row r="518">
      <c r="C518" s="15"/>
      <c r="D518" s="12"/>
      <c r="E518" s="12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</row>
    <row r="519">
      <c r="C519" s="15"/>
      <c r="D519" s="12"/>
      <c r="E519" s="12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</row>
    <row r="520">
      <c r="C520" s="15"/>
      <c r="D520" s="12"/>
      <c r="E520" s="12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</row>
    <row r="521">
      <c r="C521" s="15"/>
      <c r="D521" s="12"/>
      <c r="E521" s="12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</row>
    <row r="522">
      <c r="C522" s="15"/>
      <c r="D522" s="12"/>
      <c r="E522" s="12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</row>
    <row r="523">
      <c r="C523" s="15"/>
      <c r="D523" s="12"/>
      <c r="E523" s="12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</row>
    <row r="524">
      <c r="C524" s="15"/>
      <c r="D524" s="12"/>
      <c r="E524" s="12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</row>
    <row r="525">
      <c r="C525" s="15"/>
      <c r="D525" s="12"/>
      <c r="E525" s="12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</row>
    <row r="526">
      <c r="C526" s="15"/>
      <c r="D526" s="12"/>
      <c r="E526" s="12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</row>
    <row r="527">
      <c r="C527" s="15"/>
      <c r="D527" s="12"/>
      <c r="E527" s="12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</row>
    <row r="528">
      <c r="C528" s="15"/>
      <c r="D528" s="12"/>
      <c r="E528" s="12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</row>
    <row r="529">
      <c r="C529" s="15"/>
      <c r="D529" s="12"/>
      <c r="E529" s="12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</row>
    <row r="530">
      <c r="C530" s="15"/>
      <c r="D530" s="12"/>
      <c r="E530" s="12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</row>
    <row r="531">
      <c r="C531" s="15"/>
      <c r="D531" s="12"/>
      <c r="E531" s="12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</row>
    <row r="532">
      <c r="C532" s="15"/>
      <c r="D532" s="12"/>
      <c r="E532" s="12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</row>
    <row r="533">
      <c r="C533" s="15"/>
      <c r="D533" s="12"/>
      <c r="E533" s="12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</row>
    <row r="534">
      <c r="C534" s="15"/>
      <c r="D534" s="12"/>
      <c r="E534" s="12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</row>
    <row r="535">
      <c r="C535" s="15"/>
      <c r="D535" s="12"/>
      <c r="E535" s="12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</row>
    <row r="536">
      <c r="C536" s="15"/>
      <c r="D536" s="12"/>
      <c r="E536" s="12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</row>
    <row r="537">
      <c r="C537" s="15"/>
      <c r="D537" s="12"/>
      <c r="E537" s="12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</row>
    <row r="538">
      <c r="C538" s="15"/>
      <c r="D538" s="12"/>
      <c r="E538" s="12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</row>
    <row r="539">
      <c r="C539" s="15"/>
      <c r="D539" s="12"/>
      <c r="E539" s="12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</row>
    <row r="540">
      <c r="C540" s="15"/>
      <c r="D540" s="12"/>
      <c r="E540" s="12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</row>
    <row r="541">
      <c r="C541" s="15"/>
      <c r="D541" s="12"/>
      <c r="E541" s="12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</row>
    <row r="542">
      <c r="C542" s="15"/>
      <c r="D542" s="12"/>
      <c r="E542" s="12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</row>
    <row r="543">
      <c r="C543" s="15"/>
      <c r="D543" s="12"/>
      <c r="E543" s="12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</row>
    <row r="544">
      <c r="C544" s="15"/>
      <c r="D544" s="12"/>
      <c r="E544" s="12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</row>
    <row r="545">
      <c r="C545" s="15"/>
      <c r="D545" s="12"/>
      <c r="E545" s="12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</row>
    <row r="546">
      <c r="C546" s="15"/>
      <c r="D546" s="12"/>
      <c r="E546" s="12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</row>
    <row r="547">
      <c r="C547" s="15"/>
      <c r="D547" s="12"/>
      <c r="E547" s="12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</row>
    <row r="548">
      <c r="C548" s="15"/>
      <c r="D548" s="12"/>
      <c r="E548" s="12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</row>
    <row r="549">
      <c r="C549" s="15"/>
      <c r="D549" s="12"/>
      <c r="E549" s="12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</row>
    <row r="550">
      <c r="C550" s="15"/>
      <c r="D550" s="12"/>
      <c r="E550" s="12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</row>
    <row r="551">
      <c r="C551" s="15"/>
      <c r="D551" s="12"/>
      <c r="E551" s="12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</row>
    <row r="552">
      <c r="C552" s="15"/>
      <c r="D552" s="12"/>
      <c r="E552" s="12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</row>
    <row r="553">
      <c r="C553" s="15"/>
      <c r="D553" s="12"/>
      <c r="E553" s="12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</row>
    <row r="554">
      <c r="C554" s="15"/>
      <c r="D554" s="12"/>
      <c r="E554" s="12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</row>
    <row r="555">
      <c r="C555" s="15"/>
      <c r="D555" s="12"/>
      <c r="E555" s="12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</row>
    <row r="556">
      <c r="C556" s="15"/>
      <c r="D556" s="12"/>
      <c r="E556" s="12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</row>
    <row r="557">
      <c r="C557" s="15"/>
      <c r="D557" s="12"/>
      <c r="E557" s="12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</row>
    <row r="558">
      <c r="C558" s="15"/>
      <c r="D558" s="12"/>
      <c r="E558" s="12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</row>
    <row r="559">
      <c r="C559" s="15"/>
      <c r="D559" s="12"/>
      <c r="E559" s="12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</row>
    <row r="560">
      <c r="C560" s="15"/>
      <c r="D560" s="12"/>
      <c r="E560" s="12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</row>
    <row r="561">
      <c r="C561" s="15"/>
      <c r="D561" s="12"/>
      <c r="E561" s="12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</row>
    <row r="562">
      <c r="C562" s="15"/>
      <c r="D562" s="12"/>
      <c r="E562" s="12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</row>
    <row r="563">
      <c r="C563" s="15"/>
      <c r="D563" s="12"/>
      <c r="E563" s="12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</row>
    <row r="564">
      <c r="C564" s="15"/>
      <c r="D564" s="12"/>
      <c r="E564" s="12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</row>
    <row r="565">
      <c r="C565" s="15"/>
      <c r="D565" s="12"/>
      <c r="E565" s="12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</row>
    <row r="566">
      <c r="C566" s="15"/>
      <c r="D566" s="12"/>
      <c r="E566" s="12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</row>
    <row r="567">
      <c r="C567" s="15"/>
      <c r="D567" s="12"/>
      <c r="E567" s="12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</row>
    <row r="568">
      <c r="C568" s="15"/>
      <c r="D568" s="12"/>
      <c r="E568" s="12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</row>
    <row r="569">
      <c r="C569" s="15"/>
      <c r="D569" s="12"/>
      <c r="E569" s="12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</row>
    <row r="570">
      <c r="C570" s="15"/>
      <c r="D570" s="12"/>
      <c r="E570" s="12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</row>
    <row r="571">
      <c r="C571" s="15"/>
      <c r="D571" s="12"/>
      <c r="E571" s="12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</row>
    <row r="572">
      <c r="C572" s="15"/>
      <c r="D572" s="12"/>
      <c r="E572" s="12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</row>
    <row r="573">
      <c r="C573" s="15"/>
      <c r="D573" s="12"/>
      <c r="E573" s="12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</row>
    <row r="574">
      <c r="C574" s="15"/>
      <c r="D574" s="12"/>
      <c r="E574" s="12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</row>
    <row r="575">
      <c r="C575" s="15"/>
      <c r="D575" s="12"/>
      <c r="E575" s="12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</row>
    <row r="576">
      <c r="C576" s="15"/>
      <c r="D576" s="12"/>
      <c r="E576" s="12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</row>
    <row r="577">
      <c r="C577" s="15"/>
      <c r="D577" s="12"/>
      <c r="E577" s="12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</row>
    <row r="578">
      <c r="C578" s="15"/>
      <c r="D578" s="12"/>
      <c r="E578" s="12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</row>
    <row r="579">
      <c r="C579" s="15"/>
      <c r="D579" s="12"/>
      <c r="E579" s="12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</row>
    <row r="580">
      <c r="C580" s="15"/>
      <c r="D580" s="12"/>
      <c r="E580" s="12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</row>
    <row r="581">
      <c r="C581" s="15"/>
      <c r="D581" s="12"/>
      <c r="E581" s="12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</row>
    <row r="582">
      <c r="C582" s="15"/>
      <c r="D582" s="12"/>
      <c r="E582" s="12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</row>
    <row r="583">
      <c r="C583" s="15"/>
      <c r="D583" s="12"/>
      <c r="E583" s="12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</row>
    <row r="584">
      <c r="C584" s="15"/>
      <c r="D584" s="12"/>
      <c r="E584" s="12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</row>
    <row r="585">
      <c r="C585" s="15"/>
      <c r="D585" s="12"/>
      <c r="E585" s="12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</row>
    <row r="586">
      <c r="C586" s="15"/>
      <c r="D586" s="12"/>
      <c r="E586" s="12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</row>
    <row r="587">
      <c r="C587" s="15"/>
      <c r="D587" s="12"/>
      <c r="E587" s="12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</row>
    <row r="588">
      <c r="C588" s="15"/>
      <c r="D588" s="12"/>
      <c r="E588" s="12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</row>
    <row r="589">
      <c r="C589" s="15"/>
      <c r="D589" s="12"/>
      <c r="E589" s="12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</row>
    <row r="590">
      <c r="C590" s="15"/>
      <c r="D590" s="12"/>
      <c r="E590" s="12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</row>
    <row r="591">
      <c r="C591" s="15"/>
      <c r="D591" s="12"/>
      <c r="E591" s="12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</row>
    <row r="592">
      <c r="C592" s="15"/>
      <c r="D592" s="12"/>
      <c r="E592" s="12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</row>
    <row r="593">
      <c r="C593" s="15"/>
      <c r="D593" s="12"/>
      <c r="E593" s="12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</row>
    <row r="594">
      <c r="C594" s="15"/>
      <c r="D594" s="12"/>
      <c r="E594" s="12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</row>
    <row r="595">
      <c r="C595" s="15"/>
      <c r="D595" s="12"/>
      <c r="E595" s="12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</row>
    <row r="596">
      <c r="C596" s="15"/>
      <c r="D596" s="12"/>
      <c r="E596" s="12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</row>
    <row r="597">
      <c r="C597" s="15"/>
      <c r="D597" s="12"/>
      <c r="E597" s="12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</row>
    <row r="598">
      <c r="C598" s="15"/>
      <c r="D598" s="12"/>
      <c r="E598" s="12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</row>
    <row r="599">
      <c r="C599" s="15"/>
      <c r="D599" s="12"/>
      <c r="E599" s="12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</row>
    <row r="600">
      <c r="C600" s="15"/>
      <c r="D600" s="12"/>
      <c r="E600" s="12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</row>
    <row r="601">
      <c r="C601" s="15"/>
      <c r="D601" s="12"/>
      <c r="E601" s="12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</row>
    <row r="602">
      <c r="C602" s="15"/>
      <c r="D602" s="12"/>
      <c r="E602" s="12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</row>
    <row r="603">
      <c r="C603" s="15"/>
      <c r="D603" s="12"/>
      <c r="E603" s="12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</row>
    <row r="604">
      <c r="C604" s="15"/>
      <c r="D604" s="12"/>
      <c r="E604" s="12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</row>
    <row r="605">
      <c r="C605" s="15"/>
      <c r="D605" s="12"/>
      <c r="E605" s="12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</row>
    <row r="606">
      <c r="C606" s="15"/>
      <c r="D606" s="12"/>
      <c r="E606" s="12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</row>
    <row r="607">
      <c r="C607" s="15"/>
      <c r="D607" s="12"/>
      <c r="E607" s="12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</row>
    <row r="608">
      <c r="C608" s="15"/>
      <c r="D608" s="12"/>
      <c r="E608" s="12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</row>
    <row r="609">
      <c r="C609" s="15"/>
      <c r="D609" s="12"/>
      <c r="E609" s="12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</row>
    <row r="610">
      <c r="C610" s="15"/>
      <c r="D610" s="12"/>
      <c r="E610" s="12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</row>
    <row r="611">
      <c r="C611" s="15"/>
      <c r="D611" s="12"/>
      <c r="E611" s="12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</row>
    <row r="612">
      <c r="C612" s="15"/>
      <c r="D612" s="12"/>
      <c r="E612" s="12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</row>
    <row r="613">
      <c r="C613" s="15"/>
      <c r="D613" s="12"/>
      <c r="E613" s="12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</row>
    <row r="614">
      <c r="C614" s="15"/>
      <c r="D614" s="12"/>
      <c r="E614" s="12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</row>
    <row r="615">
      <c r="C615" s="15"/>
      <c r="D615" s="12"/>
      <c r="E615" s="12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</row>
    <row r="616">
      <c r="C616" s="15"/>
      <c r="D616" s="12"/>
      <c r="E616" s="12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</row>
    <row r="617">
      <c r="C617" s="15"/>
      <c r="D617" s="12"/>
      <c r="E617" s="12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</row>
    <row r="618">
      <c r="C618" s="15"/>
      <c r="D618" s="12"/>
      <c r="E618" s="12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</row>
    <row r="619">
      <c r="C619" s="15"/>
      <c r="D619" s="12"/>
      <c r="E619" s="12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</row>
    <row r="620">
      <c r="C620" s="15"/>
      <c r="D620" s="12"/>
      <c r="E620" s="12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</row>
    <row r="621">
      <c r="C621" s="15"/>
      <c r="D621" s="12"/>
      <c r="E621" s="12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</row>
    <row r="622">
      <c r="C622" s="15"/>
      <c r="D622" s="12"/>
      <c r="E622" s="12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</row>
    <row r="623">
      <c r="C623" s="15"/>
      <c r="D623" s="12"/>
      <c r="E623" s="12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</row>
    <row r="624">
      <c r="C624" s="15"/>
      <c r="D624" s="12"/>
      <c r="E624" s="12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</row>
    <row r="625">
      <c r="C625" s="15"/>
      <c r="D625" s="12"/>
      <c r="E625" s="12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</row>
    <row r="626">
      <c r="C626" s="15"/>
      <c r="D626" s="12"/>
      <c r="E626" s="12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</row>
    <row r="627">
      <c r="C627" s="15"/>
      <c r="D627" s="12"/>
      <c r="E627" s="12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</row>
    <row r="628">
      <c r="C628" s="15"/>
      <c r="D628" s="12"/>
      <c r="E628" s="12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</row>
    <row r="629">
      <c r="C629" s="15"/>
      <c r="D629" s="12"/>
      <c r="E629" s="12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</row>
    <row r="630">
      <c r="C630" s="15"/>
      <c r="D630" s="12"/>
      <c r="E630" s="12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</row>
    <row r="631">
      <c r="C631" s="15"/>
      <c r="D631" s="12"/>
      <c r="E631" s="12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</row>
    <row r="632">
      <c r="C632" s="15"/>
      <c r="D632" s="12"/>
      <c r="E632" s="12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</row>
    <row r="633">
      <c r="C633" s="15"/>
      <c r="D633" s="12"/>
      <c r="E633" s="12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</row>
    <row r="634">
      <c r="C634" s="15"/>
      <c r="D634" s="12"/>
      <c r="E634" s="12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</row>
    <row r="635">
      <c r="C635" s="15"/>
      <c r="D635" s="12"/>
      <c r="E635" s="12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</row>
    <row r="636">
      <c r="C636" s="15"/>
      <c r="D636" s="12"/>
      <c r="E636" s="12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</row>
    <row r="637">
      <c r="C637" s="15"/>
      <c r="D637" s="12"/>
      <c r="E637" s="12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</row>
    <row r="638">
      <c r="C638" s="15"/>
      <c r="D638" s="12"/>
      <c r="E638" s="12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</row>
    <row r="639">
      <c r="C639" s="15"/>
      <c r="D639" s="12"/>
      <c r="E639" s="12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</row>
    <row r="640">
      <c r="C640" s="15"/>
      <c r="D640" s="12"/>
      <c r="E640" s="12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</row>
    <row r="641">
      <c r="C641" s="15"/>
      <c r="D641" s="12"/>
      <c r="E641" s="12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</row>
    <row r="642">
      <c r="C642" s="15"/>
      <c r="D642" s="12"/>
      <c r="E642" s="12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</row>
    <row r="643">
      <c r="C643" s="15"/>
      <c r="D643" s="12"/>
      <c r="E643" s="12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</row>
    <row r="644">
      <c r="C644" s="15"/>
      <c r="D644" s="12"/>
      <c r="E644" s="12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</row>
    <row r="645">
      <c r="C645" s="15"/>
      <c r="D645" s="12"/>
      <c r="E645" s="12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</row>
    <row r="646">
      <c r="C646" s="15"/>
      <c r="D646" s="12"/>
      <c r="E646" s="12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</row>
    <row r="647">
      <c r="C647" s="15"/>
      <c r="D647" s="12"/>
      <c r="E647" s="12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</row>
    <row r="648">
      <c r="C648" s="15"/>
      <c r="D648" s="12"/>
      <c r="E648" s="12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</row>
    <row r="649">
      <c r="C649" s="15"/>
      <c r="D649" s="12"/>
      <c r="E649" s="12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</row>
    <row r="650">
      <c r="C650" s="15"/>
      <c r="D650" s="12"/>
      <c r="E650" s="12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</row>
    <row r="651">
      <c r="C651" s="15"/>
      <c r="D651" s="12"/>
      <c r="E651" s="12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</row>
    <row r="652">
      <c r="C652" s="15"/>
      <c r="D652" s="12"/>
      <c r="E652" s="12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</row>
    <row r="653">
      <c r="C653" s="15"/>
      <c r="D653" s="12"/>
      <c r="E653" s="12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</row>
    <row r="654">
      <c r="C654" s="15"/>
      <c r="D654" s="12"/>
      <c r="E654" s="12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</row>
    <row r="655">
      <c r="C655" s="15"/>
      <c r="D655" s="12"/>
      <c r="E655" s="12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</row>
    <row r="656">
      <c r="C656" s="15"/>
      <c r="D656" s="12"/>
      <c r="E656" s="12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</row>
    <row r="657">
      <c r="C657" s="15"/>
      <c r="D657" s="12"/>
      <c r="E657" s="12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</row>
    <row r="658">
      <c r="C658" s="15"/>
      <c r="D658" s="12"/>
      <c r="E658" s="12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</row>
    <row r="659">
      <c r="C659" s="15"/>
      <c r="D659" s="12"/>
      <c r="E659" s="12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</row>
    <row r="660">
      <c r="C660" s="15"/>
      <c r="D660" s="12"/>
      <c r="E660" s="12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</row>
    <row r="661">
      <c r="C661" s="15"/>
      <c r="D661" s="12"/>
      <c r="E661" s="12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</row>
    <row r="662">
      <c r="C662" s="15"/>
      <c r="D662" s="12"/>
      <c r="E662" s="12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</row>
    <row r="663">
      <c r="C663" s="15"/>
      <c r="D663" s="12"/>
      <c r="E663" s="12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</row>
    <row r="664">
      <c r="C664" s="15"/>
      <c r="D664" s="12"/>
      <c r="E664" s="12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</row>
    <row r="665">
      <c r="C665" s="15"/>
      <c r="D665" s="12"/>
      <c r="E665" s="12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</row>
    <row r="666">
      <c r="C666" s="15"/>
      <c r="D666" s="12"/>
      <c r="E666" s="12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</row>
    <row r="667">
      <c r="C667" s="15"/>
      <c r="D667" s="12"/>
      <c r="E667" s="12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</row>
    <row r="668">
      <c r="C668" s="15"/>
      <c r="D668" s="12"/>
      <c r="E668" s="12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</row>
    <row r="669">
      <c r="C669" s="15"/>
      <c r="D669" s="12"/>
      <c r="E669" s="12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</row>
    <row r="670">
      <c r="C670" s="15"/>
      <c r="D670" s="12"/>
      <c r="E670" s="12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</row>
    <row r="671">
      <c r="C671" s="15"/>
      <c r="D671" s="12"/>
      <c r="E671" s="12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</row>
    <row r="672">
      <c r="C672" s="15"/>
      <c r="D672" s="12"/>
      <c r="E672" s="12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</row>
    <row r="673">
      <c r="C673" s="15"/>
      <c r="D673" s="12"/>
      <c r="E673" s="12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</row>
    <row r="674">
      <c r="C674" s="15"/>
      <c r="D674" s="12"/>
      <c r="E674" s="12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</row>
    <row r="675">
      <c r="C675" s="15"/>
      <c r="D675" s="12"/>
      <c r="E675" s="12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</row>
    <row r="676">
      <c r="C676" s="15"/>
      <c r="D676" s="12"/>
      <c r="E676" s="12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</row>
    <row r="677">
      <c r="C677" s="15"/>
      <c r="D677" s="12"/>
      <c r="E677" s="12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</row>
    <row r="678">
      <c r="C678" s="15"/>
      <c r="D678" s="12"/>
      <c r="E678" s="12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</row>
    <row r="679">
      <c r="C679" s="15"/>
      <c r="D679" s="12"/>
      <c r="E679" s="12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</row>
    <row r="680">
      <c r="C680" s="15"/>
      <c r="D680" s="12"/>
      <c r="E680" s="12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</row>
    <row r="681">
      <c r="C681" s="15"/>
      <c r="D681" s="12"/>
      <c r="E681" s="12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</row>
    <row r="682">
      <c r="C682" s="15"/>
      <c r="D682" s="12"/>
      <c r="E682" s="12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</row>
    <row r="683">
      <c r="C683" s="15"/>
      <c r="D683" s="12"/>
      <c r="E683" s="12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</row>
    <row r="684">
      <c r="C684" s="15"/>
      <c r="D684" s="12"/>
      <c r="E684" s="12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</row>
    <row r="685">
      <c r="C685" s="15"/>
      <c r="D685" s="12"/>
      <c r="E685" s="12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</row>
    <row r="686">
      <c r="C686" s="15"/>
      <c r="D686" s="12"/>
      <c r="E686" s="12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</row>
    <row r="687">
      <c r="C687" s="15"/>
      <c r="D687" s="12"/>
      <c r="E687" s="12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</row>
    <row r="688">
      <c r="C688" s="15"/>
      <c r="D688" s="12"/>
      <c r="E688" s="12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</row>
    <row r="689">
      <c r="C689" s="15"/>
      <c r="D689" s="12"/>
      <c r="E689" s="12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</row>
    <row r="690">
      <c r="C690" s="15"/>
      <c r="D690" s="12"/>
      <c r="E690" s="12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</row>
    <row r="691">
      <c r="C691" s="15"/>
      <c r="D691" s="12"/>
      <c r="E691" s="12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</row>
    <row r="692">
      <c r="C692" s="15"/>
      <c r="D692" s="12"/>
      <c r="E692" s="12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</row>
    <row r="693">
      <c r="C693" s="15"/>
      <c r="D693" s="12"/>
      <c r="E693" s="12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</row>
    <row r="694">
      <c r="C694" s="15"/>
      <c r="D694" s="12"/>
      <c r="E694" s="12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</row>
    <row r="695">
      <c r="C695" s="15"/>
      <c r="D695" s="12"/>
      <c r="E695" s="12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</row>
    <row r="696">
      <c r="C696" s="15"/>
      <c r="D696" s="12"/>
      <c r="E696" s="12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</row>
    <row r="697">
      <c r="C697" s="15"/>
      <c r="D697" s="12"/>
      <c r="E697" s="12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</row>
    <row r="698">
      <c r="C698" s="15"/>
      <c r="D698" s="12"/>
      <c r="E698" s="12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</row>
    <row r="699">
      <c r="C699" s="15"/>
      <c r="D699" s="12"/>
      <c r="E699" s="12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</row>
    <row r="700">
      <c r="C700" s="15"/>
      <c r="D700" s="12"/>
      <c r="E700" s="12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</row>
    <row r="701">
      <c r="C701" s="15"/>
      <c r="D701" s="12"/>
      <c r="E701" s="12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</row>
    <row r="702">
      <c r="C702" s="15"/>
      <c r="D702" s="12"/>
      <c r="E702" s="12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</row>
    <row r="703">
      <c r="C703" s="15"/>
      <c r="D703" s="12"/>
      <c r="E703" s="12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</row>
    <row r="704">
      <c r="C704" s="15"/>
      <c r="D704" s="12"/>
      <c r="E704" s="12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</row>
    <row r="705">
      <c r="C705" s="15"/>
      <c r="D705" s="12"/>
      <c r="E705" s="12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</row>
    <row r="706">
      <c r="C706" s="15"/>
      <c r="D706" s="12"/>
      <c r="E706" s="12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</row>
    <row r="707">
      <c r="C707" s="15"/>
      <c r="D707" s="12"/>
      <c r="E707" s="12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</row>
    <row r="708">
      <c r="C708" s="15"/>
      <c r="D708" s="12"/>
      <c r="E708" s="12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</row>
    <row r="709">
      <c r="C709" s="15"/>
      <c r="D709" s="12"/>
      <c r="E709" s="12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</row>
    <row r="710">
      <c r="C710" s="15"/>
      <c r="D710" s="12"/>
      <c r="E710" s="12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</row>
    <row r="711">
      <c r="C711" s="15"/>
      <c r="D711" s="12"/>
      <c r="E711" s="12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</row>
    <row r="712">
      <c r="C712" s="15"/>
      <c r="D712" s="12"/>
      <c r="E712" s="12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</row>
    <row r="713">
      <c r="C713" s="15"/>
      <c r="D713" s="12"/>
      <c r="E713" s="12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</row>
    <row r="714">
      <c r="C714" s="15"/>
      <c r="D714" s="12"/>
      <c r="E714" s="12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</row>
    <row r="715">
      <c r="C715" s="15"/>
      <c r="D715" s="12"/>
      <c r="E715" s="12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</row>
    <row r="716">
      <c r="C716" s="15"/>
      <c r="D716" s="12"/>
      <c r="E716" s="12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</row>
    <row r="717">
      <c r="C717" s="15"/>
      <c r="D717" s="12"/>
      <c r="E717" s="12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</row>
    <row r="718">
      <c r="C718" s="15"/>
      <c r="D718" s="12"/>
      <c r="E718" s="12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</row>
    <row r="719">
      <c r="C719" s="15"/>
      <c r="D719" s="12"/>
      <c r="E719" s="12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</row>
    <row r="720">
      <c r="C720" s="15"/>
      <c r="D720" s="12"/>
      <c r="E720" s="12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</row>
    <row r="721">
      <c r="C721" s="15"/>
      <c r="D721" s="12"/>
      <c r="E721" s="12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</row>
    <row r="722">
      <c r="C722" s="15"/>
      <c r="D722" s="12"/>
      <c r="E722" s="12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</row>
    <row r="723">
      <c r="C723" s="15"/>
      <c r="D723" s="12"/>
      <c r="E723" s="12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</row>
    <row r="724">
      <c r="C724" s="15"/>
      <c r="D724" s="12"/>
      <c r="E724" s="12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</row>
    <row r="725">
      <c r="C725" s="15"/>
      <c r="D725" s="12"/>
      <c r="E725" s="12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</row>
    <row r="726">
      <c r="C726" s="15"/>
      <c r="D726" s="12"/>
      <c r="E726" s="12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</row>
    <row r="727">
      <c r="C727" s="15"/>
      <c r="D727" s="12"/>
      <c r="E727" s="12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</row>
    <row r="728">
      <c r="C728" s="15"/>
      <c r="D728" s="12"/>
      <c r="E728" s="12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</row>
    <row r="729">
      <c r="C729" s="15"/>
      <c r="D729" s="12"/>
      <c r="E729" s="12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</row>
    <row r="730">
      <c r="C730" s="15"/>
      <c r="D730" s="12"/>
      <c r="E730" s="12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</row>
    <row r="731">
      <c r="C731" s="15"/>
      <c r="D731" s="12"/>
      <c r="E731" s="12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</row>
    <row r="732">
      <c r="C732" s="15"/>
      <c r="D732" s="12"/>
      <c r="E732" s="12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</row>
    <row r="733">
      <c r="C733" s="15"/>
      <c r="D733" s="12"/>
      <c r="E733" s="12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</row>
    <row r="734">
      <c r="C734" s="15"/>
      <c r="D734" s="12"/>
      <c r="E734" s="12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</row>
    <row r="735">
      <c r="C735" s="15"/>
      <c r="D735" s="12"/>
      <c r="E735" s="12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</row>
    <row r="736">
      <c r="C736" s="15"/>
      <c r="D736" s="12"/>
      <c r="E736" s="12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</row>
    <row r="737">
      <c r="C737" s="15"/>
      <c r="D737" s="12"/>
      <c r="E737" s="12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</row>
    <row r="738">
      <c r="C738" s="15"/>
      <c r="D738" s="12"/>
      <c r="E738" s="12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</row>
    <row r="739">
      <c r="C739" s="15"/>
      <c r="D739" s="12"/>
      <c r="E739" s="12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</row>
    <row r="740">
      <c r="C740" s="15"/>
      <c r="D740" s="12"/>
      <c r="E740" s="12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</row>
    <row r="741">
      <c r="C741" s="15"/>
      <c r="D741" s="12"/>
      <c r="E741" s="12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</row>
    <row r="742">
      <c r="C742" s="15"/>
      <c r="D742" s="12"/>
      <c r="E742" s="12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</row>
    <row r="743">
      <c r="C743" s="15"/>
      <c r="D743" s="12"/>
      <c r="E743" s="12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</row>
    <row r="744">
      <c r="C744" s="15"/>
      <c r="D744" s="12"/>
      <c r="E744" s="12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</row>
    <row r="745">
      <c r="C745" s="15"/>
      <c r="D745" s="12"/>
      <c r="E745" s="12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</row>
    <row r="746">
      <c r="C746" s="15"/>
      <c r="D746" s="12"/>
      <c r="E746" s="12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</row>
    <row r="747">
      <c r="C747" s="15"/>
      <c r="D747" s="12"/>
      <c r="E747" s="12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</row>
    <row r="748">
      <c r="C748" s="15"/>
      <c r="D748" s="12"/>
      <c r="E748" s="12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</row>
    <row r="749">
      <c r="C749" s="15"/>
      <c r="D749" s="12"/>
      <c r="E749" s="12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</row>
    <row r="750">
      <c r="C750" s="15"/>
      <c r="D750" s="12"/>
      <c r="E750" s="12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</row>
    <row r="751">
      <c r="C751" s="15"/>
      <c r="D751" s="12"/>
      <c r="E751" s="12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</row>
    <row r="752">
      <c r="C752" s="15"/>
      <c r="D752" s="12"/>
      <c r="E752" s="12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</row>
    <row r="753">
      <c r="C753" s="15"/>
      <c r="D753" s="12"/>
      <c r="E753" s="12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</row>
    <row r="754">
      <c r="C754" s="15"/>
      <c r="D754" s="12"/>
      <c r="E754" s="12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</row>
    <row r="755">
      <c r="C755" s="15"/>
      <c r="D755" s="12"/>
      <c r="E755" s="12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</row>
    <row r="756">
      <c r="C756" s="15"/>
      <c r="D756" s="12"/>
      <c r="E756" s="12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</row>
    <row r="757">
      <c r="C757" s="15"/>
      <c r="D757" s="12"/>
      <c r="E757" s="12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</row>
    <row r="758">
      <c r="C758" s="15"/>
      <c r="D758" s="12"/>
      <c r="E758" s="12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</row>
    <row r="759">
      <c r="C759" s="15"/>
      <c r="D759" s="12"/>
      <c r="E759" s="12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</row>
    <row r="760">
      <c r="C760" s="15"/>
      <c r="D760" s="12"/>
      <c r="E760" s="12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</row>
    <row r="761">
      <c r="C761" s="15"/>
      <c r="D761" s="12"/>
      <c r="E761" s="12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</row>
    <row r="762">
      <c r="C762" s="15"/>
      <c r="D762" s="12"/>
      <c r="E762" s="12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</row>
    <row r="763">
      <c r="C763" s="15"/>
      <c r="D763" s="12"/>
      <c r="E763" s="12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</row>
    <row r="764">
      <c r="C764" s="15"/>
      <c r="D764" s="12"/>
      <c r="E764" s="12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</row>
    <row r="765">
      <c r="C765" s="15"/>
      <c r="D765" s="12"/>
      <c r="E765" s="12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</row>
    <row r="766">
      <c r="C766" s="15"/>
      <c r="D766" s="12"/>
      <c r="E766" s="12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</row>
    <row r="767">
      <c r="C767" s="15"/>
      <c r="D767" s="12"/>
      <c r="E767" s="12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</row>
    <row r="768">
      <c r="C768" s="15"/>
      <c r="D768" s="12"/>
      <c r="E768" s="12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</row>
    <row r="769">
      <c r="C769" s="15"/>
      <c r="D769" s="12"/>
      <c r="E769" s="12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</row>
    <row r="770">
      <c r="C770" s="15"/>
      <c r="D770" s="12"/>
      <c r="E770" s="12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</row>
    <row r="771">
      <c r="C771" s="15"/>
      <c r="D771" s="12"/>
      <c r="E771" s="12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</row>
    <row r="772">
      <c r="C772" s="15"/>
      <c r="D772" s="12"/>
      <c r="E772" s="12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</row>
    <row r="773">
      <c r="C773" s="15"/>
      <c r="D773" s="12"/>
      <c r="E773" s="12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</row>
    <row r="774">
      <c r="C774" s="15"/>
      <c r="D774" s="12"/>
      <c r="E774" s="12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</row>
    <row r="775">
      <c r="C775" s="15"/>
      <c r="D775" s="12"/>
      <c r="E775" s="12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</row>
    <row r="776">
      <c r="C776" s="15"/>
      <c r="D776" s="12"/>
      <c r="E776" s="12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</row>
    <row r="777">
      <c r="C777" s="15"/>
      <c r="D777" s="12"/>
      <c r="E777" s="12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</row>
    <row r="778">
      <c r="C778" s="15"/>
      <c r="D778" s="12"/>
      <c r="E778" s="12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</row>
    <row r="779">
      <c r="C779" s="15"/>
      <c r="D779" s="12"/>
      <c r="E779" s="12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</row>
    <row r="780">
      <c r="C780" s="15"/>
      <c r="D780" s="12"/>
      <c r="E780" s="12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</row>
    <row r="781">
      <c r="C781" s="15"/>
      <c r="D781" s="12"/>
      <c r="E781" s="12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</row>
    <row r="782">
      <c r="C782" s="15"/>
      <c r="D782" s="12"/>
      <c r="E782" s="12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</row>
    <row r="783">
      <c r="C783" s="15"/>
      <c r="D783" s="12"/>
      <c r="E783" s="12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</row>
    <row r="784">
      <c r="C784" s="15"/>
      <c r="D784" s="12"/>
      <c r="E784" s="12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</row>
    <row r="785">
      <c r="C785" s="15"/>
      <c r="D785" s="12"/>
      <c r="E785" s="12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</row>
    <row r="786">
      <c r="C786" s="15"/>
      <c r="D786" s="12"/>
      <c r="E786" s="12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</row>
    <row r="787">
      <c r="C787" s="15"/>
      <c r="D787" s="12"/>
      <c r="E787" s="12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</row>
    <row r="788">
      <c r="C788" s="15"/>
      <c r="D788" s="12"/>
      <c r="E788" s="12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</row>
    <row r="789">
      <c r="C789" s="15"/>
      <c r="D789" s="12"/>
      <c r="E789" s="12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</row>
    <row r="790">
      <c r="C790" s="15"/>
      <c r="D790" s="12"/>
      <c r="E790" s="12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</row>
    <row r="791">
      <c r="C791" s="15"/>
      <c r="D791" s="12"/>
      <c r="E791" s="12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</row>
    <row r="792">
      <c r="C792" s="15"/>
      <c r="D792" s="12"/>
      <c r="E792" s="12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</row>
    <row r="793">
      <c r="C793" s="15"/>
      <c r="D793" s="12"/>
      <c r="E793" s="12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</row>
    <row r="794">
      <c r="C794" s="15"/>
      <c r="D794" s="12"/>
      <c r="E794" s="12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</row>
    <row r="795">
      <c r="C795" s="15"/>
      <c r="D795" s="12"/>
      <c r="E795" s="12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</row>
    <row r="796">
      <c r="C796" s="15"/>
      <c r="D796" s="12"/>
      <c r="E796" s="12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</row>
    <row r="797">
      <c r="C797" s="15"/>
      <c r="D797" s="12"/>
      <c r="E797" s="12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</row>
    <row r="798">
      <c r="C798" s="15"/>
      <c r="D798" s="12"/>
      <c r="E798" s="12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</row>
    <row r="799">
      <c r="C799" s="15"/>
      <c r="D799" s="12"/>
      <c r="E799" s="12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</row>
    <row r="800">
      <c r="C800" s="15"/>
      <c r="D800" s="12"/>
      <c r="E800" s="12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</row>
    <row r="801">
      <c r="C801" s="15"/>
      <c r="D801" s="12"/>
      <c r="E801" s="12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</row>
    <row r="802">
      <c r="C802" s="15"/>
      <c r="D802" s="12"/>
      <c r="E802" s="12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</row>
    <row r="803">
      <c r="C803" s="15"/>
      <c r="D803" s="12"/>
      <c r="E803" s="12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</row>
    <row r="804">
      <c r="C804" s="15"/>
      <c r="D804" s="12"/>
      <c r="E804" s="12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</row>
    <row r="805">
      <c r="C805" s="15"/>
      <c r="D805" s="12"/>
      <c r="E805" s="12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</row>
    <row r="806">
      <c r="C806" s="15"/>
      <c r="D806" s="12"/>
      <c r="E806" s="12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</row>
    <row r="807">
      <c r="C807" s="15"/>
      <c r="D807" s="12"/>
      <c r="E807" s="12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</row>
    <row r="808">
      <c r="C808" s="15"/>
      <c r="D808" s="12"/>
      <c r="E808" s="12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</row>
    <row r="809">
      <c r="C809" s="15"/>
      <c r="D809" s="12"/>
      <c r="E809" s="12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</row>
    <row r="810">
      <c r="C810" s="15"/>
      <c r="D810" s="12"/>
      <c r="E810" s="12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</row>
    <row r="811">
      <c r="C811" s="15"/>
      <c r="D811" s="12"/>
      <c r="E811" s="12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</row>
    <row r="812">
      <c r="C812" s="15"/>
      <c r="D812" s="12"/>
      <c r="E812" s="12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</row>
    <row r="813">
      <c r="C813" s="15"/>
      <c r="D813" s="12"/>
      <c r="E813" s="12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</row>
    <row r="814">
      <c r="C814" s="15"/>
      <c r="D814" s="12"/>
      <c r="E814" s="12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</row>
    <row r="815">
      <c r="C815" s="15"/>
      <c r="D815" s="12"/>
      <c r="E815" s="12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</row>
    <row r="816">
      <c r="C816" s="15"/>
      <c r="D816" s="12"/>
      <c r="E816" s="12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</row>
    <row r="817">
      <c r="C817" s="15"/>
      <c r="D817" s="12"/>
      <c r="E817" s="12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</row>
    <row r="818">
      <c r="C818" s="15"/>
      <c r="D818" s="12"/>
      <c r="E818" s="12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</row>
    <row r="819">
      <c r="C819" s="15"/>
      <c r="D819" s="12"/>
      <c r="E819" s="12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</row>
    <row r="820">
      <c r="C820" s="15"/>
      <c r="D820" s="12"/>
      <c r="E820" s="12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</row>
    <row r="821">
      <c r="C821" s="15"/>
      <c r="D821" s="12"/>
      <c r="E821" s="12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</row>
    <row r="822">
      <c r="C822" s="15"/>
      <c r="D822" s="12"/>
      <c r="E822" s="12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</row>
    <row r="823">
      <c r="C823" s="15"/>
      <c r="D823" s="12"/>
      <c r="E823" s="12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</row>
    <row r="824">
      <c r="C824" s="15"/>
      <c r="D824" s="12"/>
      <c r="E824" s="12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</row>
    <row r="825">
      <c r="C825" s="15"/>
      <c r="D825" s="12"/>
      <c r="E825" s="12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</row>
    <row r="826">
      <c r="C826" s="15"/>
      <c r="D826" s="12"/>
      <c r="E826" s="12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</row>
    <row r="827">
      <c r="C827" s="15"/>
      <c r="D827" s="12"/>
      <c r="E827" s="12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</row>
    <row r="828">
      <c r="C828" s="15"/>
      <c r="D828" s="12"/>
      <c r="E828" s="12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</row>
    <row r="829">
      <c r="C829" s="15"/>
      <c r="D829" s="12"/>
      <c r="E829" s="12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</row>
    <row r="830">
      <c r="C830" s="15"/>
      <c r="D830" s="12"/>
      <c r="E830" s="12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</row>
    <row r="831">
      <c r="C831" s="15"/>
      <c r="D831" s="12"/>
      <c r="E831" s="12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</row>
    <row r="832">
      <c r="C832" s="15"/>
      <c r="D832" s="12"/>
      <c r="E832" s="12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</row>
    <row r="833">
      <c r="C833" s="15"/>
      <c r="D833" s="12"/>
      <c r="E833" s="12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</row>
    <row r="834">
      <c r="C834" s="15"/>
      <c r="D834" s="12"/>
      <c r="E834" s="12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</row>
    <row r="835">
      <c r="C835" s="15"/>
      <c r="D835" s="12"/>
      <c r="E835" s="12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</row>
    <row r="836">
      <c r="C836" s="15"/>
      <c r="D836" s="12"/>
      <c r="E836" s="12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</row>
    <row r="837">
      <c r="C837" s="15"/>
      <c r="D837" s="12"/>
      <c r="E837" s="12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</row>
    <row r="838">
      <c r="C838" s="15"/>
      <c r="D838" s="12"/>
      <c r="E838" s="12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</row>
    <row r="839">
      <c r="C839" s="15"/>
      <c r="D839" s="12"/>
      <c r="E839" s="12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</row>
    <row r="840">
      <c r="C840" s="15"/>
      <c r="D840" s="12"/>
      <c r="E840" s="12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</row>
    <row r="841">
      <c r="C841" s="15"/>
      <c r="D841" s="12"/>
      <c r="E841" s="12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</row>
    <row r="842">
      <c r="C842" s="15"/>
      <c r="D842" s="12"/>
      <c r="E842" s="12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</row>
    <row r="843">
      <c r="C843" s="15"/>
      <c r="D843" s="12"/>
      <c r="E843" s="12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</row>
    <row r="844">
      <c r="C844" s="15"/>
      <c r="D844" s="12"/>
      <c r="E844" s="12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</row>
    <row r="845">
      <c r="C845" s="15"/>
      <c r="D845" s="12"/>
      <c r="E845" s="12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</row>
    <row r="846">
      <c r="C846" s="15"/>
      <c r="D846" s="12"/>
      <c r="E846" s="12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</row>
    <row r="847">
      <c r="C847" s="15"/>
      <c r="D847" s="12"/>
      <c r="E847" s="12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</row>
    <row r="848">
      <c r="C848" s="15"/>
      <c r="D848" s="12"/>
      <c r="E848" s="12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</row>
    <row r="849">
      <c r="C849" s="15"/>
      <c r="D849" s="12"/>
      <c r="E849" s="12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</row>
    <row r="850">
      <c r="C850" s="15"/>
      <c r="D850" s="12"/>
      <c r="E850" s="12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</row>
    <row r="851">
      <c r="C851" s="15"/>
      <c r="D851" s="12"/>
      <c r="E851" s="12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</row>
    <row r="852">
      <c r="C852" s="15"/>
      <c r="D852" s="12"/>
      <c r="E852" s="12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</row>
    <row r="853">
      <c r="C853" s="15"/>
      <c r="D853" s="12"/>
      <c r="E853" s="12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</row>
    <row r="854">
      <c r="C854" s="15"/>
      <c r="D854" s="12"/>
      <c r="E854" s="12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</row>
    <row r="855">
      <c r="C855" s="15"/>
      <c r="D855" s="12"/>
      <c r="E855" s="12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</row>
    <row r="856">
      <c r="C856" s="15"/>
      <c r="D856" s="12"/>
      <c r="E856" s="12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</row>
    <row r="857">
      <c r="C857" s="15"/>
      <c r="D857" s="12"/>
      <c r="E857" s="12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</row>
    <row r="858">
      <c r="C858" s="15"/>
      <c r="D858" s="12"/>
      <c r="E858" s="12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</row>
    <row r="859">
      <c r="C859" s="15"/>
      <c r="D859" s="12"/>
      <c r="E859" s="12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</row>
    <row r="860">
      <c r="C860" s="15"/>
      <c r="D860" s="12"/>
      <c r="E860" s="12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</row>
    <row r="861">
      <c r="C861" s="15"/>
      <c r="D861" s="12"/>
      <c r="E861" s="12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</row>
    <row r="862">
      <c r="C862" s="15"/>
      <c r="D862" s="12"/>
      <c r="E862" s="12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</row>
    <row r="863">
      <c r="C863" s="15"/>
      <c r="D863" s="12"/>
      <c r="E863" s="12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</row>
    <row r="864">
      <c r="C864" s="15"/>
      <c r="D864" s="12"/>
      <c r="E864" s="12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</row>
    <row r="865">
      <c r="C865" s="15"/>
      <c r="D865" s="12"/>
      <c r="E865" s="12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</row>
    <row r="866">
      <c r="C866" s="15"/>
      <c r="D866" s="12"/>
      <c r="E866" s="12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</row>
    <row r="867">
      <c r="C867" s="15"/>
      <c r="D867" s="12"/>
      <c r="E867" s="12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</row>
    <row r="868">
      <c r="C868" s="15"/>
      <c r="D868" s="12"/>
      <c r="E868" s="12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</row>
    <row r="869">
      <c r="C869" s="15"/>
      <c r="D869" s="12"/>
      <c r="E869" s="12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</row>
    <row r="870">
      <c r="C870" s="15"/>
      <c r="D870" s="12"/>
      <c r="E870" s="12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</row>
    <row r="871">
      <c r="C871" s="15"/>
      <c r="D871" s="12"/>
      <c r="E871" s="12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</row>
    <row r="872">
      <c r="C872" s="15"/>
      <c r="D872" s="12"/>
      <c r="E872" s="12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</row>
    <row r="873">
      <c r="C873" s="15"/>
      <c r="D873" s="12"/>
      <c r="E873" s="12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</row>
    <row r="874">
      <c r="C874" s="15"/>
      <c r="D874" s="12"/>
      <c r="E874" s="12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</row>
    <row r="875">
      <c r="C875" s="15"/>
      <c r="D875" s="12"/>
      <c r="E875" s="12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</row>
    <row r="876">
      <c r="C876" s="15"/>
      <c r="D876" s="12"/>
      <c r="E876" s="12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</row>
    <row r="877">
      <c r="C877" s="15"/>
      <c r="D877" s="12"/>
      <c r="E877" s="12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</row>
    <row r="878">
      <c r="C878" s="15"/>
      <c r="D878" s="12"/>
      <c r="E878" s="12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</row>
    <row r="879">
      <c r="C879" s="15"/>
      <c r="D879" s="12"/>
      <c r="E879" s="12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</row>
    <row r="880">
      <c r="C880" s="15"/>
      <c r="D880" s="12"/>
      <c r="E880" s="12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</row>
    <row r="881">
      <c r="C881" s="15"/>
      <c r="D881" s="12"/>
      <c r="E881" s="12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</row>
    <row r="882">
      <c r="C882" s="15"/>
      <c r="D882" s="12"/>
      <c r="E882" s="12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</row>
    <row r="883">
      <c r="C883" s="15"/>
      <c r="D883" s="12"/>
      <c r="E883" s="12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</row>
    <row r="884">
      <c r="C884" s="15"/>
      <c r="D884" s="12"/>
      <c r="E884" s="12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</row>
    <row r="885">
      <c r="C885" s="15"/>
      <c r="D885" s="12"/>
      <c r="E885" s="12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</row>
    <row r="886">
      <c r="C886" s="15"/>
      <c r="D886" s="12"/>
      <c r="E886" s="12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</row>
    <row r="887">
      <c r="C887" s="15"/>
      <c r="D887" s="12"/>
      <c r="E887" s="12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</row>
    <row r="888">
      <c r="C888" s="15"/>
      <c r="D888" s="12"/>
      <c r="E888" s="12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</row>
    <row r="889">
      <c r="C889" s="15"/>
      <c r="D889" s="12"/>
      <c r="E889" s="12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</row>
    <row r="890">
      <c r="C890" s="15"/>
      <c r="D890" s="12"/>
      <c r="E890" s="12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</row>
    <row r="891">
      <c r="C891" s="15"/>
      <c r="D891" s="12"/>
      <c r="E891" s="12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</row>
    <row r="892">
      <c r="C892" s="15"/>
      <c r="D892" s="12"/>
      <c r="E892" s="12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</row>
    <row r="893">
      <c r="C893" s="15"/>
      <c r="D893" s="12"/>
      <c r="E893" s="12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</row>
    <row r="894">
      <c r="C894" s="15"/>
      <c r="D894" s="12"/>
      <c r="E894" s="12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</row>
    <row r="895">
      <c r="C895" s="15"/>
      <c r="D895" s="12"/>
      <c r="E895" s="12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</row>
    <row r="896">
      <c r="C896" s="15"/>
      <c r="D896" s="12"/>
      <c r="E896" s="12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</row>
    <row r="897">
      <c r="C897" s="15"/>
      <c r="D897" s="12"/>
      <c r="E897" s="12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</row>
    <row r="898">
      <c r="C898" s="15"/>
      <c r="D898" s="12"/>
      <c r="E898" s="12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</row>
    <row r="899">
      <c r="C899" s="15"/>
      <c r="D899" s="12"/>
      <c r="E899" s="12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</row>
    <row r="900">
      <c r="C900" s="15"/>
      <c r="D900" s="12"/>
      <c r="E900" s="12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</row>
    <row r="901">
      <c r="C901" s="15"/>
      <c r="D901" s="12"/>
      <c r="E901" s="12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</row>
    <row r="902">
      <c r="C902" s="15"/>
      <c r="D902" s="12"/>
      <c r="E902" s="12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</row>
    <row r="903">
      <c r="C903" s="15"/>
      <c r="D903" s="12"/>
      <c r="E903" s="12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</row>
    <row r="904">
      <c r="C904" s="15"/>
      <c r="D904" s="12"/>
      <c r="E904" s="12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</row>
    <row r="905">
      <c r="C905" s="15"/>
      <c r="D905" s="12"/>
      <c r="E905" s="12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</row>
    <row r="906">
      <c r="C906" s="15"/>
      <c r="D906" s="12"/>
      <c r="E906" s="12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</row>
    <row r="907">
      <c r="C907" s="15"/>
      <c r="D907" s="12"/>
      <c r="E907" s="12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</row>
    <row r="908">
      <c r="C908" s="15"/>
      <c r="D908" s="12"/>
      <c r="E908" s="12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</row>
    <row r="909">
      <c r="C909" s="15"/>
      <c r="D909" s="12"/>
      <c r="E909" s="12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</row>
    <row r="910">
      <c r="C910" s="15"/>
      <c r="D910" s="12"/>
      <c r="E910" s="12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</row>
    <row r="911">
      <c r="C911" s="15"/>
      <c r="D911" s="12"/>
      <c r="E911" s="12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</row>
    <row r="912">
      <c r="C912" s="15"/>
      <c r="D912" s="12"/>
      <c r="E912" s="12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</row>
    <row r="913">
      <c r="C913" s="15"/>
      <c r="D913" s="12"/>
      <c r="E913" s="12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</row>
    <row r="914">
      <c r="C914" s="15"/>
      <c r="D914" s="12"/>
      <c r="E914" s="12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</row>
    <row r="915">
      <c r="C915" s="15"/>
      <c r="D915" s="12"/>
      <c r="E915" s="12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</row>
    <row r="916">
      <c r="C916" s="15"/>
      <c r="D916" s="12"/>
      <c r="E916" s="12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</row>
    <row r="917">
      <c r="C917" s="15"/>
      <c r="D917" s="12"/>
      <c r="E917" s="12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</row>
    <row r="918">
      <c r="C918" s="15"/>
      <c r="D918" s="12"/>
      <c r="E918" s="12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</row>
    <row r="919">
      <c r="C919" s="15"/>
      <c r="D919" s="12"/>
      <c r="E919" s="12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</row>
    <row r="920">
      <c r="C920" s="15"/>
      <c r="D920" s="12"/>
      <c r="E920" s="12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</row>
    <row r="921">
      <c r="C921" s="15"/>
      <c r="D921" s="12"/>
      <c r="E921" s="12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</row>
    <row r="922">
      <c r="C922" s="15"/>
      <c r="D922" s="12"/>
      <c r="E922" s="12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</row>
    <row r="923">
      <c r="C923" s="15"/>
      <c r="D923" s="12"/>
      <c r="E923" s="12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</row>
    <row r="924">
      <c r="C924" s="15"/>
      <c r="D924" s="12"/>
      <c r="E924" s="12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</row>
    <row r="925">
      <c r="C925" s="15"/>
      <c r="D925" s="12"/>
      <c r="E925" s="12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</row>
    <row r="926">
      <c r="C926" s="15"/>
      <c r="D926" s="12"/>
      <c r="E926" s="12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</row>
    <row r="927">
      <c r="C927" s="15"/>
      <c r="D927" s="12"/>
      <c r="E927" s="12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</row>
    <row r="928">
      <c r="C928" s="15"/>
      <c r="D928" s="12"/>
      <c r="E928" s="12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</row>
    <row r="929">
      <c r="C929" s="15"/>
      <c r="D929" s="12"/>
      <c r="E929" s="12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</row>
    <row r="930">
      <c r="C930" s="15"/>
      <c r="D930" s="12"/>
      <c r="E930" s="12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</row>
    <row r="931">
      <c r="C931" s="15"/>
      <c r="D931" s="12"/>
      <c r="E931" s="12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</row>
    <row r="932">
      <c r="C932" s="15"/>
      <c r="D932" s="12"/>
      <c r="E932" s="12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</row>
    <row r="933">
      <c r="C933" s="15"/>
      <c r="D933" s="12"/>
      <c r="E933" s="12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</row>
    <row r="934">
      <c r="C934" s="15"/>
      <c r="D934" s="12"/>
      <c r="E934" s="12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</row>
    <row r="935">
      <c r="C935" s="15"/>
      <c r="D935" s="12"/>
      <c r="E935" s="12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</row>
    <row r="936">
      <c r="C936" s="15"/>
      <c r="D936" s="12"/>
      <c r="E936" s="12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</row>
    <row r="937">
      <c r="C937" s="15"/>
      <c r="D937" s="12"/>
      <c r="E937" s="12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</row>
    <row r="938">
      <c r="C938" s="15"/>
      <c r="D938" s="12"/>
      <c r="E938" s="12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</row>
    <row r="939">
      <c r="C939" s="15"/>
      <c r="D939" s="12"/>
      <c r="E939" s="12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</row>
    <row r="940">
      <c r="C940" s="15"/>
      <c r="D940" s="12"/>
      <c r="E940" s="12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</row>
    <row r="941">
      <c r="C941" s="15"/>
      <c r="D941" s="12"/>
      <c r="E941" s="12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</row>
    <row r="942">
      <c r="C942" s="15"/>
      <c r="D942" s="12"/>
      <c r="E942" s="12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</row>
    <row r="943">
      <c r="C943" s="15"/>
      <c r="D943" s="12"/>
      <c r="E943" s="12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</row>
    <row r="944">
      <c r="C944" s="15"/>
      <c r="D944" s="12"/>
      <c r="E944" s="12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</row>
    <row r="945">
      <c r="C945" s="15"/>
      <c r="D945" s="12"/>
      <c r="E945" s="12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</row>
    <row r="946">
      <c r="C946" s="15"/>
      <c r="D946" s="12"/>
      <c r="E946" s="12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</row>
    <row r="947">
      <c r="C947" s="15"/>
      <c r="D947" s="12"/>
      <c r="E947" s="12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</row>
    <row r="948">
      <c r="C948" s="15"/>
      <c r="D948" s="12"/>
      <c r="E948" s="12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</row>
    <row r="949">
      <c r="C949" s="15"/>
      <c r="D949" s="12"/>
      <c r="E949" s="12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</row>
    <row r="950">
      <c r="C950" s="15"/>
      <c r="D950" s="12"/>
      <c r="E950" s="12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</row>
    <row r="951">
      <c r="C951" s="15"/>
      <c r="D951" s="12"/>
      <c r="E951" s="12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</row>
    <row r="952">
      <c r="C952" s="15"/>
      <c r="D952" s="12"/>
      <c r="E952" s="12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</row>
    <row r="953">
      <c r="C953" s="15"/>
      <c r="D953" s="12"/>
      <c r="E953" s="12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</row>
    <row r="954">
      <c r="C954" s="15"/>
      <c r="D954" s="12"/>
      <c r="E954" s="12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</row>
    <row r="955">
      <c r="C955" s="15"/>
      <c r="D955" s="12"/>
      <c r="E955" s="12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</row>
    <row r="956">
      <c r="C956" s="15"/>
      <c r="D956" s="12"/>
      <c r="E956" s="12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</row>
    <row r="957">
      <c r="C957" s="15"/>
      <c r="D957" s="12"/>
      <c r="E957" s="12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</row>
    <row r="958">
      <c r="C958" s="15"/>
      <c r="D958" s="12"/>
      <c r="E958" s="12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</row>
    <row r="959">
      <c r="C959" s="15"/>
      <c r="D959" s="12"/>
      <c r="E959" s="12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</row>
    <row r="960">
      <c r="C960" s="15"/>
      <c r="D960" s="12"/>
      <c r="E960" s="12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</row>
    <row r="961">
      <c r="C961" s="15"/>
      <c r="D961" s="12"/>
      <c r="E961" s="12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</row>
    <row r="962">
      <c r="C962" s="15"/>
      <c r="D962" s="12"/>
      <c r="E962" s="12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</row>
    <row r="963">
      <c r="C963" s="15"/>
      <c r="D963" s="12"/>
      <c r="E963" s="12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</row>
    <row r="964">
      <c r="C964" s="15"/>
      <c r="D964" s="12"/>
      <c r="E964" s="12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</row>
    <row r="965">
      <c r="C965" s="15"/>
      <c r="D965" s="12"/>
      <c r="E965" s="12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</row>
    <row r="966">
      <c r="C966" s="15"/>
      <c r="D966" s="12"/>
      <c r="E966" s="12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</row>
    <row r="967">
      <c r="C967" s="15"/>
      <c r="D967" s="12"/>
      <c r="E967" s="12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</row>
    <row r="968">
      <c r="C968" s="15"/>
      <c r="D968" s="12"/>
      <c r="E968" s="12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</row>
    <row r="969">
      <c r="C969" s="15"/>
      <c r="D969" s="12"/>
      <c r="E969" s="12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</row>
    <row r="970">
      <c r="C970" s="15"/>
      <c r="D970" s="12"/>
      <c r="E970" s="12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</row>
    <row r="971">
      <c r="C971" s="15"/>
      <c r="D971" s="12"/>
      <c r="E971" s="12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</row>
    <row r="972">
      <c r="C972" s="15"/>
      <c r="D972" s="12"/>
      <c r="E972" s="12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</row>
    <row r="973">
      <c r="C973" s="15"/>
      <c r="D973" s="12"/>
      <c r="E973" s="12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</row>
    <row r="974">
      <c r="C974" s="15"/>
      <c r="D974" s="12"/>
      <c r="E974" s="12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</row>
    <row r="975">
      <c r="C975" s="15"/>
      <c r="D975" s="12"/>
      <c r="E975" s="12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</row>
    <row r="976">
      <c r="C976" s="15"/>
      <c r="D976" s="12"/>
      <c r="E976" s="12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</row>
    <row r="977">
      <c r="C977" s="15"/>
      <c r="D977" s="12"/>
      <c r="E977" s="12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</row>
    <row r="978">
      <c r="C978" s="15"/>
      <c r="D978" s="12"/>
      <c r="E978" s="12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</row>
    <row r="979">
      <c r="C979" s="15"/>
      <c r="D979" s="12"/>
      <c r="E979" s="12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</row>
    <row r="980">
      <c r="C980" s="15"/>
      <c r="D980" s="12"/>
      <c r="E980" s="12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</row>
    <row r="981">
      <c r="C981" s="15"/>
      <c r="D981" s="12"/>
      <c r="E981" s="12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</row>
    <row r="982">
      <c r="C982" s="15"/>
      <c r="D982" s="12"/>
      <c r="E982" s="12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</row>
    <row r="983">
      <c r="C983" s="15"/>
      <c r="D983" s="12"/>
      <c r="E983" s="12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</row>
    <row r="984">
      <c r="C984" s="15"/>
      <c r="D984" s="12"/>
      <c r="E984" s="12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</row>
    <row r="985">
      <c r="C985" s="15"/>
      <c r="D985" s="12"/>
      <c r="E985" s="12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</row>
    <row r="986">
      <c r="C986" s="15"/>
      <c r="D986" s="12"/>
      <c r="E986" s="12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</row>
    <row r="987">
      <c r="C987" s="15"/>
      <c r="D987" s="12"/>
      <c r="E987" s="12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</row>
    <row r="988">
      <c r="C988" s="15"/>
      <c r="D988" s="12"/>
      <c r="E988" s="12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</row>
    <row r="989">
      <c r="C989" s="15"/>
      <c r="D989" s="12"/>
      <c r="E989" s="12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</row>
    <row r="990">
      <c r="C990" s="15"/>
      <c r="D990" s="12"/>
      <c r="E990" s="12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</row>
    <row r="991">
      <c r="C991" s="15"/>
      <c r="D991" s="12"/>
      <c r="E991" s="12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</row>
    <row r="992">
      <c r="C992" s="15"/>
      <c r="D992" s="12"/>
      <c r="E992" s="12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</row>
    <row r="993">
      <c r="C993" s="15"/>
      <c r="D993" s="12"/>
      <c r="E993" s="12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</row>
    <row r="994">
      <c r="C994" s="15"/>
      <c r="D994" s="12"/>
      <c r="E994" s="12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</row>
    <row r="995">
      <c r="C995" s="15"/>
      <c r="D995" s="12"/>
      <c r="E995" s="12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</row>
    <row r="996">
      <c r="C996" s="15"/>
      <c r="D996" s="12"/>
      <c r="E996" s="12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</row>
    <row r="997">
      <c r="C997" s="15"/>
      <c r="D997" s="12"/>
      <c r="E997" s="12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</row>
    <row r="998">
      <c r="C998" s="15"/>
      <c r="D998" s="12"/>
      <c r="E998" s="12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</row>
    <row r="999">
      <c r="C999" s="15"/>
      <c r="D999" s="12"/>
      <c r="E999" s="12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</row>
    <row r="1000">
      <c r="C1000" s="15"/>
      <c r="D1000" s="12"/>
      <c r="E1000" s="12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</row>
    <row r="1001">
      <c r="C1001" s="15"/>
      <c r="D1001" s="12"/>
      <c r="E1001" s="12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</row>
    <row r="1002">
      <c r="C1002" s="15"/>
      <c r="D1002" s="12"/>
      <c r="E1002" s="12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</row>
    <row r="1003">
      <c r="C1003" s="15"/>
      <c r="D1003" s="12"/>
      <c r="E1003" s="12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</row>
    <row r="1004">
      <c r="C1004" s="15"/>
      <c r="D1004" s="12"/>
      <c r="E1004" s="12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</row>
    <row r="1005">
      <c r="C1005" s="15"/>
      <c r="D1005" s="12"/>
      <c r="E1005" s="12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</row>
    <row r="1006">
      <c r="C1006" s="15"/>
      <c r="D1006" s="12"/>
      <c r="E1006" s="12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</row>
    <row r="1007">
      <c r="C1007" s="15"/>
      <c r="D1007" s="12"/>
      <c r="E1007" s="12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</row>
    <row r="1008">
      <c r="C1008" s="15"/>
      <c r="D1008" s="12"/>
      <c r="E1008" s="12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</row>
    <row r="1009">
      <c r="C1009" s="15"/>
      <c r="D1009" s="12"/>
      <c r="E1009" s="12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</row>
    <row r="1010">
      <c r="C1010" s="15"/>
      <c r="D1010" s="12"/>
      <c r="E1010" s="12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</row>
    <row r="1011">
      <c r="C1011" s="15"/>
      <c r="D1011" s="12"/>
      <c r="E1011" s="12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</row>
    <row r="1012">
      <c r="C1012" s="15"/>
      <c r="D1012" s="12"/>
      <c r="E1012" s="12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</row>
    <row r="1013">
      <c r="C1013" s="15"/>
      <c r="D1013" s="12"/>
      <c r="E1013" s="12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</row>
    <row r="1014">
      <c r="C1014" s="15"/>
      <c r="D1014" s="12"/>
      <c r="E1014" s="12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</row>
    <row r="1015">
      <c r="C1015" s="15"/>
      <c r="D1015" s="12"/>
      <c r="E1015" s="12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</row>
    <row r="1016">
      <c r="C1016" s="15"/>
      <c r="D1016" s="12"/>
      <c r="E1016" s="12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</row>
    <row r="1017">
      <c r="C1017" s="15"/>
      <c r="D1017" s="12"/>
      <c r="E1017" s="12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</row>
    <row r="1018">
      <c r="C1018" s="15"/>
      <c r="D1018" s="12"/>
      <c r="E1018" s="12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</row>
    <row r="1019">
      <c r="C1019" s="15"/>
      <c r="D1019" s="12"/>
      <c r="E1019" s="12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</row>
    <row r="1020">
      <c r="C1020" s="15"/>
      <c r="D1020" s="12"/>
      <c r="E1020" s="12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</row>
    <row r="1021">
      <c r="C1021" s="15"/>
      <c r="D1021" s="12"/>
      <c r="E1021" s="12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</row>
    <row r="1022">
      <c r="C1022" s="15"/>
      <c r="D1022" s="12"/>
      <c r="E1022" s="12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</row>
    <row r="1023">
      <c r="C1023" s="15"/>
      <c r="D1023" s="12"/>
      <c r="E1023" s="12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</row>
    <row r="1024">
      <c r="C1024" s="15"/>
      <c r="D1024" s="12"/>
      <c r="E1024" s="12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</row>
    <row r="1025">
      <c r="C1025" s="15"/>
      <c r="D1025" s="12"/>
      <c r="E1025" s="12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</row>
    <row r="1026">
      <c r="C1026" s="15"/>
      <c r="D1026" s="12"/>
      <c r="E1026" s="12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</row>
    <row r="1027">
      <c r="C1027" s="15"/>
      <c r="D1027" s="12"/>
      <c r="E1027" s="12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</row>
    <row r="1028">
      <c r="C1028" s="15"/>
      <c r="D1028" s="12"/>
      <c r="E1028" s="12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</row>
    <row r="1029">
      <c r="C1029" s="15"/>
      <c r="D1029" s="12"/>
      <c r="E1029" s="12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</row>
    <row r="1030">
      <c r="C1030" s="15"/>
      <c r="D1030" s="12"/>
      <c r="E1030" s="12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</row>
    <row r="1031">
      <c r="C1031" s="15"/>
      <c r="D1031" s="12"/>
      <c r="E1031" s="12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</row>
    <row r="1032">
      <c r="C1032" s="15"/>
      <c r="D1032" s="12"/>
      <c r="E1032" s="12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</row>
    <row r="1033">
      <c r="C1033" s="15"/>
      <c r="D1033" s="12"/>
      <c r="E1033" s="12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</row>
    <row r="1034">
      <c r="C1034" s="15"/>
      <c r="D1034" s="12"/>
      <c r="E1034" s="12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</row>
    <row r="1035">
      <c r="C1035" s="15"/>
      <c r="D1035" s="12"/>
      <c r="E1035" s="12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</row>
    <row r="1036">
      <c r="C1036" s="15"/>
      <c r="D1036" s="12"/>
      <c r="E1036" s="12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</row>
    <row r="1037">
      <c r="C1037" s="15"/>
      <c r="D1037" s="12"/>
      <c r="E1037" s="12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</row>
    <row r="1038">
      <c r="C1038" s="15"/>
      <c r="D1038" s="12"/>
      <c r="E1038" s="12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</row>
    <row r="1039">
      <c r="C1039" s="15"/>
      <c r="D1039" s="12"/>
      <c r="E1039" s="12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</row>
    <row r="1040">
      <c r="C1040" s="15"/>
      <c r="D1040" s="12"/>
      <c r="E1040" s="12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</row>
    <row r="1041">
      <c r="C1041" s="15"/>
      <c r="D1041" s="12"/>
      <c r="E1041" s="12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</row>
    <row r="1042">
      <c r="C1042" s="15"/>
      <c r="D1042" s="12"/>
      <c r="E1042" s="12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</row>
    <row r="1043">
      <c r="C1043" s="15"/>
      <c r="D1043" s="12"/>
      <c r="E1043" s="12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</row>
    <row r="1044">
      <c r="C1044" s="15"/>
      <c r="D1044" s="12"/>
      <c r="E1044" s="12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</row>
    <row r="1045">
      <c r="C1045" s="15"/>
      <c r="D1045" s="12"/>
      <c r="E1045" s="12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</row>
    <row r="1046">
      <c r="C1046" s="15"/>
      <c r="D1046" s="12"/>
      <c r="E1046" s="12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</row>
    <row r="1047">
      <c r="C1047" s="15"/>
      <c r="D1047" s="12"/>
      <c r="E1047" s="12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</row>
    <row r="1048">
      <c r="C1048" s="15"/>
      <c r="D1048" s="12"/>
      <c r="E1048" s="12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</row>
    <row r="1049">
      <c r="C1049" s="15"/>
      <c r="D1049" s="12"/>
      <c r="E1049" s="12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</row>
    <row r="1050">
      <c r="C1050" s="15"/>
      <c r="D1050" s="12"/>
      <c r="E1050" s="12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</row>
    <row r="1051">
      <c r="C1051" s="15"/>
      <c r="D1051" s="12"/>
      <c r="E1051" s="12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</row>
    <row r="1052">
      <c r="C1052" s="15"/>
      <c r="D1052" s="12"/>
      <c r="E1052" s="12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</row>
    <row r="1053">
      <c r="C1053" s="15"/>
      <c r="D1053" s="12"/>
      <c r="E1053" s="12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</row>
    <row r="1054">
      <c r="C1054" s="15"/>
      <c r="D1054" s="12"/>
      <c r="E1054" s="12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</row>
    <row r="1055">
      <c r="C1055" s="15"/>
      <c r="D1055" s="12"/>
      <c r="E1055" s="12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</row>
    <row r="1056">
      <c r="C1056" s="15"/>
      <c r="D1056" s="12"/>
      <c r="E1056" s="12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</row>
    <row r="1057">
      <c r="C1057" s="15"/>
      <c r="D1057" s="12"/>
      <c r="E1057" s="12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</row>
    <row r="1058">
      <c r="C1058" s="15"/>
      <c r="D1058" s="12"/>
      <c r="E1058" s="12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</row>
    <row r="1059">
      <c r="C1059" s="15"/>
      <c r="D1059" s="12"/>
      <c r="E1059" s="12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</row>
    <row r="1060">
      <c r="C1060" s="15"/>
      <c r="D1060" s="12"/>
      <c r="E1060" s="12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</row>
    <row r="1061">
      <c r="C1061" s="15"/>
      <c r="D1061" s="12"/>
      <c r="E1061" s="12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</row>
    <row r="1062">
      <c r="C1062" s="15"/>
      <c r="D1062" s="12"/>
      <c r="E1062" s="12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</row>
    <row r="1063">
      <c r="C1063" s="15"/>
      <c r="D1063" s="12"/>
      <c r="E1063" s="12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</row>
    <row r="1064">
      <c r="C1064" s="15"/>
      <c r="D1064" s="12"/>
      <c r="E1064" s="12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</row>
    <row r="1065">
      <c r="C1065" s="15"/>
      <c r="D1065" s="12"/>
      <c r="E1065" s="12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</row>
    <row r="1066">
      <c r="C1066" s="15"/>
      <c r="D1066" s="12"/>
      <c r="E1066" s="12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</row>
    <row r="1067">
      <c r="C1067" s="15"/>
      <c r="D1067" s="12"/>
      <c r="E1067" s="12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</row>
    <row r="1068">
      <c r="C1068" s="15"/>
      <c r="D1068" s="12"/>
      <c r="E1068" s="12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</row>
    <row r="1069">
      <c r="C1069" s="15"/>
      <c r="D1069" s="12"/>
      <c r="E1069" s="12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</row>
    <row r="1070">
      <c r="C1070" s="15"/>
      <c r="D1070" s="12"/>
      <c r="E1070" s="12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</row>
    <row r="1071">
      <c r="C1071" s="15"/>
      <c r="D1071" s="12"/>
      <c r="E1071" s="12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</row>
    <row r="1072">
      <c r="C1072" s="15"/>
      <c r="D1072" s="12"/>
      <c r="E1072" s="12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</row>
    <row r="1073">
      <c r="C1073" s="15"/>
      <c r="D1073" s="12"/>
      <c r="E1073" s="12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</row>
    <row r="1074">
      <c r="C1074" s="15"/>
      <c r="D1074" s="12"/>
      <c r="E1074" s="12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</row>
    <row r="1075">
      <c r="C1075" s="15"/>
      <c r="D1075" s="12"/>
      <c r="E1075" s="12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</row>
    <row r="1076">
      <c r="C1076" s="15"/>
      <c r="D1076" s="12"/>
      <c r="E1076" s="12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</row>
    <row r="1077">
      <c r="C1077" s="15"/>
      <c r="D1077" s="12"/>
      <c r="E1077" s="12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</row>
    <row r="1078">
      <c r="C1078" s="15"/>
      <c r="D1078" s="12"/>
      <c r="E1078" s="12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</row>
    <row r="1079">
      <c r="C1079" s="15"/>
      <c r="D1079" s="12"/>
      <c r="E1079" s="12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</row>
    <row r="1080">
      <c r="C1080" s="15"/>
      <c r="D1080" s="12"/>
      <c r="E1080" s="12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</row>
    <row r="1081">
      <c r="C1081" s="15"/>
      <c r="D1081" s="12"/>
      <c r="E1081" s="12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</row>
    <row r="1082">
      <c r="C1082" s="15"/>
      <c r="D1082" s="12"/>
      <c r="E1082" s="12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</row>
    <row r="1083">
      <c r="C1083" s="15"/>
      <c r="D1083" s="12"/>
      <c r="E1083" s="12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</row>
    <row r="1084">
      <c r="C1084" s="15"/>
      <c r="D1084" s="12"/>
      <c r="E1084" s="12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</row>
    <row r="1085">
      <c r="C1085" s="15"/>
      <c r="D1085" s="12"/>
      <c r="E1085" s="12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</row>
    <row r="1086">
      <c r="C1086" s="15"/>
      <c r="D1086" s="12"/>
      <c r="E1086" s="12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</row>
    <row r="1087">
      <c r="C1087" s="15"/>
      <c r="D1087" s="12"/>
      <c r="E1087" s="12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</row>
    <row r="1088">
      <c r="C1088" s="15"/>
      <c r="D1088" s="12"/>
      <c r="E1088" s="12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</row>
    <row r="1089">
      <c r="C1089" s="15"/>
      <c r="D1089" s="12"/>
      <c r="E1089" s="12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</row>
    <row r="1090">
      <c r="C1090" s="15"/>
      <c r="D1090" s="12"/>
      <c r="E1090" s="12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</row>
    <row r="1091">
      <c r="C1091" s="15"/>
      <c r="D1091" s="12"/>
      <c r="E1091" s="12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</row>
    <row r="1092">
      <c r="C1092" s="15"/>
      <c r="D1092" s="12"/>
      <c r="E1092" s="12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</row>
    <row r="1093">
      <c r="C1093" s="15"/>
      <c r="D1093" s="12"/>
      <c r="E1093" s="12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</row>
    <row r="1094">
      <c r="C1094" s="15"/>
      <c r="D1094" s="12"/>
      <c r="E1094" s="12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</row>
    <row r="1095">
      <c r="C1095" s="15"/>
      <c r="D1095" s="12"/>
      <c r="E1095" s="12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</row>
    <row r="1096">
      <c r="C1096" s="15"/>
      <c r="D1096" s="12"/>
      <c r="E1096" s="12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</row>
    <row r="1097">
      <c r="C1097" s="15"/>
      <c r="D1097" s="12"/>
      <c r="E1097" s="12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</row>
    <row r="1098">
      <c r="C1098" s="15"/>
      <c r="D1098" s="12"/>
      <c r="E1098" s="12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</row>
    <row r="1099">
      <c r="C1099" s="15"/>
      <c r="D1099" s="12"/>
      <c r="E1099" s="12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</row>
    <row r="1100">
      <c r="C1100" s="15"/>
      <c r="D1100" s="12"/>
      <c r="E1100" s="12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</row>
    <row r="1101">
      <c r="C1101" s="15"/>
      <c r="D1101" s="12"/>
      <c r="E1101" s="12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</row>
    <row r="1102">
      <c r="C1102" s="15"/>
      <c r="D1102" s="12"/>
      <c r="E1102" s="12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</row>
    <row r="1103">
      <c r="C1103" s="15"/>
      <c r="D1103" s="12"/>
      <c r="E1103" s="12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</row>
    <row r="1104">
      <c r="C1104" s="15"/>
      <c r="D1104" s="12"/>
      <c r="E1104" s="12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</row>
    <row r="1105">
      <c r="C1105" s="15"/>
      <c r="D1105" s="12"/>
      <c r="E1105" s="12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</row>
    <row r="1106">
      <c r="C1106" s="15"/>
      <c r="D1106" s="12"/>
      <c r="E1106" s="12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</row>
    <row r="1107">
      <c r="C1107" s="15"/>
      <c r="D1107" s="12"/>
      <c r="E1107" s="12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</row>
    <row r="1108">
      <c r="C1108" s="15"/>
      <c r="D1108" s="12"/>
      <c r="E1108" s="12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</row>
    <row r="1109">
      <c r="C1109" s="15"/>
      <c r="D1109" s="12"/>
      <c r="E1109" s="12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</row>
    <row r="1110">
      <c r="C1110" s="15"/>
      <c r="D1110" s="12"/>
      <c r="E1110" s="12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</row>
    <row r="1111">
      <c r="C1111" s="15"/>
      <c r="D1111" s="12"/>
      <c r="E1111" s="12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</row>
    <row r="1112">
      <c r="C1112" s="15"/>
      <c r="D1112" s="12"/>
      <c r="E1112" s="12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</row>
    <row r="1113">
      <c r="C1113" s="15"/>
      <c r="D1113" s="12"/>
      <c r="E1113" s="12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</row>
    <row r="1114">
      <c r="C1114" s="15"/>
      <c r="D1114" s="12"/>
      <c r="E1114" s="12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</row>
    <row r="1115">
      <c r="C1115" s="15"/>
      <c r="D1115" s="12"/>
      <c r="E1115" s="12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</row>
    <row r="1116">
      <c r="C1116" s="15"/>
      <c r="D1116" s="12"/>
      <c r="E1116" s="12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</row>
    <row r="1117">
      <c r="C1117" s="15"/>
      <c r="D1117" s="12"/>
      <c r="E1117" s="12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</row>
    <row r="1118">
      <c r="C1118" s="15"/>
      <c r="D1118" s="12"/>
      <c r="E1118" s="12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</row>
    <row r="1119">
      <c r="C1119" s="15"/>
      <c r="D1119" s="12"/>
      <c r="E1119" s="12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</row>
    <row r="1120">
      <c r="C1120" s="15"/>
      <c r="D1120" s="12"/>
      <c r="E1120" s="12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</row>
    <row r="1121">
      <c r="C1121" s="15"/>
      <c r="D1121" s="12"/>
      <c r="E1121" s="12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</row>
    <row r="1122">
      <c r="C1122" s="15"/>
      <c r="D1122" s="12"/>
      <c r="E1122" s="12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</row>
    <row r="1123">
      <c r="C1123" s="15"/>
      <c r="D1123" s="12"/>
      <c r="E1123" s="12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</row>
    <row r="1124">
      <c r="C1124" s="15"/>
      <c r="D1124" s="12"/>
      <c r="E1124" s="12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</row>
    <row r="1125">
      <c r="C1125" s="15"/>
      <c r="D1125" s="12"/>
      <c r="E1125" s="12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</row>
    <row r="1126">
      <c r="C1126" s="15"/>
      <c r="D1126" s="12"/>
      <c r="E1126" s="12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</row>
    <row r="1127">
      <c r="C1127" s="15"/>
      <c r="D1127" s="12"/>
      <c r="E1127" s="12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</row>
    <row r="1128">
      <c r="C1128" s="15"/>
      <c r="D1128" s="12"/>
      <c r="E1128" s="12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</row>
    <row r="1129">
      <c r="C1129" s="15"/>
      <c r="D1129" s="12"/>
      <c r="E1129" s="12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</row>
    <row r="1130">
      <c r="C1130" s="15"/>
      <c r="D1130" s="12"/>
      <c r="E1130" s="12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</row>
    <row r="1131">
      <c r="C1131" s="15"/>
      <c r="D1131" s="12"/>
      <c r="E1131" s="12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</row>
    <row r="1132">
      <c r="C1132" s="15"/>
      <c r="D1132" s="12"/>
      <c r="E1132" s="12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</row>
    <row r="1133">
      <c r="C1133" s="15"/>
      <c r="D1133" s="12"/>
      <c r="E1133" s="12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</row>
    <row r="1134">
      <c r="C1134" s="15"/>
      <c r="D1134" s="12"/>
      <c r="E1134" s="12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</row>
    <row r="1135">
      <c r="C1135" s="15"/>
      <c r="D1135" s="12"/>
      <c r="E1135" s="12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</row>
    <row r="1136">
      <c r="C1136" s="15"/>
      <c r="D1136" s="12"/>
      <c r="E1136" s="12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</row>
    <row r="1137">
      <c r="C1137" s="15"/>
      <c r="D1137" s="12"/>
      <c r="E1137" s="12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</row>
    <row r="1138">
      <c r="C1138" s="15"/>
      <c r="D1138" s="12"/>
      <c r="E1138" s="12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</row>
    <row r="1139">
      <c r="C1139" s="15"/>
      <c r="D1139" s="12"/>
      <c r="E1139" s="12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</row>
    <row r="1140">
      <c r="C1140" s="15"/>
      <c r="D1140" s="12"/>
      <c r="E1140" s="12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</row>
    <row r="1141">
      <c r="C1141" s="15"/>
      <c r="D1141" s="12"/>
      <c r="E1141" s="12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</row>
    <row r="1142">
      <c r="C1142" s="15"/>
      <c r="D1142" s="12"/>
      <c r="E1142" s="12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</row>
    <row r="1143">
      <c r="C1143" s="15"/>
      <c r="D1143" s="12"/>
      <c r="E1143" s="12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</row>
    <row r="1144">
      <c r="C1144" s="15"/>
      <c r="D1144" s="12"/>
      <c r="E1144" s="12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</row>
    <row r="1145">
      <c r="C1145" s="15"/>
      <c r="D1145" s="12"/>
      <c r="E1145" s="12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</row>
    <row r="1146">
      <c r="C1146" s="15"/>
      <c r="D1146" s="12"/>
      <c r="E1146" s="12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</row>
    <row r="1147">
      <c r="C1147" s="15"/>
      <c r="D1147" s="12"/>
      <c r="E1147" s="12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</row>
    <row r="1148">
      <c r="C1148" s="15"/>
      <c r="D1148" s="12"/>
      <c r="E1148" s="12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</row>
    <row r="1149">
      <c r="C1149" s="15"/>
      <c r="D1149" s="12"/>
      <c r="E1149" s="12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</row>
    <row r="1150">
      <c r="C1150" s="15"/>
      <c r="D1150" s="12"/>
      <c r="E1150" s="12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</row>
    <row r="1151">
      <c r="C1151" s="15"/>
      <c r="D1151" s="12"/>
      <c r="E1151" s="12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</row>
    <row r="1152">
      <c r="C1152" s="15"/>
      <c r="D1152" s="12"/>
      <c r="E1152" s="12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</row>
    <row r="1153">
      <c r="C1153" s="15"/>
      <c r="D1153" s="12"/>
      <c r="E1153" s="12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</row>
    <row r="1154">
      <c r="C1154" s="15"/>
      <c r="D1154" s="12"/>
      <c r="E1154" s="12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</row>
    <row r="1155">
      <c r="C1155" s="15"/>
      <c r="D1155" s="12"/>
      <c r="E1155" s="12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</row>
    <row r="1156">
      <c r="C1156" s="15"/>
      <c r="D1156" s="12"/>
      <c r="E1156" s="12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</row>
    <row r="1157">
      <c r="C1157" s="15"/>
      <c r="D1157" s="12"/>
      <c r="E1157" s="12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</row>
    <row r="1158">
      <c r="C1158" s="15"/>
      <c r="D1158" s="12"/>
      <c r="E1158" s="12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</row>
    <row r="1159">
      <c r="C1159" s="15"/>
      <c r="D1159" s="12"/>
      <c r="E1159" s="12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</row>
    <row r="1160">
      <c r="C1160" s="15"/>
      <c r="D1160" s="12"/>
      <c r="E1160" s="12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</row>
    <row r="1161">
      <c r="C1161" s="15"/>
      <c r="D1161" s="12"/>
      <c r="E1161" s="12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</row>
    <row r="1162">
      <c r="C1162" s="15"/>
      <c r="D1162" s="12"/>
      <c r="E1162" s="12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</row>
    <row r="1163">
      <c r="C1163" s="15"/>
      <c r="D1163" s="12"/>
      <c r="E1163" s="12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</row>
    <row r="1164">
      <c r="C1164" s="15"/>
      <c r="D1164" s="12"/>
      <c r="E1164" s="12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</row>
    <row r="1165">
      <c r="C1165" s="15"/>
      <c r="D1165" s="12"/>
      <c r="E1165" s="12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</row>
    <row r="1166">
      <c r="C1166" s="15"/>
      <c r="D1166" s="12"/>
      <c r="E1166" s="12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</row>
    <row r="1167">
      <c r="C1167" s="15"/>
      <c r="D1167" s="12"/>
      <c r="E1167" s="12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</row>
    <row r="1168">
      <c r="C1168" s="15"/>
      <c r="D1168" s="12"/>
      <c r="E1168" s="12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</row>
    <row r="1169">
      <c r="C1169" s="15"/>
      <c r="D1169" s="12"/>
      <c r="E1169" s="12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</row>
    <row r="1170">
      <c r="C1170" s="15"/>
      <c r="D1170" s="12"/>
      <c r="E1170" s="12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</row>
    <row r="1171">
      <c r="C1171" s="15"/>
      <c r="D1171" s="12"/>
      <c r="E1171" s="12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</row>
    <row r="1172">
      <c r="C1172" s="15"/>
      <c r="D1172" s="12"/>
      <c r="E1172" s="12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</row>
    <row r="1173">
      <c r="C1173" s="15"/>
      <c r="D1173" s="12"/>
      <c r="E1173" s="12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</row>
    <row r="1174">
      <c r="C1174" s="15"/>
      <c r="D1174" s="12"/>
      <c r="E1174" s="12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</row>
    <row r="1175">
      <c r="C1175" s="15"/>
      <c r="D1175" s="12"/>
      <c r="E1175" s="12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</row>
    <row r="1176">
      <c r="C1176" s="15"/>
      <c r="D1176" s="12"/>
      <c r="E1176" s="12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</row>
    <row r="1177">
      <c r="C1177" s="15"/>
      <c r="D1177" s="12"/>
      <c r="E1177" s="12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</row>
    <row r="1178">
      <c r="C1178" s="15"/>
      <c r="D1178" s="12"/>
      <c r="E1178" s="12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</row>
    <row r="1179">
      <c r="C1179" s="15"/>
      <c r="D1179" s="12"/>
      <c r="E1179" s="12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</row>
    <row r="1180">
      <c r="C1180" s="15"/>
      <c r="D1180" s="12"/>
      <c r="E1180" s="12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</row>
    <row r="1181">
      <c r="C1181" s="15"/>
      <c r="D1181" s="12"/>
      <c r="E1181" s="12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</row>
    <row r="1182">
      <c r="C1182" s="15"/>
      <c r="D1182" s="12"/>
      <c r="E1182" s="12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</row>
    <row r="1183">
      <c r="C1183" s="15"/>
      <c r="D1183" s="12"/>
      <c r="E1183" s="12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</row>
    <row r="1184">
      <c r="C1184" s="15"/>
      <c r="D1184" s="12"/>
      <c r="E1184" s="12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</row>
    <row r="1185">
      <c r="C1185" s="15"/>
      <c r="D1185" s="12"/>
      <c r="E1185" s="12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</row>
    <row r="1186">
      <c r="C1186" s="15"/>
      <c r="D1186" s="12"/>
      <c r="E1186" s="12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</row>
    <row r="1187">
      <c r="C1187" s="15"/>
      <c r="D1187" s="12"/>
      <c r="E1187" s="12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</row>
    <row r="1188">
      <c r="C1188" s="15"/>
      <c r="D1188" s="12"/>
      <c r="E1188" s="12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</row>
    <row r="1189">
      <c r="C1189" s="15"/>
      <c r="D1189" s="12"/>
      <c r="E1189" s="12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</row>
    <row r="1190">
      <c r="C1190" s="15"/>
      <c r="D1190" s="12"/>
      <c r="E1190" s="12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</row>
    <row r="1191">
      <c r="C1191" s="15"/>
      <c r="D1191" s="12"/>
      <c r="E1191" s="12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</row>
    <row r="1192">
      <c r="C1192" s="15"/>
      <c r="D1192" s="12"/>
      <c r="E1192" s="12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</row>
    <row r="1193">
      <c r="C1193" s="15"/>
      <c r="D1193" s="12"/>
      <c r="E1193" s="12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</row>
    <row r="1194">
      <c r="C1194" s="15"/>
      <c r="D1194" s="12"/>
      <c r="E1194" s="12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</row>
    <row r="1195">
      <c r="C1195" s="15"/>
      <c r="D1195" s="12"/>
      <c r="E1195" s="12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</row>
    <row r="1196">
      <c r="C1196" s="15"/>
      <c r="D1196" s="12"/>
      <c r="E1196" s="12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</row>
    <row r="1197">
      <c r="C1197" s="15"/>
      <c r="D1197" s="12"/>
      <c r="E1197" s="12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</row>
    <row r="1198">
      <c r="C1198" s="15"/>
      <c r="D1198" s="12"/>
      <c r="E1198" s="12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</row>
    <row r="1199">
      <c r="C1199" s="15"/>
      <c r="D1199" s="12"/>
      <c r="E1199" s="12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</row>
    <row r="1200">
      <c r="C1200" s="15"/>
      <c r="D1200" s="12"/>
      <c r="E1200" s="12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</row>
    <row r="1201">
      <c r="C1201" s="15"/>
      <c r="D1201" s="12"/>
      <c r="E1201" s="12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</row>
    <row r="1202">
      <c r="C1202" s="15"/>
      <c r="D1202" s="12"/>
      <c r="E1202" s="12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</row>
    <row r="1203">
      <c r="C1203" s="15"/>
      <c r="D1203" s="12"/>
      <c r="E1203" s="12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</row>
    <row r="1204">
      <c r="C1204" s="15"/>
      <c r="D1204" s="12"/>
      <c r="E1204" s="12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</row>
    <row r="1205">
      <c r="C1205" s="15"/>
      <c r="D1205" s="12"/>
      <c r="E1205" s="12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</row>
    <row r="1206">
      <c r="C1206" s="15"/>
      <c r="D1206" s="12"/>
      <c r="E1206" s="12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</row>
    <row r="1207">
      <c r="C1207" s="15"/>
      <c r="D1207" s="12"/>
      <c r="E1207" s="12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</row>
    <row r="1208">
      <c r="C1208" s="15"/>
      <c r="D1208" s="12"/>
      <c r="E1208" s="12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</row>
    <row r="1209">
      <c r="C1209" s="15"/>
      <c r="D1209" s="12"/>
      <c r="E1209" s="12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</row>
    <row r="1210">
      <c r="C1210" s="15"/>
      <c r="D1210" s="12"/>
      <c r="E1210" s="12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</row>
    <row r="1211">
      <c r="C1211" s="15"/>
      <c r="D1211" s="12"/>
      <c r="E1211" s="12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</row>
    <row r="1212">
      <c r="C1212" s="15"/>
      <c r="D1212" s="12"/>
      <c r="E1212" s="12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</row>
    <row r="1213">
      <c r="C1213" s="15"/>
      <c r="D1213" s="12"/>
      <c r="E1213" s="12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</row>
    <row r="1214">
      <c r="C1214" s="15"/>
      <c r="D1214" s="12"/>
      <c r="E1214" s="12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</row>
    <row r="1215">
      <c r="C1215" s="15"/>
      <c r="D1215" s="12"/>
      <c r="E1215" s="12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</row>
    <row r="1216">
      <c r="C1216" s="15"/>
      <c r="D1216" s="12"/>
      <c r="E1216" s="12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</row>
    <row r="1217">
      <c r="C1217" s="15"/>
      <c r="D1217" s="12"/>
      <c r="E1217" s="12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</row>
    <row r="1218">
      <c r="C1218" s="15"/>
      <c r="D1218" s="12"/>
      <c r="E1218" s="12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</row>
    <row r="1219">
      <c r="C1219" s="15"/>
      <c r="D1219" s="12"/>
      <c r="E1219" s="12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</row>
    <row r="1220">
      <c r="C1220" s="15"/>
      <c r="D1220" s="12"/>
      <c r="E1220" s="12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</row>
    <row r="1221">
      <c r="C1221" s="15"/>
      <c r="D1221" s="12"/>
      <c r="E1221" s="12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</row>
    <row r="1222">
      <c r="C1222" s="15"/>
      <c r="D1222" s="12"/>
      <c r="E1222" s="12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</row>
    <row r="1223">
      <c r="C1223" s="15"/>
      <c r="D1223" s="12"/>
      <c r="E1223" s="12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</row>
    <row r="1224">
      <c r="C1224" s="15"/>
      <c r="D1224" s="12"/>
      <c r="E1224" s="12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</row>
    <row r="1225">
      <c r="C1225" s="15"/>
      <c r="D1225" s="12"/>
      <c r="E1225" s="12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</row>
    <row r="1226">
      <c r="C1226" s="15"/>
      <c r="D1226" s="12"/>
      <c r="E1226" s="12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</row>
    <row r="1227">
      <c r="C1227" s="15"/>
      <c r="D1227" s="12"/>
      <c r="E1227" s="12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</row>
    <row r="1228">
      <c r="C1228" s="15"/>
      <c r="D1228" s="12"/>
      <c r="E1228" s="12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</row>
    <row r="1229">
      <c r="C1229" s="15"/>
      <c r="D1229" s="12"/>
      <c r="E1229" s="12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</row>
    <row r="1230">
      <c r="C1230" s="15"/>
      <c r="D1230" s="12"/>
      <c r="E1230" s="12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</row>
    <row r="1231">
      <c r="C1231" s="15"/>
      <c r="D1231" s="12"/>
      <c r="E1231" s="12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</row>
    <row r="1232">
      <c r="C1232" s="15"/>
      <c r="D1232" s="12"/>
      <c r="E1232" s="12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</row>
    <row r="1233">
      <c r="C1233" s="15"/>
      <c r="D1233" s="12"/>
      <c r="E1233" s="12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</row>
    <row r="1234">
      <c r="C1234" s="15"/>
      <c r="D1234" s="12"/>
      <c r="E1234" s="12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</row>
    <row r="1235">
      <c r="C1235" s="15"/>
      <c r="D1235" s="12"/>
      <c r="E1235" s="12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</row>
    <row r="1236">
      <c r="C1236" s="15"/>
      <c r="D1236" s="12"/>
      <c r="E1236" s="12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</row>
    <row r="1237">
      <c r="C1237" s="15"/>
      <c r="D1237" s="12"/>
      <c r="E1237" s="12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</row>
    <row r="1238">
      <c r="C1238" s="15"/>
      <c r="D1238" s="12"/>
      <c r="E1238" s="12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</row>
    <row r="1239">
      <c r="C1239" s="15"/>
      <c r="D1239" s="12"/>
      <c r="E1239" s="12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</row>
    <row r="1240">
      <c r="C1240" s="15"/>
      <c r="D1240" s="12"/>
      <c r="E1240" s="12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</row>
    <row r="1241">
      <c r="C1241" s="15"/>
      <c r="D1241" s="12"/>
      <c r="E1241" s="12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</row>
    <row r="1242">
      <c r="C1242" s="15"/>
      <c r="D1242" s="12"/>
      <c r="E1242" s="12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</row>
    <row r="1243">
      <c r="C1243" s="15"/>
      <c r="D1243" s="12"/>
      <c r="E1243" s="12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</row>
    <row r="1244">
      <c r="C1244" s="15"/>
      <c r="D1244" s="12"/>
      <c r="E1244" s="12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</row>
    <row r="1245">
      <c r="C1245" s="15"/>
      <c r="D1245" s="12"/>
      <c r="E1245" s="12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</row>
    <row r="1246">
      <c r="C1246" s="15"/>
      <c r="D1246" s="12"/>
      <c r="E1246" s="12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</row>
    <row r="1247">
      <c r="C1247" s="15"/>
      <c r="D1247" s="12"/>
      <c r="E1247" s="12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</row>
    <row r="1248">
      <c r="C1248" s="15"/>
      <c r="D1248" s="12"/>
      <c r="E1248" s="12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</row>
    <row r="1249">
      <c r="C1249" s="15"/>
      <c r="D1249" s="12"/>
      <c r="E1249" s="12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</row>
    <row r="1250">
      <c r="C1250" s="15"/>
      <c r="D1250" s="12"/>
      <c r="E1250" s="12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</row>
    <row r="1251">
      <c r="C1251" s="15"/>
      <c r="D1251" s="12"/>
      <c r="E1251" s="12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</row>
    <row r="1252">
      <c r="C1252" s="15"/>
      <c r="D1252" s="12"/>
      <c r="E1252" s="12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</row>
    <row r="1253">
      <c r="C1253" s="15"/>
      <c r="D1253" s="12"/>
      <c r="E1253" s="12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</row>
    <row r="1254">
      <c r="C1254" s="15"/>
      <c r="D1254" s="12"/>
      <c r="E1254" s="12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</row>
    <row r="1255">
      <c r="C1255" s="15"/>
      <c r="D1255" s="12"/>
      <c r="E1255" s="12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</row>
    <row r="1256">
      <c r="C1256" s="15"/>
      <c r="D1256" s="12"/>
      <c r="E1256" s="12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</row>
    <row r="1257">
      <c r="C1257" s="15"/>
      <c r="D1257" s="12"/>
      <c r="E1257" s="12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</row>
    <row r="1258">
      <c r="C1258" s="15"/>
      <c r="D1258" s="12"/>
      <c r="E1258" s="12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</row>
    <row r="1259">
      <c r="C1259" s="15"/>
      <c r="D1259" s="12"/>
      <c r="E1259" s="12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</row>
    <row r="1260">
      <c r="C1260" s="15"/>
      <c r="D1260" s="12"/>
      <c r="E1260" s="12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</row>
    <row r="1261">
      <c r="C1261" s="15"/>
      <c r="D1261" s="12"/>
      <c r="E1261" s="12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</row>
    <row r="1262">
      <c r="C1262" s="15"/>
      <c r="D1262" s="12"/>
      <c r="E1262" s="12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</row>
    <row r="1263">
      <c r="C1263" s="15"/>
      <c r="D1263" s="12"/>
      <c r="E1263" s="12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</row>
    <row r="1264">
      <c r="C1264" s="15"/>
      <c r="D1264" s="12"/>
      <c r="E1264" s="12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</row>
    <row r="1265">
      <c r="C1265" s="15"/>
      <c r="D1265" s="12"/>
      <c r="E1265" s="12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</row>
    <row r="1266">
      <c r="C1266" s="15"/>
      <c r="D1266" s="12"/>
      <c r="E1266" s="12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</row>
    <row r="1267">
      <c r="C1267" s="15"/>
      <c r="D1267" s="12"/>
      <c r="E1267" s="12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</row>
    <row r="1268">
      <c r="C1268" s="15"/>
      <c r="D1268" s="12"/>
      <c r="E1268" s="12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</row>
    <row r="1269">
      <c r="C1269" s="15"/>
      <c r="D1269" s="12"/>
      <c r="E1269" s="12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</row>
    <row r="1270">
      <c r="C1270" s="15"/>
      <c r="D1270" s="12"/>
      <c r="E1270" s="12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</row>
    <row r="1271">
      <c r="C1271" s="15"/>
      <c r="D1271" s="12"/>
      <c r="E1271" s="12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</row>
    <row r="1272">
      <c r="C1272" s="15"/>
      <c r="D1272" s="12"/>
      <c r="E1272" s="12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</row>
    <row r="1273">
      <c r="C1273" s="15"/>
      <c r="D1273" s="12"/>
      <c r="E1273" s="12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</row>
    <row r="1274">
      <c r="C1274" s="15"/>
      <c r="D1274" s="12"/>
      <c r="E1274" s="12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</row>
    <row r="1275">
      <c r="C1275" s="15"/>
      <c r="D1275" s="12"/>
      <c r="E1275" s="12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</row>
    <row r="1276">
      <c r="C1276" s="15"/>
      <c r="D1276" s="12"/>
      <c r="E1276" s="12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</row>
    <row r="1277">
      <c r="C1277" s="15"/>
      <c r="D1277" s="12"/>
      <c r="E1277" s="12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</row>
    <row r="1278">
      <c r="C1278" s="15"/>
      <c r="D1278" s="12"/>
      <c r="E1278" s="12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</row>
    <row r="1279">
      <c r="C1279" s="15"/>
      <c r="D1279" s="12"/>
      <c r="E1279" s="12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</row>
    <row r="1280">
      <c r="C1280" s="15"/>
      <c r="D1280" s="12"/>
      <c r="E1280" s="12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</row>
    <row r="1281">
      <c r="C1281" s="15"/>
      <c r="D1281" s="12"/>
      <c r="E1281" s="12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</row>
    <row r="1282">
      <c r="C1282" s="15"/>
      <c r="D1282" s="12"/>
      <c r="E1282" s="12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</row>
    <row r="1283">
      <c r="C1283" s="15"/>
      <c r="D1283" s="12"/>
      <c r="E1283" s="12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</row>
    <row r="1284">
      <c r="C1284" s="15"/>
      <c r="D1284" s="12"/>
      <c r="E1284" s="12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</row>
    <row r="1285">
      <c r="C1285" s="15"/>
      <c r="D1285" s="12"/>
      <c r="E1285" s="12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</row>
    <row r="1286">
      <c r="C1286" s="15"/>
      <c r="D1286" s="12"/>
      <c r="E1286" s="12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</row>
    <row r="1287">
      <c r="C1287" s="15"/>
      <c r="D1287" s="12"/>
      <c r="E1287" s="12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</row>
    <row r="1288">
      <c r="C1288" s="15"/>
      <c r="D1288" s="12"/>
      <c r="E1288" s="12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</row>
    <row r="1289">
      <c r="C1289" s="15"/>
      <c r="D1289" s="12"/>
      <c r="E1289" s="12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</row>
    <row r="1290">
      <c r="C1290" s="15"/>
      <c r="D1290" s="12"/>
      <c r="E1290" s="12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</row>
    <row r="1291">
      <c r="C1291" s="15"/>
      <c r="D1291" s="12"/>
      <c r="E1291" s="12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</row>
    <row r="1292">
      <c r="C1292" s="15"/>
      <c r="D1292" s="12"/>
      <c r="E1292" s="12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</row>
    <row r="1293">
      <c r="C1293" s="15"/>
      <c r="D1293" s="12"/>
      <c r="E1293" s="12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</row>
    <row r="1294">
      <c r="C1294" s="15"/>
      <c r="D1294" s="12"/>
      <c r="E1294" s="12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</row>
    <row r="1295">
      <c r="C1295" s="15"/>
      <c r="D1295" s="12"/>
      <c r="E1295" s="12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</row>
    <row r="1296">
      <c r="C1296" s="15"/>
      <c r="D1296" s="12"/>
      <c r="E1296" s="12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</row>
    <row r="1297">
      <c r="C1297" s="15"/>
      <c r="D1297" s="12"/>
      <c r="E1297" s="12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</row>
    <row r="1298">
      <c r="C1298" s="15"/>
      <c r="D1298" s="12"/>
      <c r="E1298" s="12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</row>
    <row r="1299">
      <c r="C1299" s="15"/>
      <c r="D1299" s="12"/>
      <c r="E1299" s="12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</row>
    <row r="1300">
      <c r="C1300" s="15"/>
      <c r="D1300" s="12"/>
      <c r="E1300" s="12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</row>
    <row r="1301">
      <c r="C1301" s="15"/>
      <c r="D1301" s="12"/>
      <c r="E1301" s="12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</row>
    <row r="1302">
      <c r="C1302" s="15"/>
      <c r="D1302" s="12"/>
      <c r="E1302" s="12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</row>
    <row r="1303">
      <c r="C1303" s="15"/>
      <c r="D1303" s="12"/>
      <c r="E1303" s="12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</row>
    <row r="1304">
      <c r="C1304" s="15"/>
      <c r="D1304" s="12"/>
      <c r="E1304" s="12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</row>
    <row r="1305">
      <c r="C1305" s="15"/>
      <c r="D1305" s="12"/>
      <c r="E1305" s="12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</row>
    <row r="1306">
      <c r="C1306" s="15"/>
      <c r="D1306" s="12"/>
      <c r="E1306" s="12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</row>
    <row r="1307">
      <c r="C1307" s="15"/>
      <c r="D1307" s="12"/>
      <c r="E1307" s="12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</row>
    <row r="1308">
      <c r="C1308" s="15"/>
      <c r="D1308" s="12"/>
      <c r="E1308" s="12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</row>
    <row r="1309">
      <c r="C1309" s="15"/>
      <c r="D1309" s="12"/>
      <c r="E1309" s="12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</row>
    <row r="1310">
      <c r="C1310" s="15"/>
      <c r="D1310" s="12"/>
      <c r="E1310" s="12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</row>
    <row r="1311">
      <c r="C1311" s="15"/>
      <c r="D1311" s="12"/>
      <c r="E1311" s="12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</row>
    <row r="1312">
      <c r="C1312" s="15"/>
      <c r="D1312" s="12"/>
      <c r="E1312" s="12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</row>
    <row r="1313">
      <c r="C1313" s="15"/>
      <c r="D1313" s="12"/>
      <c r="E1313" s="12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</row>
    <row r="1314">
      <c r="C1314" s="15"/>
      <c r="D1314" s="12"/>
      <c r="E1314" s="12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</row>
    <row r="1315">
      <c r="C1315" s="15"/>
      <c r="D1315" s="12"/>
      <c r="E1315" s="12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</row>
    <row r="1316">
      <c r="C1316" s="15"/>
      <c r="D1316" s="12"/>
      <c r="E1316" s="12"/>
      <c r="G1316" s="11"/>
      <c r="H1316" s="11"/>
      <c r="I1316" s="11"/>
      <c r="J1316" s="11"/>
      <c r="K1316" s="11"/>
      <c r="L1316" s="11"/>
      <c r="M1316" s="11"/>
      <c r="N1316" s="11"/>
      <c r="O1316" s="11"/>
      <c r="P1316" s="11"/>
      <c r="Q1316" s="11"/>
      <c r="R1316" s="11"/>
    </row>
    <row r="1317">
      <c r="C1317" s="15"/>
      <c r="D1317" s="12"/>
      <c r="E1317" s="12"/>
      <c r="G1317" s="11"/>
      <c r="H1317" s="11"/>
      <c r="I1317" s="11"/>
      <c r="J1317" s="11"/>
      <c r="K1317" s="11"/>
      <c r="L1317" s="11"/>
      <c r="M1317" s="11"/>
      <c r="N1317" s="11"/>
      <c r="O1317" s="11"/>
      <c r="P1317" s="11"/>
      <c r="Q1317" s="11"/>
      <c r="R1317" s="11"/>
    </row>
    <row r="1318">
      <c r="C1318" s="15"/>
      <c r="D1318" s="12"/>
      <c r="E1318" s="12"/>
      <c r="G1318" s="11"/>
      <c r="H1318" s="11"/>
      <c r="I1318" s="11"/>
      <c r="J1318" s="11"/>
      <c r="K1318" s="11"/>
      <c r="L1318" s="11"/>
      <c r="M1318" s="11"/>
      <c r="N1318" s="11"/>
      <c r="O1318" s="11"/>
      <c r="P1318" s="11"/>
      <c r="Q1318" s="11"/>
      <c r="R1318" s="11"/>
    </row>
    <row r="1319">
      <c r="C1319" s="15"/>
      <c r="D1319" s="12"/>
      <c r="E1319" s="12"/>
      <c r="G1319" s="11"/>
      <c r="H1319" s="11"/>
      <c r="I1319" s="11"/>
      <c r="J1319" s="11"/>
      <c r="K1319" s="11"/>
      <c r="L1319" s="11"/>
      <c r="M1319" s="11"/>
      <c r="N1319" s="11"/>
      <c r="O1319" s="11"/>
      <c r="P1319" s="11"/>
      <c r="Q1319" s="11"/>
      <c r="R1319" s="11"/>
    </row>
    <row r="1320">
      <c r="C1320" s="15"/>
      <c r="D1320" s="12"/>
      <c r="E1320" s="12"/>
      <c r="G1320" s="11"/>
      <c r="H1320" s="11"/>
      <c r="I1320" s="11"/>
      <c r="J1320" s="11"/>
      <c r="K1320" s="11"/>
      <c r="L1320" s="11"/>
      <c r="M1320" s="11"/>
      <c r="N1320" s="11"/>
      <c r="O1320" s="11"/>
      <c r="P1320" s="11"/>
      <c r="Q1320" s="11"/>
      <c r="R1320" s="11"/>
    </row>
    <row r="1321">
      <c r="C1321" s="15"/>
      <c r="D1321" s="12"/>
      <c r="E1321" s="12"/>
      <c r="G1321" s="11"/>
      <c r="H1321" s="11"/>
      <c r="I1321" s="11"/>
      <c r="J1321" s="11"/>
      <c r="K1321" s="11"/>
      <c r="L1321" s="11"/>
      <c r="M1321" s="11"/>
      <c r="N1321" s="11"/>
      <c r="O1321" s="11"/>
      <c r="P1321" s="11"/>
      <c r="Q1321" s="11"/>
      <c r="R1321" s="11"/>
    </row>
    <row r="1322">
      <c r="C1322" s="15"/>
      <c r="D1322" s="12"/>
      <c r="E1322" s="12"/>
      <c r="G1322" s="11"/>
      <c r="H1322" s="11"/>
      <c r="I1322" s="11"/>
      <c r="J1322" s="11"/>
      <c r="K1322" s="11"/>
      <c r="L1322" s="11"/>
      <c r="M1322" s="11"/>
      <c r="N1322" s="11"/>
      <c r="O1322" s="11"/>
      <c r="P1322" s="11"/>
      <c r="Q1322" s="11"/>
      <c r="R1322" s="11"/>
    </row>
    <row r="1323">
      <c r="C1323" s="15"/>
      <c r="D1323" s="12"/>
      <c r="E1323" s="12"/>
      <c r="G1323" s="11"/>
      <c r="H1323" s="11"/>
      <c r="I1323" s="11"/>
      <c r="J1323" s="11"/>
      <c r="K1323" s="11"/>
      <c r="L1323" s="11"/>
      <c r="M1323" s="11"/>
      <c r="N1323" s="11"/>
      <c r="O1323" s="11"/>
      <c r="P1323" s="11"/>
      <c r="Q1323" s="11"/>
      <c r="R1323" s="11"/>
    </row>
    <row r="1324">
      <c r="C1324" s="15"/>
      <c r="D1324" s="12"/>
      <c r="E1324" s="12"/>
      <c r="G1324" s="11"/>
      <c r="H1324" s="11"/>
      <c r="I1324" s="11"/>
      <c r="J1324" s="11"/>
      <c r="K1324" s="11"/>
      <c r="L1324" s="11"/>
      <c r="M1324" s="11"/>
      <c r="N1324" s="11"/>
      <c r="O1324" s="11"/>
      <c r="P1324" s="11"/>
      <c r="Q1324" s="11"/>
      <c r="R1324" s="11"/>
    </row>
    <row r="1325">
      <c r="C1325" s="15"/>
      <c r="D1325" s="12"/>
      <c r="E1325" s="12"/>
      <c r="G1325" s="11"/>
      <c r="H1325" s="11"/>
      <c r="I1325" s="11"/>
      <c r="J1325" s="11"/>
      <c r="K1325" s="11"/>
      <c r="L1325" s="11"/>
      <c r="M1325" s="11"/>
      <c r="N1325" s="11"/>
      <c r="O1325" s="11"/>
      <c r="P1325" s="11"/>
      <c r="Q1325" s="11"/>
      <c r="R1325" s="11"/>
    </row>
    <row r="1326">
      <c r="C1326" s="15"/>
      <c r="D1326" s="12"/>
      <c r="E1326" s="12"/>
      <c r="G1326" s="11"/>
      <c r="H1326" s="11"/>
      <c r="I1326" s="11"/>
      <c r="J1326" s="11"/>
      <c r="K1326" s="11"/>
      <c r="L1326" s="11"/>
      <c r="M1326" s="11"/>
      <c r="N1326" s="11"/>
      <c r="O1326" s="11"/>
      <c r="P1326" s="11"/>
      <c r="Q1326" s="11"/>
      <c r="R1326" s="11"/>
    </row>
    <row r="1327">
      <c r="C1327" s="15"/>
      <c r="D1327" s="12"/>
      <c r="E1327" s="12"/>
      <c r="G1327" s="11"/>
      <c r="H1327" s="11"/>
      <c r="I1327" s="11"/>
      <c r="J1327" s="11"/>
      <c r="K1327" s="11"/>
      <c r="L1327" s="11"/>
      <c r="M1327" s="11"/>
      <c r="N1327" s="11"/>
      <c r="O1327" s="11"/>
      <c r="P1327" s="11"/>
      <c r="Q1327" s="11"/>
      <c r="R1327" s="11"/>
    </row>
    <row r="1328">
      <c r="C1328" s="15"/>
      <c r="D1328" s="12"/>
      <c r="E1328" s="12"/>
      <c r="G1328" s="11"/>
      <c r="H1328" s="11"/>
      <c r="I1328" s="11"/>
      <c r="J1328" s="11"/>
      <c r="K1328" s="11"/>
      <c r="L1328" s="11"/>
      <c r="M1328" s="11"/>
      <c r="N1328" s="11"/>
      <c r="O1328" s="11"/>
      <c r="P1328" s="11"/>
      <c r="Q1328" s="11"/>
      <c r="R1328" s="11"/>
    </row>
    <row r="1329">
      <c r="C1329" s="15"/>
      <c r="D1329" s="12"/>
      <c r="E1329" s="12"/>
      <c r="G1329" s="11"/>
      <c r="H1329" s="11"/>
      <c r="I1329" s="11"/>
      <c r="J1329" s="11"/>
      <c r="K1329" s="11"/>
      <c r="L1329" s="11"/>
      <c r="M1329" s="11"/>
      <c r="N1329" s="11"/>
      <c r="O1329" s="11"/>
      <c r="P1329" s="11"/>
      <c r="Q1329" s="11"/>
      <c r="R1329" s="11"/>
    </row>
    <row r="1330">
      <c r="C1330" s="15"/>
      <c r="D1330" s="12"/>
      <c r="E1330" s="12"/>
      <c r="G1330" s="11"/>
      <c r="H1330" s="11"/>
      <c r="I1330" s="11"/>
      <c r="J1330" s="11"/>
      <c r="K1330" s="11"/>
      <c r="L1330" s="11"/>
      <c r="M1330" s="11"/>
      <c r="N1330" s="11"/>
      <c r="O1330" s="11"/>
      <c r="P1330" s="11"/>
      <c r="Q1330" s="11"/>
      <c r="R1330" s="11"/>
    </row>
    <row r="1331">
      <c r="C1331" s="15"/>
      <c r="D1331" s="12"/>
      <c r="E1331" s="12"/>
      <c r="G1331" s="11"/>
      <c r="H1331" s="11"/>
      <c r="I1331" s="11"/>
      <c r="J1331" s="11"/>
      <c r="K1331" s="11"/>
      <c r="L1331" s="11"/>
      <c r="M1331" s="11"/>
      <c r="N1331" s="11"/>
      <c r="O1331" s="11"/>
      <c r="P1331" s="11"/>
      <c r="Q1331" s="11"/>
      <c r="R1331" s="11"/>
    </row>
    <row r="1332">
      <c r="C1332" s="15"/>
      <c r="D1332" s="12"/>
      <c r="E1332" s="12"/>
      <c r="G1332" s="11"/>
      <c r="H1332" s="11"/>
      <c r="I1332" s="11"/>
      <c r="J1332" s="11"/>
      <c r="K1332" s="11"/>
      <c r="L1332" s="11"/>
      <c r="M1332" s="11"/>
      <c r="N1332" s="11"/>
      <c r="O1332" s="11"/>
      <c r="P1332" s="11"/>
      <c r="Q1332" s="11"/>
      <c r="R1332" s="11"/>
    </row>
    <row r="1333">
      <c r="C1333" s="15"/>
      <c r="D1333" s="12"/>
      <c r="E1333" s="12"/>
      <c r="G1333" s="11"/>
      <c r="H1333" s="11"/>
      <c r="I1333" s="11"/>
      <c r="J1333" s="11"/>
      <c r="K1333" s="11"/>
      <c r="L1333" s="11"/>
      <c r="M1333" s="11"/>
      <c r="N1333" s="11"/>
      <c r="O1333" s="11"/>
      <c r="P1333" s="11"/>
      <c r="Q1333" s="11"/>
      <c r="R1333" s="11"/>
    </row>
    <row r="1334">
      <c r="C1334" s="15"/>
      <c r="D1334" s="12"/>
      <c r="E1334" s="12"/>
      <c r="G1334" s="11"/>
      <c r="H1334" s="11"/>
      <c r="I1334" s="11"/>
      <c r="J1334" s="11"/>
      <c r="K1334" s="11"/>
      <c r="L1334" s="11"/>
      <c r="M1334" s="11"/>
      <c r="N1334" s="11"/>
      <c r="O1334" s="11"/>
      <c r="P1334" s="11"/>
      <c r="Q1334" s="11"/>
      <c r="R1334" s="11"/>
    </row>
    <row r="1335">
      <c r="C1335" s="15"/>
      <c r="D1335" s="12"/>
      <c r="E1335" s="12"/>
      <c r="G1335" s="11"/>
      <c r="H1335" s="11"/>
      <c r="I1335" s="11"/>
      <c r="J1335" s="11"/>
      <c r="K1335" s="11"/>
      <c r="L1335" s="11"/>
      <c r="M1335" s="11"/>
      <c r="N1335" s="11"/>
      <c r="O1335" s="11"/>
      <c r="P1335" s="11"/>
      <c r="Q1335" s="11"/>
      <c r="R1335" s="11"/>
    </row>
    <row r="1336">
      <c r="C1336" s="15"/>
      <c r="D1336" s="12"/>
      <c r="E1336" s="12"/>
      <c r="G1336" s="11"/>
      <c r="H1336" s="11"/>
      <c r="I1336" s="11"/>
      <c r="J1336" s="11"/>
      <c r="K1336" s="11"/>
      <c r="L1336" s="11"/>
      <c r="M1336" s="11"/>
      <c r="N1336" s="11"/>
      <c r="O1336" s="11"/>
      <c r="P1336" s="11"/>
      <c r="Q1336" s="11"/>
      <c r="R1336" s="11"/>
    </row>
    <row r="1337">
      <c r="C1337" s="15"/>
      <c r="D1337" s="12"/>
      <c r="E1337" s="12"/>
      <c r="G1337" s="11"/>
      <c r="H1337" s="11"/>
      <c r="I1337" s="11"/>
      <c r="J1337" s="11"/>
      <c r="K1337" s="11"/>
      <c r="L1337" s="11"/>
      <c r="M1337" s="11"/>
      <c r="N1337" s="11"/>
      <c r="O1337" s="11"/>
      <c r="P1337" s="11"/>
      <c r="Q1337" s="11"/>
      <c r="R1337" s="11"/>
    </row>
    <row r="1338">
      <c r="C1338" s="15"/>
      <c r="D1338" s="12"/>
      <c r="E1338" s="12"/>
      <c r="G1338" s="11"/>
      <c r="H1338" s="11"/>
      <c r="I1338" s="11"/>
      <c r="J1338" s="11"/>
      <c r="K1338" s="11"/>
      <c r="L1338" s="11"/>
      <c r="M1338" s="11"/>
      <c r="N1338" s="11"/>
      <c r="O1338" s="11"/>
      <c r="P1338" s="11"/>
      <c r="Q1338" s="11"/>
      <c r="R1338" s="11"/>
    </row>
    <row r="1339">
      <c r="C1339" s="15"/>
      <c r="D1339" s="12"/>
      <c r="E1339" s="12"/>
      <c r="G1339" s="11"/>
      <c r="H1339" s="11"/>
      <c r="I1339" s="11"/>
      <c r="J1339" s="11"/>
      <c r="K1339" s="11"/>
      <c r="L1339" s="11"/>
      <c r="M1339" s="11"/>
      <c r="N1339" s="11"/>
      <c r="O1339" s="11"/>
      <c r="P1339" s="11"/>
      <c r="Q1339" s="11"/>
      <c r="R1339" s="11"/>
    </row>
    <row r="1340">
      <c r="C1340" s="15"/>
      <c r="D1340" s="12"/>
      <c r="E1340" s="12"/>
      <c r="G1340" s="11"/>
      <c r="H1340" s="11"/>
      <c r="I1340" s="11"/>
      <c r="J1340" s="11"/>
      <c r="K1340" s="11"/>
      <c r="L1340" s="11"/>
      <c r="M1340" s="11"/>
      <c r="N1340" s="11"/>
      <c r="O1340" s="11"/>
      <c r="P1340" s="11"/>
      <c r="Q1340" s="11"/>
      <c r="R1340" s="11"/>
    </row>
    <row r="1341">
      <c r="C1341" s="15"/>
      <c r="D1341" s="12"/>
      <c r="E1341" s="12"/>
      <c r="G1341" s="11"/>
      <c r="H1341" s="11"/>
      <c r="I1341" s="11"/>
      <c r="J1341" s="11"/>
      <c r="K1341" s="11"/>
      <c r="L1341" s="11"/>
      <c r="M1341" s="11"/>
      <c r="N1341" s="11"/>
      <c r="O1341" s="11"/>
      <c r="P1341" s="11"/>
      <c r="Q1341" s="11"/>
      <c r="R1341" s="11"/>
    </row>
    <row r="1342">
      <c r="C1342" s="15"/>
      <c r="D1342" s="12"/>
      <c r="E1342" s="12"/>
      <c r="G1342" s="11"/>
      <c r="H1342" s="11"/>
      <c r="I1342" s="11"/>
      <c r="J1342" s="11"/>
      <c r="K1342" s="11"/>
      <c r="L1342" s="11"/>
      <c r="M1342" s="11"/>
      <c r="N1342" s="11"/>
      <c r="O1342" s="11"/>
      <c r="P1342" s="11"/>
      <c r="Q1342" s="11"/>
      <c r="R1342" s="11"/>
    </row>
    <row r="1343">
      <c r="C1343" s="15"/>
      <c r="D1343" s="12"/>
      <c r="E1343" s="12"/>
      <c r="G1343" s="11"/>
      <c r="H1343" s="11"/>
      <c r="I1343" s="11"/>
      <c r="J1343" s="11"/>
      <c r="K1343" s="11"/>
      <c r="L1343" s="11"/>
      <c r="M1343" s="11"/>
      <c r="N1343" s="11"/>
      <c r="O1343" s="11"/>
      <c r="P1343" s="11"/>
      <c r="Q1343" s="11"/>
      <c r="R1343" s="11"/>
    </row>
    <row r="1344">
      <c r="C1344" s="15"/>
      <c r="D1344" s="12"/>
      <c r="E1344" s="12"/>
      <c r="G1344" s="11"/>
      <c r="H1344" s="11"/>
      <c r="I1344" s="11"/>
      <c r="J1344" s="11"/>
      <c r="K1344" s="11"/>
      <c r="L1344" s="11"/>
      <c r="M1344" s="11"/>
      <c r="N1344" s="11"/>
      <c r="O1344" s="11"/>
      <c r="P1344" s="11"/>
      <c r="Q1344" s="11"/>
      <c r="R1344" s="11"/>
    </row>
    <row r="1345">
      <c r="C1345" s="15"/>
      <c r="D1345" s="12"/>
      <c r="E1345" s="12"/>
      <c r="G1345" s="11"/>
      <c r="H1345" s="11"/>
      <c r="I1345" s="11"/>
      <c r="J1345" s="11"/>
      <c r="K1345" s="11"/>
      <c r="L1345" s="11"/>
      <c r="M1345" s="11"/>
      <c r="N1345" s="11"/>
      <c r="O1345" s="11"/>
      <c r="P1345" s="11"/>
      <c r="Q1345" s="11"/>
      <c r="R1345" s="11"/>
    </row>
    <row r="1346">
      <c r="C1346" s="15"/>
      <c r="D1346" s="12"/>
      <c r="E1346" s="12"/>
      <c r="G1346" s="11"/>
      <c r="H1346" s="11"/>
      <c r="I1346" s="11"/>
      <c r="J1346" s="11"/>
      <c r="K1346" s="11"/>
      <c r="L1346" s="11"/>
      <c r="M1346" s="11"/>
      <c r="N1346" s="11"/>
      <c r="O1346" s="11"/>
      <c r="P1346" s="11"/>
      <c r="Q1346" s="11"/>
      <c r="R1346" s="11"/>
    </row>
    <row r="1347">
      <c r="C1347" s="15"/>
      <c r="D1347" s="12"/>
      <c r="E1347" s="12"/>
      <c r="G1347" s="11"/>
      <c r="H1347" s="11"/>
      <c r="I1347" s="11"/>
      <c r="J1347" s="11"/>
      <c r="K1347" s="11"/>
      <c r="L1347" s="11"/>
      <c r="M1347" s="11"/>
      <c r="N1347" s="11"/>
      <c r="O1347" s="11"/>
      <c r="P1347" s="11"/>
      <c r="Q1347" s="11"/>
      <c r="R1347" s="11"/>
    </row>
    <row r="1348">
      <c r="C1348" s="15"/>
      <c r="D1348" s="12"/>
      <c r="E1348" s="12"/>
      <c r="G1348" s="11"/>
      <c r="H1348" s="11"/>
      <c r="I1348" s="11"/>
      <c r="J1348" s="11"/>
      <c r="K1348" s="11"/>
      <c r="L1348" s="11"/>
      <c r="M1348" s="11"/>
      <c r="N1348" s="11"/>
      <c r="O1348" s="11"/>
      <c r="P1348" s="11"/>
      <c r="Q1348" s="11"/>
      <c r="R1348" s="11"/>
    </row>
    <row r="1349">
      <c r="C1349" s="15"/>
      <c r="D1349" s="12"/>
      <c r="E1349" s="12"/>
      <c r="G1349" s="11"/>
      <c r="H1349" s="11"/>
      <c r="I1349" s="11"/>
      <c r="J1349" s="11"/>
      <c r="K1349" s="11"/>
      <c r="L1349" s="11"/>
      <c r="M1349" s="11"/>
      <c r="N1349" s="11"/>
      <c r="O1349" s="11"/>
      <c r="P1349" s="11"/>
      <c r="Q1349" s="11"/>
      <c r="R1349" s="11"/>
    </row>
    <row r="1350">
      <c r="C1350" s="15"/>
      <c r="D1350" s="12"/>
      <c r="E1350" s="12"/>
      <c r="G1350" s="11"/>
      <c r="H1350" s="11"/>
      <c r="I1350" s="11"/>
      <c r="J1350" s="11"/>
      <c r="K1350" s="11"/>
      <c r="L1350" s="11"/>
      <c r="M1350" s="11"/>
      <c r="N1350" s="11"/>
      <c r="O1350" s="11"/>
      <c r="P1350" s="11"/>
      <c r="Q1350" s="11"/>
      <c r="R1350" s="11"/>
    </row>
    <row r="1351">
      <c r="C1351" s="15"/>
      <c r="D1351" s="12"/>
      <c r="E1351" s="12"/>
      <c r="G1351" s="11"/>
      <c r="H1351" s="11"/>
      <c r="I1351" s="11"/>
      <c r="J1351" s="11"/>
      <c r="K1351" s="11"/>
      <c r="L1351" s="11"/>
      <c r="M1351" s="11"/>
      <c r="N1351" s="11"/>
      <c r="O1351" s="11"/>
      <c r="P1351" s="11"/>
      <c r="Q1351" s="11"/>
      <c r="R1351" s="11"/>
    </row>
    <row r="1352">
      <c r="C1352" s="15"/>
      <c r="D1352" s="12"/>
      <c r="E1352" s="12"/>
      <c r="G1352" s="11"/>
      <c r="H1352" s="11"/>
      <c r="I1352" s="11"/>
      <c r="J1352" s="11"/>
      <c r="K1352" s="11"/>
      <c r="L1352" s="11"/>
      <c r="M1352" s="11"/>
      <c r="N1352" s="11"/>
      <c r="O1352" s="11"/>
      <c r="P1352" s="11"/>
      <c r="Q1352" s="11"/>
      <c r="R1352" s="11"/>
    </row>
    <row r="1353">
      <c r="C1353" s="15"/>
      <c r="D1353" s="12"/>
      <c r="E1353" s="12"/>
      <c r="G1353" s="11"/>
      <c r="H1353" s="11"/>
      <c r="I1353" s="11"/>
      <c r="J1353" s="11"/>
      <c r="K1353" s="11"/>
      <c r="L1353" s="11"/>
      <c r="M1353" s="11"/>
      <c r="N1353" s="11"/>
      <c r="O1353" s="11"/>
      <c r="P1353" s="11"/>
      <c r="Q1353" s="11"/>
      <c r="R1353" s="11"/>
    </row>
    <row r="1354">
      <c r="C1354" s="15"/>
      <c r="D1354" s="12"/>
      <c r="E1354" s="12"/>
      <c r="G1354" s="11"/>
      <c r="H1354" s="11"/>
      <c r="I1354" s="11"/>
      <c r="J1354" s="11"/>
      <c r="K1354" s="11"/>
      <c r="L1354" s="11"/>
      <c r="M1354" s="11"/>
      <c r="N1354" s="11"/>
      <c r="O1354" s="11"/>
      <c r="P1354" s="11"/>
      <c r="Q1354" s="11"/>
      <c r="R1354" s="11"/>
    </row>
    <row r="1355">
      <c r="C1355" s="15"/>
      <c r="D1355" s="12"/>
      <c r="E1355" s="12"/>
      <c r="G1355" s="11"/>
      <c r="H1355" s="11"/>
      <c r="I1355" s="11"/>
      <c r="J1355" s="11"/>
      <c r="K1355" s="11"/>
      <c r="L1355" s="11"/>
      <c r="M1355" s="11"/>
      <c r="N1355" s="11"/>
      <c r="O1355" s="11"/>
      <c r="P1355" s="11"/>
      <c r="Q1355" s="11"/>
      <c r="R1355" s="11"/>
    </row>
    <row r="1356">
      <c r="C1356" s="15"/>
      <c r="D1356" s="12"/>
      <c r="E1356" s="12"/>
      <c r="G1356" s="11"/>
      <c r="H1356" s="11"/>
      <c r="I1356" s="11"/>
      <c r="J1356" s="11"/>
      <c r="K1356" s="11"/>
      <c r="L1356" s="11"/>
      <c r="M1356" s="11"/>
      <c r="N1356" s="11"/>
      <c r="O1356" s="11"/>
      <c r="P1356" s="11"/>
      <c r="Q1356" s="11"/>
      <c r="R1356" s="11"/>
    </row>
    <row r="1357">
      <c r="C1357" s="15"/>
      <c r="D1357" s="12"/>
      <c r="E1357" s="12"/>
      <c r="G1357" s="11"/>
      <c r="H1357" s="11"/>
      <c r="I1357" s="11"/>
      <c r="J1357" s="11"/>
      <c r="K1357" s="11"/>
      <c r="L1357" s="11"/>
      <c r="M1357" s="11"/>
      <c r="N1357" s="11"/>
      <c r="O1357" s="11"/>
      <c r="P1357" s="11"/>
      <c r="Q1357" s="11"/>
      <c r="R1357" s="11"/>
    </row>
    <row r="1358">
      <c r="C1358" s="15"/>
      <c r="D1358" s="12"/>
      <c r="E1358" s="12"/>
      <c r="G1358" s="11"/>
      <c r="H1358" s="11"/>
      <c r="I1358" s="11"/>
      <c r="J1358" s="11"/>
      <c r="K1358" s="11"/>
      <c r="L1358" s="11"/>
      <c r="M1358" s="11"/>
      <c r="N1358" s="11"/>
      <c r="O1358" s="11"/>
      <c r="P1358" s="11"/>
      <c r="Q1358" s="11"/>
      <c r="R1358" s="11"/>
    </row>
    <row r="1359">
      <c r="C1359" s="15"/>
      <c r="D1359" s="12"/>
      <c r="E1359" s="12"/>
      <c r="G1359" s="11"/>
      <c r="H1359" s="11"/>
      <c r="I1359" s="11"/>
      <c r="J1359" s="11"/>
      <c r="K1359" s="11"/>
      <c r="L1359" s="11"/>
      <c r="M1359" s="11"/>
      <c r="N1359" s="11"/>
      <c r="O1359" s="11"/>
      <c r="P1359" s="11"/>
      <c r="Q1359" s="11"/>
      <c r="R1359" s="11"/>
    </row>
    <row r="1360">
      <c r="C1360" s="15"/>
      <c r="D1360" s="12"/>
      <c r="E1360" s="12"/>
      <c r="G1360" s="11"/>
      <c r="H1360" s="11"/>
      <c r="I1360" s="11"/>
      <c r="J1360" s="11"/>
      <c r="K1360" s="11"/>
      <c r="L1360" s="11"/>
      <c r="M1360" s="11"/>
      <c r="N1360" s="11"/>
      <c r="O1360" s="11"/>
      <c r="P1360" s="11"/>
      <c r="Q1360" s="11"/>
      <c r="R1360" s="11"/>
    </row>
    <row r="1361">
      <c r="C1361" s="15"/>
      <c r="D1361" s="12"/>
      <c r="E1361" s="12"/>
      <c r="G1361" s="11"/>
      <c r="H1361" s="11"/>
      <c r="I1361" s="11"/>
      <c r="J1361" s="11"/>
      <c r="K1361" s="11"/>
      <c r="L1361" s="11"/>
      <c r="M1361" s="11"/>
      <c r="N1361" s="11"/>
      <c r="O1361" s="11"/>
      <c r="P1361" s="11"/>
      <c r="Q1361" s="11"/>
      <c r="R1361" s="11"/>
    </row>
    <row r="1362">
      <c r="C1362" s="15"/>
      <c r="D1362" s="12"/>
      <c r="E1362" s="12"/>
      <c r="G1362" s="11"/>
      <c r="H1362" s="11"/>
      <c r="I1362" s="11"/>
      <c r="J1362" s="11"/>
      <c r="K1362" s="11"/>
      <c r="L1362" s="11"/>
      <c r="M1362" s="11"/>
      <c r="N1362" s="11"/>
      <c r="O1362" s="11"/>
      <c r="P1362" s="11"/>
      <c r="Q1362" s="11"/>
      <c r="R1362" s="11"/>
    </row>
    <row r="1363">
      <c r="C1363" s="15"/>
      <c r="D1363" s="12"/>
      <c r="E1363" s="12"/>
      <c r="G1363" s="11"/>
      <c r="H1363" s="11"/>
      <c r="I1363" s="11"/>
      <c r="J1363" s="11"/>
      <c r="K1363" s="11"/>
      <c r="L1363" s="11"/>
      <c r="M1363" s="11"/>
      <c r="N1363" s="11"/>
      <c r="O1363" s="11"/>
      <c r="P1363" s="11"/>
      <c r="Q1363" s="11"/>
      <c r="R1363" s="11"/>
    </row>
    <row r="1364">
      <c r="C1364" s="15"/>
      <c r="D1364" s="12"/>
      <c r="E1364" s="12"/>
      <c r="G1364" s="11"/>
      <c r="H1364" s="11"/>
      <c r="I1364" s="11"/>
      <c r="J1364" s="11"/>
      <c r="K1364" s="11"/>
      <c r="L1364" s="11"/>
      <c r="M1364" s="11"/>
      <c r="N1364" s="11"/>
      <c r="O1364" s="11"/>
      <c r="P1364" s="11"/>
      <c r="Q1364" s="11"/>
      <c r="R1364" s="11"/>
    </row>
    <row r="1365">
      <c r="C1365" s="15"/>
      <c r="D1365" s="12"/>
      <c r="E1365" s="12"/>
      <c r="G1365" s="11"/>
      <c r="H1365" s="11"/>
      <c r="I1365" s="11"/>
      <c r="J1365" s="11"/>
      <c r="K1365" s="11"/>
      <c r="L1365" s="11"/>
      <c r="M1365" s="11"/>
      <c r="N1365" s="11"/>
      <c r="O1365" s="11"/>
      <c r="P1365" s="11"/>
      <c r="Q1365" s="11"/>
      <c r="R1365" s="11"/>
    </row>
    <row r="1366">
      <c r="C1366" s="15"/>
      <c r="D1366" s="12"/>
      <c r="E1366" s="12"/>
      <c r="G1366" s="11"/>
      <c r="H1366" s="11"/>
      <c r="I1366" s="11"/>
      <c r="J1366" s="11"/>
      <c r="K1366" s="11"/>
      <c r="L1366" s="11"/>
      <c r="M1366" s="11"/>
      <c r="N1366" s="11"/>
      <c r="O1366" s="11"/>
      <c r="P1366" s="11"/>
      <c r="Q1366" s="11"/>
      <c r="R1366" s="11"/>
    </row>
    <row r="1367">
      <c r="C1367" s="15"/>
      <c r="D1367" s="12"/>
      <c r="E1367" s="12"/>
      <c r="G1367" s="11"/>
      <c r="H1367" s="11"/>
      <c r="I1367" s="11"/>
      <c r="J1367" s="11"/>
      <c r="K1367" s="11"/>
      <c r="L1367" s="11"/>
      <c r="M1367" s="11"/>
      <c r="N1367" s="11"/>
      <c r="O1367" s="11"/>
      <c r="P1367" s="11"/>
      <c r="Q1367" s="11"/>
      <c r="R1367" s="11"/>
    </row>
    <row r="1368">
      <c r="C1368" s="15"/>
      <c r="D1368" s="12"/>
      <c r="E1368" s="12"/>
      <c r="G1368" s="11"/>
      <c r="H1368" s="11"/>
      <c r="I1368" s="11"/>
      <c r="J1368" s="11"/>
      <c r="K1368" s="11"/>
      <c r="L1368" s="11"/>
      <c r="M1368" s="11"/>
      <c r="N1368" s="11"/>
      <c r="O1368" s="11"/>
      <c r="P1368" s="11"/>
      <c r="Q1368" s="11"/>
      <c r="R1368" s="11"/>
    </row>
    <row r="1369">
      <c r="C1369" s="15"/>
      <c r="D1369" s="12"/>
      <c r="E1369" s="12"/>
      <c r="G1369" s="11"/>
      <c r="H1369" s="11"/>
      <c r="I1369" s="11"/>
      <c r="J1369" s="11"/>
      <c r="K1369" s="11"/>
      <c r="L1369" s="11"/>
      <c r="M1369" s="11"/>
      <c r="N1369" s="11"/>
      <c r="O1369" s="11"/>
      <c r="P1369" s="11"/>
      <c r="Q1369" s="11"/>
      <c r="R1369" s="11"/>
    </row>
    <row r="1370">
      <c r="C1370" s="15"/>
      <c r="D1370" s="12"/>
      <c r="E1370" s="12"/>
      <c r="G1370" s="11"/>
      <c r="H1370" s="11"/>
      <c r="I1370" s="11"/>
      <c r="J1370" s="11"/>
      <c r="K1370" s="11"/>
      <c r="L1370" s="11"/>
      <c r="M1370" s="11"/>
      <c r="N1370" s="11"/>
      <c r="O1370" s="11"/>
      <c r="P1370" s="11"/>
      <c r="Q1370" s="11"/>
      <c r="R1370" s="11"/>
    </row>
    <row r="1371">
      <c r="C1371" s="15"/>
      <c r="D1371" s="12"/>
      <c r="E1371" s="12"/>
      <c r="G1371" s="11"/>
      <c r="H1371" s="11"/>
      <c r="I1371" s="11"/>
      <c r="J1371" s="11"/>
      <c r="K1371" s="11"/>
      <c r="L1371" s="11"/>
      <c r="M1371" s="11"/>
      <c r="N1371" s="11"/>
      <c r="O1371" s="11"/>
      <c r="P1371" s="11"/>
      <c r="Q1371" s="11"/>
      <c r="R1371" s="11"/>
    </row>
    <row r="1372">
      <c r="C1372" s="15"/>
      <c r="D1372" s="12"/>
      <c r="E1372" s="12"/>
      <c r="G1372" s="11"/>
      <c r="H1372" s="11"/>
      <c r="I1372" s="11"/>
      <c r="J1372" s="11"/>
      <c r="K1372" s="11"/>
      <c r="L1372" s="11"/>
      <c r="M1372" s="11"/>
      <c r="N1372" s="11"/>
      <c r="O1372" s="11"/>
      <c r="P1372" s="11"/>
      <c r="Q1372" s="11"/>
      <c r="R1372" s="11"/>
    </row>
    <row r="1373">
      <c r="C1373" s="15"/>
      <c r="D1373" s="12"/>
      <c r="E1373" s="12"/>
      <c r="G1373" s="11"/>
      <c r="H1373" s="11"/>
      <c r="I1373" s="11"/>
      <c r="J1373" s="11"/>
      <c r="K1373" s="11"/>
      <c r="L1373" s="11"/>
      <c r="M1373" s="11"/>
      <c r="N1373" s="11"/>
      <c r="O1373" s="11"/>
      <c r="P1373" s="11"/>
      <c r="Q1373" s="11"/>
      <c r="R1373" s="11"/>
    </row>
    <row r="1374">
      <c r="C1374" s="15"/>
      <c r="D1374" s="12"/>
      <c r="E1374" s="12"/>
      <c r="G1374" s="11"/>
      <c r="H1374" s="11"/>
      <c r="I1374" s="11"/>
      <c r="J1374" s="11"/>
      <c r="K1374" s="11"/>
      <c r="L1374" s="11"/>
      <c r="M1374" s="11"/>
      <c r="N1374" s="11"/>
      <c r="O1374" s="11"/>
      <c r="P1374" s="11"/>
      <c r="Q1374" s="11"/>
      <c r="R1374" s="11"/>
    </row>
    <row r="1375">
      <c r="C1375" s="15"/>
      <c r="D1375" s="12"/>
      <c r="E1375" s="12"/>
      <c r="G1375" s="11"/>
      <c r="H1375" s="11"/>
      <c r="I1375" s="11"/>
      <c r="J1375" s="11"/>
      <c r="K1375" s="11"/>
      <c r="L1375" s="11"/>
      <c r="M1375" s="11"/>
      <c r="N1375" s="11"/>
      <c r="O1375" s="11"/>
      <c r="P1375" s="11"/>
      <c r="Q1375" s="11"/>
      <c r="R1375" s="11"/>
    </row>
    <row r="1376">
      <c r="C1376" s="15"/>
      <c r="D1376" s="12"/>
      <c r="E1376" s="12"/>
      <c r="G1376" s="11"/>
      <c r="H1376" s="11"/>
      <c r="I1376" s="11"/>
      <c r="J1376" s="11"/>
      <c r="K1376" s="11"/>
      <c r="L1376" s="11"/>
      <c r="M1376" s="11"/>
      <c r="N1376" s="11"/>
      <c r="O1376" s="11"/>
      <c r="P1376" s="11"/>
      <c r="Q1376" s="11"/>
      <c r="R1376" s="11"/>
    </row>
    <row r="1377">
      <c r="C1377" s="15"/>
      <c r="D1377" s="12"/>
      <c r="E1377" s="12"/>
      <c r="G1377" s="11"/>
      <c r="H1377" s="11"/>
      <c r="I1377" s="11"/>
      <c r="J1377" s="11"/>
      <c r="K1377" s="11"/>
      <c r="L1377" s="11"/>
      <c r="M1377" s="11"/>
      <c r="N1377" s="11"/>
      <c r="O1377" s="11"/>
      <c r="P1377" s="11"/>
      <c r="Q1377" s="11"/>
      <c r="R1377" s="11"/>
    </row>
    <row r="1378">
      <c r="C1378" s="15"/>
      <c r="D1378" s="12"/>
      <c r="E1378" s="12"/>
      <c r="G1378" s="11"/>
      <c r="H1378" s="11"/>
      <c r="I1378" s="11"/>
      <c r="J1378" s="11"/>
      <c r="K1378" s="11"/>
      <c r="L1378" s="11"/>
      <c r="M1378" s="11"/>
      <c r="N1378" s="11"/>
      <c r="O1378" s="11"/>
      <c r="P1378" s="11"/>
      <c r="Q1378" s="11"/>
      <c r="R1378" s="11"/>
    </row>
    <row r="1379">
      <c r="C1379" s="15"/>
      <c r="D1379" s="12"/>
      <c r="E1379" s="12"/>
      <c r="G1379" s="11"/>
      <c r="H1379" s="11"/>
      <c r="I1379" s="11"/>
      <c r="J1379" s="11"/>
      <c r="K1379" s="11"/>
      <c r="L1379" s="11"/>
      <c r="M1379" s="11"/>
      <c r="N1379" s="11"/>
      <c r="O1379" s="11"/>
      <c r="P1379" s="11"/>
      <c r="Q1379" s="11"/>
      <c r="R1379" s="11"/>
    </row>
    <row r="1380">
      <c r="C1380" s="15"/>
      <c r="D1380" s="12"/>
      <c r="E1380" s="12"/>
      <c r="G1380" s="11"/>
      <c r="H1380" s="11"/>
      <c r="I1380" s="11"/>
      <c r="J1380" s="11"/>
      <c r="K1380" s="11"/>
      <c r="L1380" s="11"/>
      <c r="M1380" s="11"/>
      <c r="N1380" s="11"/>
      <c r="O1380" s="11"/>
      <c r="P1380" s="11"/>
      <c r="Q1380" s="11"/>
      <c r="R1380" s="11"/>
    </row>
    <row r="1381">
      <c r="C1381" s="15"/>
      <c r="D1381" s="12"/>
      <c r="E1381" s="12"/>
      <c r="G1381" s="11"/>
      <c r="H1381" s="11"/>
      <c r="I1381" s="11"/>
      <c r="J1381" s="11"/>
      <c r="K1381" s="11"/>
      <c r="L1381" s="11"/>
      <c r="M1381" s="11"/>
      <c r="N1381" s="11"/>
      <c r="O1381" s="11"/>
      <c r="P1381" s="11"/>
      <c r="Q1381" s="11"/>
      <c r="R1381" s="11"/>
    </row>
    <row r="1382">
      <c r="C1382" s="15"/>
      <c r="D1382" s="12"/>
      <c r="E1382" s="12"/>
      <c r="G1382" s="11"/>
      <c r="H1382" s="11"/>
      <c r="I1382" s="11"/>
      <c r="J1382" s="11"/>
      <c r="K1382" s="11"/>
      <c r="L1382" s="11"/>
      <c r="M1382" s="11"/>
      <c r="N1382" s="11"/>
      <c r="O1382" s="11"/>
      <c r="P1382" s="11"/>
      <c r="Q1382" s="11"/>
      <c r="R1382" s="11"/>
    </row>
    <row r="1383">
      <c r="C1383" s="15"/>
      <c r="D1383" s="12"/>
      <c r="E1383" s="12"/>
      <c r="G1383" s="11"/>
      <c r="H1383" s="11"/>
      <c r="I1383" s="11"/>
      <c r="J1383" s="11"/>
      <c r="K1383" s="11"/>
      <c r="L1383" s="11"/>
      <c r="M1383" s="11"/>
      <c r="N1383" s="11"/>
      <c r="O1383" s="11"/>
      <c r="P1383" s="11"/>
      <c r="Q1383" s="11"/>
      <c r="R1383" s="11"/>
    </row>
    <row r="1384">
      <c r="C1384" s="15"/>
      <c r="D1384" s="12"/>
      <c r="E1384" s="12"/>
      <c r="G1384" s="11"/>
      <c r="H1384" s="11"/>
      <c r="I1384" s="11"/>
      <c r="J1384" s="11"/>
      <c r="K1384" s="11"/>
      <c r="L1384" s="11"/>
      <c r="M1384" s="11"/>
      <c r="N1384" s="11"/>
      <c r="O1384" s="11"/>
      <c r="P1384" s="11"/>
      <c r="Q1384" s="11"/>
      <c r="R1384" s="11"/>
    </row>
    <row r="1385">
      <c r="C1385" s="15"/>
      <c r="D1385" s="12"/>
      <c r="E1385" s="12"/>
      <c r="G1385" s="11"/>
      <c r="H1385" s="11"/>
      <c r="I1385" s="11"/>
      <c r="J1385" s="11"/>
      <c r="K1385" s="11"/>
      <c r="L1385" s="11"/>
      <c r="M1385" s="11"/>
      <c r="N1385" s="11"/>
      <c r="O1385" s="11"/>
      <c r="P1385" s="11"/>
      <c r="Q1385" s="11"/>
      <c r="R1385" s="11"/>
    </row>
    <row r="1386">
      <c r="C1386" s="15"/>
      <c r="D1386" s="12"/>
      <c r="E1386" s="12"/>
      <c r="G1386" s="11"/>
      <c r="H1386" s="11"/>
      <c r="I1386" s="11"/>
      <c r="J1386" s="11"/>
      <c r="K1386" s="11"/>
      <c r="L1386" s="11"/>
      <c r="M1386" s="11"/>
      <c r="N1386" s="11"/>
      <c r="O1386" s="11"/>
      <c r="P1386" s="11"/>
      <c r="Q1386" s="11"/>
      <c r="R1386" s="11"/>
    </row>
    <row r="1387">
      <c r="C1387" s="15"/>
      <c r="D1387" s="12"/>
      <c r="E1387" s="12"/>
      <c r="G1387" s="11"/>
      <c r="H1387" s="11"/>
      <c r="I1387" s="11"/>
      <c r="J1387" s="11"/>
      <c r="K1387" s="11"/>
      <c r="L1387" s="11"/>
      <c r="M1387" s="11"/>
      <c r="N1387" s="11"/>
      <c r="O1387" s="11"/>
      <c r="P1387" s="11"/>
      <c r="Q1387" s="11"/>
      <c r="R1387" s="11"/>
    </row>
    <row r="1388">
      <c r="C1388" s="15"/>
      <c r="D1388" s="12"/>
      <c r="E1388" s="12"/>
      <c r="G1388" s="11"/>
      <c r="H1388" s="11"/>
      <c r="I1388" s="11"/>
      <c r="J1388" s="11"/>
      <c r="K1388" s="11"/>
      <c r="L1388" s="11"/>
      <c r="M1388" s="11"/>
      <c r="N1388" s="11"/>
      <c r="O1388" s="11"/>
      <c r="P1388" s="11"/>
      <c r="Q1388" s="11"/>
      <c r="R1388" s="11"/>
    </row>
    <row r="1389">
      <c r="C1389" s="15"/>
      <c r="D1389" s="12"/>
      <c r="E1389" s="12"/>
      <c r="G1389" s="11"/>
      <c r="H1389" s="11"/>
      <c r="I1389" s="11"/>
      <c r="J1389" s="11"/>
      <c r="K1389" s="11"/>
      <c r="L1389" s="11"/>
      <c r="M1389" s="11"/>
      <c r="N1389" s="11"/>
      <c r="O1389" s="11"/>
      <c r="P1389" s="11"/>
      <c r="Q1389" s="11"/>
      <c r="R1389" s="11"/>
    </row>
    <row r="1390">
      <c r="C1390" s="15"/>
      <c r="D1390" s="12"/>
      <c r="E1390" s="12"/>
      <c r="G1390" s="11"/>
      <c r="H1390" s="11"/>
      <c r="I1390" s="11"/>
      <c r="J1390" s="11"/>
      <c r="K1390" s="11"/>
      <c r="L1390" s="11"/>
      <c r="M1390" s="11"/>
      <c r="N1390" s="11"/>
      <c r="O1390" s="11"/>
      <c r="P1390" s="11"/>
      <c r="Q1390" s="11"/>
      <c r="R1390" s="11"/>
    </row>
    <row r="1391">
      <c r="C1391" s="15"/>
      <c r="D1391" s="12"/>
      <c r="E1391" s="12"/>
      <c r="G1391" s="11"/>
      <c r="H1391" s="11"/>
      <c r="I1391" s="11"/>
      <c r="J1391" s="11"/>
      <c r="K1391" s="11"/>
      <c r="L1391" s="11"/>
      <c r="M1391" s="11"/>
      <c r="N1391" s="11"/>
      <c r="O1391" s="11"/>
      <c r="P1391" s="11"/>
      <c r="Q1391" s="11"/>
      <c r="R1391" s="11"/>
    </row>
    <row r="1392">
      <c r="C1392" s="15"/>
      <c r="D1392" s="12"/>
      <c r="E1392" s="12"/>
      <c r="G1392" s="11"/>
      <c r="H1392" s="11"/>
      <c r="I1392" s="11"/>
      <c r="J1392" s="11"/>
      <c r="K1392" s="11"/>
      <c r="L1392" s="11"/>
      <c r="M1392" s="11"/>
      <c r="N1392" s="11"/>
      <c r="O1392" s="11"/>
      <c r="P1392" s="11"/>
      <c r="Q1392" s="11"/>
      <c r="R1392" s="11"/>
    </row>
    <row r="1393">
      <c r="C1393" s="15"/>
      <c r="D1393" s="12"/>
      <c r="E1393" s="12"/>
      <c r="G1393" s="11"/>
      <c r="H1393" s="11"/>
      <c r="I1393" s="11"/>
      <c r="J1393" s="11"/>
      <c r="K1393" s="11"/>
      <c r="L1393" s="11"/>
      <c r="M1393" s="11"/>
      <c r="N1393" s="11"/>
      <c r="O1393" s="11"/>
      <c r="P1393" s="11"/>
      <c r="Q1393" s="11"/>
      <c r="R1393" s="11"/>
    </row>
    <row r="1394">
      <c r="C1394" s="15"/>
      <c r="D1394" s="12"/>
      <c r="E1394" s="12"/>
      <c r="G1394" s="11"/>
      <c r="H1394" s="11"/>
      <c r="I1394" s="11"/>
      <c r="J1394" s="11"/>
      <c r="K1394" s="11"/>
      <c r="L1394" s="11"/>
      <c r="M1394" s="11"/>
      <c r="N1394" s="11"/>
      <c r="O1394" s="11"/>
      <c r="P1394" s="11"/>
      <c r="Q1394" s="11"/>
      <c r="R1394" s="11"/>
    </row>
    <row r="1395">
      <c r="C1395" s="15"/>
      <c r="D1395" s="12"/>
      <c r="E1395" s="12"/>
      <c r="G1395" s="11"/>
      <c r="H1395" s="11"/>
      <c r="I1395" s="11"/>
      <c r="J1395" s="11"/>
      <c r="K1395" s="11"/>
      <c r="L1395" s="11"/>
      <c r="M1395" s="11"/>
      <c r="N1395" s="11"/>
      <c r="O1395" s="11"/>
      <c r="P1395" s="11"/>
      <c r="Q1395" s="11"/>
      <c r="R1395" s="11"/>
    </row>
    <row r="1396">
      <c r="C1396" s="15"/>
      <c r="D1396" s="12"/>
      <c r="E1396" s="12"/>
      <c r="G1396" s="11"/>
      <c r="H1396" s="11"/>
      <c r="I1396" s="11"/>
      <c r="J1396" s="11"/>
      <c r="K1396" s="11"/>
      <c r="L1396" s="11"/>
      <c r="M1396" s="11"/>
      <c r="N1396" s="11"/>
      <c r="O1396" s="11"/>
      <c r="P1396" s="11"/>
      <c r="Q1396" s="11"/>
      <c r="R1396" s="11"/>
    </row>
    <row r="1397">
      <c r="C1397" s="15"/>
      <c r="D1397" s="12"/>
      <c r="E1397" s="12"/>
      <c r="G1397" s="11"/>
      <c r="H1397" s="11"/>
      <c r="I1397" s="11"/>
      <c r="J1397" s="11"/>
      <c r="K1397" s="11"/>
      <c r="L1397" s="11"/>
      <c r="M1397" s="11"/>
      <c r="N1397" s="11"/>
      <c r="O1397" s="11"/>
      <c r="P1397" s="11"/>
      <c r="Q1397" s="11"/>
      <c r="R1397" s="11"/>
    </row>
    <row r="1398">
      <c r="C1398" s="15"/>
      <c r="D1398" s="12"/>
      <c r="E1398" s="12"/>
      <c r="G1398" s="11"/>
      <c r="H1398" s="11"/>
      <c r="I1398" s="11"/>
      <c r="J1398" s="11"/>
      <c r="K1398" s="11"/>
      <c r="L1398" s="11"/>
      <c r="M1398" s="11"/>
      <c r="N1398" s="11"/>
      <c r="O1398" s="11"/>
      <c r="P1398" s="11"/>
      <c r="Q1398" s="11"/>
      <c r="R1398" s="11"/>
    </row>
    <row r="1399">
      <c r="C1399" s="15"/>
      <c r="D1399" s="12"/>
      <c r="E1399" s="12"/>
      <c r="G1399" s="11"/>
      <c r="H1399" s="11"/>
      <c r="I1399" s="11"/>
      <c r="J1399" s="11"/>
      <c r="K1399" s="11"/>
      <c r="L1399" s="11"/>
      <c r="M1399" s="11"/>
      <c r="N1399" s="11"/>
      <c r="O1399" s="11"/>
      <c r="P1399" s="11"/>
      <c r="Q1399" s="11"/>
      <c r="R1399" s="11"/>
    </row>
    <row r="1400">
      <c r="C1400" s="15"/>
      <c r="D1400" s="12"/>
      <c r="E1400" s="12"/>
      <c r="G1400" s="11"/>
      <c r="H1400" s="11"/>
      <c r="I1400" s="11"/>
      <c r="J1400" s="11"/>
      <c r="K1400" s="11"/>
      <c r="L1400" s="11"/>
      <c r="M1400" s="11"/>
      <c r="N1400" s="11"/>
      <c r="O1400" s="11"/>
      <c r="P1400" s="11"/>
      <c r="Q1400" s="11"/>
      <c r="R1400" s="11"/>
    </row>
    <row r="1401">
      <c r="C1401" s="15"/>
      <c r="D1401" s="12"/>
      <c r="E1401" s="12"/>
      <c r="G1401" s="11"/>
      <c r="H1401" s="11"/>
      <c r="I1401" s="11"/>
      <c r="J1401" s="11"/>
      <c r="K1401" s="11"/>
      <c r="L1401" s="11"/>
      <c r="M1401" s="11"/>
      <c r="N1401" s="11"/>
      <c r="O1401" s="11"/>
      <c r="P1401" s="11"/>
      <c r="Q1401" s="11"/>
      <c r="R1401" s="11"/>
    </row>
    <row r="1402">
      <c r="C1402" s="15"/>
      <c r="D1402" s="12"/>
      <c r="E1402" s="12"/>
      <c r="G1402" s="11"/>
      <c r="H1402" s="11"/>
      <c r="I1402" s="11"/>
      <c r="J1402" s="11"/>
      <c r="K1402" s="11"/>
      <c r="L1402" s="11"/>
      <c r="M1402" s="11"/>
      <c r="N1402" s="11"/>
      <c r="O1402" s="11"/>
      <c r="P1402" s="11"/>
      <c r="Q1402" s="11"/>
      <c r="R1402" s="11"/>
    </row>
    <row r="1403">
      <c r="C1403" s="15"/>
      <c r="D1403" s="12"/>
      <c r="E1403" s="12"/>
      <c r="G1403" s="11"/>
      <c r="H1403" s="11"/>
      <c r="I1403" s="11"/>
      <c r="J1403" s="11"/>
      <c r="K1403" s="11"/>
      <c r="L1403" s="11"/>
      <c r="M1403" s="11"/>
      <c r="N1403" s="11"/>
      <c r="O1403" s="11"/>
      <c r="P1403" s="11"/>
      <c r="Q1403" s="11"/>
      <c r="R1403" s="11"/>
    </row>
    <row r="1404">
      <c r="C1404" s="15"/>
      <c r="D1404" s="12"/>
      <c r="E1404" s="12"/>
      <c r="G1404" s="11"/>
      <c r="H1404" s="11"/>
      <c r="I1404" s="11"/>
      <c r="J1404" s="11"/>
      <c r="K1404" s="11"/>
      <c r="L1404" s="11"/>
      <c r="M1404" s="11"/>
      <c r="N1404" s="11"/>
      <c r="O1404" s="11"/>
      <c r="P1404" s="11"/>
      <c r="Q1404" s="11"/>
      <c r="R1404" s="11"/>
    </row>
    <row r="1405">
      <c r="C1405" s="15"/>
      <c r="D1405" s="12"/>
      <c r="E1405" s="12"/>
      <c r="G1405" s="11"/>
      <c r="H1405" s="11"/>
      <c r="I1405" s="11"/>
      <c r="J1405" s="11"/>
      <c r="K1405" s="11"/>
      <c r="L1405" s="11"/>
      <c r="M1405" s="11"/>
      <c r="N1405" s="11"/>
      <c r="O1405" s="11"/>
      <c r="P1405" s="11"/>
      <c r="Q1405" s="11"/>
      <c r="R1405" s="11"/>
    </row>
    <row r="1406">
      <c r="C1406" s="15"/>
      <c r="D1406" s="12"/>
      <c r="E1406" s="12"/>
      <c r="G1406" s="11"/>
      <c r="H1406" s="11"/>
      <c r="I1406" s="11"/>
      <c r="J1406" s="11"/>
      <c r="K1406" s="11"/>
      <c r="L1406" s="11"/>
      <c r="M1406" s="11"/>
      <c r="N1406" s="11"/>
      <c r="O1406" s="11"/>
      <c r="P1406" s="11"/>
      <c r="Q1406" s="11"/>
      <c r="R1406" s="11"/>
    </row>
    <row r="1407">
      <c r="C1407" s="15"/>
      <c r="D1407" s="12"/>
      <c r="E1407" s="12"/>
      <c r="G1407" s="11"/>
      <c r="H1407" s="11"/>
      <c r="I1407" s="11"/>
      <c r="J1407" s="11"/>
      <c r="K1407" s="11"/>
      <c r="L1407" s="11"/>
      <c r="M1407" s="11"/>
      <c r="N1407" s="11"/>
      <c r="O1407" s="11"/>
      <c r="P1407" s="11"/>
      <c r="Q1407" s="11"/>
      <c r="R1407" s="11"/>
    </row>
    <row r="1408">
      <c r="C1408" s="15"/>
      <c r="D1408" s="12"/>
      <c r="E1408" s="12"/>
      <c r="G1408" s="11"/>
      <c r="H1408" s="11"/>
      <c r="I1408" s="11"/>
      <c r="J1408" s="11"/>
      <c r="K1408" s="11"/>
      <c r="L1408" s="11"/>
      <c r="M1408" s="11"/>
      <c r="N1408" s="11"/>
      <c r="O1408" s="11"/>
      <c r="P1408" s="11"/>
      <c r="Q1408" s="11"/>
      <c r="R1408" s="11"/>
    </row>
    <row r="1409">
      <c r="C1409" s="15"/>
      <c r="D1409" s="12"/>
      <c r="E1409" s="12"/>
      <c r="G1409" s="11"/>
      <c r="H1409" s="11"/>
      <c r="I1409" s="11"/>
      <c r="J1409" s="11"/>
      <c r="K1409" s="11"/>
      <c r="L1409" s="11"/>
      <c r="M1409" s="11"/>
      <c r="N1409" s="11"/>
      <c r="O1409" s="11"/>
      <c r="P1409" s="11"/>
      <c r="Q1409" s="11"/>
      <c r="R1409" s="11"/>
    </row>
    <row r="1410">
      <c r="C1410" s="15"/>
      <c r="D1410" s="12"/>
      <c r="E1410" s="12"/>
      <c r="G1410" s="11"/>
      <c r="H1410" s="11"/>
      <c r="I1410" s="11"/>
      <c r="J1410" s="11"/>
      <c r="K1410" s="11"/>
      <c r="L1410" s="11"/>
      <c r="M1410" s="11"/>
      <c r="N1410" s="11"/>
      <c r="O1410" s="11"/>
      <c r="P1410" s="11"/>
      <c r="Q1410" s="11"/>
      <c r="R1410" s="11"/>
    </row>
    <row r="1411">
      <c r="C1411" s="15"/>
      <c r="D1411" s="12"/>
      <c r="E1411" s="12"/>
      <c r="G1411" s="11"/>
      <c r="H1411" s="11"/>
      <c r="I1411" s="11"/>
      <c r="J1411" s="11"/>
      <c r="K1411" s="11"/>
      <c r="L1411" s="11"/>
      <c r="M1411" s="11"/>
      <c r="N1411" s="11"/>
      <c r="O1411" s="11"/>
      <c r="P1411" s="11"/>
      <c r="Q1411" s="11"/>
      <c r="R1411" s="11"/>
    </row>
    <row r="1412">
      <c r="C1412" s="15"/>
      <c r="D1412" s="12"/>
      <c r="E1412" s="12"/>
      <c r="G1412" s="11"/>
      <c r="H1412" s="11"/>
      <c r="I1412" s="11"/>
      <c r="J1412" s="11"/>
      <c r="K1412" s="11"/>
      <c r="L1412" s="11"/>
      <c r="M1412" s="11"/>
      <c r="N1412" s="11"/>
      <c r="O1412" s="11"/>
      <c r="P1412" s="11"/>
      <c r="Q1412" s="11"/>
      <c r="R1412" s="11"/>
    </row>
    <row r="1413">
      <c r="C1413" s="15"/>
      <c r="D1413" s="12"/>
      <c r="E1413" s="12"/>
      <c r="G1413" s="11"/>
      <c r="H1413" s="11"/>
      <c r="I1413" s="11"/>
      <c r="J1413" s="11"/>
      <c r="K1413" s="11"/>
      <c r="L1413" s="11"/>
      <c r="M1413" s="11"/>
      <c r="N1413" s="11"/>
      <c r="O1413" s="11"/>
      <c r="P1413" s="11"/>
      <c r="Q1413" s="11"/>
      <c r="R1413" s="11"/>
    </row>
    <row r="1414">
      <c r="C1414" s="15"/>
      <c r="D1414" s="12"/>
      <c r="E1414" s="12"/>
      <c r="G1414" s="11"/>
      <c r="H1414" s="11"/>
      <c r="I1414" s="11"/>
      <c r="J1414" s="11"/>
      <c r="K1414" s="11"/>
      <c r="L1414" s="11"/>
      <c r="M1414" s="11"/>
      <c r="N1414" s="11"/>
      <c r="O1414" s="11"/>
      <c r="P1414" s="11"/>
      <c r="Q1414" s="11"/>
      <c r="R1414" s="11"/>
    </row>
    <row r="1415">
      <c r="C1415" s="15"/>
      <c r="D1415" s="12"/>
      <c r="E1415" s="12"/>
      <c r="G1415" s="11"/>
      <c r="H1415" s="11"/>
      <c r="I1415" s="11"/>
      <c r="J1415" s="11"/>
      <c r="K1415" s="11"/>
      <c r="L1415" s="11"/>
      <c r="M1415" s="11"/>
      <c r="N1415" s="11"/>
      <c r="O1415" s="11"/>
      <c r="P1415" s="11"/>
      <c r="Q1415" s="11"/>
      <c r="R1415" s="11"/>
    </row>
    <row r="1416">
      <c r="C1416" s="15"/>
      <c r="D1416" s="12"/>
      <c r="E1416" s="12"/>
      <c r="G1416" s="11"/>
      <c r="H1416" s="11"/>
      <c r="I1416" s="11"/>
      <c r="J1416" s="11"/>
      <c r="K1416" s="11"/>
      <c r="L1416" s="11"/>
      <c r="M1416" s="11"/>
      <c r="N1416" s="11"/>
      <c r="O1416" s="11"/>
      <c r="P1416" s="11"/>
      <c r="Q1416" s="11"/>
      <c r="R1416" s="11"/>
    </row>
    <row r="1417">
      <c r="C1417" s="15"/>
      <c r="D1417" s="12"/>
      <c r="E1417" s="12"/>
      <c r="G1417" s="11"/>
      <c r="H1417" s="11"/>
      <c r="I1417" s="11"/>
      <c r="J1417" s="11"/>
      <c r="K1417" s="11"/>
      <c r="L1417" s="11"/>
      <c r="M1417" s="11"/>
      <c r="N1417" s="11"/>
      <c r="O1417" s="11"/>
      <c r="P1417" s="11"/>
      <c r="Q1417" s="11"/>
      <c r="R1417" s="11"/>
    </row>
    <row r="1418">
      <c r="C1418" s="15"/>
      <c r="D1418" s="12"/>
      <c r="E1418" s="12"/>
      <c r="G1418" s="11"/>
      <c r="H1418" s="11"/>
      <c r="I1418" s="11"/>
      <c r="J1418" s="11"/>
      <c r="K1418" s="11"/>
      <c r="L1418" s="11"/>
      <c r="M1418" s="11"/>
      <c r="N1418" s="11"/>
      <c r="O1418" s="11"/>
      <c r="P1418" s="11"/>
      <c r="Q1418" s="11"/>
      <c r="R1418" s="11"/>
    </row>
    <row r="1419">
      <c r="C1419" s="15"/>
      <c r="D1419" s="12"/>
      <c r="E1419" s="12"/>
      <c r="G1419" s="11"/>
      <c r="H1419" s="11"/>
      <c r="I1419" s="11"/>
      <c r="J1419" s="11"/>
      <c r="K1419" s="11"/>
      <c r="L1419" s="11"/>
      <c r="M1419" s="11"/>
      <c r="N1419" s="11"/>
      <c r="O1419" s="11"/>
      <c r="P1419" s="11"/>
      <c r="Q1419" s="11"/>
      <c r="R1419" s="11"/>
    </row>
    <row r="1420">
      <c r="C1420" s="15"/>
      <c r="D1420" s="12"/>
      <c r="E1420" s="12"/>
      <c r="G1420" s="11"/>
      <c r="H1420" s="11"/>
      <c r="I1420" s="11"/>
      <c r="J1420" s="11"/>
      <c r="K1420" s="11"/>
      <c r="L1420" s="11"/>
      <c r="M1420" s="11"/>
      <c r="N1420" s="11"/>
      <c r="O1420" s="11"/>
      <c r="P1420" s="11"/>
      <c r="Q1420" s="11"/>
      <c r="R1420" s="11"/>
    </row>
    <row r="1421">
      <c r="C1421" s="15"/>
      <c r="D1421" s="12"/>
      <c r="E1421" s="12"/>
      <c r="G1421" s="11"/>
      <c r="H1421" s="11"/>
      <c r="I1421" s="11"/>
      <c r="J1421" s="11"/>
      <c r="K1421" s="11"/>
      <c r="L1421" s="11"/>
      <c r="M1421" s="11"/>
      <c r="N1421" s="11"/>
      <c r="O1421" s="11"/>
      <c r="P1421" s="11"/>
      <c r="Q1421" s="11"/>
      <c r="R1421" s="11"/>
    </row>
    <row r="1422">
      <c r="C1422" s="15"/>
      <c r="D1422" s="12"/>
      <c r="E1422" s="12"/>
      <c r="G1422" s="11"/>
      <c r="H1422" s="11"/>
      <c r="I1422" s="11"/>
      <c r="J1422" s="11"/>
      <c r="K1422" s="11"/>
      <c r="L1422" s="11"/>
      <c r="M1422" s="11"/>
      <c r="N1422" s="11"/>
      <c r="O1422" s="11"/>
      <c r="P1422" s="11"/>
      <c r="Q1422" s="11"/>
      <c r="R1422" s="11"/>
    </row>
    <row r="1423">
      <c r="C1423" s="15"/>
      <c r="D1423" s="12"/>
      <c r="E1423" s="12"/>
      <c r="G1423" s="11"/>
      <c r="H1423" s="11"/>
      <c r="I1423" s="11"/>
      <c r="J1423" s="11"/>
      <c r="K1423" s="11"/>
      <c r="L1423" s="11"/>
      <c r="M1423" s="11"/>
      <c r="N1423" s="11"/>
      <c r="O1423" s="11"/>
      <c r="P1423" s="11"/>
      <c r="Q1423" s="11"/>
      <c r="R1423" s="11"/>
    </row>
    <row r="1424">
      <c r="C1424" s="15"/>
      <c r="D1424" s="12"/>
      <c r="E1424" s="12"/>
      <c r="G1424" s="11"/>
      <c r="H1424" s="11"/>
      <c r="I1424" s="11"/>
      <c r="J1424" s="11"/>
      <c r="K1424" s="11"/>
      <c r="L1424" s="11"/>
      <c r="M1424" s="11"/>
      <c r="N1424" s="11"/>
      <c r="O1424" s="11"/>
      <c r="P1424" s="11"/>
      <c r="Q1424" s="11"/>
      <c r="R1424" s="11"/>
    </row>
    <row r="1425">
      <c r="C1425" s="15"/>
      <c r="D1425" s="12"/>
      <c r="E1425" s="12"/>
      <c r="G1425" s="11"/>
      <c r="H1425" s="11"/>
      <c r="I1425" s="11"/>
      <c r="J1425" s="11"/>
      <c r="K1425" s="11"/>
      <c r="L1425" s="11"/>
      <c r="M1425" s="11"/>
      <c r="N1425" s="11"/>
      <c r="O1425" s="11"/>
      <c r="P1425" s="11"/>
      <c r="Q1425" s="11"/>
      <c r="R1425" s="11"/>
    </row>
    <row r="1426">
      <c r="C1426" s="15"/>
      <c r="D1426" s="12"/>
      <c r="E1426" s="12"/>
      <c r="G1426" s="11"/>
      <c r="H1426" s="11"/>
      <c r="I1426" s="11"/>
      <c r="J1426" s="11"/>
      <c r="K1426" s="11"/>
      <c r="L1426" s="11"/>
      <c r="M1426" s="11"/>
      <c r="N1426" s="11"/>
      <c r="O1426" s="11"/>
      <c r="P1426" s="11"/>
      <c r="Q1426" s="11"/>
      <c r="R1426" s="11"/>
    </row>
    <row r="1427">
      <c r="C1427" s="15"/>
      <c r="D1427" s="12"/>
      <c r="E1427" s="12"/>
      <c r="G1427" s="11"/>
      <c r="H1427" s="11"/>
      <c r="I1427" s="11"/>
      <c r="J1427" s="11"/>
      <c r="K1427" s="11"/>
      <c r="L1427" s="11"/>
      <c r="M1427" s="11"/>
      <c r="N1427" s="11"/>
      <c r="O1427" s="11"/>
      <c r="P1427" s="11"/>
      <c r="Q1427" s="11"/>
      <c r="R1427" s="11"/>
    </row>
    <row r="1428">
      <c r="C1428" s="15"/>
      <c r="D1428" s="12"/>
      <c r="E1428" s="12"/>
      <c r="G1428" s="11"/>
      <c r="H1428" s="11"/>
      <c r="I1428" s="11"/>
      <c r="J1428" s="11"/>
      <c r="K1428" s="11"/>
      <c r="L1428" s="11"/>
      <c r="M1428" s="11"/>
      <c r="N1428" s="11"/>
      <c r="O1428" s="11"/>
      <c r="P1428" s="11"/>
      <c r="Q1428" s="11"/>
      <c r="R1428" s="11"/>
    </row>
    <row r="1429">
      <c r="C1429" s="15"/>
      <c r="D1429" s="12"/>
      <c r="E1429" s="12"/>
      <c r="G1429" s="11"/>
      <c r="H1429" s="11"/>
      <c r="I1429" s="11"/>
      <c r="J1429" s="11"/>
      <c r="K1429" s="11"/>
      <c r="L1429" s="11"/>
      <c r="M1429" s="11"/>
      <c r="N1429" s="11"/>
      <c r="O1429" s="11"/>
      <c r="P1429" s="11"/>
      <c r="Q1429" s="11"/>
      <c r="R1429" s="11"/>
    </row>
    <row r="1430">
      <c r="C1430" s="15"/>
      <c r="D1430" s="12"/>
      <c r="E1430" s="12"/>
      <c r="G1430" s="11"/>
      <c r="H1430" s="11"/>
      <c r="I1430" s="11"/>
      <c r="J1430" s="11"/>
      <c r="K1430" s="11"/>
      <c r="L1430" s="11"/>
      <c r="M1430" s="11"/>
      <c r="N1430" s="11"/>
      <c r="O1430" s="11"/>
      <c r="P1430" s="11"/>
      <c r="Q1430" s="11"/>
      <c r="R1430" s="11"/>
    </row>
    <row r="1431">
      <c r="C1431" s="15"/>
      <c r="D1431" s="12"/>
      <c r="E1431" s="12"/>
      <c r="G1431" s="11"/>
      <c r="H1431" s="11"/>
      <c r="I1431" s="11"/>
      <c r="J1431" s="11"/>
      <c r="K1431" s="11"/>
      <c r="L1431" s="11"/>
      <c r="M1431" s="11"/>
      <c r="N1431" s="11"/>
      <c r="O1431" s="11"/>
      <c r="P1431" s="11"/>
      <c r="Q1431" s="11"/>
      <c r="R1431" s="11"/>
    </row>
    <row r="1432">
      <c r="C1432" s="15"/>
      <c r="D1432" s="12"/>
      <c r="E1432" s="12"/>
      <c r="G1432" s="11"/>
      <c r="H1432" s="11"/>
      <c r="I1432" s="11"/>
      <c r="J1432" s="11"/>
      <c r="K1432" s="11"/>
      <c r="L1432" s="11"/>
      <c r="M1432" s="11"/>
      <c r="N1432" s="11"/>
      <c r="O1432" s="11"/>
      <c r="P1432" s="11"/>
      <c r="Q1432" s="11"/>
      <c r="R1432" s="11"/>
    </row>
    <row r="1433">
      <c r="C1433" s="15"/>
      <c r="D1433" s="12"/>
      <c r="E1433" s="12"/>
      <c r="G1433" s="11"/>
      <c r="H1433" s="11"/>
      <c r="I1433" s="11"/>
      <c r="J1433" s="11"/>
      <c r="K1433" s="11"/>
      <c r="L1433" s="11"/>
      <c r="M1433" s="11"/>
      <c r="N1433" s="11"/>
      <c r="O1433" s="11"/>
      <c r="P1433" s="11"/>
      <c r="Q1433" s="11"/>
      <c r="R1433" s="11"/>
    </row>
    <row r="1434">
      <c r="C1434" s="15"/>
      <c r="D1434" s="12"/>
      <c r="E1434" s="12"/>
      <c r="G1434" s="11"/>
      <c r="H1434" s="11"/>
      <c r="I1434" s="11"/>
      <c r="J1434" s="11"/>
      <c r="K1434" s="11"/>
      <c r="L1434" s="11"/>
      <c r="M1434" s="11"/>
      <c r="N1434" s="11"/>
      <c r="O1434" s="11"/>
      <c r="P1434" s="11"/>
      <c r="Q1434" s="11"/>
      <c r="R1434" s="11"/>
    </row>
    <row r="1435">
      <c r="C1435" s="15"/>
      <c r="D1435" s="12"/>
      <c r="E1435" s="12"/>
      <c r="G1435" s="11"/>
      <c r="H1435" s="11"/>
      <c r="I1435" s="11"/>
      <c r="J1435" s="11"/>
      <c r="K1435" s="11"/>
      <c r="L1435" s="11"/>
      <c r="M1435" s="11"/>
      <c r="N1435" s="11"/>
      <c r="O1435" s="11"/>
      <c r="P1435" s="11"/>
      <c r="Q1435" s="11"/>
      <c r="R1435" s="11"/>
    </row>
    <row r="1436">
      <c r="C1436" s="15"/>
      <c r="D1436" s="12"/>
      <c r="E1436" s="12"/>
      <c r="G1436" s="11"/>
      <c r="H1436" s="11"/>
      <c r="I1436" s="11"/>
      <c r="J1436" s="11"/>
      <c r="K1436" s="11"/>
      <c r="L1436" s="11"/>
      <c r="M1436" s="11"/>
      <c r="N1436" s="11"/>
      <c r="O1436" s="11"/>
      <c r="P1436" s="11"/>
      <c r="Q1436" s="11"/>
      <c r="R1436" s="11"/>
    </row>
    <row r="1437">
      <c r="C1437" s="15"/>
      <c r="D1437" s="12"/>
      <c r="E1437" s="12"/>
      <c r="G1437" s="11"/>
      <c r="H1437" s="11"/>
      <c r="I1437" s="11"/>
      <c r="J1437" s="11"/>
      <c r="K1437" s="11"/>
      <c r="L1437" s="11"/>
      <c r="M1437" s="11"/>
      <c r="N1437" s="11"/>
      <c r="O1437" s="11"/>
      <c r="P1437" s="11"/>
      <c r="Q1437" s="11"/>
      <c r="R1437" s="11"/>
    </row>
    <row r="1438">
      <c r="C1438" s="15"/>
      <c r="D1438" s="12"/>
      <c r="E1438" s="12"/>
      <c r="G1438" s="11"/>
      <c r="H1438" s="11"/>
      <c r="I1438" s="11"/>
      <c r="J1438" s="11"/>
      <c r="K1438" s="11"/>
      <c r="L1438" s="11"/>
      <c r="M1438" s="11"/>
      <c r="N1438" s="11"/>
      <c r="O1438" s="11"/>
      <c r="P1438" s="11"/>
      <c r="Q1438" s="11"/>
      <c r="R1438" s="11"/>
    </row>
    <row r="1439">
      <c r="C1439" s="15"/>
      <c r="D1439" s="12"/>
      <c r="E1439" s="12"/>
      <c r="G1439" s="11"/>
      <c r="H1439" s="11"/>
      <c r="I1439" s="11"/>
      <c r="J1439" s="11"/>
      <c r="K1439" s="11"/>
      <c r="L1439" s="11"/>
      <c r="M1439" s="11"/>
      <c r="N1439" s="11"/>
      <c r="O1439" s="11"/>
      <c r="P1439" s="11"/>
      <c r="Q1439" s="11"/>
      <c r="R1439" s="11"/>
    </row>
    <row r="1440">
      <c r="C1440" s="15"/>
      <c r="D1440" s="12"/>
      <c r="E1440" s="12"/>
      <c r="G1440" s="11"/>
      <c r="H1440" s="11"/>
      <c r="I1440" s="11"/>
      <c r="J1440" s="11"/>
      <c r="K1440" s="11"/>
      <c r="L1440" s="11"/>
      <c r="M1440" s="11"/>
      <c r="N1440" s="11"/>
      <c r="O1440" s="11"/>
      <c r="P1440" s="11"/>
      <c r="Q1440" s="11"/>
      <c r="R1440" s="11"/>
    </row>
    <row r="1441">
      <c r="C1441" s="15"/>
      <c r="D1441" s="12"/>
      <c r="E1441" s="12"/>
      <c r="G1441" s="11"/>
      <c r="H1441" s="11"/>
      <c r="I1441" s="11"/>
      <c r="J1441" s="11"/>
      <c r="K1441" s="11"/>
      <c r="L1441" s="11"/>
      <c r="M1441" s="11"/>
      <c r="N1441" s="11"/>
      <c r="O1441" s="11"/>
      <c r="P1441" s="11"/>
      <c r="Q1441" s="11"/>
      <c r="R1441" s="11"/>
    </row>
    <row r="1442">
      <c r="C1442" s="15"/>
      <c r="D1442" s="12"/>
      <c r="E1442" s="12"/>
      <c r="G1442" s="11"/>
      <c r="H1442" s="11"/>
      <c r="I1442" s="11"/>
      <c r="J1442" s="11"/>
      <c r="K1442" s="11"/>
      <c r="L1442" s="11"/>
      <c r="M1442" s="11"/>
      <c r="N1442" s="11"/>
      <c r="O1442" s="11"/>
      <c r="P1442" s="11"/>
      <c r="Q1442" s="11"/>
      <c r="R1442" s="11"/>
    </row>
    <row r="1443">
      <c r="C1443" s="15"/>
      <c r="D1443" s="12"/>
      <c r="E1443" s="12"/>
      <c r="G1443" s="11"/>
      <c r="H1443" s="11"/>
      <c r="I1443" s="11"/>
      <c r="J1443" s="11"/>
      <c r="K1443" s="11"/>
      <c r="L1443" s="11"/>
      <c r="M1443" s="11"/>
      <c r="N1443" s="11"/>
      <c r="O1443" s="11"/>
      <c r="P1443" s="11"/>
      <c r="Q1443" s="11"/>
      <c r="R1443" s="11"/>
    </row>
    <row r="1444">
      <c r="C1444" s="15"/>
      <c r="D1444" s="12"/>
      <c r="E1444" s="12"/>
      <c r="G1444" s="11"/>
      <c r="H1444" s="11"/>
      <c r="I1444" s="11"/>
      <c r="J1444" s="11"/>
      <c r="K1444" s="11"/>
      <c r="L1444" s="11"/>
      <c r="M1444" s="11"/>
      <c r="N1444" s="11"/>
      <c r="O1444" s="11"/>
      <c r="P1444" s="11"/>
      <c r="Q1444" s="11"/>
      <c r="R1444" s="11"/>
    </row>
    <row r="1445">
      <c r="C1445" s="15"/>
      <c r="D1445" s="12"/>
      <c r="E1445" s="12"/>
      <c r="G1445" s="11"/>
      <c r="H1445" s="11"/>
      <c r="I1445" s="11"/>
      <c r="J1445" s="11"/>
      <c r="K1445" s="11"/>
      <c r="L1445" s="11"/>
      <c r="M1445" s="11"/>
      <c r="N1445" s="11"/>
      <c r="O1445" s="11"/>
      <c r="P1445" s="11"/>
      <c r="Q1445" s="11"/>
      <c r="R1445" s="11"/>
    </row>
    <row r="1446">
      <c r="C1446" s="15"/>
      <c r="D1446" s="12"/>
      <c r="E1446" s="12"/>
      <c r="G1446" s="11"/>
      <c r="H1446" s="11"/>
      <c r="I1446" s="11"/>
      <c r="J1446" s="11"/>
      <c r="K1446" s="11"/>
      <c r="L1446" s="11"/>
      <c r="M1446" s="11"/>
      <c r="N1446" s="11"/>
      <c r="O1446" s="11"/>
      <c r="P1446" s="11"/>
      <c r="Q1446" s="11"/>
      <c r="R1446" s="11"/>
    </row>
    <row r="1447">
      <c r="C1447" s="15"/>
      <c r="D1447" s="12"/>
      <c r="E1447" s="12"/>
      <c r="G1447" s="11"/>
      <c r="H1447" s="11"/>
      <c r="I1447" s="11"/>
      <c r="J1447" s="11"/>
      <c r="K1447" s="11"/>
      <c r="L1447" s="11"/>
      <c r="M1447" s="11"/>
      <c r="N1447" s="11"/>
      <c r="O1447" s="11"/>
      <c r="P1447" s="11"/>
      <c r="Q1447" s="11"/>
      <c r="R1447" s="11"/>
    </row>
    <row r="1448">
      <c r="C1448" s="15"/>
      <c r="D1448" s="12"/>
      <c r="E1448" s="12"/>
      <c r="G1448" s="11"/>
      <c r="H1448" s="11"/>
      <c r="I1448" s="11"/>
      <c r="J1448" s="11"/>
      <c r="K1448" s="11"/>
      <c r="L1448" s="11"/>
      <c r="M1448" s="11"/>
      <c r="N1448" s="11"/>
      <c r="O1448" s="11"/>
      <c r="P1448" s="11"/>
      <c r="Q1448" s="11"/>
      <c r="R1448" s="11"/>
    </row>
    <row r="1449">
      <c r="C1449" s="15"/>
      <c r="D1449" s="12"/>
      <c r="E1449" s="12"/>
      <c r="G1449" s="11"/>
      <c r="H1449" s="11"/>
      <c r="I1449" s="11"/>
      <c r="J1449" s="11"/>
      <c r="K1449" s="11"/>
      <c r="L1449" s="11"/>
      <c r="M1449" s="11"/>
      <c r="N1449" s="11"/>
      <c r="O1449" s="11"/>
      <c r="P1449" s="11"/>
      <c r="Q1449" s="11"/>
      <c r="R1449" s="11"/>
    </row>
    <row r="1450">
      <c r="C1450" s="15"/>
      <c r="D1450" s="12"/>
      <c r="E1450" s="12"/>
      <c r="G1450" s="11"/>
      <c r="H1450" s="11"/>
      <c r="I1450" s="11"/>
      <c r="J1450" s="11"/>
      <c r="K1450" s="11"/>
      <c r="L1450" s="11"/>
      <c r="M1450" s="11"/>
      <c r="N1450" s="11"/>
      <c r="O1450" s="11"/>
      <c r="P1450" s="11"/>
      <c r="Q1450" s="11"/>
      <c r="R1450" s="11"/>
    </row>
    <row r="1451">
      <c r="C1451" s="15"/>
      <c r="D1451" s="12"/>
      <c r="E1451" s="12"/>
      <c r="G1451" s="11"/>
      <c r="H1451" s="11"/>
      <c r="I1451" s="11"/>
      <c r="J1451" s="11"/>
      <c r="K1451" s="11"/>
      <c r="L1451" s="11"/>
      <c r="M1451" s="11"/>
      <c r="N1451" s="11"/>
      <c r="O1451" s="11"/>
      <c r="P1451" s="11"/>
      <c r="Q1451" s="11"/>
      <c r="R1451" s="11"/>
    </row>
    <row r="1452">
      <c r="C1452" s="15"/>
      <c r="D1452" s="12"/>
      <c r="E1452" s="12"/>
      <c r="G1452" s="11"/>
      <c r="H1452" s="11"/>
      <c r="I1452" s="11"/>
      <c r="J1452" s="11"/>
      <c r="K1452" s="11"/>
      <c r="L1452" s="11"/>
      <c r="M1452" s="11"/>
      <c r="N1452" s="11"/>
      <c r="O1452" s="11"/>
      <c r="P1452" s="11"/>
      <c r="Q1452" s="11"/>
      <c r="R1452" s="11"/>
    </row>
    <row r="1453">
      <c r="C1453" s="15"/>
      <c r="D1453" s="12"/>
      <c r="E1453" s="12"/>
      <c r="G1453" s="11"/>
      <c r="H1453" s="11"/>
      <c r="I1453" s="11"/>
      <c r="J1453" s="11"/>
      <c r="K1453" s="11"/>
      <c r="L1453" s="11"/>
      <c r="M1453" s="11"/>
      <c r="N1453" s="11"/>
      <c r="O1453" s="11"/>
      <c r="P1453" s="11"/>
      <c r="Q1453" s="11"/>
      <c r="R1453" s="11"/>
    </row>
    <row r="1454">
      <c r="C1454" s="15"/>
      <c r="D1454" s="12"/>
      <c r="E1454" s="12"/>
      <c r="G1454" s="11"/>
      <c r="H1454" s="11"/>
      <c r="I1454" s="11"/>
      <c r="J1454" s="11"/>
      <c r="K1454" s="11"/>
      <c r="L1454" s="11"/>
      <c r="M1454" s="11"/>
      <c r="N1454" s="11"/>
      <c r="O1454" s="11"/>
      <c r="P1454" s="11"/>
      <c r="Q1454" s="11"/>
      <c r="R1454" s="11"/>
    </row>
    <row r="1455">
      <c r="C1455" s="15"/>
      <c r="D1455" s="12"/>
      <c r="E1455" s="12"/>
      <c r="G1455" s="11"/>
      <c r="H1455" s="11"/>
      <c r="I1455" s="11"/>
      <c r="J1455" s="11"/>
      <c r="K1455" s="11"/>
      <c r="L1455" s="11"/>
      <c r="M1455" s="11"/>
      <c r="N1455" s="11"/>
      <c r="O1455" s="11"/>
      <c r="P1455" s="11"/>
      <c r="Q1455" s="11"/>
      <c r="R1455" s="11"/>
    </row>
    <row r="1456">
      <c r="C1456" s="15"/>
      <c r="D1456" s="12"/>
      <c r="E1456" s="12"/>
      <c r="G1456" s="11"/>
      <c r="H1456" s="11"/>
      <c r="I1456" s="11"/>
      <c r="J1456" s="11"/>
      <c r="K1456" s="11"/>
      <c r="L1456" s="11"/>
      <c r="M1456" s="11"/>
      <c r="N1456" s="11"/>
      <c r="O1456" s="11"/>
      <c r="P1456" s="11"/>
      <c r="Q1456" s="11"/>
      <c r="R1456" s="11"/>
    </row>
    <row r="1457">
      <c r="C1457" s="15"/>
      <c r="D1457" s="12"/>
      <c r="E1457" s="12"/>
      <c r="G1457" s="11"/>
      <c r="H1457" s="11"/>
      <c r="I1457" s="11"/>
      <c r="J1457" s="11"/>
      <c r="K1457" s="11"/>
      <c r="L1457" s="11"/>
      <c r="M1457" s="11"/>
      <c r="N1457" s="11"/>
      <c r="O1457" s="11"/>
      <c r="P1457" s="11"/>
      <c r="Q1457" s="11"/>
      <c r="R1457" s="11"/>
    </row>
    <row r="1458">
      <c r="C1458" s="15"/>
      <c r="D1458" s="12"/>
      <c r="E1458" s="12"/>
      <c r="G1458" s="11"/>
      <c r="H1458" s="11"/>
      <c r="I1458" s="11"/>
      <c r="J1458" s="11"/>
      <c r="K1458" s="11"/>
      <c r="L1458" s="11"/>
      <c r="M1458" s="11"/>
      <c r="N1458" s="11"/>
      <c r="O1458" s="11"/>
      <c r="P1458" s="11"/>
      <c r="Q1458" s="11"/>
      <c r="R1458" s="11"/>
    </row>
    <row r="1459">
      <c r="C1459" s="15"/>
      <c r="D1459" s="12"/>
      <c r="E1459" s="12"/>
      <c r="G1459" s="11"/>
      <c r="H1459" s="11"/>
      <c r="I1459" s="11"/>
      <c r="J1459" s="11"/>
      <c r="K1459" s="11"/>
      <c r="L1459" s="11"/>
      <c r="M1459" s="11"/>
      <c r="N1459" s="11"/>
      <c r="O1459" s="11"/>
      <c r="P1459" s="11"/>
      <c r="Q1459" s="11"/>
      <c r="R1459" s="11"/>
    </row>
    <row r="1460">
      <c r="C1460" s="15"/>
      <c r="D1460" s="12"/>
      <c r="E1460" s="12"/>
      <c r="G1460" s="11"/>
      <c r="H1460" s="11"/>
      <c r="I1460" s="11"/>
      <c r="J1460" s="11"/>
      <c r="K1460" s="11"/>
      <c r="L1460" s="11"/>
      <c r="M1460" s="11"/>
      <c r="N1460" s="11"/>
      <c r="O1460" s="11"/>
      <c r="P1460" s="11"/>
      <c r="Q1460" s="11"/>
      <c r="R1460" s="11"/>
    </row>
    <row r="1461">
      <c r="C1461" s="15"/>
      <c r="D1461" s="12"/>
      <c r="E1461" s="12"/>
      <c r="G1461" s="11"/>
      <c r="H1461" s="11"/>
      <c r="I1461" s="11"/>
      <c r="J1461" s="11"/>
      <c r="K1461" s="11"/>
      <c r="L1461" s="11"/>
      <c r="M1461" s="11"/>
      <c r="N1461" s="11"/>
      <c r="O1461" s="11"/>
      <c r="P1461" s="11"/>
      <c r="Q1461" s="11"/>
      <c r="R1461" s="11"/>
    </row>
    <row r="1462">
      <c r="C1462" s="15"/>
      <c r="D1462" s="12"/>
      <c r="E1462" s="12"/>
      <c r="G1462" s="11"/>
      <c r="H1462" s="11"/>
      <c r="I1462" s="11"/>
      <c r="J1462" s="11"/>
      <c r="K1462" s="11"/>
      <c r="L1462" s="11"/>
      <c r="M1462" s="11"/>
      <c r="N1462" s="11"/>
      <c r="O1462" s="11"/>
      <c r="P1462" s="11"/>
      <c r="Q1462" s="11"/>
      <c r="R1462" s="11"/>
    </row>
    <row r="1463">
      <c r="C1463" s="15"/>
      <c r="D1463" s="12"/>
      <c r="E1463" s="12"/>
      <c r="G1463" s="11"/>
      <c r="H1463" s="11"/>
      <c r="I1463" s="11"/>
      <c r="J1463" s="11"/>
      <c r="K1463" s="11"/>
      <c r="L1463" s="11"/>
      <c r="M1463" s="11"/>
      <c r="N1463" s="11"/>
      <c r="O1463" s="11"/>
      <c r="P1463" s="11"/>
      <c r="Q1463" s="11"/>
      <c r="R1463" s="11"/>
    </row>
    <row r="1464">
      <c r="C1464" s="15"/>
      <c r="D1464" s="12"/>
      <c r="E1464" s="12"/>
      <c r="G1464" s="11"/>
      <c r="H1464" s="11"/>
      <c r="I1464" s="11"/>
      <c r="J1464" s="11"/>
      <c r="K1464" s="11"/>
      <c r="L1464" s="11"/>
      <c r="M1464" s="11"/>
      <c r="N1464" s="11"/>
      <c r="O1464" s="11"/>
      <c r="P1464" s="11"/>
      <c r="Q1464" s="11"/>
      <c r="R1464" s="11"/>
    </row>
    <row r="1465">
      <c r="C1465" s="15"/>
      <c r="D1465" s="12"/>
      <c r="E1465" s="12"/>
      <c r="G1465" s="11"/>
      <c r="H1465" s="11"/>
      <c r="I1465" s="11"/>
      <c r="J1465" s="11"/>
      <c r="K1465" s="11"/>
      <c r="L1465" s="11"/>
      <c r="M1465" s="11"/>
      <c r="N1465" s="11"/>
      <c r="O1465" s="11"/>
      <c r="P1465" s="11"/>
      <c r="Q1465" s="11"/>
      <c r="R1465" s="11"/>
    </row>
    <row r="1466">
      <c r="C1466" s="15"/>
      <c r="D1466" s="12"/>
      <c r="E1466" s="12"/>
      <c r="G1466" s="11"/>
      <c r="H1466" s="11"/>
      <c r="I1466" s="11"/>
      <c r="J1466" s="11"/>
      <c r="K1466" s="11"/>
      <c r="L1466" s="11"/>
      <c r="M1466" s="11"/>
      <c r="N1466" s="11"/>
      <c r="O1466" s="11"/>
      <c r="P1466" s="11"/>
      <c r="Q1466" s="11"/>
      <c r="R1466" s="11"/>
    </row>
    <row r="1467">
      <c r="C1467" s="15"/>
      <c r="D1467" s="12"/>
      <c r="E1467" s="12"/>
      <c r="G1467" s="11"/>
      <c r="H1467" s="11"/>
      <c r="I1467" s="11"/>
      <c r="J1467" s="11"/>
      <c r="K1467" s="11"/>
      <c r="L1467" s="11"/>
      <c r="M1467" s="11"/>
      <c r="N1467" s="11"/>
      <c r="O1467" s="11"/>
      <c r="P1467" s="11"/>
      <c r="Q1467" s="11"/>
      <c r="R1467" s="11"/>
    </row>
    <row r="1468">
      <c r="C1468" s="15"/>
      <c r="D1468" s="12"/>
      <c r="E1468" s="12"/>
      <c r="G1468" s="11"/>
      <c r="H1468" s="11"/>
      <c r="I1468" s="11"/>
      <c r="J1468" s="11"/>
      <c r="K1468" s="11"/>
      <c r="L1468" s="11"/>
      <c r="M1468" s="11"/>
      <c r="N1468" s="11"/>
      <c r="O1468" s="11"/>
      <c r="P1468" s="11"/>
      <c r="Q1468" s="11"/>
      <c r="R1468" s="11"/>
    </row>
    <row r="1469">
      <c r="C1469" s="15"/>
      <c r="D1469" s="12"/>
      <c r="E1469" s="12"/>
      <c r="G1469" s="11"/>
      <c r="H1469" s="11"/>
      <c r="I1469" s="11"/>
      <c r="J1469" s="11"/>
      <c r="K1469" s="11"/>
      <c r="L1469" s="11"/>
      <c r="M1469" s="11"/>
      <c r="N1469" s="11"/>
      <c r="O1469" s="11"/>
      <c r="P1469" s="11"/>
      <c r="Q1469" s="11"/>
      <c r="R1469" s="11"/>
    </row>
    <row r="1470">
      <c r="C1470" s="15"/>
      <c r="D1470" s="12"/>
      <c r="E1470" s="12"/>
      <c r="G1470" s="11"/>
      <c r="H1470" s="11"/>
      <c r="I1470" s="11"/>
      <c r="J1470" s="11"/>
      <c r="K1470" s="11"/>
      <c r="L1470" s="11"/>
      <c r="M1470" s="11"/>
      <c r="N1470" s="11"/>
      <c r="O1470" s="11"/>
      <c r="P1470" s="11"/>
      <c r="Q1470" s="11"/>
      <c r="R1470" s="11"/>
    </row>
    <row r="1471">
      <c r="C1471" s="15"/>
      <c r="D1471" s="12"/>
      <c r="E1471" s="12"/>
      <c r="G1471" s="11"/>
      <c r="H1471" s="11"/>
      <c r="I1471" s="11"/>
      <c r="J1471" s="11"/>
      <c r="K1471" s="11"/>
      <c r="L1471" s="11"/>
      <c r="M1471" s="11"/>
      <c r="N1471" s="11"/>
      <c r="O1471" s="11"/>
      <c r="P1471" s="11"/>
      <c r="Q1471" s="11"/>
      <c r="R1471" s="11"/>
    </row>
    <row r="1472">
      <c r="C1472" s="15"/>
      <c r="D1472" s="12"/>
      <c r="E1472" s="12"/>
      <c r="G1472" s="11"/>
      <c r="H1472" s="11"/>
      <c r="I1472" s="11"/>
      <c r="J1472" s="11"/>
      <c r="K1472" s="11"/>
      <c r="L1472" s="11"/>
      <c r="M1472" s="11"/>
      <c r="N1472" s="11"/>
      <c r="O1472" s="11"/>
      <c r="P1472" s="11"/>
      <c r="Q1472" s="11"/>
      <c r="R1472" s="11"/>
    </row>
    <row r="1473">
      <c r="C1473" s="15"/>
      <c r="D1473" s="12"/>
      <c r="E1473" s="12"/>
      <c r="G1473" s="11"/>
      <c r="H1473" s="11"/>
      <c r="I1473" s="11"/>
      <c r="J1473" s="11"/>
      <c r="K1473" s="11"/>
      <c r="L1473" s="11"/>
      <c r="M1473" s="11"/>
      <c r="N1473" s="11"/>
      <c r="O1473" s="11"/>
      <c r="P1473" s="11"/>
      <c r="Q1473" s="11"/>
      <c r="R1473" s="11"/>
    </row>
    <row r="1474">
      <c r="C1474" s="15"/>
      <c r="D1474" s="12"/>
      <c r="E1474" s="12"/>
      <c r="G1474" s="11"/>
      <c r="H1474" s="11"/>
      <c r="I1474" s="11"/>
      <c r="J1474" s="11"/>
      <c r="K1474" s="11"/>
      <c r="L1474" s="11"/>
      <c r="M1474" s="11"/>
      <c r="N1474" s="11"/>
      <c r="O1474" s="11"/>
      <c r="P1474" s="11"/>
      <c r="Q1474" s="11"/>
      <c r="R1474" s="11"/>
    </row>
    <row r="1475">
      <c r="C1475" s="15"/>
      <c r="D1475" s="12"/>
      <c r="E1475" s="12"/>
      <c r="G1475" s="11"/>
      <c r="H1475" s="11"/>
      <c r="I1475" s="11"/>
      <c r="J1475" s="11"/>
      <c r="K1475" s="11"/>
      <c r="L1475" s="11"/>
      <c r="M1475" s="11"/>
      <c r="N1475" s="11"/>
      <c r="O1475" s="11"/>
      <c r="P1475" s="11"/>
      <c r="Q1475" s="11"/>
      <c r="R1475" s="11"/>
    </row>
    <row r="1476">
      <c r="C1476" s="15"/>
      <c r="D1476" s="12"/>
      <c r="E1476" s="12"/>
      <c r="G1476" s="11"/>
      <c r="H1476" s="11"/>
      <c r="I1476" s="11"/>
      <c r="J1476" s="11"/>
      <c r="K1476" s="11"/>
      <c r="L1476" s="11"/>
      <c r="M1476" s="11"/>
      <c r="N1476" s="11"/>
      <c r="O1476" s="11"/>
      <c r="P1476" s="11"/>
      <c r="Q1476" s="11"/>
      <c r="R1476" s="11"/>
    </row>
    <row r="1477">
      <c r="C1477" s="15"/>
      <c r="D1477" s="12"/>
      <c r="E1477" s="12"/>
      <c r="G1477" s="11"/>
      <c r="H1477" s="11"/>
      <c r="I1477" s="11"/>
      <c r="J1477" s="11"/>
      <c r="K1477" s="11"/>
      <c r="L1477" s="11"/>
      <c r="M1477" s="11"/>
      <c r="N1477" s="11"/>
      <c r="O1477" s="11"/>
      <c r="P1477" s="11"/>
      <c r="Q1477" s="11"/>
      <c r="R1477" s="11"/>
    </row>
    <row r="1478">
      <c r="C1478" s="15"/>
      <c r="D1478" s="12"/>
      <c r="E1478" s="12"/>
      <c r="G1478" s="11"/>
      <c r="H1478" s="11"/>
      <c r="I1478" s="11"/>
      <c r="J1478" s="11"/>
      <c r="K1478" s="11"/>
      <c r="L1478" s="11"/>
      <c r="M1478" s="11"/>
      <c r="N1478" s="11"/>
      <c r="O1478" s="11"/>
      <c r="P1478" s="11"/>
      <c r="Q1478" s="11"/>
      <c r="R1478" s="11"/>
    </row>
    <row r="1479">
      <c r="C1479" s="15"/>
      <c r="D1479" s="12"/>
      <c r="E1479" s="12"/>
      <c r="G1479" s="11"/>
      <c r="H1479" s="11"/>
      <c r="I1479" s="11"/>
      <c r="J1479" s="11"/>
      <c r="K1479" s="11"/>
      <c r="L1479" s="11"/>
      <c r="M1479" s="11"/>
      <c r="N1479" s="11"/>
      <c r="O1479" s="11"/>
      <c r="P1479" s="11"/>
      <c r="Q1479" s="11"/>
      <c r="R1479" s="11"/>
    </row>
    <row r="1480">
      <c r="C1480" s="15"/>
      <c r="D1480" s="12"/>
      <c r="E1480" s="12"/>
      <c r="G1480" s="11"/>
      <c r="H1480" s="11"/>
      <c r="I1480" s="11"/>
      <c r="J1480" s="11"/>
      <c r="K1480" s="11"/>
      <c r="L1480" s="11"/>
      <c r="M1480" s="11"/>
      <c r="N1480" s="11"/>
      <c r="O1480" s="11"/>
      <c r="P1480" s="11"/>
      <c r="Q1480" s="11"/>
      <c r="R1480" s="11"/>
    </row>
    <row r="1481">
      <c r="C1481" s="15"/>
      <c r="D1481" s="12"/>
      <c r="E1481" s="12"/>
      <c r="G1481" s="11"/>
      <c r="H1481" s="11"/>
      <c r="I1481" s="11"/>
      <c r="J1481" s="11"/>
      <c r="K1481" s="11"/>
      <c r="L1481" s="11"/>
      <c r="M1481" s="11"/>
      <c r="N1481" s="11"/>
      <c r="O1481" s="11"/>
      <c r="P1481" s="11"/>
      <c r="Q1481" s="11"/>
      <c r="R1481" s="11"/>
    </row>
    <row r="1482">
      <c r="C1482" s="15"/>
      <c r="D1482" s="12"/>
      <c r="E1482" s="12"/>
      <c r="G1482" s="11"/>
      <c r="H1482" s="11"/>
      <c r="I1482" s="11"/>
      <c r="J1482" s="11"/>
      <c r="K1482" s="11"/>
      <c r="L1482" s="11"/>
      <c r="M1482" s="11"/>
      <c r="N1482" s="11"/>
      <c r="O1482" s="11"/>
      <c r="P1482" s="11"/>
      <c r="Q1482" s="11"/>
      <c r="R1482" s="11"/>
    </row>
    <row r="1483">
      <c r="C1483" s="15"/>
      <c r="D1483" s="12"/>
      <c r="E1483" s="12"/>
      <c r="G1483" s="11"/>
      <c r="H1483" s="11"/>
      <c r="I1483" s="11"/>
      <c r="J1483" s="11"/>
      <c r="K1483" s="11"/>
      <c r="L1483" s="11"/>
      <c r="M1483" s="11"/>
      <c r="N1483" s="11"/>
      <c r="O1483" s="11"/>
      <c r="P1483" s="11"/>
      <c r="Q1483" s="11"/>
      <c r="R1483" s="11"/>
    </row>
    <row r="1484">
      <c r="C1484" s="15"/>
      <c r="D1484" s="12"/>
      <c r="E1484" s="12"/>
      <c r="G1484" s="11"/>
      <c r="H1484" s="11"/>
      <c r="I1484" s="11"/>
      <c r="J1484" s="11"/>
      <c r="K1484" s="11"/>
      <c r="L1484" s="11"/>
      <c r="M1484" s="11"/>
      <c r="N1484" s="11"/>
      <c r="O1484" s="11"/>
      <c r="P1484" s="11"/>
      <c r="Q1484" s="11"/>
      <c r="R1484" s="11"/>
    </row>
    <row r="1485">
      <c r="C1485" s="15"/>
      <c r="D1485" s="12"/>
      <c r="E1485" s="12"/>
      <c r="G1485" s="11"/>
      <c r="H1485" s="11"/>
      <c r="I1485" s="11"/>
      <c r="J1485" s="11"/>
      <c r="K1485" s="11"/>
      <c r="L1485" s="11"/>
      <c r="M1485" s="11"/>
      <c r="N1485" s="11"/>
      <c r="O1485" s="11"/>
      <c r="P1485" s="11"/>
      <c r="Q1485" s="11"/>
      <c r="R1485" s="11"/>
    </row>
    <row r="1486">
      <c r="C1486" s="15"/>
      <c r="D1486" s="12"/>
      <c r="E1486" s="12"/>
      <c r="G1486" s="11"/>
      <c r="H1486" s="11"/>
      <c r="I1486" s="11"/>
      <c r="J1486" s="11"/>
      <c r="K1486" s="11"/>
      <c r="L1486" s="11"/>
      <c r="M1486" s="11"/>
      <c r="N1486" s="11"/>
      <c r="O1486" s="11"/>
      <c r="P1486" s="11"/>
      <c r="Q1486" s="11"/>
      <c r="R1486" s="11"/>
    </row>
    <row r="1487">
      <c r="C1487" s="15"/>
      <c r="D1487" s="12"/>
      <c r="E1487" s="12"/>
      <c r="G1487" s="11"/>
      <c r="H1487" s="11"/>
      <c r="I1487" s="11"/>
      <c r="J1487" s="11"/>
      <c r="K1487" s="11"/>
      <c r="L1487" s="11"/>
      <c r="M1487" s="11"/>
      <c r="N1487" s="11"/>
      <c r="O1487" s="11"/>
      <c r="P1487" s="11"/>
      <c r="Q1487" s="11"/>
      <c r="R1487" s="11"/>
    </row>
    <row r="1488">
      <c r="C1488" s="15"/>
      <c r="D1488" s="12"/>
      <c r="E1488" s="12"/>
      <c r="G1488" s="11"/>
      <c r="H1488" s="11"/>
      <c r="I1488" s="11"/>
      <c r="J1488" s="11"/>
      <c r="K1488" s="11"/>
      <c r="L1488" s="11"/>
      <c r="M1488" s="11"/>
      <c r="N1488" s="11"/>
      <c r="O1488" s="11"/>
      <c r="P1488" s="11"/>
      <c r="Q1488" s="11"/>
      <c r="R1488" s="11"/>
    </row>
    <row r="1489">
      <c r="C1489" s="15"/>
      <c r="D1489" s="12"/>
      <c r="E1489" s="12"/>
      <c r="G1489" s="11"/>
      <c r="H1489" s="11"/>
      <c r="I1489" s="11"/>
      <c r="J1489" s="11"/>
      <c r="K1489" s="11"/>
      <c r="L1489" s="11"/>
      <c r="M1489" s="11"/>
      <c r="N1489" s="11"/>
      <c r="O1489" s="11"/>
      <c r="P1489" s="11"/>
      <c r="Q1489" s="11"/>
      <c r="R1489" s="11"/>
    </row>
    <row r="1490">
      <c r="C1490" s="15"/>
      <c r="D1490" s="12"/>
      <c r="E1490" s="12"/>
      <c r="G1490" s="11"/>
      <c r="H1490" s="11"/>
      <c r="I1490" s="11"/>
      <c r="J1490" s="11"/>
      <c r="K1490" s="11"/>
      <c r="L1490" s="11"/>
      <c r="M1490" s="11"/>
      <c r="N1490" s="11"/>
      <c r="O1490" s="11"/>
      <c r="P1490" s="11"/>
      <c r="Q1490" s="11"/>
      <c r="R1490" s="11"/>
    </row>
    <row r="1491">
      <c r="C1491" s="15"/>
      <c r="D1491" s="12"/>
      <c r="E1491" s="12"/>
      <c r="G1491" s="11"/>
      <c r="H1491" s="11"/>
      <c r="I1491" s="11"/>
      <c r="J1491" s="11"/>
      <c r="K1491" s="11"/>
      <c r="L1491" s="11"/>
      <c r="M1491" s="11"/>
      <c r="N1491" s="11"/>
      <c r="O1491" s="11"/>
      <c r="P1491" s="11"/>
      <c r="Q1491" s="11"/>
      <c r="R1491" s="11"/>
    </row>
    <row r="1492">
      <c r="C1492" s="15"/>
      <c r="D1492" s="12"/>
      <c r="E1492" s="12"/>
      <c r="G1492" s="11"/>
      <c r="H1492" s="11"/>
      <c r="I1492" s="11"/>
      <c r="J1492" s="11"/>
      <c r="K1492" s="11"/>
      <c r="L1492" s="11"/>
      <c r="M1492" s="11"/>
      <c r="N1492" s="11"/>
      <c r="O1492" s="11"/>
      <c r="P1492" s="11"/>
      <c r="Q1492" s="11"/>
      <c r="R1492" s="11"/>
    </row>
    <row r="1493">
      <c r="C1493" s="15"/>
      <c r="D1493" s="12"/>
      <c r="E1493" s="12"/>
      <c r="G1493" s="11"/>
      <c r="H1493" s="11"/>
      <c r="I1493" s="11"/>
      <c r="J1493" s="11"/>
      <c r="K1493" s="11"/>
      <c r="L1493" s="11"/>
      <c r="M1493" s="11"/>
      <c r="N1493" s="11"/>
      <c r="O1493" s="11"/>
      <c r="P1493" s="11"/>
      <c r="Q1493" s="11"/>
      <c r="R1493" s="11"/>
    </row>
    <row r="1494">
      <c r="C1494" s="15"/>
      <c r="D1494" s="12"/>
      <c r="E1494" s="12"/>
      <c r="G1494" s="11"/>
      <c r="H1494" s="11"/>
      <c r="I1494" s="11"/>
      <c r="J1494" s="11"/>
      <c r="K1494" s="11"/>
      <c r="L1494" s="11"/>
      <c r="M1494" s="11"/>
      <c r="N1494" s="11"/>
      <c r="O1494" s="11"/>
      <c r="P1494" s="11"/>
      <c r="Q1494" s="11"/>
      <c r="R1494" s="11"/>
    </row>
    <row r="1495">
      <c r="C1495" s="15"/>
      <c r="D1495" s="12"/>
      <c r="E1495" s="12"/>
      <c r="G1495" s="11"/>
      <c r="H1495" s="11"/>
      <c r="I1495" s="11"/>
      <c r="J1495" s="11"/>
      <c r="K1495" s="11"/>
      <c r="L1495" s="11"/>
      <c r="M1495" s="11"/>
      <c r="N1495" s="11"/>
      <c r="O1495" s="11"/>
      <c r="P1495" s="11"/>
      <c r="Q1495" s="11"/>
      <c r="R1495" s="11"/>
    </row>
    <row r="1496">
      <c r="C1496" s="15"/>
      <c r="D1496" s="12"/>
      <c r="E1496" s="12"/>
      <c r="G1496" s="11"/>
      <c r="H1496" s="11"/>
      <c r="I1496" s="11"/>
      <c r="J1496" s="11"/>
      <c r="K1496" s="11"/>
      <c r="L1496" s="11"/>
      <c r="M1496" s="11"/>
      <c r="N1496" s="11"/>
      <c r="O1496" s="11"/>
      <c r="P1496" s="11"/>
      <c r="Q1496" s="11"/>
      <c r="R1496" s="11"/>
    </row>
    <row r="1497">
      <c r="C1497" s="15"/>
      <c r="D1497" s="12"/>
      <c r="E1497" s="12"/>
      <c r="G1497" s="11"/>
      <c r="H1497" s="11"/>
      <c r="I1497" s="11"/>
      <c r="J1497" s="11"/>
      <c r="K1497" s="11"/>
      <c r="L1497" s="11"/>
      <c r="M1497" s="11"/>
      <c r="N1497" s="11"/>
      <c r="O1497" s="11"/>
      <c r="P1497" s="11"/>
      <c r="Q1497" s="11"/>
      <c r="R1497" s="11"/>
    </row>
    <row r="1498">
      <c r="C1498" s="15"/>
      <c r="D1498" s="12"/>
      <c r="E1498" s="12"/>
      <c r="G1498" s="11"/>
      <c r="H1498" s="11"/>
      <c r="I1498" s="11"/>
      <c r="J1498" s="11"/>
      <c r="K1498" s="11"/>
      <c r="L1498" s="11"/>
      <c r="M1498" s="11"/>
      <c r="N1498" s="11"/>
      <c r="O1498" s="11"/>
      <c r="P1498" s="11"/>
      <c r="Q1498" s="11"/>
      <c r="R1498" s="11"/>
    </row>
    <row r="1499">
      <c r="C1499" s="15"/>
      <c r="D1499" s="12"/>
      <c r="E1499" s="12"/>
      <c r="G1499" s="11"/>
      <c r="H1499" s="11"/>
      <c r="I1499" s="11"/>
      <c r="J1499" s="11"/>
      <c r="K1499" s="11"/>
      <c r="L1499" s="11"/>
      <c r="M1499" s="11"/>
      <c r="N1499" s="11"/>
      <c r="O1499" s="11"/>
      <c r="P1499" s="11"/>
      <c r="Q1499" s="11"/>
      <c r="R1499" s="11"/>
    </row>
    <row r="1500">
      <c r="C1500" s="15"/>
      <c r="D1500" s="12"/>
      <c r="E1500" s="12"/>
      <c r="G1500" s="11"/>
      <c r="H1500" s="11"/>
      <c r="I1500" s="11"/>
      <c r="J1500" s="11"/>
      <c r="K1500" s="11"/>
      <c r="L1500" s="11"/>
      <c r="M1500" s="11"/>
      <c r="N1500" s="11"/>
      <c r="O1500" s="11"/>
      <c r="P1500" s="11"/>
      <c r="Q1500" s="11"/>
      <c r="R1500" s="11"/>
    </row>
    <row r="1501">
      <c r="C1501" s="15"/>
      <c r="D1501" s="12"/>
      <c r="E1501" s="12"/>
      <c r="G1501" s="11"/>
      <c r="H1501" s="11"/>
      <c r="I1501" s="11"/>
      <c r="J1501" s="11"/>
      <c r="K1501" s="11"/>
      <c r="L1501" s="11"/>
      <c r="M1501" s="11"/>
      <c r="N1501" s="11"/>
      <c r="O1501" s="11"/>
      <c r="P1501" s="11"/>
      <c r="Q1501" s="11"/>
      <c r="R1501" s="11"/>
    </row>
    <row r="1502">
      <c r="C1502" s="15"/>
      <c r="D1502" s="12"/>
      <c r="E1502" s="12"/>
      <c r="G1502" s="11"/>
      <c r="H1502" s="11"/>
      <c r="I1502" s="11"/>
      <c r="J1502" s="11"/>
      <c r="K1502" s="11"/>
      <c r="L1502" s="11"/>
      <c r="M1502" s="11"/>
      <c r="N1502" s="11"/>
      <c r="O1502" s="11"/>
      <c r="P1502" s="11"/>
      <c r="Q1502" s="11"/>
      <c r="R1502" s="11"/>
    </row>
    <row r="1503">
      <c r="C1503" s="15"/>
      <c r="D1503" s="12"/>
      <c r="E1503" s="12"/>
      <c r="G1503" s="11"/>
      <c r="H1503" s="11"/>
      <c r="I1503" s="11"/>
      <c r="J1503" s="11"/>
      <c r="K1503" s="11"/>
      <c r="L1503" s="11"/>
      <c r="M1503" s="11"/>
      <c r="N1503" s="11"/>
      <c r="O1503" s="11"/>
      <c r="P1503" s="11"/>
      <c r="Q1503" s="11"/>
      <c r="R1503" s="11"/>
    </row>
    <row r="1504">
      <c r="C1504" s="15"/>
      <c r="D1504" s="12"/>
      <c r="E1504" s="12"/>
      <c r="G1504" s="11"/>
      <c r="H1504" s="11"/>
      <c r="I1504" s="11"/>
      <c r="J1504" s="11"/>
      <c r="K1504" s="11"/>
      <c r="L1504" s="11"/>
      <c r="M1504" s="11"/>
      <c r="N1504" s="11"/>
      <c r="O1504" s="11"/>
      <c r="P1504" s="11"/>
      <c r="Q1504" s="11"/>
      <c r="R1504" s="11"/>
    </row>
    <row r="1505">
      <c r="C1505" s="15"/>
      <c r="D1505" s="12"/>
      <c r="E1505" s="12"/>
      <c r="G1505" s="11"/>
      <c r="H1505" s="11"/>
      <c r="I1505" s="11"/>
      <c r="J1505" s="11"/>
      <c r="K1505" s="11"/>
      <c r="L1505" s="11"/>
      <c r="M1505" s="11"/>
      <c r="N1505" s="11"/>
      <c r="O1505" s="11"/>
      <c r="P1505" s="11"/>
      <c r="Q1505" s="11"/>
      <c r="R1505" s="11"/>
    </row>
    <row r="1506">
      <c r="C1506" s="15"/>
      <c r="D1506" s="12"/>
      <c r="E1506" s="12"/>
      <c r="G1506" s="11"/>
      <c r="H1506" s="11"/>
      <c r="I1506" s="11"/>
      <c r="J1506" s="11"/>
      <c r="K1506" s="11"/>
      <c r="L1506" s="11"/>
      <c r="M1506" s="11"/>
      <c r="N1506" s="11"/>
      <c r="O1506" s="11"/>
      <c r="P1506" s="11"/>
      <c r="Q1506" s="11"/>
      <c r="R1506" s="11"/>
    </row>
    <row r="1507">
      <c r="C1507" s="15"/>
      <c r="D1507" s="12"/>
      <c r="E1507" s="12"/>
      <c r="G1507" s="11"/>
      <c r="H1507" s="11"/>
      <c r="I1507" s="11"/>
      <c r="J1507" s="11"/>
      <c r="K1507" s="11"/>
      <c r="L1507" s="11"/>
      <c r="M1507" s="11"/>
      <c r="N1507" s="11"/>
      <c r="O1507" s="11"/>
      <c r="P1507" s="11"/>
      <c r="Q1507" s="11"/>
      <c r="R1507" s="11"/>
    </row>
    <row r="1508">
      <c r="C1508" s="15"/>
      <c r="D1508" s="12"/>
      <c r="E1508" s="12"/>
      <c r="G1508" s="11"/>
      <c r="H1508" s="11"/>
      <c r="I1508" s="11"/>
      <c r="J1508" s="11"/>
      <c r="K1508" s="11"/>
      <c r="L1508" s="11"/>
      <c r="M1508" s="11"/>
      <c r="N1508" s="11"/>
      <c r="O1508" s="11"/>
      <c r="P1508" s="11"/>
      <c r="Q1508" s="11"/>
      <c r="R1508" s="11"/>
    </row>
    <row r="1509">
      <c r="C1509" s="15"/>
      <c r="D1509" s="12"/>
      <c r="E1509" s="12"/>
      <c r="G1509" s="11"/>
      <c r="H1509" s="11"/>
      <c r="I1509" s="11"/>
      <c r="J1509" s="11"/>
      <c r="K1509" s="11"/>
      <c r="L1509" s="11"/>
      <c r="M1509" s="11"/>
      <c r="N1509" s="11"/>
      <c r="O1509" s="11"/>
      <c r="P1509" s="11"/>
      <c r="Q1509" s="11"/>
      <c r="R1509" s="11"/>
    </row>
    <row r="1510">
      <c r="C1510" s="15"/>
      <c r="D1510" s="12"/>
      <c r="E1510" s="12"/>
      <c r="G1510" s="11"/>
      <c r="H1510" s="11"/>
      <c r="I1510" s="11"/>
      <c r="J1510" s="11"/>
      <c r="K1510" s="11"/>
      <c r="L1510" s="11"/>
      <c r="M1510" s="11"/>
      <c r="N1510" s="11"/>
      <c r="O1510" s="11"/>
      <c r="P1510" s="11"/>
      <c r="Q1510" s="11"/>
      <c r="R1510" s="11"/>
    </row>
    <row r="1511">
      <c r="C1511" s="15"/>
      <c r="D1511" s="12"/>
      <c r="E1511" s="12"/>
      <c r="G1511" s="11"/>
      <c r="H1511" s="11"/>
      <c r="I1511" s="11"/>
      <c r="J1511" s="11"/>
      <c r="K1511" s="11"/>
      <c r="L1511" s="11"/>
      <c r="M1511" s="11"/>
      <c r="N1511" s="11"/>
      <c r="O1511" s="11"/>
      <c r="P1511" s="11"/>
      <c r="Q1511" s="11"/>
      <c r="R1511" s="11"/>
    </row>
    <row r="1512">
      <c r="C1512" s="15"/>
      <c r="D1512" s="12"/>
      <c r="E1512" s="12"/>
      <c r="G1512" s="11"/>
      <c r="H1512" s="11"/>
      <c r="I1512" s="11"/>
      <c r="J1512" s="11"/>
      <c r="K1512" s="11"/>
      <c r="L1512" s="11"/>
      <c r="M1512" s="11"/>
      <c r="N1512" s="11"/>
      <c r="O1512" s="11"/>
      <c r="P1512" s="11"/>
      <c r="Q1512" s="11"/>
      <c r="R1512" s="11"/>
    </row>
    <row r="1513">
      <c r="C1513" s="15"/>
      <c r="D1513" s="12"/>
      <c r="E1513" s="12"/>
      <c r="G1513" s="11"/>
      <c r="H1513" s="11"/>
      <c r="I1513" s="11"/>
      <c r="J1513" s="11"/>
      <c r="K1513" s="11"/>
      <c r="L1513" s="11"/>
      <c r="M1513" s="11"/>
      <c r="N1513" s="11"/>
      <c r="O1513" s="11"/>
      <c r="P1513" s="11"/>
      <c r="Q1513" s="11"/>
      <c r="R1513" s="11"/>
    </row>
    <row r="1514">
      <c r="C1514" s="15"/>
      <c r="D1514" s="12"/>
      <c r="E1514" s="12"/>
      <c r="G1514" s="11"/>
      <c r="H1514" s="11"/>
      <c r="I1514" s="11"/>
      <c r="J1514" s="11"/>
      <c r="K1514" s="11"/>
      <c r="L1514" s="11"/>
      <c r="M1514" s="11"/>
      <c r="N1514" s="11"/>
      <c r="O1514" s="11"/>
      <c r="P1514" s="11"/>
      <c r="Q1514" s="11"/>
      <c r="R1514" s="11"/>
    </row>
    <row r="1515">
      <c r="C1515" s="15"/>
      <c r="D1515" s="12"/>
      <c r="E1515" s="12"/>
      <c r="G1515" s="11"/>
      <c r="H1515" s="11"/>
      <c r="I1515" s="11"/>
      <c r="J1515" s="11"/>
      <c r="K1515" s="11"/>
      <c r="L1515" s="11"/>
      <c r="M1515" s="11"/>
      <c r="N1515" s="11"/>
      <c r="O1515" s="11"/>
      <c r="P1515" s="11"/>
      <c r="Q1515" s="11"/>
      <c r="R1515" s="11"/>
    </row>
    <row r="1516">
      <c r="C1516" s="15"/>
      <c r="D1516" s="12"/>
      <c r="E1516" s="12"/>
      <c r="G1516" s="11"/>
      <c r="H1516" s="11"/>
      <c r="I1516" s="11"/>
      <c r="J1516" s="11"/>
      <c r="K1516" s="11"/>
      <c r="L1516" s="11"/>
      <c r="M1516" s="11"/>
      <c r="N1516" s="11"/>
      <c r="O1516" s="11"/>
      <c r="P1516" s="11"/>
      <c r="Q1516" s="11"/>
      <c r="R1516" s="11"/>
    </row>
    <row r="1517">
      <c r="C1517" s="15"/>
      <c r="D1517" s="12"/>
      <c r="E1517" s="12"/>
      <c r="G1517" s="11"/>
      <c r="H1517" s="11"/>
      <c r="I1517" s="11"/>
      <c r="J1517" s="11"/>
      <c r="K1517" s="11"/>
      <c r="L1517" s="11"/>
      <c r="M1517" s="11"/>
      <c r="N1517" s="11"/>
      <c r="O1517" s="11"/>
      <c r="P1517" s="11"/>
      <c r="Q1517" s="11"/>
      <c r="R1517" s="11"/>
    </row>
    <row r="1518">
      <c r="C1518" s="15"/>
      <c r="D1518" s="12"/>
      <c r="E1518" s="12"/>
      <c r="G1518" s="11"/>
      <c r="H1518" s="11"/>
      <c r="I1518" s="11"/>
      <c r="J1518" s="11"/>
      <c r="K1518" s="11"/>
      <c r="L1518" s="11"/>
      <c r="M1518" s="11"/>
      <c r="N1518" s="11"/>
      <c r="O1518" s="11"/>
      <c r="P1518" s="11"/>
      <c r="Q1518" s="11"/>
      <c r="R1518" s="11"/>
    </row>
    <row r="1519">
      <c r="C1519" s="15"/>
      <c r="D1519" s="12"/>
      <c r="E1519" s="12"/>
      <c r="G1519" s="11"/>
      <c r="H1519" s="11"/>
      <c r="I1519" s="11"/>
      <c r="J1519" s="11"/>
      <c r="K1519" s="11"/>
      <c r="L1519" s="11"/>
      <c r="M1519" s="11"/>
      <c r="N1519" s="11"/>
      <c r="O1519" s="11"/>
      <c r="P1519" s="11"/>
      <c r="Q1519" s="11"/>
      <c r="R1519" s="11"/>
    </row>
    <row r="1520">
      <c r="C1520" s="15"/>
      <c r="D1520" s="12"/>
      <c r="E1520" s="12"/>
      <c r="G1520" s="11"/>
      <c r="H1520" s="11"/>
      <c r="I1520" s="11"/>
      <c r="J1520" s="11"/>
      <c r="K1520" s="11"/>
      <c r="L1520" s="11"/>
      <c r="M1520" s="11"/>
      <c r="N1520" s="11"/>
      <c r="O1520" s="11"/>
      <c r="P1520" s="11"/>
      <c r="Q1520" s="11"/>
      <c r="R1520" s="11"/>
    </row>
    <row r="1521">
      <c r="C1521" s="15"/>
      <c r="D1521" s="12"/>
      <c r="E1521" s="12"/>
      <c r="G1521" s="11"/>
      <c r="H1521" s="11"/>
      <c r="I1521" s="11"/>
      <c r="J1521" s="11"/>
      <c r="K1521" s="11"/>
      <c r="L1521" s="11"/>
      <c r="M1521" s="11"/>
      <c r="N1521" s="11"/>
      <c r="O1521" s="11"/>
      <c r="P1521" s="11"/>
      <c r="Q1521" s="11"/>
      <c r="R1521" s="11"/>
    </row>
    <row r="1522">
      <c r="C1522" s="15"/>
      <c r="D1522" s="12"/>
      <c r="E1522" s="12"/>
      <c r="G1522" s="11"/>
      <c r="H1522" s="11"/>
      <c r="I1522" s="11"/>
      <c r="J1522" s="11"/>
      <c r="K1522" s="11"/>
      <c r="L1522" s="11"/>
      <c r="M1522" s="11"/>
      <c r="N1522" s="11"/>
      <c r="O1522" s="11"/>
      <c r="P1522" s="11"/>
      <c r="Q1522" s="11"/>
      <c r="R1522" s="11"/>
    </row>
    <row r="1523">
      <c r="C1523" s="15"/>
      <c r="D1523" s="12"/>
      <c r="E1523" s="12"/>
      <c r="G1523" s="11"/>
      <c r="H1523" s="11"/>
      <c r="I1523" s="11"/>
      <c r="J1523" s="11"/>
      <c r="K1523" s="11"/>
      <c r="L1523" s="11"/>
      <c r="M1523" s="11"/>
      <c r="N1523" s="11"/>
      <c r="O1523" s="11"/>
      <c r="P1523" s="11"/>
      <c r="Q1523" s="11"/>
      <c r="R1523" s="11"/>
    </row>
    <row r="1524">
      <c r="C1524" s="15"/>
      <c r="D1524" s="12"/>
      <c r="E1524" s="12"/>
      <c r="G1524" s="11"/>
      <c r="H1524" s="11"/>
      <c r="I1524" s="11"/>
      <c r="J1524" s="11"/>
      <c r="K1524" s="11"/>
      <c r="L1524" s="11"/>
      <c r="M1524" s="11"/>
      <c r="N1524" s="11"/>
      <c r="O1524" s="11"/>
      <c r="P1524" s="11"/>
      <c r="Q1524" s="11"/>
      <c r="R1524" s="11"/>
    </row>
    <row r="1525">
      <c r="C1525" s="15"/>
      <c r="D1525" s="12"/>
      <c r="E1525" s="12"/>
      <c r="G1525" s="11"/>
      <c r="H1525" s="11"/>
      <c r="I1525" s="11"/>
      <c r="J1525" s="11"/>
      <c r="K1525" s="11"/>
      <c r="L1525" s="11"/>
      <c r="M1525" s="11"/>
      <c r="N1525" s="11"/>
      <c r="O1525" s="11"/>
      <c r="P1525" s="11"/>
      <c r="Q1525" s="11"/>
      <c r="R1525" s="11"/>
    </row>
    <row r="1526">
      <c r="C1526" s="15"/>
      <c r="D1526" s="12"/>
      <c r="E1526" s="12"/>
      <c r="G1526" s="11"/>
      <c r="H1526" s="11"/>
      <c r="I1526" s="11"/>
      <c r="J1526" s="11"/>
      <c r="K1526" s="11"/>
      <c r="L1526" s="11"/>
      <c r="M1526" s="11"/>
      <c r="N1526" s="11"/>
      <c r="O1526" s="11"/>
      <c r="P1526" s="11"/>
      <c r="Q1526" s="11"/>
      <c r="R1526" s="11"/>
    </row>
    <row r="1527">
      <c r="C1527" s="15"/>
      <c r="D1527" s="12"/>
      <c r="E1527" s="12"/>
      <c r="G1527" s="11"/>
      <c r="H1527" s="11"/>
      <c r="I1527" s="11"/>
      <c r="J1527" s="11"/>
      <c r="K1527" s="11"/>
      <c r="L1527" s="11"/>
      <c r="M1527" s="11"/>
      <c r="N1527" s="11"/>
      <c r="O1527" s="11"/>
      <c r="P1527" s="11"/>
      <c r="Q1527" s="11"/>
      <c r="R1527" s="11"/>
    </row>
    <row r="1528">
      <c r="C1528" s="15"/>
      <c r="D1528" s="12"/>
      <c r="E1528" s="12"/>
      <c r="G1528" s="11"/>
      <c r="H1528" s="11"/>
      <c r="I1528" s="11"/>
      <c r="J1528" s="11"/>
      <c r="K1528" s="11"/>
      <c r="L1528" s="11"/>
      <c r="M1528" s="11"/>
      <c r="N1528" s="11"/>
      <c r="O1528" s="11"/>
      <c r="P1528" s="11"/>
      <c r="Q1528" s="11"/>
      <c r="R1528" s="11"/>
    </row>
    <row r="1529">
      <c r="C1529" s="15"/>
      <c r="D1529" s="12"/>
      <c r="E1529" s="12"/>
      <c r="G1529" s="11"/>
      <c r="H1529" s="11"/>
      <c r="I1529" s="11"/>
      <c r="J1529" s="11"/>
      <c r="K1529" s="11"/>
      <c r="L1529" s="11"/>
      <c r="M1529" s="11"/>
      <c r="N1529" s="11"/>
      <c r="O1529" s="11"/>
      <c r="P1529" s="11"/>
      <c r="Q1529" s="11"/>
      <c r="R1529" s="11"/>
    </row>
    <row r="1530">
      <c r="C1530" s="15"/>
      <c r="D1530" s="12"/>
      <c r="E1530" s="12"/>
      <c r="G1530" s="11"/>
      <c r="H1530" s="11"/>
      <c r="I1530" s="11"/>
      <c r="J1530" s="11"/>
      <c r="K1530" s="11"/>
      <c r="L1530" s="11"/>
      <c r="M1530" s="11"/>
      <c r="N1530" s="11"/>
      <c r="O1530" s="11"/>
      <c r="P1530" s="11"/>
      <c r="Q1530" s="11"/>
      <c r="R1530" s="11"/>
    </row>
    <row r="1531">
      <c r="C1531" s="15"/>
      <c r="D1531" s="12"/>
      <c r="E1531" s="12"/>
      <c r="G1531" s="11"/>
      <c r="H1531" s="11"/>
      <c r="I1531" s="11"/>
      <c r="J1531" s="11"/>
      <c r="K1531" s="11"/>
      <c r="L1531" s="11"/>
      <c r="M1531" s="11"/>
      <c r="N1531" s="11"/>
      <c r="O1531" s="11"/>
      <c r="P1531" s="11"/>
      <c r="Q1531" s="11"/>
      <c r="R1531" s="11"/>
    </row>
    <row r="1532">
      <c r="C1532" s="15"/>
      <c r="D1532" s="12"/>
      <c r="E1532" s="12"/>
      <c r="G1532" s="11"/>
      <c r="H1532" s="11"/>
      <c r="I1532" s="11"/>
      <c r="J1532" s="11"/>
      <c r="K1532" s="11"/>
      <c r="L1532" s="11"/>
      <c r="M1532" s="11"/>
      <c r="N1532" s="11"/>
      <c r="O1532" s="11"/>
      <c r="P1532" s="11"/>
      <c r="Q1532" s="11"/>
      <c r="R1532" s="11"/>
    </row>
    <row r="1533">
      <c r="C1533" s="15"/>
      <c r="D1533" s="12"/>
      <c r="E1533" s="12"/>
      <c r="G1533" s="11"/>
      <c r="H1533" s="11"/>
      <c r="I1533" s="11"/>
      <c r="J1533" s="11"/>
      <c r="K1533" s="11"/>
      <c r="L1533" s="11"/>
      <c r="M1533" s="11"/>
      <c r="N1533" s="11"/>
      <c r="O1533" s="11"/>
      <c r="P1533" s="11"/>
      <c r="Q1533" s="11"/>
      <c r="R1533" s="11"/>
    </row>
    <row r="1534">
      <c r="C1534" s="15"/>
      <c r="D1534" s="12"/>
      <c r="E1534" s="12"/>
      <c r="G1534" s="11"/>
      <c r="H1534" s="11"/>
      <c r="I1534" s="11"/>
      <c r="J1534" s="11"/>
      <c r="K1534" s="11"/>
      <c r="L1534" s="11"/>
      <c r="M1534" s="11"/>
      <c r="N1534" s="11"/>
      <c r="O1534" s="11"/>
      <c r="P1534" s="11"/>
      <c r="Q1534" s="11"/>
      <c r="R1534" s="11"/>
    </row>
    <row r="1535">
      <c r="C1535" s="15"/>
      <c r="D1535" s="12"/>
      <c r="E1535" s="12"/>
      <c r="G1535" s="11"/>
      <c r="H1535" s="11"/>
      <c r="I1535" s="11"/>
      <c r="J1535" s="11"/>
      <c r="K1535" s="11"/>
      <c r="L1535" s="11"/>
      <c r="M1535" s="11"/>
      <c r="N1535" s="11"/>
      <c r="O1535" s="11"/>
      <c r="P1535" s="11"/>
      <c r="Q1535" s="11"/>
      <c r="R1535" s="11"/>
    </row>
    <row r="1536">
      <c r="C1536" s="15"/>
      <c r="D1536" s="12"/>
      <c r="E1536" s="12"/>
      <c r="G1536" s="11"/>
      <c r="H1536" s="11"/>
      <c r="I1536" s="11"/>
      <c r="J1536" s="11"/>
      <c r="K1536" s="11"/>
      <c r="L1536" s="11"/>
      <c r="M1536" s="11"/>
      <c r="N1536" s="11"/>
      <c r="O1536" s="11"/>
      <c r="P1536" s="11"/>
      <c r="Q1536" s="11"/>
      <c r="R1536" s="11"/>
    </row>
    <row r="1537">
      <c r="C1537" s="15"/>
      <c r="D1537" s="12"/>
      <c r="E1537" s="12"/>
      <c r="G1537" s="11"/>
      <c r="H1537" s="11"/>
      <c r="I1537" s="11"/>
      <c r="J1537" s="11"/>
      <c r="K1537" s="11"/>
      <c r="L1537" s="11"/>
      <c r="M1537" s="11"/>
      <c r="N1537" s="11"/>
      <c r="O1537" s="11"/>
      <c r="P1537" s="11"/>
      <c r="Q1537" s="11"/>
      <c r="R1537" s="11"/>
    </row>
    <row r="1538">
      <c r="C1538" s="15"/>
      <c r="D1538" s="12"/>
      <c r="E1538" s="12"/>
      <c r="G1538" s="11"/>
      <c r="H1538" s="11"/>
      <c r="I1538" s="11"/>
      <c r="J1538" s="11"/>
      <c r="K1538" s="11"/>
      <c r="L1538" s="11"/>
      <c r="M1538" s="11"/>
      <c r="N1538" s="11"/>
      <c r="O1538" s="11"/>
      <c r="P1538" s="11"/>
      <c r="Q1538" s="11"/>
      <c r="R1538" s="11"/>
    </row>
    <row r="1539">
      <c r="C1539" s="15"/>
      <c r="D1539" s="12"/>
      <c r="E1539" s="12"/>
      <c r="G1539" s="11"/>
      <c r="H1539" s="11"/>
      <c r="I1539" s="11"/>
      <c r="J1539" s="11"/>
      <c r="K1539" s="11"/>
      <c r="L1539" s="11"/>
      <c r="M1539" s="11"/>
      <c r="N1539" s="11"/>
      <c r="O1539" s="11"/>
      <c r="P1539" s="11"/>
      <c r="Q1539" s="11"/>
      <c r="R1539" s="11"/>
    </row>
    <row r="1540">
      <c r="C1540" s="15"/>
      <c r="D1540" s="12"/>
      <c r="E1540" s="12"/>
      <c r="G1540" s="11"/>
      <c r="H1540" s="11"/>
      <c r="I1540" s="11"/>
      <c r="J1540" s="11"/>
      <c r="K1540" s="11"/>
      <c r="L1540" s="11"/>
      <c r="M1540" s="11"/>
      <c r="N1540" s="11"/>
      <c r="O1540" s="11"/>
      <c r="P1540" s="11"/>
      <c r="Q1540" s="11"/>
      <c r="R1540" s="11"/>
    </row>
    <row r="1541">
      <c r="C1541" s="15"/>
      <c r="D1541" s="12"/>
      <c r="E1541" s="12"/>
      <c r="G1541" s="11"/>
      <c r="H1541" s="11"/>
      <c r="I1541" s="11"/>
      <c r="J1541" s="11"/>
      <c r="K1541" s="11"/>
      <c r="L1541" s="11"/>
      <c r="M1541" s="11"/>
      <c r="N1541" s="11"/>
      <c r="O1541" s="11"/>
      <c r="P1541" s="11"/>
      <c r="Q1541" s="11"/>
      <c r="R1541" s="11"/>
    </row>
    <row r="1542">
      <c r="C1542" s="15"/>
      <c r="D1542" s="12"/>
      <c r="E1542" s="12"/>
      <c r="G1542" s="11"/>
      <c r="H1542" s="11"/>
      <c r="I1542" s="11"/>
      <c r="J1542" s="11"/>
      <c r="K1542" s="11"/>
      <c r="L1542" s="11"/>
      <c r="M1542" s="11"/>
      <c r="N1542" s="11"/>
      <c r="O1542" s="11"/>
      <c r="P1542" s="11"/>
      <c r="Q1542" s="11"/>
      <c r="R1542" s="11"/>
    </row>
    <row r="1543">
      <c r="C1543" s="15"/>
      <c r="D1543" s="12"/>
      <c r="E1543" s="12"/>
      <c r="G1543" s="11"/>
      <c r="H1543" s="11"/>
      <c r="I1543" s="11"/>
      <c r="J1543" s="11"/>
      <c r="K1543" s="11"/>
      <c r="L1543" s="11"/>
      <c r="M1543" s="11"/>
      <c r="N1543" s="11"/>
      <c r="O1543" s="11"/>
      <c r="P1543" s="11"/>
      <c r="Q1543" s="11"/>
      <c r="R1543" s="11"/>
    </row>
    <row r="1544">
      <c r="C1544" s="15"/>
      <c r="D1544" s="12"/>
      <c r="E1544" s="12"/>
      <c r="G1544" s="11"/>
      <c r="H1544" s="11"/>
      <c r="I1544" s="11"/>
      <c r="J1544" s="11"/>
      <c r="K1544" s="11"/>
      <c r="L1544" s="11"/>
      <c r="M1544" s="11"/>
      <c r="N1544" s="11"/>
      <c r="O1544" s="11"/>
      <c r="P1544" s="11"/>
      <c r="Q1544" s="11"/>
      <c r="R1544" s="11"/>
    </row>
    <row r="1545">
      <c r="C1545" s="15"/>
      <c r="D1545" s="12"/>
      <c r="E1545" s="12"/>
      <c r="G1545" s="11"/>
      <c r="H1545" s="11"/>
      <c r="I1545" s="11"/>
      <c r="J1545" s="11"/>
      <c r="K1545" s="11"/>
      <c r="L1545" s="11"/>
      <c r="M1545" s="11"/>
      <c r="N1545" s="11"/>
      <c r="O1545" s="11"/>
      <c r="P1545" s="11"/>
      <c r="Q1545" s="11"/>
      <c r="R1545" s="11"/>
    </row>
    <row r="1546">
      <c r="C1546" s="15"/>
      <c r="D1546" s="12"/>
      <c r="E1546" s="12"/>
      <c r="G1546" s="11"/>
      <c r="H1546" s="11"/>
      <c r="I1546" s="11"/>
      <c r="J1546" s="11"/>
      <c r="K1546" s="11"/>
      <c r="L1546" s="11"/>
      <c r="M1546" s="11"/>
      <c r="N1546" s="11"/>
      <c r="O1546" s="11"/>
      <c r="P1546" s="11"/>
      <c r="Q1546" s="11"/>
      <c r="R1546" s="11"/>
    </row>
    <row r="1547">
      <c r="C1547" s="15"/>
      <c r="D1547" s="12"/>
      <c r="E1547" s="12"/>
      <c r="G1547" s="11"/>
      <c r="H1547" s="11"/>
      <c r="I1547" s="11"/>
      <c r="J1547" s="11"/>
      <c r="K1547" s="11"/>
      <c r="L1547" s="11"/>
      <c r="M1547" s="11"/>
      <c r="N1547" s="11"/>
      <c r="O1547" s="11"/>
      <c r="P1547" s="11"/>
      <c r="Q1547" s="11"/>
      <c r="R1547" s="11"/>
    </row>
    <row r="1548">
      <c r="C1548" s="15"/>
      <c r="D1548" s="12"/>
      <c r="E1548" s="12"/>
      <c r="G1548" s="11"/>
      <c r="H1548" s="11"/>
      <c r="I1548" s="11"/>
      <c r="J1548" s="11"/>
      <c r="K1548" s="11"/>
      <c r="L1548" s="11"/>
      <c r="M1548" s="11"/>
      <c r="N1548" s="11"/>
      <c r="O1548" s="11"/>
      <c r="P1548" s="11"/>
      <c r="Q1548" s="11"/>
      <c r="R1548" s="11"/>
    </row>
    <row r="1549">
      <c r="C1549" s="15"/>
      <c r="D1549" s="12"/>
      <c r="E1549" s="12"/>
      <c r="G1549" s="11"/>
      <c r="H1549" s="11"/>
      <c r="I1549" s="11"/>
      <c r="J1549" s="11"/>
      <c r="K1549" s="11"/>
      <c r="L1549" s="11"/>
      <c r="M1549" s="11"/>
      <c r="N1549" s="11"/>
      <c r="O1549" s="11"/>
      <c r="P1549" s="11"/>
      <c r="Q1549" s="11"/>
      <c r="R1549" s="11"/>
    </row>
    <row r="1550">
      <c r="C1550" s="15"/>
      <c r="D1550" s="12"/>
      <c r="E1550" s="12"/>
      <c r="G1550" s="11"/>
      <c r="H1550" s="11"/>
      <c r="I1550" s="11"/>
      <c r="J1550" s="11"/>
      <c r="K1550" s="11"/>
      <c r="L1550" s="11"/>
      <c r="M1550" s="11"/>
      <c r="N1550" s="11"/>
      <c r="O1550" s="11"/>
      <c r="P1550" s="11"/>
      <c r="Q1550" s="11"/>
      <c r="R1550" s="11"/>
    </row>
    <row r="1551">
      <c r="C1551" s="15"/>
      <c r="D1551" s="12"/>
      <c r="E1551" s="12"/>
      <c r="G1551" s="11"/>
      <c r="H1551" s="11"/>
      <c r="I1551" s="11"/>
      <c r="J1551" s="11"/>
      <c r="K1551" s="11"/>
      <c r="L1551" s="11"/>
      <c r="M1551" s="11"/>
      <c r="N1551" s="11"/>
      <c r="O1551" s="11"/>
      <c r="P1551" s="11"/>
      <c r="Q1551" s="11"/>
      <c r="R1551" s="11"/>
    </row>
    <row r="1552">
      <c r="C1552" s="15"/>
      <c r="D1552" s="12"/>
      <c r="E1552" s="12"/>
      <c r="G1552" s="11"/>
      <c r="H1552" s="11"/>
      <c r="I1552" s="11"/>
      <c r="J1552" s="11"/>
      <c r="K1552" s="11"/>
      <c r="L1552" s="11"/>
      <c r="M1552" s="11"/>
      <c r="N1552" s="11"/>
      <c r="O1552" s="11"/>
      <c r="P1552" s="11"/>
      <c r="Q1552" s="11"/>
      <c r="R1552" s="11"/>
    </row>
    <row r="1553">
      <c r="C1553" s="15"/>
      <c r="D1553" s="12"/>
      <c r="E1553" s="12"/>
      <c r="G1553" s="11"/>
      <c r="H1553" s="11"/>
      <c r="I1553" s="11"/>
      <c r="J1553" s="11"/>
      <c r="K1553" s="11"/>
      <c r="L1553" s="11"/>
      <c r="M1553" s="11"/>
      <c r="N1553" s="11"/>
      <c r="O1553" s="11"/>
      <c r="P1553" s="11"/>
      <c r="Q1553" s="11"/>
      <c r="R1553" s="11"/>
    </row>
    <row r="1554">
      <c r="C1554" s="15"/>
      <c r="D1554" s="12"/>
      <c r="E1554" s="12"/>
      <c r="G1554" s="11"/>
      <c r="H1554" s="11"/>
      <c r="I1554" s="11"/>
      <c r="J1554" s="11"/>
      <c r="K1554" s="11"/>
      <c r="L1554" s="11"/>
      <c r="M1554" s="11"/>
      <c r="N1554" s="11"/>
      <c r="O1554" s="11"/>
      <c r="P1554" s="11"/>
      <c r="Q1554" s="11"/>
      <c r="R1554" s="11"/>
    </row>
    <row r="1555">
      <c r="C1555" s="15"/>
      <c r="D1555" s="12"/>
      <c r="E1555" s="12"/>
      <c r="G1555" s="11"/>
      <c r="H1555" s="11"/>
      <c r="I1555" s="11"/>
      <c r="J1555" s="11"/>
      <c r="K1555" s="11"/>
      <c r="L1555" s="11"/>
      <c r="M1555" s="11"/>
      <c r="N1555" s="11"/>
      <c r="O1555" s="11"/>
      <c r="P1555" s="11"/>
      <c r="Q1555" s="11"/>
      <c r="R1555" s="11"/>
    </row>
    <row r="1556">
      <c r="C1556" s="15"/>
      <c r="D1556" s="12"/>
      <c r="E1556" s="12"/>
      <c r="G1556" s="11"/>
      <c r="H1556" s="11"/>
      <c r="I1556" s="11"/>
      <c r="J1556" s="11"/>
      <c r="K1556" s="11"/>
      <c r="L1556" s="11"/>
      <c r="M1556" s="11"/>
      <c r="N1556" s="11"/>
      <c r="O1556" s="11"/>
      <c r="P1556" s="11"/>
      <c r="Q1556" s="11"/>
      <c r="R1556" s="11"/>
    </row>
    <row r="1557">
      <c r="C1557" s="15"/>
      <c r="D1557" s="12"/>
      <c r="E1557" s="12"/>
      <c r="G1557" s="11"/>
      <c r="H1557" s="11"/>
      <c r="I1557" s="11"/>
      <c r="J1557" s="11"/>
      <c r="K1557" s="11"/>
      <c r="L1557" s="11"/>
      <c r="M1557" s="11"/>
      <c r="N1557" s="11"/>
      <c r="O1557" s="11"/>
      <c r="P1557" s="11"/>
      <c r="Q1557" s="11"/>
      <c r="R1557" s="11"/>
    </row>
    <row r="1558">
      <c r="C1558" s="15"/>
      <c r="D1558" s="12"/>
      <c r="E1558" s="12"/>
      <c r="G1558" s="11"/>
      <c r="H1558" s="11"/>
      <c r="I1558" s="11"/>
      <c r="J1558" s="11"/>
      <c r="K1558" s="11"/>
      <c r="L1558" s="11"/>
      <c r="M1558" s="11"/>
      <c r="N1558" s="11"/>
      <c r="O1558" s="11"/>
      <c r="P1558" s="11"/>
      <c r="Q1558" s="11"/>
      <c r="R1558" s="11"/>
    </row>
    <row r="1559">
      <c r="C1559" s="15"/>
      <c r="D1559" s="12"/>
      <c r="E1559" s="12"/>
      <c r="G1559" s="11"/>
      <c r="H1559" s="11"/>
      <c r="I1559" s="11"/>
      <c r="J1559" s="11"/>
      <c r="K1559" s="11"/>
      <c r="L1559" s="11"/>
      <c r="M1559" s="11"/>
      <c r="N1559" s="11"/>
      <c r="O1559" s="11"/>
      <c r="P1559" s="11"/>
      <c r="Q1559" s="11"/>
      <c r="R1559" s="11"/>
    </row>
    <row r="1560">
      <c r="C1560" s="15"/>
      <c r="D1560" s="12"/>
      <c r="E1560" s="12"/>
      <c r="G1560" s="11"/>
      <c r="H1560" s="11"/>
      <c r="I1560" s="11"/>
      <c r="J1560" s="11"/>
      <c r="K1560" s="11"/>
      <c r="L1560" s="11"/>
      <c r="M1560" s="11"/>
      <c r="N1560" s="11"/>
      <c r="O1560" s="11"/>
      <c r="P1560" s="11"/>
      <c r="Q1560" s="11"/>
      <c r="R1560" s="11"/>
    </row>
    <row r="1561">
      <c r="C1561" s="15"/>
      <c r="D1561" s="12"/>
      <c r="E1561" s="12"/>
      <c r="G1561" s="11"/>
      <c r="H1561" s="11"/>
      <c r="I1561" s="11"/>
      <c r="J1561" s="11"/>
      <c r="K1561" s="11"/>
      <c r="L1561" s="11"/>
      <c r="M1561" s="11"/>
      <c r="N1561" s="11"/>
      <c r="O1561" s="11"/>
      <c r="P1561" s="11"/>
      <c r="Q1561" s="11"/>
      <c r="R1561" s="11"/>
    </row>
    <row r="1562">
      <c r="C1562" s="15"/>
      <c r="D1562" s="12"/>
      <c r="E1562" s="12"/>
      <c r="G1562" s="11"/>
      <c r="H1562" s="11"/>
      <c r="I1562" s="11"/>
      <c r="J1562" s="11"/>
      <c r="K1562" s="11"/>
      <c r="L1562" s="11"/>
      <c r="M1562" s="11"/>
      <c r="N1562" s="11"/>
      <c r="O1562" s="11"/>
      <c r="P1562" s="11"/>
      <c r="Q1562" s="11"/>
      <c r="R1562" s="11"/>
    </row>
    <row r="1563">
      <c r="C1563" s="15"/>
      <c r="D1563" s="12"/>
      <c r="E1563" s="12"/>
      <c r="G1563" s="11"/>
      <c r="H1563" s="11"/>
      <c r="I1563" s="11"/>
      <c r="J1563" s="11"/>
      <c r="K1563" s="11"/>
      <c r="L1563" s="11"/>
      <c r="M1563" s="11"/>
      <c r="N1563" s="11"/>
      <c r="O1563" s="11"/>
      <c r="P1563" s="11"/>
      <c r="Q1563" s="11"/>
      <c r="R1563" s="11"/>
    </row>
    <row r="1564">
      <c r="C1564" s="15"/>
      <c r="D1564" s="12"/>
      <c r="E1564" s="12"/>
      <c r="G1564" s="11"/>
      <c r="H1564" s="11"/>
      <c r="I1564" s="11"/>
      <c r="J1564" s="11"/>
      <c r="K1564" s="11"/>
      <c r="L1564" s="11"/>
      <c r="M1564" s="11"/>
      <c r="N1564" s="11"/>
      <c r="O1564" s="11"/>
      <c r="P1564" s="11"/>
      <c r="Q1564" s="11"/>
      <c r="R1564" s="11"/>
    </row>
    <row r="1565">
      <c r="C1565" s="15"/>
      <c r="D1565" s="12"/>
      <c r="E1565" s="12"/>
      <c r="G1565" s="11"/>
      <c r="H1565" s="11"/>
      <c r="I1565" s="11"/>
      <c r="J1565" s="11"/>
      <c r="K1565" s="11"/>
      <c r="L1565" s="11"/>
      <c r="M1565" s="11"/>
      <c r="N1565" s="11"/>
      <c r="O1565" s="11"/>
      <c r="P1565" s="11"/>
      <c r="Q1565" s="11"/>
      <c r="R1565" s="11"/>
    </row>
    <row r="1566">
      <c r="C1566" s="15"/>
      <c r="D1566" s="12"/>
      <c r="E1566" s="12"/>
      <c r="G1566" s="11"/>
      <c r="H1566" s="11"/>
      <c r="I1566" s="11"/>
      <c r="J1566" s="11"/>
      <c r="K1566" s="11"/>
      <c r="L1566" s="11"/>
      <c r="M1566" s="11"/>
      <c r="N1566" s="11"/>
      <c r="O1566" s="11"/>
      <c r="P1566" s="11"/>
      <c r="Q1566" s="11"/>
      <c r="R1566" s="11"/>
    </row>
    <row r="1567">
      <c r="C1567" s="15"/>
      <c r="D1567" s="12"/>
      <c r="E1567" s="12"/>
      <c r="G1567" s="11"/>
      <c r="H1567" s="11"/>
      <c r="I1567" s="11"/>
      <c r="J1567" s="11"/>
      <c r="K1567" s="11"/>
      <c r="L1567" s="11"/>
      <c r="M1567" s="11"/>
      <c r="N1567" s="11"/>
      <c r="O1567" s="11"/>
      <c r="P1567" s="11"/>
      <c r="Q1567" s="11"/>
      <c r="R1567" s="11"/>
    </row>
    <row r="1568">
      <c r="C1568" s="15"/>
      <c r="D1568" s="12"/>
      <c r="E1568" s="12"/>
      <c r="G1568" s="11"/>
      <c r="H1568" s="11"/>
      <c r="I1568" s="11"/>
      <c r="J1568" s="11"/>
      <c r="K1568" s="11"/>
      <c r="L1568" s="11"/>
      <c r="M1568" s="11"/>
      <c r="N1568" s="11"/>
      <c r="O1568" s="11"/>
      <c r="P1568" s="11"/>
      <c r="Q1568" s="11"/>
      <c r="R1568" s="11"/>
    </row>
    <row r="1569">
      <c r="C1569" s="15"/>
      <c r="D1569" s="12"/>
      <c r="E1569" s="12"/>
      <c r="G1569" s="11"/>
      <c r="H1569" s="11"/>
      <c r="I1569" s="11"/>
      <c r="J1569" s="11"/>
      <c r="K1569" s="11"/>
      <c r="L1569" s="11"/>
      <c r="M1569" s="11"/>
      <c r="N1569" s="11"/>
      <c r="O1569" s="11"/>
      <c r="P1569" s="11"/>
      <c r="Q1569" s="11"/>
      <c r="R1569" s="11"/>
    </row>
    <row r="1570">
      <c r="C1570" s="15"/>
      <c r="D1570" s="12"/>
      <c r="E1570" s="12"/>
      <c r="G1570" s="11"/>
      <c r="H1570" s="11"/>
      <c r="I1570" s="11"/>
      <c r="J1570" s="11"/>
      <c r="K1570" s="11"/>
      <c r="L1570" s="11"/>
      <c r="M1570" s="11"/>
      <c r="N1570" s="11"/>
      <c r="O1570" s="11"/>
      <c r="P1570" s="11"/>
      <c r="Q1570" s="11"/>
      <c r="R1570" s="11"/>
    </row>
    <row r="1571">
      <c r="C1571" s="15"/>
      <c r="D1571" s="12"/>
      <c r="E1571" s="12"/>
      <c r="G1571" s="11"/>
      <c r="H1571" s="11"/>
      <c r="I1571" s="11"/>
      <c r="J1571" s="11"/>
      <c r="K1571" s="11"/>
      <c r="L1571" s="11"/>
      <c r="M1571" s="11"/>
      <c r="N1571" s="11"/>
      <c r="O1571" s="11"/>
      <c r="P1571" s="11"/>
      <c r="Q1571" s="11"/>
      <c r="R1571" s="11"/>
    </row>
    <row r="1572">
      <c r="C1572" s="15"/>
      <c r="D1572" s="12"/>
      <c r="E1572" s="12"/>
      <c r="G1572" s="11"/>
      <c r="H1572" s="11"/>
      <c r="I1572" s="11"/>
      <c r="J1572" s="11"/>
      <c r="K1572" s="11"/>
      <c r="L1572" s="11"/>
      <c r="M1572" s="11"/>
      <c r="N1572" s="11"/>
      <c r="O1572" s="11"/>
      <c r="P1572" s="11"/>
      <c r="Q1572" s="11"/>
      <c r="R1572" s="11"/>
    </row>
    <row r="1573">
      <c r="C1573" s="15"/>
      <c r="D1573" s="12"/>
      <c r="E1573" s="12"/>
      <c r="G1573" s="11"/>
      <c r="H1573" s="11"/>
      <c r="I1573" s="11"/>
      <c r="J1573" s="11"/>
      <c r="K1573" s="11"/>
      <c r="L1573" s="11"/>
      <c r="M1573" s="11"/>
      <c r="N1573" s="11"/>
      <c r="O1573" s="11"/>
      <c r="P1573" s="11"/>
      <c r="Q1573" s="11"/>
      <c r="R1573" s="11"/>
    </row>
    <row r="1574">
      <c r="C1574" s="15"/>
      <c r="D1574" s="12"/>
      <c r="E1574" s="12"/>
      <c r="G1574" s="11"/>
      <c r="H1574" s="11"/>
      <c r="I1574" s="11"/>
      <c r="J1574" s="11"/>
      <c r="K1574" s="11"/>
      <c r="L1574" s="11"/>
      <c r="M1574" s="11"/>
      <c r="N1574" s="11"/>
      <c r="O1574" s="11"/>
      <c r="P1574" s="11"/>
      <c r="Q1574" s="11"/>
      <c r="R1574" s="11"/>
    </row>
    <row r="1575">
      <c r="C1575" s="15"/>
      <c r="D1575" s="12"/>
      <c r="E1575" s="12"/>
      <c r="G1575" s="11"/>
      <c r="H1575" s="11"/>
      <c r="I1575" s="11"/>
      <c r="J1575" s="11"/>
      <c r="K1575" s="11"/>
      <c r="L1575" s="11"/>
      <c r="M1575" s="11"/>
      <c r="N1575" s="11"/>
      <c r="O1575" s="11"/>
      <c r="P1575" s="11"/>
      <c r="Q1575" s="11"/>
      <c r="R1575" s="11"/>
    </row>
    <row r="1576">
      <c r="C1576" s="15"/>
      <c r="D1576" s="12"/>
      <c r="E1576" s="12"/>
      <c r="G1576" s="11"/>
      <c r="H1576" s="11"/>
      <c r="I1576" s="11"/>
      <c r="J1576" s="11"/>
      <c r="K1576" s="11"/>
      <c r="L1576" s="11"/>
      <c r="M1576" s="11"/>
      <c r="N1576" s="11"/>
      <c r="O1576" s="11"/>
      <c r="P1576" s="11"/>
      <c r="Q1576" s="11"/>
      <c r="R1576" s="11"/>
    </row>
    <row r="1577">
      <c r="C1577" s="15"/>
      <c r="D1577" s="12"/>
      <c r="E1577" s="12"/>
      <c r="G1577" s="11"/>
      <c r="H1577" s="11"/>
      <c r="I1577" s="11"/>
      <c r="J1577" s="11"/>
      <c r="K1577" s="11"/>
      <c r="L1577" s="11"/>
      <c r="M1577" s="11"/>
      <c r="N1577" s="11"/>
      <c r="O1577" s="11"/>
      <c r="P1577" s="11"/>
      <c r="Q1577" s="11"/>
      <c r="R1577" s="11"/>
    </row>
    <row r="1578">
      <c r="C1578" s="15"/>
      <c r="D1578" s="12"/>
      <c r="E1578" s="12"/>
      <c r="G1578" s="11"/>
      <c r="H1578" s="11"/>
      <c r="I1578" s="11"/>
      <c r="J1578" s="11"/>
      <c r="K1578" s="11"/>
      <c r="L1578" s="11"/>
      <c r="M1578" s="11"/>
      <c r="N1578" s="11"/>
      <c r="O1578" s="11"/>
      <c r="P1578" s="11"/>
      <c r="Q1578" s="11"/>
      <c r="R1578" s="11"/>
    </row>
    <row r="1579">
      <c r="C1579" s="15"/>
      <c r="D1579" s="12"/>
      <c r="E1579" s="12"/>
      <c r="G1579" s="11"/>
      <c r="H1579" s="11"/>
      <c r="I1579" s="11"/>
      <c r="J1579" s="11"/>
      <c r="K1579" s="11"/>
      <c r="L1579" s="11"/>
      <c r="M1579" s="11"/>
      <c r="N1579" s="11"/>
      <c r="O1579" s="11"/>
      <c r="P1579" s="11"/>
      <c r="Q1579" s="11"/>
      <c r="R1579" s="11"/>
    </row>
    <row r="1580">
      <c r="C1580" s="15"/>
      <c r="D1580" s="12"/>
      <c r="E1580" s="12"/>
      <c r="G1580" s="11"/>
      <c r="H1580" s="11"/>
      <c r="I1580" s="11"/>
      <c r="J1580" s="11"/>
      <c r="K1580" s="11"/>
      <c r="L1580" s="11"/>
      <c r="M1580" s="11"/>
      <c r="N1580" s="11"/>
      <c r="O1580" s="11"/>
      <c r="P1580" s="11"/>
      <c r="Q1580" s="11"/>
      <c r="R1580" s="11"/>
    </row>
    <row r="1581">
      <c r="C1581" s="15"/>
      <c r="D1581" s="12"/>
      <c r="E1581" s="12"/>
      <c r="G1581" s="11"/>
      <c r="H1581" s="11"/>
      <c r="I1581" s="11"/>
      <c r="J1581" s="11"/>
      <c r="K1581" s="11"/>
      <c r="L1581" s="11"/>
      <c r="M1581" s="11"/>
      <c r="N1581" s="11"/>
      <c r="O1581" s="11"/>
      <c r="P1581" s="11"/>
      <c r="Q1581" s="11"/>
      <c r="R1581" s="11"/>
    </row>
    <row r="1582">
      <c r="C1582" s="15"/>
      <c r="D1582" s="12"/>
      <c r="E1582" s="12"/>
      <c r="G1582" s="11"/>
      <c r="H1582" s="11"/>
      <c r="I1582" s="11"/>
      <c r="J1582" s="11"/>
      <c r="K1582" s="11"/>
      <c r="L1582" s="11"/>
      <c r="M1582" s="11"/>
      <c r="N1582" s="11"/>
      <c r="O1582" s="11"/>
      <c r="P1582" s="11"/>
      <c r="Q1582" s="11"/>
      <c r="R1582" s="11"/>
    </row>
    <row r="1583">
      <c r="C1583" s="15"/>
      <c r="D1583" s="12"/>
      <c r="E1583" s="12"/>
      <c r="G1583" s="11"/>
      <c r="H1583" s="11"/>
      <c r="I1583" s="11"/>
      <c r="J1583" s="11"/>
      <c r="K1583" s="11"/>
      <c r="L1583" s="11"/>
      <c r="M1583" s="11"/>
      <c r="N1583" s="11"/>
      <c r="O1583" s="11"/>
      <c r="P1583" s="11"/>
      <c r="Q1583" s="11"/>
      <c r="R1583" s="11"/>
    </row>
    <row r="1584">
      <c r="C1584" s="15"/>
      <c r="D1584" s="12"/>
      <c r="E1584" s="12"/>
      <c r="G1584" s="11"/>
      <c r="H1584" s="11"/>
      <c r="I1584" s="11"/>
      <c r="J1584" s="11"/>
      <c r="K1584" s="11"/>
      <c r="L1584" s="11"/>
      <c r="M1584" s="11"/>
      <c r="N1584" s="11"/>
      <c r="O1584" s="11"/>
      <c r="P1584" s="11"/>
      <c r="Q1584" s="11"/>
      <c r="R1584" s="11"/>
    </row>
    <row r="1585">
      <c r="C1585" s="15"/>
      <c r="D1585" s="12"/>
      <c r="E1585" s="12"/>
      <c r="G1585" s="11"/>
      <c r="H1585" s="11"/>
      <c r="I1585" s="11"/>
      <c r="J1585" s="11"/>
      <c r="K1585" s="11"/>
      <c r="L1585" s="11"/>
      <c r="M1585" s="11"/>
      <c r="N1585" s="11"/>
      <c r="O1585" s="11"/>
      <c r="P1585" s="11"/>
      <c r="Q1585" s="11"/>
      <c r="R1585" s="11"/>
    </row>
    <row r="1586">
      <c r="C1586" s="15"/>
      <c r="D1586" s="12"/>
      <c r="E1586" s="12"/>
      <c r="G1586" s="11"/>
      <c r="H1586" s="11"/>
      <c r="I1586" s="11"/>
      <c r="J1586" s="11"/>
      <c r="K1586" s="11"/>
      <c r="L1586" s="11"/>
      <c r="M1586" s="11"/>
      <c r="N1586" s="11"/>
      <c r="O1586" s="11"/>
      <c r="P1586" s="11"/>
      <c r="Q1586" s="11"/>
      <c r="R1586" s="11"/>
    </row>
    <row r="1587">
      <c r="C1587" s="15"/>
      <c r="D1587" s="12"/>
      <c r="E1587" s="12"/>
      <c r="G1587" s="11"/>
      <c r="H1587" s="11"/>
      <c r="I1587" s="11"/>
      <c r="J1587" s="11"/>
      <c r="K1587" s="11"/>
      <c r="L1587" s="11"/>
      <c r="M1587" s="11"/>
      <c r="N1587" s="11"/>
      <c r="O1587" s="11"/>
      <c r="P1587" s="11"/>
      <c r="Q1587" s="11"/>
      <c r="R1587" s="11"/>
    </row>
    <row r="1588">
      <c r="C1588" s="15"/>
      <c r="D1588" s="12"/>
      <c r="E1588" s="12"/>
      <c r="G1588" s="11"/>
      <c r="H1588" s="11"/>
      <c r="I1588" s="11"/>
      <c r="J1588" s="11"/>
      <c r="K1588" s="11"/>
      <c r="L1588" s="11"/>
      <c r="M1588" s="11"/>
      <c r="N1588" s="11"/>
      <c r="O1588" s="11"/>
      <c r="P1588" s="11"/>
      <c r="Q1588" s="11"/>
      <c r="R1588" s="11"/>
    </row>
    <row r="1589">
      <c r="C1589" s="15"/>
      <c r="D1589" s="12"/>
      <c r="E1589" s="12"/>
      <c r="G1589" s="11"/>
      <c r="H1589" s="11"/>
      <c r="I1589" s="11"/>
      <c r="J1589" s="11"/>
      <c r="K1589" s="11"/>
      <c r="L1589" s="11"/>
      <c r="M1589" s="11"/>
      <c r="N1589" s="11"/>
      <c r="O1589" s="11"/>
      <c r="P1589" s="11"/>
      <c r="Q1589" s="11"/>
      <c r="R1589" s="11"/>
    </row>
    <row r="1590">
      <c r="C1590" s="15"/>
      <c r="D1590" s="12"/>
      <c r="E1590" s="12"/>
      <c r="G1590" s="11"/>
      <c r="H1590" s="11"/>
      <c r="I1590" s="11"/>
      <c r="J1590" s="11"/>
      <c r="K1590" s="11"/>
      <c r="L1590" s="11"/>
      <c r="M1590" s="11"/>
      <c r="N1590" s="11"/>
      <c r="O1590" s="11"/>
      <c r="P1590" s="11"/>
      <c r="Q1590" s="11"/>
      <c r="R1590" s="11"/>
    </row>
    <row r="1591">
      <c r="C1591" s="15"/>
      <c r="D1591" s="12"/>
      <c r="E1591" s="12"/>
      <c r="G1591" s="11"/>
      <c r="H1591" s="11"/>
      <c r="I1591" s="11"/>
      <c r="J1591" s="11"/>
      <c r="K1591" s="11"/>
      <c r="L1591" s="11"/>
      <c r="M1591" s="11"/>
      <c r="N1591" s="11"/>
      <c r="O1591" s="11"/>
      <c r="P1591" s="11"/>
      <c r="Q1591" s="11"/>
      <c r="R1591" s="11"/>
    </row>
    <row r="1592">
      <c r="C1592" s="15"/>
      <c r="D1592" s="12"/>
      <c r="E1592" s="12"/>
      <c r="G1592" s="11"/>
      <c r="H1592" s="11"/>
      <c r="I1592" s="11"/>
      <c r="J1592" s="11"/>
      <c r="K1592" s="11"/>
      <c r="L1592" s="11"/>
      <c r="M1592" s="11"/>
      <c r="N1592" s="11"/>
      <c r="O1592" s="11"/>
      <c r="P1592" s="11"/>
      <c r="Q1592" s="11"/>
      <c r="R1592" s="11"/>
    </row>
    <row r="1593">
      <c r="C1593" s="15"/>
      <c r="D1593" s="12"/>
      <c r="E1593" s="12"/>
      <c r="G1593" s="11"/>
      <c r="H1593" s="11"/>
      <c r="I1593" s="11"/>
      <c r="J1593" s="11"/>
      <c r="K1593" s="11"/>
      <c r="L1593" s="11"/>
      <c r="M1593" s="11"/>
      <c r="N1593" s="11"/>
      <c r="O1593" s="11"/>
      <c r="P1593" s="11"/>
      <c r="Q1593" s="11"/>
      <c r="R1593" s="11"/>
    </row>
    <row r="1594">
      <c r="C1594" s="15"/>
      <c r="D1594" s="12"/>
      <c r="E1594" s="12"/>
      <c r="G1594" s="11"/>
      <c r="H1594" s="11"/>
      <c r="I1594" s="11"/>
      <c r="J1594" s="11"/>
      <c r="K1594" s="11"/>
      <c r="L1594" s="11"/>
      <c r="M1594" s="11"/>
      <c r="N1594" s="11"/>
      <c r="O1594" s="11"/>
      <c r="P1594" s="11"/>
      <c r="Q1594" s="11"/>
      <c r="R1594" s="11"/>
    </row>
    <row r="1595">
      <c r="C1595" s="15"/>
      <c r="D1595" s="12"/>
      <c r="E1595" s="12"/>
      <c r="G1595" s="11"/>
      <c r="H1595" s="11"/>
      <c r="I1595" s="11"/>
      <c r="J1595" s="11"/>
      <c r="K1595" s="11"/>
      <c r="L1595" s="11"/>
      <c r="M1595" s="11"/>
      <c r="N1595" s="11"/>
      <c r="O1595" s="11"/>
      <c r="P1595" s="11"/>
      <c r="Q1595" s="11"/>
      <c r="R1595" s="11"/>
    </row>
    <row r="1596">
      <c r="C1596" s="15"/>
      <c r="D1596" s="12"/>
      <c r="E1596" s="12"/>
      <c r="G1596" s="11"/>
      <c r="H1596" s="11"/>
      <c r="I1596" s="11"/>
      <c r="J1596" s="11"/>
      <c r="K1596" s="11"/>
      <c r="L1596" s="11"/>
      <c r="M1596" s="11"/>
      <c r="N1596" s="11"/>
      <c r="O1596" s="11"/>
      <c r="P1596" s="11"/>
      <c r="Q1596" s="11"/>
      <c r="R1596" s="11"/>
    </row>
    <row r="1597">
      <c r="C1597" s="15"/>
      <c r="D1597" s="12"/>
      <c r="E1597" s="12"/>
      <c r="G1597" s="11"/>
      <c r="H1597" s="11"/>
      <c r="I1597" s="11"/>
      <c r="J1597" s="11"/>
      <c r="K1597" s="11"/>
      <c r="L1597" s="11"/>
      <c r="M1597" s="11"/>
      <c r="N1597" s="11"/>
      <c r="O1597" s="11"/>
      <c r="P1597" s="11"/>
      <c r="Q1597" s="11"/>
      <c r="R1597" s="11"/>
    </row>
    <row r="1598">
      <c r="C1598" s="15"/>
      <c r="D1598" s="12"/>
      <c r="E1598" s="12"/>
      <c r="G1598" s="11"/>
      <c r="H1598" s="11"/>
      <c r="I1598" s="11"/>
      <c r="J1598" s="11"/>
      <c r="K1598" s="11"/>
      <c r="L1598" s="11"/>
      <c r="M1598" s="11"/>
      <c r="N1598" s="11"/>
      <c r="O1598" s="11"/>
      <c r="P1598" s="11"/>
      <c r="Q1598" s="11"/>
      <c r="R1598" s="11"/>
    </row>
    <row r="1599">
      <c r="C1599" s="15"/>
      <c r="D1599" s="12"/>
      <c r="E1599" s="12"/>
      <c r="G1599" s="11"/>
      <c r="H1599" s="11"/>
      <c r="I1599" s="11"/>
      <c r="J1599" s="11"/>
      <c r="K1599" s="11"/>
      <c r="L1599" s="11"/>
      <c r="M1599" s="11"/>
      <c r="N1599" s="11"/>
      <c r="O1599" s="11"/>
      <c r="P1599" s="11"/>
      <c r="Q1599" s="11"/>
      <c r="R1599" s="11"/>
    </row>
    <row r="1600">
      <c r="C1600" s="15"/>
      <c r="D1600" s="12"/>
      <c r="E1600" s="12"/>
      <c r="G1600" s="11"/>
      <c r="H1600" s="11"/>
      <c r="I1600" s="11"/>
      <c r="J1600" s="11"/>
      <c r="K1600" s="11"/>
      <c r="L1600" s="11"/>
      <c r="M1600" s="11"/>
      <c r="N1600" s="11"/>
      <c r="O1600" s="11"/>
      <c r="P1600" s="11"/>
      <c r="Q1600" s="11"/>
      <c r="R1600" s="11"/>
    </row>
    <row r="1601">
      <c r="C1601" s="15"/>
      <c r="D1601" s="12"/>
      <c r="E1601" s="12"/>
      <c r="G1601" s="11"/>
      <c r="H1601" s="11"/>
      <c r="I1601" s="11"/>
      <c r="J1601" s="11"/>
      <c r="K1601" s="11"/>
      <c r="L1601" s="11"/>
      <c r="M1601" s="11"/>
      <c r="N1601" s="11"/>
      <c r="O1601" s="11"/>
      <c r="P1601" s="11"/>
      <c r="Q1601" s="11"/>
      <c r="R1601" s="11"/>
    </row>
    <row r="1602">
      <c r="C1602" s="15"/>
      <c r="D1602" s="12"/>
      <c r="E1602" s="12"/>
      <c r="G1602" s="11"/>
      <c r="H1602" s="11"/>
      <c r="I1602" s="11"/>
      <c r="J1602" s="11"/>
      <c r="K1602" s="11"/>
      <c r="L1602" s="11"/>
      <c r="M1602" s="11"/>
      <c r="N1602" s="11"/>
      <c r="O1602" s="11"/>
      <c r="P1602" s="11"/>
      <c r="Q1602" s="11"/>
      <c r="R1602" s="11"/>
    </row>
    <row r="1603">
      <c r="C1603" s="15"/>
      <c r="D1603" s="12"/>
      <c r="E1603" s="12"/>
      <c r="G1603" s="11"/>
      <c r="H1603" s="11"/>
      <c r="I1603" s="11"/>
      <c r="J1603" s="11"/>
      <c r="K1603" s="11"/>
      <c r="L1603" s="11"/>
      <c r="M1603" s="11"/>
      <c r="N1603" s="11"/>
      <c r="O1603" s="11"/>
      <c r="P1603" s="11"/>
      <c r="Q1603" s="11"/>
      <c r="R1603" s="11"/>
    </row>
    <row r="1604">
      <c r="C1604" s="15"/>
      <c r="D1604" s="12"/>
      <c r="E1604" s="12"/>
      <c r="G1604" s="11"/>
      <c r="H1604" s="11"/>
      <c r="I1604" s="11"/>
      <c r="J1604" s="11"/>
      <c r="K1604" s="11"/>
      <c r="L1604" s="11"/>
      <c r="M1604" s="11"/>
      <c r="N1604" s="11"/>
      <c r="O1604" s="11"/>
      <c r="P1604" s="11"/>
      <c r="Q1604" s="11"/>
      <c r="R1604" s="11"/>
    </row>
    <row r="1605">
      <c r="C1605" s="15"/>
      <c r="D1605" s="12"/>
      <c r="E1605" s="12"/>
      <c r="G1605" s="11"/>
      <c r="H1605" s="11"/>
      <c r="I1605" s="11"/>
      <c r="J1605" s="11"/>
      <c r="K1605" s="11"/>
      <c r="L1605" s="11"/>
      <c r="M1605" s="11"/>
      <c r="N1605" s="11"/>
      <c r="O1605" s="11"/>
      <c r="P1605" s="11"/>
      <c r="Q1605" s="11"/>
      <c r="R1605" s="11"/>
    </row>
    <row r="1606">
      <c r="C1606" s="15"/>
      <c r="D1606" s="12"/>
      <c r="E1606" s="12"/>
      <c r="G1606" s="11"/>
      <c r="H1606" s="11"/>
      <c r="I1606" s="11"/>
      <c r="J1606" s="11"/>
      <c r="K1606" s="11"/>
      <c r="L1606" s="11"/>
      <c r="M1606" s="11"/>
      <c r="N1606" s="11"/>
      <c r="O1606" s="11"/>
      <c r="P1606" s="11"/>
      <c r="Q1606" s="11"/>
      <c r="R1606" s="11"/>
    </row>
    <row r="1607">
      <c r="C1607" s="15"/>
      <c r="D1607" s="12"/>
      <c r="E1607" s="12"/>
      <c r="G1607" s="11"/>
      <c r="H1607" s="11"/>
      <c r="I1607" s="11"/>
      <c r="J1607" s="11"/>
      <c r="K1607" s="11"/>
      <c r="L1607" s="11"/>
      <c r="M1607" s="11"/>
      <c r="N1607" s="11"/>
      <c r="O1607" s="11"/>
      <c r="P1607" s="11"/>
      <c r="Q1607" s="11"/>
      <c r="R1607" s="11"/>
    </row>
    <row r="1608">
      <c r="C1608" s="15"/>
      <c r="D1608" s="12"/>
      <c r="E1608" s="12"/>
      <c r="G1608" s="11"/>
      <c r="H1608" s="11"/>
      <c r="I1608" s="11"/>
      <c r="J1608" s="11"/>
      <c r="K1608" s="11"/>
      <c r="L1608" s="11"/>
      <c r="M1608" s="11"/>
      <c r="N1608" s="11"/>
      <c r="O1608" s="11"/>
      <c r="P1608" s="11"/>
      <c r="Q1608" s="11"/>
      <c r="R1608" s="11"/>
    </row>
    <row r="1609">
      <c r="C1609" s="15"/>
      <c r="D1609" s="12"/>
      <c r="E1609" s="12"/>
      <c r="G1609" s="11"/>
      <c r="H1609" s="11"/>
      <c r="I1609" s="11"/>
      <c r="J1609" s="11"/>
      <c r="K1609" s="11"/>
      <c r="L1609" s="11"/>
      <c r="M1609" s="11"/>
      <c r="N1609" s="11"/>
      <c r="O1609" s="11"/>
      <c r="P1609" s="11"/>
      <c r="Q1609" s="11"/>
      <c r="R1609" s="11"/>
    </row>
    <row r="1610">
      <c r="C1610" s="15"/>
      <c r="D1610" s="12"/>
      <c r="E1610" s="12"/>
      <c r="G1610" s="11"/>
      <c r="H1610" s="11"/>
      <c r="I1610" s="11"/>
      <c r="J1610" s="11"/>
      <c r="K1610" s="11"/>
      <c r="L1610" s="11"/>
      <c r="M1610" s="11"/>
      <c r="N1610" s="11"/>
      <c r="O1610" s="11"/>
      <c r="P1610" s="11"/>
      <c r="Q1610" s="11"/>
      <c r="R1610" s="11"/>
    </row>
    <row r="1611">
      <c r="C1611" s="15"/>
      <c r="D1611" s="12"/>
      <c r="E1611" s="12"/>
      <c r="G1611" s="11"/>
      <c r="H1611" s="11"/>
      <c r="I1611" s="11"/>
      <c r="J1611" s="11"/>
      <c r="K1611" s="11"/>
      <c r="L1611" s="11"/>
      <c r="M1611" s="11"/>
      <c r="N1611" s="11"/>
      <c r="O1611" s="11"/>
      <c r="P1611" s="11"/>
      <c r="Q1611" s="11"/>
      <c r="R1611" s="11"/>
    </row>
    <row r="1612">
      <c r="C1612" s="15"/>
      <c r="D1612" s="12"/>
      <c r="E1612" s="12"/>
      <c r="G1612" s="11"/>
      <c r="H1612" s="11"/>
      <c r="I1612" s="11"/>
      <c r="J1612" s="11"/>
      <c r="K1612" s="11"/>
      <c r="L1612" s="11"/>
      <c r="M1612" s="11"/>
      <c r="N1612" s="11"/>
      <c r="O1612" s="11"/>
      <c r="P1612" s="11"/>
      <c r="Q1612" s="11"/>
      <c r="R1612" s="11"/>
    </row>
    <row r="1613">
      <c r="C1613" s="15"/>
      <c r="D1613" s="12"/>
      <c r="E1613" s="12"/>
      <c r="G1613" s="11"/>
      <c r="H1613" s="11"/>
      <c r="I1613" s="11"/>
      <c r="J1613" s="11"/>
      <c r="K1613" s="11"/>
      <c r="L1613" s="11"/>
      <c r="M1613" s="11"/>
      <c r="N1613" s="11"/>
      <c r="O1613" s="11"/>
      <c r="P1613" s="11"/>
      <c r="Q1613" s="11"/>
      <c r="R1613" s="11"/>
    </row>
    <row r="1614">
      <c r="C1614" s="15"/>
      <c r="D1614" s="12"/>
      <c r="E1614" s="12"/>
      <c r="G1614" s="11"/>
      <c r="H1614" s="11"/>
      <c r="I1614" s="11"/>
      <c r="J1614" s="11"/>
      <c r="K1614" s="11"/>
      <c r="L1614" s="11"/>
      <c r="M1614" s="11"/>
      <c r="N1614" s="11"/>
      <c r="O1614" s="11"/>
      <c r="P1614" s="11"/>
      <c r="Q1614" s="11"/>
      <c r="R1614" s="11"/>
    </row>
    <row r="1615">
      <c r="C1615" s="15"/>
      <c r="D1615" s="12"/>
      <c r="E1615" s="12"/>
      <c r="G1615" s="11"/>
      <c r="H1615" s="11"/>
      <c r="I1615" s="11"/>
      <c r="J1615" s="11"/>
      <c r="K1615" s="11"/>
      <c r="L1615" s="11"/>
      <c r="M1615" s="11"/>
      <c r="N1615" s="11"/>
      <c r="O1615" s="11"/>
      <c r="P1615" s="11"/>
      <c r="Q1615" s="11"/>
      <c r="R1615" s="11"/>
    </row>
    <row r="1616">
      <c r="C1616" s="15"/>
      <c r="D1616" s="12"/>
      <c r="E1616" s="12"/>
      <c r="G1616" s="11"/>
      <c r="H1616" s="11"/>
      <c r="I1616" s="11"/>
      <c r="J1616" s="11"/>
      <c r="K1616" s="11"/>
      <c r="L1616" s="11"/>
      <c r="M1616" s="11"/>
      <c r="N1616" s="11"/>
      <c r="O1616" s="11"/>
      <c r="P1616" s="11"/>
      <c r="Q1616" s="11"/>
      <c r="R1616" s="11"/>
    </row>
    <row r="1617">
      <c r="C1617" s="15"/>
      <c r="D1617" s="12"/>
      <c r="E1617" s="12"/>
      <c r="G1617" s="11"/>
      <c r="H1617" s="11"/>
      <c r="I1617" s="11"/>
      <c r="J1617" s="11"/>
      <c r="K1617" s="11"/>
      <c r="L1617" s="11"/>
      <c r="M1617" s="11"/>
      <c r="N1617" s="11"/>
      <c r="O1617" s="11"/>
      <c r="P1617" s="11"/>
      <c r="Q1617" s="11"/>
      <c r="R1617" s="11"/>
    </row>
    <row r="1618">
      <c r="C1618" s="15"/>
      <c r="D1618" s="12"/>
      <c r="E1618" s="12"/>
      <c r="G1618" s="11"/>
      <c r="H1618" s="11"/>
      <c r="I1618" s="11"/>
      <c r="J1618" s="11"/>
      <c r="K1618" s="11"/>
      <c r="L1618" s="11"/>
      <c r="M1618" s="11"/>
      <c r="N1618" s="11"/>
      <c r="O1618" s="11"/>
      <c r="P1618" s="11"/>
      <c r="Q1618" s="11"/>
      <c r="R1618" s="11"/>
    </row>
    <row r="1619">
      <c r="C1619" s="15"/>
      <c r="D1619" s="12"/>
      <c r="E1619" s="12"/>
      <c r="G1619" s="11"/>
      <c r="H1619" s="11"/>
      <c r="I1619" s="11"/>
      <c r="J1619" s="11"/>
      <c r="K1619" s="11"/>
      <c r="L1619" s="11"/>
      <c r="M1619" s="11"/>
      <c r="N1619" s="11"/>
      <c r="O1619" s="11"/>
      <c r="P1619" s="11"/>
      <c r="Q1619" s="11"/>
      <c r="R1619" s="11"/>
    </row>
    <row r="1620">
      <c r="C1620" s="15"/>
      <c r="D1620" s="12"/>
      <c r="E1620" s="12"/>
      <c r="G1620" s="11"/>
      <c r="H1620" s="11"/>
      <c r="I1620" s="11"/>
      <c r="J1620" s="11"/>
      <c r="K1620" s="11"/>
      <c r="L1620" s="11"/>
      <c r="M1620" s="11"/>
      <c r="N1620" s="11"/>
      <c r="O1620" s="11"/>
      <c r="P1620" s="11"/>
      <c r="Q1620" s="11"/>
      <c r="R1620" s="11"/>
    </row>
    <row r="1621">
      <c r="C1621" s="15"/>
      <c r="D1621" s="12"/>
      <c r="E1621" s="12"/>
      <c r="G1621" s="11"/>
      <c r="H1621" s="11"/>
      <c r="I1621" s="11"/>
      <c r="J1621" s="11"/>
      <c r="K1621" s="11"/>
      <c r="L1621" s="11"/>
      <c r="M1621" s="11"/>
      <c r="N1621" s="11"/>
      <c r="O1621" s="11"/>
      <c r="P1621" s="11"/>
      <c r="Q1621" s="11"/>
      <c r="R1621" s="11"/>
    </row>
    <row r="1622">
      <c r="C1622" s="15"/>
      <c r="D1622" s="12"/>
      <c r="E1622" s="12"/>
      <c r="G1622" s="11"/>
      <c r="H1622" s="11"/>
      <c r="I1622" s="11"/>
      <c r="J1622" s="11"/>
      <c r="K1622" s="11"/>
      <c r="L1622" s="11"/>
      <c r="M1622" s="11"/>
      <c r="N1622" s="11"/>
      <c r="O1622" s="11"/>
      <c r="P1622" s="11"/>
      <c r="Q1622" s="11"/>
      <c r="R1622" s="11"/>
    </row>
    <row r="1623">
      <c r="C1623" s="15"/>
      <c r="D1623" s="12"/>
      <c r="E1623" s="12"/>
      <c r="G1623" s="11"/>
      <c r="H1623" s="11"/>
      <c r="I1623" s="11"/>
      <c r="J1623" s="11"/>
      <c r="K1623" s="11"/>
      <c r="L1623" s="11"/>
      <c r="M1623" s="11"/>
      <c r="N1623" s="11"/>
      <c r="O1623" s="11"/>
      <c r="P1623" s="11"/>
      <c r="Q1623" s="11"/>
      <c r="R1623" s="11"/>
    </row>
    <row r="1624">
      <c r="C1624" s="15"/>
      <c r="D1624" s="12"/>
      <c r="E1624" s="12"/>
      <c r="G1624" s="11"/>
      <c r="H1624" s="11"/>
      <c r="I1624" s="11"/>
      <c r="J1624" s="11"/>
      <c r="K1624" s="11"/>
      <c r="L1624" s="11"/>
      <c r="M1624" s="11"/>
      <c r="N1624" s="11"/>
      <c r="O1624" s="11"/>
      <c r="P1624" s="11"/>
      <c r="Q1624" s="11"/>
      <c r="R1624" s="11"/>
    </row>
    <row r="1625">
      <c r="C1625" s="15"/>
      <c r="D1625" s="12"/>
      <c r="E1625" s="12"/>
      <c r="G1625" s="11"/>
      <c r="H1625" s="11"/>
      <c r="I1625" s="11"/>
      <c r="J1625" s="11"/>
      <c r="K1625" s="11"/>
      <c r="L1625" s="11"/>
      <c r="M1625" s="11"/>
      <c r="N1625" s="11"/>
      <c r="O1625" s="11"/>
      <c r="P1625" s="11"/>
      <c r="Q1625" s="11"/>
      <c r="R1625" s="11"/>
    </row>
    <row r="1626">
      <c r="C1626" s="15"/>
      <c r="D1626" s="12"/>
      <c r="E1626" s="12"/>
      <c r="G1626" s="11"/>
      <c r="H1626" s="11"/>
      <c r="I1626" s="11"/>
      <c r="J1626" s="11"/>
      <c r="K1626" s="11"/>
      <c r="L1626" s="11"/>
      <c r="M1626" s="11"/>
      <c r="N1626" s="11"/>
      <c r="O1626" s="11"/>
      <c r="P1626" s="11"/>
      <c r="Q1626" s="11"/>
      <c r="R1626" s="11"/>
    </row>
    <row r="1627">
      <c r="C1627" s="15"/>
      <c r="D1627" s="12"/>
      <c r="E1627" s="12"/>
      <c r="G1627" s="11"/>
      <c r="H1627" s="11"/>
      <c r="I1627" s="11"/>
      <c r="J1627" s="11"/>
      <c r="K1627" s="11"/>
      <c r="L1627" s="11"/>
      <c r="M1627" s="11"/>
      <c r="N1627" s="11"/>
      <c r="O1627" s="11"/>
      <c r="P1627" s="11"/>
      <c r="Q1627" s="11"/>
      <c r="R1627" s="11"/>
    </row>
    <row r="1628">
      <c r="C1628" s="15"/>
      <c r="D1628" s="12"/>
      <c r="E1628" s="12"/>
      <c r="G1628" s="11"/>
      <c r="H1628" s="11"/>
      <c r="I1628" s="11"/>
      <c r="J1628" s="11"/>
      <c r="K1628" s="11"/>
      <c r="L1628" s="11"/>
      <c r="M1628" s="11"/>
      <c r="N1628" s="11"/>
      <c r="O1628" s="11"/>
      <c r="P1628" s="11"/>
      <c r="Q1628" s="11"/>
      <c r="R1628" s="11"/>
    </row>
    <row r="1629">
      <c r="C1629" s="15"/>
      <c r="D1629" s="12"/>
      <c r="E1629" s="12"/>
      <c r="G1629" s="11"/>
      <c r="H1629" s="11"/>
      <c r="I1629" s="11"/>
      <c r="J1629" s="11"/>
      <c r="K1629" s="11"/>
      <c r="L1629" s="11"/>
      <c r="M1629" s="11"/>
      <c r="N1629" s="11"/>
      <c r="O1629" s="11"/>
      <c r="P1629" s="11"/>
      <c r="Q1629" s="11"/>
      <c r="R1629" s="11"/>
    </row>
    <row r="1630">
      <c r="C1630" s="15"/>
      <c r="D1630" s="12"/>
      <c r="E1630" s="12"/>
      <c r="G1630" s="11"/>
      <c r="H1630" s="11"/>
      <c r="I1630" s="11"/>
      <c r="J1630" s="11"/>
      <c r="K1630" s="11"/>
      <c r="L1630" s="11"/>
      <c r="M1630" s="11"/>
      <c r="N1630" s="11"/>
      <c r="O1630" s="11"/>
      <c r="P1630" s="11"/>
      <c r="Q1630" s="11"/>
      <c r="R1630" s="11"/>
    </row>
    <row r="1631">
      <c r="C1631" s="15"/>
      <c r="D1631" s="12"/>
      <c r="E1631" s="12"/>
      <c r="G1631" s="11"/>
      <c r="H1631" s="11"/>
      <c r="I1631" s="11"/>
      <c r="J1631" s="11"/>
      <c r="K1631" s="11"/>
      <c r="L1631" s="11"/>
      <c r="M1631" s="11"/>
      <c r="N1631" s="11"/>
      <c r="O1631" s="11"/>
      <c r="P1631" s="11"/>
      <c r="Q1631" s="11"/>
      <c r="R1631" s="11"/>
    </row>
    <row r="1632">
      <c r="C1632" s="15"/>
      <c r="D1632" s="12"/>
      <c r="E1632" s="12"/>
      <c r="G1632" s="11"/>
      <c r="H1632" s="11"/>
      <c r="I1632" s="11"/>
      <c r="J1632" s="11"/>
      <c r="K1632" s="11"/>
      <c r="L1632" s="11"/>
      <c r="M1632" s="11"/>
      <c r="N1632" s="11"/>
      <c r="O1632" s="11"/>
      <c r="P1632" s="11"/>
      <c r="Q1632" s="11"/>
      <c r="R1632" s="11"/>
    </row>
    <row r="1633">
      <c r="C1633" s="15"/>
      <c r="D1633" s="12"/>
      <c r="E1633" s="12"/>
      <c r="G1633" s="11"/>
      <c r="H1633" s="11"/>
      <c r="I1633" s="11"/>
      <c r="J1633" s="11"/>
      <c r="K1633" s="11"/>
      <c r="L1633" s="11"/>
      <c r="M1633" s="11"/>
      <c r="N1633" s="11"/>
      <c r="O1633" s="11"/>
      <c r="P1633" s="11"/>
      <c r="Q1633" s="11"/>
      <c r="R1633" s="11"/>
    </row>
    <row r="1634">
      <c r="C1634" s="15"/>
      <c r="D1634" s="12"/>
      <c r="E1634" s="12"/>
      <c r="G1634" s="11"/>
      <c r="H1634" s="11"/>
      <c r="I1634" s="11"/>
      <c r="J1634" s="11"/>
      <c r="K1634" s="11"/>
      <c r="L1634" s="11"/>
      <c r="M1634" s="11"/>
      <c r="N1634" s="11"/>
      <c r="O1634" s="11"/>
      <c r="P1634" s="11"/>
      <c r="Q1634" s="11"/>
      <c r="R1634" s="11"/>
    </row>
    <row r="1635">
      <c r="C1635" s="15"/>
      <c r="D1635" s="12"/>
      <c r="E1635" s="12"/>
      <c r="G1635" s="11"/>
      <c r="H1635" s="11"/>
      <c r="I1635" s="11"/>
      <c r="J1635" s="11"/>
      <c r="K1635" s="11"/>
      <c r="L1635" s="11"/>
      <c r="M1635" s="11"/>
      <c r="N1635" s="11"/>
      <c r="O1635" s="11"/>
      <c r="P1635" s="11"/>
      <c r="Q1635" s="11"/>
      <c r="R1635" s="11"/>
    </row>
    <row r="1636">
      <c r="C1636" s="15"/>
      <c r="D1636" s="12"/>
      <c r="E1636" s="12"/>
      <c r="G1636" s="11"/>
      <c r="H1636" s="11"/>
      <c r="I1636" s="11"/>
      <c r="J1636" s="11"/>
      <c r="K1636" s="11"/>
      <c r="L1636" s="11"/>
      <c r="M1636" s="11"/>
      <c r="N1636" s="11"/>
      <c r="O1636" s="11"/>
      <c r="P1636" s="11"/>
      <c r="Q1636" s="11"/>
      <c r="R1636" s="11"/>
    </row>
    <row r="1637">
      <c r="C1637" s="15"/>
      <c r="D1637" s="12"/>
      <c r="E1637" s="12"/>
      <c r="G1637" s="11"/>
      <c r="H1637" s="11"/>
      <c r="I1637" s="11"/>
      <c r="J1637" s="11"/>
      <c r="K1637" s="11"/>
      <c r="L1637" s="11"/>
      <c r="M1637" s="11"/>
      <c r="N1637" s="11"/>
      <c r="O1637" s="11"/>
      <c r="P1637" s="11"/>
      <c r="Q1637" s="11"/>
      <c r="R1637" s="11"/>
    </row>
    <row r="1638">
      <c r="C1638" s="15"/>
      <c r="D1638" s="12"/>
      <c r="E1638" s="12"/>
      <c r="G1638" s="11"/>
      <c r="H1638" s="11"/>
      <c r="I1638" s="11"/>
      <c r="J1638" s="11"/>
      <c r="K1638" s="11"/>
      <c r="L1638" s="11"/>
      <c r="M1638" s="11"/>
      <c r="N1638" s="11"/>
      <c r="O1638" s="11"/>
      <c r="P1638" s="11"/>
      <c r="Q1638" s="11"/>
      <c r="R1638" s="11"/>
    </row>
    <row r="1639">
      <c r="C1639" s="15"/>
      <c r="D1639" s="12"/>
      <c r="E1639" s="12"/>
      <c r="G1639" s="11"/>
      <c r="H1639" s="11"/>
      <c r="I1639" s="11"/>
      <c r="J1639" s="11"/>
      <c r="K1639" s="11"/>
      <c r="L1639" s="11"/>
      <c r="M1639" s="11"/>
      <c r="N1639" s="11"/>
      <c r="O1639" s="11"/>
      <c r="P1639" s="11"/>
      <c r="Q1639" s="11"/>
      <c r="R1639" s="11"/>
    </row>
    <row r="1640">
      <c r="C1640" s="15"/>
      <c r="D1640" s="12"/>
      <c r="E1640" s="12"/>
      <c r="G1640" s="11"/>
      <c r="H1640" s="11"/>
      <c r="I1640" s="11"/>
      <c r="J1640" s="11"/>
      <c r="K1640" s="11"/>
      <c r="L1640" s="11"/>
      <c r="M1640" s="11"/>
      <c r="N1640" s="11"/>
      <c r="O1640" s="11"/>
      <c r="P1640" s="11"/>
      <c r="Q1640" s="11"/>
      <c r="R1640" s="11"/>
    </row>
    <row r="1641">
      <c r="C1641" s="15"/>
      <c r="D1641" s="12"/>
      <c r="E1641" s="12"/>
      <c r="G1641" s="11"/>
      <c r="H1641" s="11"/>
      <c r="I1641" s="11"/>
      <c r="J1641" s="11"/>
      <c r="K1641" s="11"/>
      <c r="L1641" s="11"/>
      <c r="M1641" s="11"/>
      <c r="N1641" s="11"/>
      <c r="O1641" s="11"/>
      <c r="P1641" s="11"/>
      <c r="Q1641" s="11"/>
      <c r="R1641" s="11"/>
    </row>
    <row r="1642">
      <c r="C1642" s="15"/>
      <c r="D1642" s="12"/>
      <c r="E1642" s="12"/>
      <c r="G1642" s="11"/>
      <c r="H1642" s="11"/>
      <c r="I1642" s="11"/>
      <c r="J1642" s="11"/>
      <c r="K1642" s="11"/>
      <c r="L1642" s="11"/>
      <c r="M1642" s="11"/>
      <c r="N1642" s="11"/>
      <c r="O1642" s="11"/>
      <c r="P1642" s="11"/>
      <c r="Q1642" s="11"/>
      <c r="R1642" s="11"/>
    </row>
    <row r="1643">
      <c r="C1643" s="15"/>
      <c r="D1643" s="12"/>
      <c r="E1643" s="12"/>
      <c r="G1643" s="11"/>
      <c r="H1643" s="11"/>
      <c r="I1643" s="11"/>
      <c r="J1643" s="11"/>
      <c r="K1643" s="11"/>
      <c r="L1643" s="11"/>
      <c r="M1643" s="11"/>
      <c r="N1643" s="11"/>
      <c r="O1643" s="11"/>
      <c r="P1643" s="11"/>
      <c r="Q1643" s="11"/>
      <c r="R1643" s="11"/>
    </row>
    <row r="1644">
      <c r="C1644" s="15"/>
      <c r="D1644" s="12"/>
      <c r="E1644" s="12"/>
      <c r="G1644" s="11"/>
      <c r="H1644" s="11"/>
      <c r="I1644" s="11"/>
      <c r="J1644" s="11"/>
      <c r="K1644" s="11"/>
      <c r="L1644" s="11"/>
      <c r="M1644" s="11"/>
      <c r="N1644" s="11"/>
      <c r="O1644" s="11"/>
      <c r="P1644" s="11"/>
      <c r="Q1644" s="11"/>
      <c r="R1644" s="11"/>
    </row>
    <row r="1645">
      <c r="C1645" s="15"/>
      <c r="D1645" s="12"/>
      <c r="E1645" s="12"/>
      <c r="G1645" s="11"/>
      <c r="H1645" s="11"/>
      <c r="I1645" s="11"/>
      <c r="J1645" s="11"/>
      <c r="K1645" s="11"/>
      <c r="L1645" s="11"/>
      <c r="M1645" s="11"/>
      <c r="N1645" s="11"/>
      <c r="O1645" s="11"/>
      <c r="P1645" s="11"/>
      <c r="Q1645" s="11"/>
      <c r="R1645" s="11"/>
    </row>
    <row r="1646">
      <c r="C1646" s="15"/>
      <c r="D1646" s="12"/>
      <c r="E1646" s="12"/>
      <c r="G1646" s="11"/>
      <c r="H1646" s="11"/>
      <c r="I1646" s="11"/>
      <c r="J1646" s="11"/>
      <c r="K1646" s="11"/>
      <c r="L1646" s="11"/>
      <c r="M1646" s="11"/>
      <c r="N1646" s="11"/>
      <c r="O1646" s="11"/>
      <c r="P1646" s="11"/>
      <c r="Q1646" s="11"/>
      <c r="R1646" s="11"/>
    </row>
    <row r="1647">
      <c r="C1647" s="15"/>
      <c r="D1647" s="12"/>
      <c r="E1647" s="12"/>
      <c r="G1647" s="11"/>
      <c r="H1647" s="11"/>
      <c r="I1647" s="11"/>
      <c r="J1647" s="11"/>
      <c r="K1647" s="11"/>
      <c r="L1647" s="11"/>
      <c r="M1647" s="11"/>
      <c r="N1647" s="11"/>
      <c r="O1647" s="11"/>
      <c r="P1647" s="11"/>
      <c r="Q1647" s="11"/>
      <c r="R1647" s="11"/>
    </row>
    <row r="1648">
      <c r="C1648" s="15"/>
      <c r="D1648" s="12"/>
      <c r="E1648" s="12"/>
      <c r="G1648" s="11"/>
      <c r="H1648" s="11"/>
      <c r="I1648" s="11"/>
      <c r="J1648" s="11"/>
      <c r="K1648" s="11"/>
      <c r="L1648" s="11"/>
      <c r="M1648" s="11"/>
      <c r="N1648" s="11"/>
      <c r="O1648" s="11"/>
      <c r="P1648" s="11"/>
      <c r="Q1648" s="11"/>
      <c r="R1648" s="11"/>
    </row>
    <row r="1649">
      <c r="C1649" s="15"/>
      <c r="D1649" s="12"/>
      <c r="E1649" s="12"/>
      <c r="G1649" s="11"/>
      <c r="H1649" s="11"/>
      <c r="I1649" s="11"/>
      <c r="J1649" s="11"/>
      <c r="K1649" s="11"/>
      <c r="L1649" s="11"/>
      <c r="M1649" s="11"/>
      <c r="N1649" s="11"/>
      <c r="O1649" s="11"/>
      <c r="P1649" s="11"/>
      <c r="Q1649" s="11"/>
      <c r="R1649" s="11"/>
    </row>
    <row r="1650">
      <c r="C1650" s="15"/>
      <c r="D1650" s="12"/>
      <c r="E1650" s="12"/>
      <c r="G1650" s="11"/>
      <c r="H1650" s="11"/>
      <c r="I1650" s="11"/>
      <c r="J1650" s="11"/>
      <c r="K1650" s="11"/>
      <c r="L1650" s="11"/>
      <c r="M1650" s="11"/>
      <c r="N1650" s="11"/>
      <c r="O1650" s="11"/>
      <c r="P1650" s="11"/>
      <c r="Q1650" s="11"/>
      <c r="R1650" s="11"/>
    </row>
    <row r="1651">
      <c r="C1651" s="15"/>
      <c r="D1651" s="12"/>
      <c r="E1651" s="12"/>
      <c r="G1651" s="11"/>
      <c r="H1651" s="11"/>
      <c r="I1651" s="11"/>
      <c r="J1651" s="11"/>
      <c r="K1651" s="11"/>
      <c r="L1651" s="11"/>
      <c r="M1651" s="11"/>
      <c r="N1651" s="11"/>
      <c r="O1651" s="11"/>
      <c r="P1651" s="11"/>
      <c r="Q1651" s="11"/>
      <c r="R1651" s="11"/>
    </row>
    <row r="1652">
      <c r="C1652" s="15"/>
      <c r="D1652" s="12"/>
      <c r="E1652" s="12"/>
      <c r="G1652" s="11"/>
      <c r="H1652" s="11"/>
      <c r="I1652" s="11"/>
      <c r="J1652" s="11"/>
      <c r="K1652" s="11"/>
      <c r="L1652" s="11"/>
      <c r="M1652" s="11"/>
      <c r="N1652" s="11"/>
      <c r="O1652" s="11"/>
      <c r="P1652" s="11"/>
      <c r="Q1652" s="11"/>
      <c r="R1652" s="11"/>
    </row>
    <row r="1653">
      <c r="C1653" s="15"/>
      <c r="D1653" s="12"/>
      <c r="E1653" s="12"/>
      <c r="G1653" s="11"/>
      <c r="H1653" s="11"/>
      <c r="I1653" s="11"/>
      <c r="J1653" s="11"/>
      <c r="K1653" s="11"/>
      <c r="L1653" s="11"/>
      <c r="M1653" s="11"/>
      <c r="N1653" s="11"/>
      <c r="O1653" s="11"/>
      <c r="P1653" s="11"/>
      <c r="Q1653" s="11"/>
      <c r="R1653" s="11"/>
    </row>
    <row r="1654">
      <c r="C1654" s="15"/>
      <c r="D1654" s="12"/>
      <c r="E1654" s="12"/>
      <c r="G1654" s="11"/>
      <c r="H1654" s="11"/>
      <c r="I1654" s="11"/>
      <c r="J1654" s="11"/>
      <c r="K1654" s="11"/>
      <c r="L1654" s="11"/>
      <c r="M1654" s="11"/>
      <c r="N1654" s="11"/>
      <c r="O1654" s="11"/>
      <c r="P1654" s="11"/>
      <c r="Q1654" s="11"/>
      <c r="R1654" s="11"/>
    </row>
    <row r="1655">
      <c r="C1655" s="15"/>
      <c r="D1655" s="12"/>
      <c r="E1655" s="12"/>
      <c r="G1655" s="11"/>
      <c r="H1655" s="11"/>
      <c r="I1655" s="11"/>
      <c r="J1655" s="11"/>
      <c r="K1655" s="11"/>
      <c r="L1655" s="11"/>
      <c r="M1655" s="11"/>
      <c r="N1655" s="11"/>
      <c r="O1655" s="11"/>
      <c r="P1655" s="11"/>
      <c r="Q1655" s="11"/>
      <c r="R1655" s="11"/>
    </row>
    <row r="1656">
      <c r="C1656" s="15"/>
      <c r="D1656" s="12"/>
      <c r="E1656" s="12"/>
      <c r="G1656" s="11"/>
      <c r="H1656" s="11"/>
      <c r="I1656" s="11"/>
      <c r="J1656" s="11"/>
      <c r="K1656" s="11"/>
      <c r="L1656" s="11"/>
      <c r="M1656" s="11"/>
      <c r="N1656" s="11"/>
      <c r="O1656" s="11"/>
      <c r="P1656" s="11"/>
      <c r="Q1656" s="11"/>
      <c r="R1656" s="11"/>
    </row>
    <row r="1657">
      <c r="C1657" s="15"/>
      <c r="D1657" s="12"/>
      <c r="E1657" s="12"/>
      <c r="G1657" s="11"/>
      <c r="H1657" s="11"/>
      <c r="I1657" s="11"/>
      <c r="J1657" s="11"/>
      <c r="K1657" s="11"/>
      <c r="L1657" s="11"/>
      <c r="M1657" s="11"/>
      <c r="N1657" s="11"/>
      <c r="O1657" s="11"/>
      <c r="P1657" s="11"/>
      <c r="Q1657" s="11"/>
      <c r="R1657" s="11"/>
    </row>
    <row r="1658">
      <c r="C1658" s="15"/>
      <c r="D1658" s="12"/>
      <c r="E1658" s="12"/>
      <c r="G1658" s="11"/>
      <c r="H1658" s="11"/>
      <c r="I1658" s="11"/>
      <c r="J1658" s="11"/>
      <c r="K1658" s="11"/>
      <c r="L1658" s="11"/>
      <c r="M1658" s="11"/>
      <c r="N1658" s="11"/>
      <c r="O1658" s="11"/>
      <c r="P1658" s="11"/>
      <c r="Q1658" s="11"/>
      <c r="R1658" s="11"/>
    </row>
    <row r="1659">
      <c r="C1659" s="15"/>
      <c r="D1659" s="12"/>
      <c r="E1659" s="12"/>
      <c r="G1659" s="11"/>
      <c r="H1659" s="11"/>
      <c r="I1659" s="11"/>
      <c r="J1659" s="11"/>
      <c r="K1659" s="11"/>
      <c r="L1659" s="11"/>
      <c r="M1659" s="11"/>
      <c r="N1659" s="11"/>
      <c r="O1659" s="11"/>
      <c r="P1659" s="11"/>
      <c r="Q1659" s="11"/>
      <c r="R1659" s="11"/>
    </row>
    <row r="1660">
      <c r="C1660" s="15"/>
      <c r="D1660" s="12"/>
      <c r="E1660" s="12"/>
      <c r="G1660" s="11"/>
      <c r="H1660" s="11"/>
      <c r="I1660" s="11"/>
      <c r="J1660" s="11"/>
      <c r="K1660" s="11"/>
      <c r="L1660" s="11"/>
      <c r="M1660" s="11"/>
      <c r="N1660" s="11"/>
      <c r="O1660" s="11"/>
      <c r="P1660" s="11"/>
      <c r="Q1660" s="11"/>
      <c r="R1660" s="11"/>
    </row>
    <row r="1661">
      <c r="C1661" s="15"/>
      <c r="D1661" s="12"/>
      <c r="E1661" s="12"/>
      <c r="G1661" s="11"/>
      <c r="H1661" s="11"/>
      <c r="I1661" s="11"/>
      <c r="J1661" s="11"/>
      <c r="K1661" s="11"/>
      <c r="L1661" s="11"/>
      <c r="M1661" s="11"/>
      <c r="N1661" s="11"/>
      <c r="O1661" s="11"/>
      <c r="P1661" s="11"/>
      <c r="Q1661" s="11"/>
      <c r="R1661" s="11"/>
    </row>
    <row r="1662">
      <c r="C1662" s="15"/>
      <c r="D1662" s="12"/>
      <c r="E1662" s="12"/>
      <c r="G1662" s="11"/>
      <c r="H1662" s="11"/>
      <c r="I1662" s="11"/>
      <c r="J1662" s="11"/>
      <c r="K1662" s="11"/>
      <c r="L1662" s="11"/>
      <c r="M1662" s="11"/>
      <c r="N1662" s="11"/>
      <c r="O1662" s="11"/>
      <c r="P1662" s="11"/>
      <c r="Q1662" s="11"/>
      <c r="R1662" s="11"/>
    </row>
    <row r="1663">
      <c r="C1663" s="15"/>
      <c r="D1663" s="12"/>
      <c r="E1663" s="12"/>
      <c r="G1663" s="11"/>
      <c r="H1663" s="11"/>
      <c r="I1663" s="11"/>
      <c r="J1663" s="11"/>
      <c r="K1663" s="11"/>
      <c r="L1663" s="11"/>
      <c r="M1663" s="11"/>
      <c r="N1663" s="11"/>
      <c r="O1663" s="11"/>
      <c r="P1663" s="11"/>
      <c r="Q1663" s="11"/>
      <c r="R1663" s="11"/>
    </row>
  </sheetData>
  <conditionalFormatting sqref="C1:C1663">
    <cfRule type="containsText" dxfId="0" priority="1" operator="containsText" text="KAS">
      <formula>NOT(ISERROR(SEARCH(("KAS"),(C1))))</formula>
    </cfRule>
  </conditionalFormatting>
  <conditionalFormatting sqref="C1:C1663">
    <cfRule type="containsText" dxfId="1" priority="2" operator="containsText" text="BIAYA">
      <formula>NOT(ISERROR(SEARCH(("BIAYA"),(C1))))</formula>
    </cfRule>
  </conditionalFormatting>
  <conditionalFormatting sqref="C1:C1663">
    <cfRule type="beginsWith" dxfId="2" priority="3" operator="beginsWith" text="OMZET">
      <formula>LEFT((C1),LEN("OMZET"))=("OMZET")</formula>
    </cfRule>
  </conditionalFormatting>
  <conditionalFormatting sqref="C1:C1663">
    <cfRule type="containsText" dxfId="3" priority="4" operator="containsText" text="INVESTOR">
      <formula>NOT(ISERROR(SEARCH(("INVESTOR"),(C1))))</formula>
    </cfRule>
  </conditionalFormatting>
  <conditionalFormatting sqref="C1:C1663">
    <cfRule type="containsText" dxfId="4" priority="5" operator="containsText" text="LABA">
      <formula>NOT(ISERROR(SEARCH(("LABA"),(C1))))</formula>
    </cfRule>
  </conditionalFormatting>
  <conditionalFormatting sqref="C1:C1663">
    <cfRule type="containsText" dxfId="5" priority="6" operator="containsText" text="SUPPLY">
      <formula>NOT(ISERROR(SEARCH(("SUPPLY"),(C1))))</formula>
    </cfRule>
  </conditionalFormatting>
  <conditionalFormatting sqref="C1:C1663">
    <cfRule type="containsText" dxfId="4" priority="7" operator="containsText" text="KOMISI">
      <formula>NOT(ISERROR(SEARCH(("KOMISI"),(C1))))</formula>
    </cfRule>
  </conditionalFormatting>
  <conditionalFormatting sqref="C1:C1663">
    <cfRule type="containsText" dxfId="0" priority="8" operator="containsText" text="TABUNGAN">
      <formula>NOT(ISERROR(SEARCH(("TABUNGAN"),(C1))))</formula>
    </cfRule>
  </conditionalFormatting>
  <dataValidations>
    <dataValidation type="list" allowBlank="1" sqref="C2:C1663">
      <formula1>"KAS,BIAYA,OMZET,OMZET-TOKO,OMZET-ANWAR,OMZET-RIZAL,INVESTOR,SUBSIDI,LUNAS,SUPPLY,LABA,KOMISI,TABUNGAN,HUTANG,PIUTANG,PRIBADI-A,PRIBADI-S"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hidden="1" min="1" max="1" width="12.63"/>
    <col customWidth="1" min="3" max="3" width="15.13"/>
    <col customWidth="1" min="6" max="6" width="48.25"/>
    <col customWidth="1" min="7" max="7" width="13.63"/>
    <col customWidth="1" min="8" max="8" width="18.75"/>
    <col customWidth="1" min="9" max="9" width="16.38"/>
    <col customWidth="1" min="10" max="11" width="13.0"/>
    <col customWidth="1" min="12" max="12" width="14.88"/>
    <col customWidth="1" min="13" max="13" width="12.38"/>
    <col customWidth="1" min="14" max="14" width="17.38"/>
    <col customWidth="1" min="15" max="15" width="14.75"/>
    <col customWidth="1" min="16" max="16" width="15.0"/>
    <col customWidth="1" min="17" max="17" width="17.0"/>
    <col customWidth="1" min="18" max="18" width="18.63"/>
    <col customWidth="1" min="19" max="19" width="3.7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1953</v>
      </c>
      <c r="M1" s="5" t="s">
        <v>11</v>
      </c>
      <c r="N1" s="6" t="s">
        <v>1954</v>
      </c>
      <c r="O1" s="6" t="s">
        <v>12</v>
      </c>
      <c r="P1" s="6" t="s">
        <v>13</v>
      </c>
      <c r="Q1" s="7" t="s">
        <v>14</v>
      </c>
      <c r="R1" s="7" t="s">
        <v>5069</v>
      </c>
    </row>
    <row r="2">
      <c r="A2" s="1" t="s">
        <v>5633</v>
      </c>
      <c r="B2" s="8">
        <v>45690.0</v>
      </c>
      <c r="C2" s="1" t="s">
        <v>16</v>
      </c>
      <c r="D2" s="11">
        <v>1899067.0</v>
      </c>
      <c r="E2" s="10"/>
      <c r="F2" s="1" t="s">
        <v>5634</v>
      </c>
      <c r="G2" s="11">
        <f t="shared" ref="G2:G17" si="1">IF(OR(C2="OMZET", C2="PIUTANG"), IF(ROW()=2, D2, G1+D2), IF(ROW()=2, 0, G1))</f>
        <v>0</v>
      </c>
      <c r="H2" s="11">
        <f t="shared" ref="H2:H208" si="2">IF(ROW()=2, 0, IF(OR(C2="BIAYA", C2="TABUNGAN"), H1+E2, H1))
</f>
        <v>0</v>
      </c>
      <c r="I2" s="11">
        <f t="shared" ref="I2:I17" si="3">IF(ROW()=2, 0, IF(OR(C2="SUPPLY", C2="HUTANG"), I1+E2, I1))</f>
        <v>0</v>
      </c>
      <c r="J2" s="11">
        <f t="shared" ref="J2:J17" si="4"> IF(ROW()=2, D2 - E2, J1 + D2 - E2)</f>
        <v>1899067</v>
      </c>
      <c r="K2" s="11">
        <f t="shared" ref="K2:K208" si="5">G2 - (H2 + I2)</f>
        <v>0</v>
      </c>
      <c r="L2" s="11">
        <f t="shared" ref="L2:L208" si="6">IF(C2="PRIBADI-A", IF(ROW()=2, IF(D2, -D2, E2), IF(D2, L1-D2, L1+E2)), IF(ROW()=2, 0, L1))</f>
        <v>0</v>
      </c>
      <c r="M2" s="11">
        <f t="shared" ref="M2:M17" si="7">IF(C2="PRIBADI-S", IF(ROW()=2, IF(D2, -D2, E2), IF(D2, M1-D2, M1+E2)), IF(ROW()=2, 0, M1))</f>
        <v>0</v>
      </c>
      <c r="N2" s="11">
        <f t="shared" ref="N2:N17" si="8">(K2/3)-L2</f>
        <v>0</v>
      </c>
      <c r="O2" s="11">
        <f t="shared" ref="O2:O17" si="9">(K2/3)-M2</f>
        <v>0</v>
      </c>
      <c r="P2" s="11">
        <f t="shared" ref="P2:P17" si="10">K2/3</f>
        <v>0</v>
      </c>
      <c r="Q2" s="11">
        <f t="shared" ref="Q2:Q17" si="11">IF(F2="Kasbon Cahaya", IF(ROW()=2, IF(D2, -D2, E2), IF(D2, Q1-D2, Q1+E2)), IF(ROW()=2, 0, Q1))</f>
        <v>0</v>
      </c>
      <c r="R2" s="11">
        <f t="shared" ref="R2:R208" si="12">IF(F2="Kasbon Bang Rizal", IF(ROW()=2, IF(D2, -D2, E2), IF(D2, R1-D2, R1+E2)), IF(ROW()=2, 0, R1))</f>
        <v>0</v>
      </c>
    </row>
    <row r="3">
      <c r="A3" s="1" t="s">
        <v>5635</v>
      </c>
      <c r="B3" s="8">
        <v>45689.0</v>
      </c>
      <c r="C3" s="1" t="s">
        <v>6</v>
      </c>
      <c r="D3" s="10">
        <v>295000.0</v>
      </c>
      <c r="E3" s="12"/>
      <c r="F3" s="1" t="s">
        <v>5636</v>
      </c>
      <c r="G3" s="11">
        <f t="shared" si="1"/>
        <v>295000</v>
      </c>
      <c r="H3" s="11">
        <f t="shared" si="2"/>
        <v>0</v>
      </c>
      <c r="I3" s="11">
        <f t="shared" si="3"/>
        <v>0</v>
      </c>
      <c r="J3" s="11">
        <f t="shared" si="4"/>
        <v>2194067</v>
      </c>
      <c r="K3" s="11">
        <f t="shared" si="5"/>
        <v>295000</v>
      </c>
      <c r="L3" s="11">
        <f t="shared" si="6"/>
        <v>0</v>
      </c>
      <c r="M3" s="11">
        <f t="shared" si="7"/>
        <v>0</v>
      </c>
      <c r="N3" s="11">
        <f t="shared" si="8"/>
        <v>98333.33333</v>
      </c>
      <c r="O3" s="11">
        <f t="shared" si="9"/>
        <v>98333.33333</v>
      </c>
      <c r="P3" s="11">
        <f t="shared" si="10"/>
        <v>98333.33333</v>
      </c>
      <c r="Q3" s="11">
        <f t="shared" si="11"/>
        <v>0</v>
      </c>
      <c r="R3" s="11">
        <f t="shared" si="12"/>
        <v>0</v>
      </c>
    </row>
    <row r="4">
      <c r="A4" s="1" t="s">
        <v>5637</v>
      </c>
      <c r="B4" s="8">
        <v>45691.0</v>
      </c>
      <c r="C4" s="1" t="s">
        <v>19</v>
      </c>
      <c r="D4" s="12"/>
      <c r="E4" s="10">
        <v>100000.0</v>
      </c>
      <c r="F4" s="1" t="s">
        <v>5638</v>
      </c>
      <c r="G4" s="11">
        <f t="shared" si="1"/>
        <v>295000</v>
      </c>
      <c r="H4" s="11">
        <f t="shared" si="2"/>
        <v>0</v>
      </c>
      <c r="I4" s="11">
        <f t="shared" si="3"/>
        <v>0</v>
      </c>
      <c r="J4" s="11">
        <f t="shared" si="4"/>
        <v>2094067</v>
      </c>
      <c r="K4" s="11">
        <f t="shared" si="5"/>
        <v>295000</v>
      </c>
      <c r="L4" s="11">
        <f t="shared" si="6"/>
        <v>0</v>
      </c>
      <c r="M4" s="11">
        <f t="shared" si="7"/>
        <v>0</v>
      </c>
      <c r="N4" s="11">
        <f t="shared" si="8"/>
        <v>98333.33333</v>
      </c>
      <c r="O4" s="11">
        <f t="shared" si="9"/>
        <v>98333.33333</v>
      </c>
      <c r="P4" s="11">
        <f t="shared" si="10"/>
        <v>98333.33333</v>
      </c>
      <c r="Q4" s="11">
        <f t="shared" si="11"/>
        <v>0</v>
      </c>
      <c r="R4" s="11">
        <f t="shared" si="12"/>
        <v>0</v>
      </c>
    </row>
    <row r="5">
      <c r="A5" s="1" t="s">
        <v>5639</v>
      </c>
      <c r="B5" s="8">
        <v>45692.0</v>
      </c>
      <c r="C5" s="1" t="s">
        <v>25</v>
      </c>
      <c r="D5" s="12"/>
      <c r="E5" s="10">
        <v>307000.0</v>
      </c>
      <c r="F5" s="1" t="s">
        <v>5640</v>
      </c>
      <c r="G5" s="11">
        <f t="shared" si="1"/>
        <v>295000</v>
      </c>
      <c r="H5" s="11">
        <f t="shared" si="2"/>
        <v>307000</v>
      </c>
      <c r="I5" s="11">
        <f t="shared" si="3"/>
        <v>0</v>
      </c>
      <c r="J5" s="11">
        <f t="shared" si="4"/>
        <v>1787067</v>
      </c>
      <c r="K5" s="11">
        <f t="shared" si="5"/>
        <v>-12000</v>
      </c>
      <c r="L5" s="11">
        <f t="shared" si="6"/>
        <v>0</v>
      </c>
      <c r="M5" s="11">
        <f t="shared" si="7"/>
        <v>0</v>
      </c>
      <c r="N5" s="11">
        <f t="shared" si="8"/>
        <v>-4000</v>
      </c>
      <c r="O5" s="11">
        <f t="shared" si="9"/>
        <v>-4000</v>
      </c>
      <c r="P5" s="11">
        <f t="shared" si="10"/>
        <v>-4000</v>
      </c>
      <c r="Q5" s="11">
        <f t="shared" si="11"/>
        <v>0</v>
      </c>
      <c r="R5" s="11">
        <f t="shared" si="12"/>
        <v>0</v>
      </c>
    </row>
    <row r="6">
      <c r="A6" s="1" t="s">
        <v>5641</v>
      </c>
      <c r="B6" s="8">
        <v>45692.0</v>
      </c>
      <c r="C6" s="1" t="s">
        <v>25</v>
      </c>
      <c r="E6" s="10">
        <v>605000.0</v>
      </c>
      <c r="F6" s="1" t="s">
        <v>53</v>
      </c>
      <c r="G6" s="11">
        <f t="shared" si="1"/>
        <v>295000</v>
      </c>
      <c r="H6" s="11">
        <f t="shared" si="2"/>
        <v>912000</v>
      </c>
      <c r="I6" s="11">
        <f t="shared" si="3"/>
        <v>0</v>
      </c>
      <c r="J6" s="11">
        <f t="shared" si="4"/>
        <v>1182067</v>
      </c>
      <c r="K6" s="11">
        <f t="shared" si="5"/>
        <v>-617000</v>
      </c>
      <c r="L6" s="11">
        <f t="shared" si="6"/>
        <v>0</v>
      </c>
      <c r="M6" s="11">
        <f t="shared" si="7"/>
        <v>0</v>
      </c>
      <c r="N6" s="11">
        <f t="shared" si="8"/>
        <v>-205666.6667</v>
      </c>
      <c r="O6" s="11">
        <f t="shared" si="9"/>
        <v>-205666.6667</v>
      </c>
      <c r="P6" s="11">
        <f t="shared" si="10"/>
        <v>-205666.6667</v>
      </c>
      <c r="Q6" s="11">
        <f t="shared" si="11"/>
        <v>605000</v>
      </c>
      <c r="R6" s="11">
        <f t="shared" si="12"/>
        <v>0</v>
      </c>
    </row>
    <row r="7">
      <c r="A7" s="1" t="s">
        <v>5642</v>
      </c>
      <c r="B7" s="8">
        <v>45692.0</v>
      </c>
      <c r="C7" s="1" t="s">
        <v>6</v>
      </c>
      <c r="D7" s="10">
        <v>545000.0</v>
      </c>
      <c r="E7" s="12"/>
      <c r="F7" s="1" t="s">
        <v>5643</v>
      </c>
      <c r="G7" s="11">
        <f t="shared" si="1"/>
        <v>840000</v>
      </c>
      <c r="H7" s="11">
        <f t="shared" si="2"/>
        <v>912000</v>
      </c>
      <c r="I7" s="11">
        <f t="shared" si="3"/>
        <v>0</v>
      </c>
      <c r="J7" s="11">
        <f t="shared" si="4"/>
        <v>1727067</v>
      </c>
      <c r="K7" s="11">
        <f t="shared" si="5"/>
        <v>-72000</v>
      </c>
      <c r="L7" s="11">
        <f t="shared" si="6"/>
        <v>0</v>
      </c>
      <c r="M7" s="11">
        <f t="shared" si="7"/>
        <v>0</v>
      </c>
      <c r="N7" s="11">
        <f t="shared" si="8"/>
        <v>-24000</v>
      </c>
      <c r="O7" s="11">
        <f t="shared" si="9"/>
        <v>-24000</v>
      </c>
      <c r="P7" s="11">
        <f t="shared" si="10"/>
        <v>-24000</v>
      </c>
      <c r="Q7" s="11">
        <f t="shared" si="11"/>
        <v>605000</v>
      </c>
      <c r="R7" s="11">
        <f t="shared" si="12"/>
        <v>0</v>
      </c>
    </row>
    <row r="8">
      <c r="A8" s="1" t="s">
        <v>5644</v>
      </c>
      <c r="B8" s="8">
        <v>45693.0</v>
      </c>
      <c r="C8" s="1" t="s">
        <v>22</v>
      </c>
      <c r="D8" s="12"/>
      <c r="E8" s="10">
        <v>800000.0</v>
      </c>
      <c r="F8" s="1" t="s">
        <v>30</v>
      </c>
      <c r="G8" s="11">
        <f t="shared" si="1"/>
        <v>840000</v>
      </c>
      <c r="H8" s="11">
        <f t="shared" si="2"/>
        <v>912000</v>
      </c>
      <c r="I8" s="11">
        <f t="shared" si="3"/>
        <v>0</v>
      </c>
      <c r="J8" s="11">
        <f t="shared" si="4"/>
        <v>927067</v>
      </c>
      <c r="K8" s="11">
        <f t="shared" si="5"/>
        <v>-72000</v>
      </c>
      <c r="L8" s="11">
        <f t="shared" si="6"/>
        <v>0</v>
      </c>
      <c r="M8" s="11">
        <f t="shared" si="7"/>
        <v>800000</v>
      </c>
      <c r="N8" s="11">
        <f t="shared" si="8"/>
        <v>-24000</v>
      </c>
      <c r="O8" s="11">
        <f t="shared" si="9"/>
        <v>-824000</v>
      </c>
      <c r="P8" s="11">
        <f t="shared" si="10"/>
        <v>-24000</v>
      </c>
      <c r="Q8" s="11">
        <f t="shared" si="11"/>
        <v>605000</v>
      </c>
      <c r="R8" s="11">
        <f t="shared" si="12"/>
        <v>0</v>
      </c>
    </row>
    <row r="9">
      <c r="A9" s="1" t="s">
        <v>5645</v>
      </c>
      <c r="B9" s="8">
        <v>45693.0</v>
      </c>
      <c r="C9" s="1" t="s">
        <v>25</v>
      </c>
      <c r="D9" s="12"/>
      <c r="E9" s="10">
        <v>50000.0</v>
      </c>
      <c r="F9" s="1" t="s">
        <v>53</v>
      </c>
      <c r="G9" s="11">
        <f t="shared" si="1"/>
        <v>840000</v>
      </c>
      <c r="H9" s="11">
        <f t="shared" si="2"/>
        <v>962000</v>
      </c>
      <c r="I9" s="11">
        <f t="shared" si="3"/>
        <v>0</v>
      </c>
      <c r="J9" s="11">
        <f t="shared" si="4"/>
        <v>877067</v>
      </c>
      <c r="K9" s="11">
        <f t="shared" si="5"/>
        <v>-122000</v>
      </c>
      <c r="L9" s="11">
        <f t="shared" si="6"/>
        <v>0</v>
      </c>
      <c r="M9" s="11">
        <f t="shared" si="7"/>
        <v>800000</v>
      </c>
      <c r="N9" s="11">
        <f t="shared" si="8"/>
        <v>-40666.66667</v>
      </c>
      <c r="O9" s="11">
        <f t="shared" si="9"/>
        <v>-840666.6667</v>
      </c>
      <c r="P9" s="11">
        <f t="shared" si="10"/>
        <v>-40666.66667</v>
      </c>
      <c r="Q9" s="11">
        <f t="shared" si="11"/>
        <v>655000</v>
      </c>
      <c r="R9" s="11">
        <f t="shared" si="12"/>
        <v>0</v>
      </c>
    </row>
    <row r="10">
      <c r="A10" s="1" t="s">
        <v>5646</v>
      </c>
      <c r="B10" s="8">
        <v>45693.0</v>
      </c>
      <c r="C10" s="1" t="s">
        <v>6</v>
      </c>
      <c r="D10" s="10">
        <v>470000.0</v>
      </c>
      <c r="E10" s="12"/>
      <c r="F10" s="1" t="s">
        <v>5647</v>
      </c>
      <c r="G10" s="11">
        <f t="shared" si="1"/>
        <v>1310000</v>
      </c>
      <c r="H10" s="11">
        <f t="shared" si="2"/>
        <v>962000</v>
      </c>
      <c r="I10" s="11">
        <f t="shared" si="3"/>
        <v>0</v>
      </c>
      <c r="J10" s="11">
        <f t="shared" si="4"/>
        <v>1347067</v>
      </c>
      <c r="K10" s="11">
        <f t="shared" si="5"/>
        <v>348000</v>
      </c>
      <c r="L10" s="11">
        <f t="shared" si="6"/>
        <v>0</v>
      </c>
      <c r="M10" s="11">
        <f t="shared" si="7"/>
        <v>800000</v>
      </c>
      <c r="N10" s="11">
        <f t="shared" si="8"/>
        <v>116000</v>
      </c>
      <c r="O10" s="11">
        <f t="shared" si="9"/>
        <v>-684000</v>
      </c>
      <c r="P10" s="11">
        <f t="shared" si="10"/>
        <v>116000</v>
      </c>
      <c r="Q10" s="11">
        <f t="shared" si="11"/>
        <v>655000</v>
      </c>
      <c r="R10" s="11">
        <f t="shared" si="12"/>
        <v>0</v>
      </c>
    </row>
    <row r="11">
      <c r="A11" s="1" t="s">
        <v>5648</v>
      </c>
      <c r="B11" s="8">
        <v>45694.0</v>
      </c>
      <c r="C11" s="1" t="s">
        <v>25</v>
      </c>
      <c r="D11" s="12"/>
      <c r="E11" s="10">
        <v>33000.0</v>
      </c>
      <c r="F11" s="1" t="s">
        <v>5649</v>
      </c>
      <c r="G11" s="11">
        <f t="shared" si="1"/>
        <v>1310000</v>
      </c>
      <c r="H11" s="11">
        <f t="shared" si="2"/>
        <v>995000</v>
      </c>
      <c r="I11" s="11">
        <f t="shared" si="3"/>
        <v>0</v>
      </c>
      <c r="J11" s="11">
        <f t="shared" si="4"/>
        <v>1314067</v>
      </c>
      <c r="K11" s="11">
        <f t="shared" si="5"/>
        <v>315000</v>
      </c>
      <c r="L11" s="11">
        <f t="shared" si="6"/>
        <v>0</v>
      </c>
      <c r="M11" s="11">
        <f t="shared" si="7"/>
        <v>800000</v>
      </c>
      <c r="N11" s="11">
        <f t="shared" si="8"/>
        <v>105000</v>
      </c>
      <c r="O11" s="11">
        <f t="shared" si="9"/>
        <v>-695000</v>
      </c>
      <c r="P11" s="11">
        <f t="shared" si="10"/>
        <v>105000</v>
      </c>
      <c r="Q11" s="11">
        <f t="shared" si="11"/>
        <v>655000</v>
      </c>
      <c r="R11" s="11">
        <f t="shared" si="12"/>
        <v>0</v>
      </c>
    </row>
    <row r="12">
      <c r="A12" s="1" t="s">
        <v>5650</v>
      </c>
      <c r="B12" s="8">
        <v>45694.0</v>
      </c>
      <c r="C12" s="1" t="s">
        <v>25</v>
      </c>
      <c r="D12" s="12"/>
      <c r="E12" s="10">
        <v>1658000.0</v>
      </c>
      <c r="F12" s="1" t="s">
        <v>5651</v>
      </c>
      <c r="G12" s="11">
        <f t="shared" si="1"/>
        <v>1310000</v>
      </c>
      <c r="H12" s="11">
        <f t="shared" si="2"/>
        <v>2653000</v>
      </c>
      <c r="I12" s="11">
        <f t="shared" si="3"/>
        <v>0</v>
      </c>
      <c r="J12" s="11">
        <f t="shared" si="4"/>
        <v>-343933</v>
      </c>
      <c r="K12" s="11">
        <f t="shared" si="5"/>
        <v>-1343000</v>
      </c>
      <c r="L12" s="11">
        <f t="shared" si="6"/>
        <v>0</v>
      </c>
      <c r="M12" s="11">
        <f t="shared" si="7"/>
        <v>800000</v>
      </c>
      <c r="N12" s="11">
        <f t="shared" si="8"/>
        <v>-447666.6667</v>
      </c>
      <c r="O12" s="11">
        <f t="shared" si="9"/>
        <v>-1247666.667</v>
      </c>
      <c r="P12" s="11">
        <f t="shared" si="10"/>
        <v>-447666.6667</v>
      </c>
      <c r="Q12" s="11">
        <f t="shared" si="11"/>
        <v>655000</v>
      </c>
      <c r="R12" s="11">
        <f t="shared" si="12"/>
        <v>0</v>
      </c>
    </row>
    <row r="13">
      <c r="A13" s="1" t="s">
        <v>5652</v>
      </c>
      <c r="B13" s="8">
        <v>45694.0</v>
      </c>
      <c r="C13" s="1" t="s">
        <v>25</v>
      </c>
      <c r="D13" s="12"/>
      <c r="E13" s="10">
        <v>602500.0</v>
      </c>
      <c r="F13" s="1" t="s">
        <v>5653</v>
      </c>
      <c r="G13" s="11">
        <f t="shared" si="1"/>
        <v>1310000</v>
      </c>
      <c r="H13" s="11">
        <f t="shared" si="2"/>
        <v>3255500</v>
      </c>
      <c r="I13" s="11">
        <f t="shared" si="3"/>
        <v>0</v>
      </c>
      <c r="J13" s="11">
        <f t="shared" si="4"/>
        <v>-946433</v>
      </c>
      <c r="K13" s="11">
        <f t="shared" si="5"/>
        <v>-1945500</v>
      </c>
      <c r="L13" s="11">
        <f t="shared" si="6"/>
        <v>0</v>
      </c>
      <c r="M13" s="11">
        <f t="shared" si="7"/>
        <v>800000</v>
      </c>
      <c r="N13" s="11">
        <f t="shared" si="8"/>
        <v>-648500</v>
      </c>
      <c r="O13" s="11">
        <f t="shared" si="9"/>
        <v>-1448500</v>
      </c>
      <c r="P13" s="11">
        <f t="shared" si="10"/>
        <v>-648500</v>
      </c>
      <c r="Q13" s="11">
        <f t="shared" si="11"/>
        <v>655000</v>
      </c>
      <c r="R13" s="11">
        <f t="shared" si="12"/>
        <v>0</v>
      </c>
    </row>
    <row r="14">
      <c r="A14" s="1" t="s">
        <v>5654</v>
      </c>
      <c r="B14" s="8">
        <v>45694.0</v>
      </c>
      <c r="C14" s="1" t="s">
        <v>25</v>
      </c>
      <c r="D14" s="12"/>
      <c r="E14" s="10">
        <v>40000.0</v>
      </c>
      <c r="F14" s="1" t="s">
        <v>5655</v>
      </c>
      <c r="G14" s="11">
        <f t="shared" si="1"/>
        <v>1310000</v>
      </c>
      <c r="H14" s="11">
        <f t="shared" si="2"/>
        <v>3295500</v>
      </c>
      <c r="I14" s="11">
        <f t="shared" si="3"/>
        <v>0</v>
      </c>
      <c r="J14" s="11">
        <f t="shared" si="4"/>
        <v>-986433</v>
      </c>
      <c r="K14" s="11">
        <f t="shared" si="5"/>
        <v>-1985500</v>
      </c>
      <c r="L14" s="11">
        <f t="shared" si="6"/>
        <v>0</v>
      </c>
      <c r="M14" s="11">
        <f t="shared" si="7"/>
        <v>800000</v>
      </c>
      <c r="N14" s="11">
        <f t="shared" si="8"/>
        <v>-661833.3333</v>
      </c>
      <c r="O14" s="11">
        <f t="shared" si="9"/>
        <v>-1461833.333</v>
      </c>
      <c r="P14" s="11">
        <f t="shared" si="10"/>
        <v>-661833.3333</v>
      </c>
      <c r="Q14" s="11">
        <f t="shared" si="11"/>
        <v>655000</v>
      </c>
      <c r="R14" s="11">
        <f t="shared" si="12"/>
        <v>0</v>
      </c>
    </row>
    <row r="15">
      <c r="A15" s="1" t="s">
        <v>5656</v>
      </c>
      <c r="B15" s="8">
        <v>45694.0</v>
      </c>
      <c r="C15" s="1" t="s">
        <v>25</v>
      </c>
      <c r="D15" s="12"/>
      <c r="E15" s="10">
        <v>6000.0</v>
      </c>
      <c r="F15" s="1" t="s">
        <v>5657</v>
      </c>
      <c r="G15" s="11">
        <f t="shared" si="1"/>
        <v>1310000</v>
      </c>
      <c r="H15" s="11">
        <f t="shared" si="2"/>
        <v>3301500</v>
      </c>
      <c r="I15" s="11">
        <f t="shared" si="3"/>
        <v>0</v>
      </c>
      <c r="J15" s="11">
        <f t="shared" si="4"/>
        <v>-992433</v>
      </c>
      <c r="K15" s="11">
        <f t="shared" si="5"/>
        <v>-1991500</v>
      </c>
      <c r="L15" s="11">
        <f t="shared" si="6"/>
        <v>0</v>
      </c>
      <c r="M15" s="11">
        <f t="shared" si="7"/>
        <v>800000</v>
      </c>
      <c r="N15" s="11">
        <f t="shared" si="8"/>
        <v>-663833.3333</v>
      </c>
      <c r="O15" s="11">
        <f t="shared" si="9"/>
        <v>-1463833.333</v>
      </c>
      <c r="P15" s="11">
        <f t="shared" si="10"/>
        <v>-663833.3333</v>
      </c>
      <c r="Q15" s="11">
        <f t="shared" si="11"/>
        <v>655000</v>
      </c>
      <c r="R15" s="11">
        <f t="shared" si="12"/>
        <v>0</v>
      </c>
    </row>
    <row r="16">
      <c r="A16" s="1" t="s">
        <v>5658</v>
      </c>
      <c r="B16" s="8">
        <v>45694.0</v>
      </c>
      <c r="C16" s="1" t="s">
        <v>25</v>
      </c>
      <c r="D16" s="12"/>
      <c r="E16" s="10">
        <v>85000.0</v>
      </c>
      <c r="F16" s="1" t="s">
        <v>5439</v>
      </c>
      <c r="G16" s="11">
        <f t="shared" si="1"/>
        <v>1310000</v>
      </c>
      <c r="H16" s="11">
        <f t="shared" si="2"/>
        <v>3386500</v>
      </c>
      <c r="I16" s="11">
        <f t="shared" si="3"/>
        <v>0</v>
      </c>
      <c r="J16" s="11">
        <f t="shared" si="4"/>
        <v>-1077433</v>
      </c>
      <c r="K16" s="11">
        <f t="shared" si="5"/>
        <v>-2076500</v>
      </c>
      <c r="L16" s="11">
        <f t="shared" si="6"/>
        <v>0</v>
      </c>
      <c r="M16" s="11">
        <f t="shared" si="7"/>
        <v>800000</v>
      </c>
      <c r="N16" s="11">
        <f t="shared" si="8"/>
        <v>-692166.6667</v>
      </c>
      <c r="O16" s="11">
        <f t="shared" si="9"/>
        <v>-1492166.667</v>
      </c>
      <c r="P16" s="11">
        <f t="shared" si="10"/>
        <v>-692166.6667</v>
      </c>
      <c r="Q16" s="11">
        <f t="shared" si="11"/>
        <v>655000</v>
      </c>
      <c r="R16" s="11">
        <f t="shared" si="12"/>
        <v>0</v>
      </c>
    </row>
    <row r="17">
      <c r="A17" s="1" t="s">
        <v>5659</v>
      </c>
      <c r="B17" s="8">
        <v>45694.0</v>
      </c>
      <c r="C17" s="1" t="s">
        <v>6</v>
      </c>
      <c r="D17" s="10">
        <v>393000.0</v>
      </c>
      <c r="E17" s="12"/>
      <c r="F17" s="1" t="s">
        <v>5660</v>
      </c>
      <c r="G17" s="11">
        <f t="shared" si="1"/>
        <v>1703000</v>
      </c>
      <c r="H17" s="11">
        <f t="shared" si="2"/>
        <v>3386500</v>
      </c>
      <c r="I17" s="11">
        <f t="shared" si="3"/>
        <v>0</v>
      </c>
      <c r="J17" s="11">
        <f t="shared" si="4"/>
        <v>-684433</v>
      </c>
      <c r="K17" s="11">
        <f t="shared" si="5"/>
        <v>-1683500</v>
      </c>
      <c r="L17" s="11">
        <f t="shared" si="6"/>
        <v>0</v>
      </c>
      <c r="M17" s="11">
        <f t="shared" si="7"/>
        <v>800000</v>
      </c>
      <c r="N17" s="11">
        <f t="shared" si="8"/>
        <v>-561166.6667</v>
      </c>
      <c r="O17" s="11">
        <f t="shared" si="9"/>
        <v>-1361166.667</v>
      </c>
      <c r="P17" s="11">
        <f t="shared" si="10"/>
        <v>-561166.6667</v>
      </c>
      <c r="Q17" s="11">
        <f t="shared" si="11"/>
        <v>655000</v>
      </c>
      <c r="R17" s="11">
        <f t="shared" si="12"/>
        <v>0</v>
      </c>
    </row>
    <row r="18">
      <c r="A18" s="1" t="s">
        <v>5661</v>
      </c>
      <c r="B18" s="8">
        <v>45695.0</v>
      </c>
      <c r="C18" s="1" t="s">
        <v>6</v>
      </c>
      <c r="D18" s="10">
        <v>325000.0</v>
      </c>
      <c r="E18" s="12"/>
      <c r="F18" s="1" t="s">
        <v>2843</v>
      </c>
      <c r="G18" s="11">
        <f t="shared" ref="G18:G131" si="13">IF(OR(C18="OMZET", C18="PIUTANG"), IF(ROW()=2, D18, G17+D18), IF(ROW()=2, 0, G17))</f>
        <v>2028000</v>
      </c>
      <c r="H18" s="11">
        <f t="shared" si="2"/>
        <v>3386500</v>
      </c>
      <c r="I18" s="11">
        <f t="shared" ref="I18:I131" si="14">IF(ROW()=2, 0, IF(OR(C18="SUPPLY", C18="HUTANG"), I17+E18, I17))</f>
        <v>0</v>
      </c>
      <c r="J18" s="11">
        <f t="shared" ref="J18:J208" si="15"> IF(ROW()=2, D18 - E18, J17 + D18 - E18)</f>
        <v>-359433</v>
      </c>
      <c r="K18" s="11">
        <f t="shared" si="5"/>
        <v>-1358500</v>
      </c>
      <c r="L18" s="11">
        <f t="shared" si="6"/>
        <v>0</v>
      </c>
      <c r="M18" s="11">
        <f t="shared" ref="M18:M131" si="16">IF(C18="PRIBADI-S", IF(ROW()=2, IF(D18, -D18, E18), IF(D18, M17-D18, M17+E18)), IF(ROW()=2, 0, M17))</f>
        <v>800000</v>
      </c>
      <c r="N18" s="11">
        <f t="shared" ref="N18:N208" si="17">(K18/3)-L18</f>
        <v>-452833.3333</v>
      </c>
      <c r="O18" s="11">
        <f t="shared" ref="O18:O208" si="18">(K18/3)-M18</f>
        <v>-1252833.333</v>
      </c>
      <c r="P18" s="11">
        <f t="shared" ref="P18:P208" si="19">K18/3</f>
        <v>-452833.3333</v>
      </c>
      <c r="Q18" s="11">
        <f t="shared" ref="Q18:Q131" si="20">IF(F18="Kasbon Cahaya", IF(ROW()=2, IF(D18, -D18, E18), IF(D18, Q17-D18, Q17+E18)), IF(ROW()=2, 0, Q17))</f>
        <v>655000</v>
      </c>
      <c r="R18" s="11">
        <f t="shared" si="12"/>
        <v>0</v>
      </c>
      <c r="S18" s="15" t="str">
        <f t="shared" ref="S18:S46" si="21">IF(F18="Kasbon Erwin", IF(ROW()=2, IF(D18, -D18, E18), IF(D18, S17-D18, S17+E18)), IF(ROW()=2, 0, S17))</f>
        <v/>
      </c>
    </row>
    <row r="19">
      <c r="A19" s="1" t="s">
        <v>5662</v>
      </c>
      <c r="B19" s="8">
        <v>45695.0</v>
      </c>
      <c r="C19" s="1" t="s">
        <v>6</v>
      </c>
      <c r="D19" s="10">
        <v>30000.0</v>
      </c>
      <c r="E19" s="12"/>
      <c r="F19" s="1" t="s">
        <v>3442</v>
      </c>
      <c r="G19" s="11">
        <f t="shared" si="13"/>
        <v>2058000</v>
      </c>
      <c r="H19" s="11">
        <f t="shared" si="2"/>
        <v>3386500</v>
      </c>
      <c r="I19" s="11">
        <f t="shared" si="14"/>
        <v>0</v>
      </c>
      <c r="J19" s="11">
        <f t="shared" si="15"/>
        <v>-329433</v>
      </c>
      <c r="K19" s="11">
        <f t="shared" si="5"/>
        <v>-1328500</v>
      </c>
      <c r="L19" s="11">
        <f t="shared" si="6"/>
        <v>0</v>
      </c>
      <c r="M19" s="11">
        <f t="shared" si="16"/>
        <v>800000</v>
      </c>
      <c r="N19" s="11">
        <f t="shared" si="17"/>
        <v>-442833.3333</v>
      </c>
      <c r="O19" s="11">
        <f t="shared" si="18"/>
        <v>-1242833.333</v>
      </c>
      <c r="P19" s="11">
        <f t="shared" si="19"/>
        <v>-442833.3333</v>
      </c>
      <c r="Q19" s="11">
        <f t="shared" si="20"/>
        <v>655000</v>
      </c>
      <c r="R19" s="11">
        <f t="shared" si="12"/>
        <v>0</v>
      </c>
      <c r="S19" s="15" t="str">
        <f t="shared" si="21"/>
        <v/>
      </c>
    </row>
    <row r="20">
      <c r="A20" s="1" t="s">
        <v>5663</v>
      </c>
      <c r="B20" s="8">
        <v>45695.0</v>
      </c>
      <c r="C20" s="1" t="s">
        <v>6</v>
      </c>
      <c r="D20" s="10">
        <v>200000.0</v>
      </c>
      <c r="E20" s="12"/>
      <c r="F20" s="1" t="s">
        <v>5664</v>
      </c>
      <c r="G20" s="11">
        <f t="shared" si="13"/>
        <v>2258000</v>
      </c>
      <c r="H20" s="11">
        <f t="shared" si="2"/>
        <v>3386500</v>
      </c>
      <c r="I20" s="11">
        <f t="shared" si="14"/>
        <v>0</v>
      </c>
      <c r="J20" s="11">
        <f t="shared" si="15"/>
        <v>-129433</v>
      </c>
      <c r="K20" s="11">
        <f t="shared" si="5"/>
        <v>-1128500</v>
      </c>
      <c r="L20" s="11">
        <f t="shared" si="6"/>
        <v>0</v>
      </c>
      <c r="M20" s="11">
        <f t="shared" si="16"/>
        <v>800000</v>
      </c>
      <c r="N20" s="11">
        <f t="shared" si="17"/>
        <v>-376166.6667</v>
      </c>
      <c r="O20" s="11">
        <f t="shared" si="18"/>
        <v>-1176166.667</v>
      </c>
      <c r="P20" s="11">
        <f t="shared" si="19"/>
        <v>-376166.6667</v>
      </c>
      <c r="Q20" s="11">
        <f t="shared" si="20"/>
        <v>655000</v>
      </c>
      <c r="R20" s="11">
        <f t="shared" si="12"/>
        <v>0</v>
      </c>
      <c r="S20" s="15" t="str">
        <f t="shared" si="21"/>
        <v/>
      </c>
    </row>
    <row r="21">
      <c r="A21" s="1" t="s">
        <v>5665</v>
      </c>
      <c r="B21" s="8">
        <v>45695.0</v>
      </c>
      <c r="C21" s="1" t="s">
        <v>6</v>
      </c>
      <c r="D21" s="10">
        <v>100000.0</v>
      </c>
      <c r="E21" s="12"/>
      <c r="F21" s="1" t="s">
        <v>2032</v>
      </c>
      <c r="G21" s="11">
        <f t="shared" si="13"/>
        <v>2358000</v>
      </c>
      <c r="H21" s="11">
        <f t="shared" si="2"/>
        <v>3386500</v>
      </c>
      <c r="I21" s="11">
        <f t="shared" si="14"/>
        <v>0</v>
      </c>
      <c r="J21" s="11">
        <f t="shared" si="15"/>
        <v>-29433</v>
      </c>
      <c r="K21" s="11">
        <f t="shared" si="5"/>
        <v>-1028500</v>
      </c>
      <c r="L21" s="11">
        <f t="shared" si="6"/>
        <v>0</v>
      </c>
      <c r="M21" s="11">
        <f t="shared" si="16"/>
        <v>800000</v>
      </c>
      <c r="N21" s="11">
        <f t="shared" si="17"/>
        <v>-342833.3333</v>
      </c>
      <c r="O21" s="11">
        <f t="shared" si="18"/>
        <v>-1142833.333</v>
      </c>
      <c r="P21" s="11">
        <f t="shared" si="19"/>
        <v>-342833.3333</v>
      </c>
      <c r="Q21" s="11">
        <f t="shared" si="20"/>
        <v>655000</v>
      </c>
      <c r="R21" s="11">
        <f t="shared" si="12"/>
        <v>0</v>
      </c>
      <c r="S21" s="15" t="str">
        <f t="shared" si="21"/>
        <v/>
      </c>
    </row>
    <row r="22">
      <c r="A22" s="1" t="s">
        <v>5666</v>
      </c>
      <c r="B22" s="8">
        <v>45695.0</v>
      </c>
      <c r="C22" s="1" t="s">
        <v>6</v>
      </c>
      <c r="D22" s="10">
        <v>72500.0</v>
      </c>
      <c r="E22" s="12"/>
      <c r="F22" s="1" t="s">
        <v>3950</v>
      </c>
      <c r="G22" s="11">
        <f t="shared" si="13"/>
        <v>2430500</v>
      </c>
      <c r="H22" s="11">
        <f t="shared" si="2"/>
        <v>3386500</v>
      </c>
      <c r="I22" s="11">
        <f t="shared" si="14"/>
        <v>0</v>
      </c>
      <c r="J22" s="11">
        <f t="shared" si="15"/>
        <v>43067</v>
      </c>
      <c r="K22" s="11">
        <f t="shared" si="5"/>
        <v>-956000</v>
      </c>
      <c r="L22" s="11">
        <f t="shared" si="6"/>
        <v>0</v>
      </c>
      <c r="M22" s="11">
        <f t="shared" si="16"/>
        <v>800000</v>
      </c>
      <c r="N22" s="11">
        <f t="shared" si="17"/>
        <v>-318666.6667</v>
      </c>
      <c r="O22" s="11">
        <f t="shared" si="18"/>
        <v>-1118666.667</v>
      </c>
      <c r="P22" s="11">
        <f t="shared" si="19"/>
        <v>-318666.6667</v>
      </c>
      <c r="Q22" s="11">
        <f t="shared" si="20"/>
        <v>655000</v>
      </c>
      <c r="R22" s="11">
        <f t="shared" si="12"/>
        <v>0</v>
      </c>
      <c r="S22" s="15" t="str">
        <f t="shared" si="21"/>
        <v/>
      </c>
    </row>
    <row r="23">
      <c r="A23" s="1" t="s">
        <v>5667</v>
      </c>
      <c r="B23" s="8">
        <v>45695.0</v>
      </c>
      <c r="C23" s="1" t="s">
        <v>6</v>
      </c>
      <c r="D23" s="10">
        <v>230000.0</v>
      </c>
      <c r="E23" s="12"/>
      <c r="F23" s="1" t="s">
        <v>5668</v>
      </c>
      <c r="G23" s="11">
        <f t="shared" si="13"/>
        <v>2660500</v>
      </c>
      <c r="H23" s="11">
        <f t="shared" si="2"/>
        <v>3386500</v>
      </c>
      <c r="I23" s="11">
        <f t="shared" si="14"/>
        <v>0</v>
      </c>
      <c r="J23" s="11">
        <f t="shared" si="15"/>
        <v>273067</v>
      </c>
      <c r="K23" s="11">
        <f t="shared" si="5"/>
        <v>-726000</v>
      </c>
      <c r="L23" s="11">
        <f t="shared" si="6"/>
        <v>0</v>
      </c>
      <c r="M23" s="11">
        <f t="shared" si="16"/>
        <v>800000</v>
      </c>
      <c r="N23" s="11">
        <f t="shared" si="17"/>
        <v>-242000</v>
      </c>
      <c r="O23" s="11">
        <f t="shared" si="18"/>
        <v>-1042000</v>
      </c>
      <c r="P23" s="11">
        <f t="shared" si="19"/>
        <v>-242000</v>
      </c>
      <c r="Q23" s="11">
        <f t="shared" si="20"/>
        <v>655000</v>
      </c>
      <c r="R23" s="11">
        <f t="shared" si="12"/>
        <v>0</v>
      </c>
      <c r="S23" s="15" t="str">
        <f t="shared" si="21"/>
        <v/>
      </c>
    </row>
    <row r="24">
      <c r="A24" s="1" t="s">
        <v>5669</v>
      </c>
      <c r="B24" s="8">
        <v>45695.0</v>
      </c>
      <c r="C24" s="1" t="s">
        <v>6</v>
      </c>
      <c r="D24" s="10">
        <v>220000.0</v>
      </c>
      <c r="E24" s="12"/>
      <c r="F24" s="1" t="s">
        <v>5670</v>
      </c>
      <c r="G24" s="11">
        <f t="shared" si="13"/>
        <v>2880500</v>
      </c>
      <c r="H24" s="11">
        <f t="shared" si="2"/>
        <v>3386500</v>
      </c>
      <c r="I24" s="11">
        <f t="shared" si="14"/>
        <v>0</v>
      </c>
      <c r="J24" s="11">
        <f t="shared" si="15"/>
        <v>493067</v>
      </c>
      <c r="K24" s="11">
        <f t="shared" si="5"/>
        <v>-506000</v>
      </c>
      <c r="L24" s="11">
        <f t="shared" si="6"/>
        <v>0</v>
      </c>
      <c r="M24" s="11">
        <f t="shared" si="16"/>
        <v>800000</v>
      </c>
      <c r="N24" s="11">
        <f t="shared" si="17"/>
        <v>-168666.6667</v>
      </c>
      <c r="O24" s="11">
        <f t="shared" si="18"/>
        <v>-968666.6667</v>
      </c>
      <c r="P24" s="11">
        <f t="shared" si="19"/>
        <v>-168666.6667</v>
      </c>
      <c r="Q24" s="11">
        <f t="shared" si="20"/>
        <v>655000</v>
      </c>
      <c r="R24" s="11">
        <f t="shared" si="12"/>
        <v>0</v>
      </c>
      <c r="S24" s="15" t="str">
        <f t="shared" si="21"/>
        <v/>
      </c>
    </row>
    <row r="25">
      <c r="A25" s="1" t="s">
        <v>5671</v>
      </c>
      <c r="B25" s="8">
        <v>45695.0</v>
      </c>
      <c r="C25" s="1" t="s">
        <v>6</v>
      </c>
      <c r="D25" s="10">
        <v>200000.0</v>
      </c>
      <c r="E25" s="12"/>
      <c r="F25" s="1" t="s">
        <v>5672</v>
      </c>
      <c r="G25" s="11">
        <f t="shared" si="13"/>
        <v>3080500</v>
      </c>
      <c r="H25" s="11">
        <f t="shared" si="2"/>
        <v>3386500</v>
      </c>
      <c r="I25" s="11">
        <f t="shared" si="14"/>
        <v>0</v>
      </c>
      <c r="J25" s="11">
        <f t="shared" si="15"/>
        <v>693067</v>
      </c>
      <c r="K25" s="11">
        <f t="shared" si="5"/>
        <v>-306000</v>
      </c>
      <c r="L25" s="11">
        <f t="shared" si="6"/>
        <v>0</v>
      </c>
      <c r="M25" s="11">
        <f t="shared" si="16"/>
        <v>800000</v>
      </c>
      <c r="N25" s="11">
        <f t="shared" si="17"/>
        <v>-102000</v>
      </c>
      <c r="O25" s="11">
        <f t="shared" si="18"/>
        <v>-902000</v>
      </c>
      <c r="P25" s="11">
        <f t="shared" si="19"/>
        <v>-102000</v>
      </c>
      <c r="Q25" s="11">
        <f t="shared" si="20"/>
        <v>655000</v>
      </c>
      <c r="R25" s="11">
        <f t="shared" si="12"/>
        <v>0</v>
      </c>
      <c r="S25" s="15" t="str">
        <f t="shared" si="21"/>
        <v/>
      </c>
    </row>
    <row r="26">
      <c r="A26" s="1" t="s">
        <v>5673</v>
      </c>
      <c r="B26" s="8">
        <v>45695.0</v>
      </c>
      <c r="C26" s="1" t="s">
        <v>6</v>
      </c>
      <c r="D26" s="10">
        <v>170000.0</v>
      </c>
      <c r="E26" s="12"/>
      <c r="F26" s="1" t="s">
        <v>3442</v>
      </c>
      <c r="G26" s="11">
        <f t="shared" si="13"/>
        <v>3250500</v>
      </c>
      <c r="H26" s="11">
        <f t="shared" si="2"/>
        <v>3386500</v>
      </c>
      <c r="I26" s="11">
        <f t="shared" si="14"/>
        <v>0</v>
      </c>
      <c r="J26" s="11">
        <f t="shared" si="15"/>
        <v>863067</v>
      </c>
      <c r="K26" s="11">
        <f t="shared" si="5"/>
        <v>-136000</v>
      </c>
      <c r="L26" s="11">
        <f t="shared" si="6"/>
        <v>0</v>
      </c>
      <c r="M26" s="11">
        <f t="shared" si="16"/>
        <v>800000</v>
      </c>
      <c r="N26" s="11">
        <f t="shared" si="17"/>
        <v>-45333.33333</v>
      </c>
      <c r="O26" s="11">
        <f t="shared" si="18"/>
        <v>-845333.3333</v>
      </c>
      <c r="P26" s="11">
        <f t="shared" si="19"/>
        <v>-45333.33333</v>
      </c>
      <c r="Q26" s="11">
        <f t="shared" si="20"/>
        <v>655000</v>
      </c>
      <c r="R26" s="11">
        <f t="shared" si="12"/>
        <v>0</v>
      </c>
      <c r="S26" s="15" t="str">
        <f t="shared" si="21"/>
        <v/>
      </c>
    </row>
    <row r="27">
      <c r="A27" s="1" t="s">
        <v>5674</v>
      </c>
      <c r="B27" s="8">
        <v>45695.0</v>
      </c>
      <c r="C27" s="1" t="s">
        <v>6</v>
      </c>
      <c r="D27" s="10">
        <v>205000.0</v>
      </c>
      <c r="E27" s="12"/>
      <c r="F27" s="1" t="s">
        <v>2579</v>
      </c>
      <c r="G27" s="11">
        <f t="shared" si="13"/>
        <v>3455500</v>
      </c>
      <c r="H27" s="11">
        <f t="shared" si="2"/>
        <v>3386500</v>
      </c>
      <c r="I27" s="11">
        <f t="shared" si="14"/>
        <v>0</v>
      </c>
      <c r="J27" s="11">
        <f t="shared" si="15"/>
        <v>1068067</v>
      </c>
      <c r="K27" s="11">
        <f t="shared" si="5"/>
        <v>69000</v>
      </c>
      <c r="L27" s="11">
        <f t="shared" si="6"/>
        <v>0</v>
      </c>
      <c r="M27" s="11">
        <f t="shared" si="16"/>
        <v>800000</v>
      </c>
      <c r="N27" s="11">
        <f t="shared" si="17"/>
        <v>23000</v>
      </c>
      <c r="O27" s="11">
        <f t="shared" si="18"/>
        <v>-777000</v>
      </c>
      <c r="P27" s="11">
        <f t="shared" si="19"/>
        <v>23000</v>
      </c>
      <c r="Q27" s="11">
        <f t="shared" si="20"/>
        <v>655000</v>
      </c>
      <c r="R27" s="11">
        <f t="shared" si="12"/>
        <v>0</v>
      </c>
      <c r="S27" s="15" t="str">
        <f t="shared" si="21"/>
        <v/>
      </c>
    </row>
    <row r="28">
      <c r="A28" s="1" t="s">
        <v>5675</v>
      </c>
      <c r="B28" s="8">
        <v>45695.0</v>
      </c>
      <c r="C28" s="1" t="s">
        <v>6</v>
      </c>
      <c r="D28" s="10">
        <v>45000.0</v>
      </c>
      <c r="E28" s="12"/>
      <c r="F28" s="1" t="s">
        <v>4141</v>
      </c>
      <c r="G28" s="11">
        <f t="shared" si="13"/>
        <v>3500500</v>
      </c>
      <c r="H28" s="11">
        <f t="shared" si="2"/>
        <v>3386500</v>
      </c>
      <c r="I28" s="11">
        <f t="shared" si="14"/>
        <v>0</v>
      </c>
      <c r="J28" s="11">
        <f t="shared" si="15"/>
        <v>1113067</v>
      </c>
      <c r="K28" s="11">
        <f t="shared" si="5"/>
        <v>114000</v>
      </c>
      <c r="L28" s="11">
        <f t="shared" si="6"/>
        <v>0</v>
      </c>
      <c r="M28" s="11">
        <f t="shared" si="16"/>
        <v>800000</v>
      </c>
      <c r="N28" s="11">
        <f t="shared" si="17"/>
        <v>38000</v>
      </c>
      <c r="O28" s="11">
        <f t="shared" si="18"/>
        <v>-762000</v>
      </c>
      <c r="P28" s="11">
        <f t="shared" si="19"/>
        <v>38000</v>
      </c>
      <c r="Q28" s="11">
        <f t="shared" si="20"/>
        <v>655000</v>
      </c>
      <c r="R28" s="11">
        <f t="shared" si="12"/>
        <v>0</v>
      </c>
      <c r="S28" s="15" t="str">
        <f t="shared" si="21"/>
        <v/>
      </c>
    </row>
    <row r="29">
      <c r="A29" s="1" t="s">
        <v>5676</v>
      </c>
      <c r="B29" s="8">
        <v>45695.0</v>
      </c>
      <c r="C29" s="1" t="s">
        <v>6</v>
      </c>
      <c r="D29" s="10">
        <v>3000000.0</v>
      </c>
      <c r="E29" s="12"/>
      <c r="F29" s="1" t="s">
        <v>5677</v>
      </c>
      <c r="G29" s="11">
        <f t="shared" si="13"/>
        <v>6500500</v>
      </c>
      <c r="H29" s="11">
        <f t="shared" si="2"/>
        <v>3386500</v>
      </c>
      <c r="I29" s="11">
        <f t="shared" si="14"/>
        <v>0</v>
      </c>
      <c r="J29" s="11">
        <f t="shared" si="15"/>
        <v>4113067</v>
      </c>
      <c r="K29" s="11">
        <f t="shared" si="5"/>
        <v>3114000</v>
      </c>
      <c r="L29" s="11">
        <f t="shared" si="6"/>
        <v>0</v>
      </c>
      <c r="M29" s="11">
        <f t="shared" si="16"/>
        <v>800000</v>
      </c>
      <c r="N29" s="11">
        <f t="shared" si="17"/>
        <v>1038000</v>
      </c>
      <c r="O29" s="11">
        <f t="shared" si="18"/>
        <v>238000</v>
      </c>
      <c r="P29" s="11">
        <f t="shared" si="19"/>
        <v>1038000</v>
      </c>
      <c r="Q29" s="11">
        <f t="shared" si="20"/>
        <v>655000</v>
      </c>
      <c r="R29" s="11">
        <f t="shared" si="12"/>
        <v>0</v>
      </c>
      <c r="S29" s="15" t="str">
        <f t="shared" si="21"/>
        <v/>
      </c>
    </row>
    <row r="30">
      <c r="A30" s="1" t="s">
        <v>5678</v>
      </c>
      <c r="B30" s="8">
        <v>45695.0</v>
      </c>
      <c r="C30" s="1" t="s">
        <v>6</v>
      </c>
      <c r="D30" s="10">
        <v>978000.0</v>
      </c>
      <c r="E30" s="12"/>
      <c r="F30" s="1" t="s">
        <v>4879</v>
      </c>
      <c r="G30" s="11">
        <f t="shared" si="13"/>
        <v>7478500</v>
      </c>
      <c r="H30" s="11">
        <f t="shared" si="2"/>
        <v>3386500</v>
      </c>
      <c r="I30" s="11">
        <f t="shared" si="14"/>
        <v>0</v>
      </c>
      <c r="J30" s="11">
        <f t="shared" si="15"/>
        <v>5091067</v>
      </c>
      <c r="K30" s="11">
        <f t="shared" si="5"/>
        <v>4092000</v>
      </c>
      <c r="L30" s="11">
        <f t="shared" si="6"/>
        <v>0</v>
      </c>
      <c r="M30" s="11">
        <f t="shared" si="16"/>
        <v>800000</v>
      </c>
      <c r="N30" s="11">
        <f t="shared" si="17"/>
        <v>1364000</v>
      </c>
      <c r="O30" s="11">
        <f t="shared" si="18"/>
        <v>564000</v>
      </c>
      <c r="P30" s="11">
        <f t="shared" si="19"/>
        <v>1364000</v>
      </c>
      <c r="Q30" s="11">
        <f t="shared" si="20"/>
        <v>655000</v>
      </c>
      <c r="R30" s="11">
        <f t="shared" si="12"/>
        <v>0</v>
      </c>
      <c r="S30" s="15" t="str">
        <f t="shared" si="21"/>
        <v/>
      </c>
    </row>
    <row r="31">
      <c r="A31" s="1" t="s">
        <v>5679</v>
      </c>
      <c r="B31" s="8">
        <v>45695.0</v>
      </c>
      <c r="C31" s="1" t="s">
        <v>25</v>
      </c>
      <c r="D31" s="12"/>
      <c r="E31" s="10">
        <v>350000.0</v>
      </c>
      <c r="F31" s="1" t="s">
        <v>53</v>
      </c>
      <c r="G31" s="11">
        <f t="shared" si="13"/>
        <v>7478500</v>
      </c>
      <c r="H31" s="11">
        <f t="shared" si="2"/>
        <v>3736500</v>
      </c>
      <c r="I31" s="11">
        <f t="shared" si="14"/>
        <v>0</v>
      </c>
      <c r="J31" s="11">
        <f t="shared" si="15"/>
        <v>4741067</v>
      </c>
      <c r="K31" s="11">
        <f t="shared" si="5"/>
        <v>3742000</v>
      </c>
      <c r="L31" s="11">
        <f t="shared" si="6"/>
        <v>0</v>
      </c>
      <c r="M31" s="11">
        <f t="shared" si="16"/>
        <v>800000</v>
      </c>
      <c r="N31" s="11">
        <f t="shared" si="17"/>
        <v>1247333.333</v>
      </c>
      <c r="O31" s="11">
        <f t="shared" si="18"/>
        <v>447333.3333</v>
      </c>
      <c r="P31" s="11">
        <f t="shared" si="19"/>
        <v>1247333.333</v>
      </c>
      <c r="Q31" s="11">
        <f t="shared" si="20"/>
        <v>1005000</v>
      </c>
      <c r="R31" s="11">
        <f t="shared" si="12"/>
        <v>0</v>
      </c>
      <c r="S31" s="15" t="str">
        <f t="shared" si="21"/>
        <v/>
      </c>
    </row>
    <row r="32">
      <c r="A32" s="1" t="s">
        <v>5680</v>
      </c>
      <c r="B32" s="8">
        <v>45695.0</v>
      </c>
      <c r="C32" s="1" t="s">
        <v>6</v>
      </c>
      <c r="D32" s="10">
        <v>1514000.0</v>
      </c>
      <c r="E32" s="12"/>
      <c r="F32" s="1" t="s">
        <v>5681</v>
      </c>
      <c r="G32" s="11">
        <f t="shared" si="13"/>
        <v>8992500</v>
      </c>
      <c r="H32" s="11">
        <f t="shared" si="2"/>
        <v>3736500</v>
      </c>
      <c r="I32" s="11">
        <f t="shared" si="14"/>
        <v>0</v>
      </c>
      <c r="J32" s="11">
        <f t="shared" si="15"/>
        <v>6255067</v>
      </c>
      <c r="K32" s="11">
        <f t="shared" si="5"/>
        <v>5256000</v>
      </c>
      <c r="L32" s="11">
        <f t="shared" si="6"/>
        <v>0</v>
      </c>
      <c r="M32" s="11">
        <f t="shared" si="16"/>
        <v>800000</v>
      </c>
      <c r="N32" s="11">
        <f t="shared" si="17"/>
        <v>1752000</v>
      </c>
      <c r="O32" s="11">
        <f t="shared" si="18"/>
        <v>952000</v>
      </c>
      <c r="P32" s="11">
        <f t="shared" si="19"/>
        <v>1752000</v>
      </c>
      <c r="Q32" s="11">
        <f t="shared" si="20"/>
        <v>1005000</v>
      </c>
      <c r="R32" s="11">
        <f t="shared" si="12"/>
        <v>0</v>
      </c>
      <c r="S32" s="15" t="str">
        <f t="shared" si="21"/>
        <v/>
      </c>
    </row>
    <row r="33">
      <c r="A33" s="1" t="s">
        <v>5682</v>
      </c>
      <c r="B33" s="8">
        <v>45695.0</v>
      </c>
      <c r="C33" s="1" t="s">
        <v>25</v>
      </c>
      <c r="D33" s="12"/>
      <c r="E33" s="10">
        <v>14000.0</v>
      </c>
      <c r="F33" s="1" t="s">
        <v>1944</v>
      </c>
      <c r="G33" s="11">
        <f t="shared" si="13"/>
        <v>8992500</v>
      </c>
      <c r="H33" s="11">
        <f t="shared" si="2"/>
        <v>3750500</v>
      </c>
      <c r="I33" s="11">
        <f t="shared" si="14"/>
        <v>0</v>
      </c>
      <c r="J33" s="11">
        <f t="shared" si="15"/>
        <v>6241067</v>
      </c>
      <c r="K33" s="11">
        <f t="shared" si="5"/>
        <v>5242000</v>
      </c>
      <c r="L33" s="11">
        <f t="shared" si="6"/>
        <v>0</v>
      </c>
      <c r="M33" s="11">
        <f t="shared" si="16"/>
        <v>800000</v>
      </c>
      <c r="N33" s="11">
        <f t="shared" si="17"/>
        <v>1747333.333</v>
      </c>
      <c r="O33" s="11">
        <f t="shared" si="18"/>
        <v>947333.3333</v>
      </c>
      <c r="P33" s="11">
        <f t="shared" si="19"/>
        <v>1747333.333</v>
      </c>
      <c r="Q33" s="11">
        <f t="shared" si="20"/>
        <v>1005000</v>
      </c>
      <c r="R33" s="11">
        <f t="shared" si="12"/>
        <v>0</v>
      </c>
      <c r="S33" s="15" t="str">
        <f t="shared" si="21"/>
        <v/>
      </c>
    </row>
    <row r="34">
      <c r="A34" s="1" t="s">
        <v>5683</v>
      </c>
      <c r="B34" s="8">
        <v>45695.0</v>
      </c>
      <c r="C34" s="1" t="s">
        <v>25</v>
      </c>
      <c r="D34" s="12"/>
      <c r="E34" s="10">
        <v>20000.0</v>
      </c>
      <c r="F34" s="1" t="s">
        <v>276</v>
      </c>
      <c r="G34" s="11">
        <f t="shared" si="13"/>
        <v>8992500</v>
      </c>
      <c r="H34" s="11">
        <f t="shared" si="2"/>
        <v>3770500</v>
      </c>
      <c r="I34" s="11">
        <f t="shared" si="14"/>
        <v>0</v>
      </c>
      <c r="J34" s="11">
        <f t="shared" si="15"/>
        <v>6221067</v>
      </c>
      <c r="K34" s="11">
        <f t="shared" si="5"/>
        <v>5222000</v>
      </c>
      <c r="L34" s="11">
        <f t="shared" si="6"/>
        <v>0</v>
      </c>
      <c r="M34" s="11">
        <f t="shared" si="16"/>
        <v>800000</v>
      </c>
      <c r="N34" s="11">
        <f t="shared" si="17"/>
        <v>1740666.667</v>
      </c>
      <c r="O34" s="11">
        <f t="shared" si="18"/>
        <v>940666.6667</v>
      </c>
      <c r="P34" s="11">
        <f t="shared" si="19"/>
        <v>1740666.667</v>
      </c>
      <c r="Q34" s="11">
        <f t="shared" si="20"/>
        <v>1005000</v>
      </c>
      <c r="R34" s="11">
        <f t="shared" si="12"/>
        <v>0</v>
      </c>
      <c r="S34" s="15" t="str">
        <f t="shared" si="21"/>
        <v/>
      </c>
    </row>
    <row r="35">
      <c r="A35" s="1" t="s">
        <v>5684</v>
      </c>
      <c r="B35" s="8">
        <v>45695.0</v>
      </c>
      <c r="C35" s="1" t="s">
        <v>25</v>
      </c>
      <c r="D35" s="12"/>
      <c r="E35" s="10">
        <v>60000.0</v>
      </c>
      <c r="F35" s="1" t="s">
        <v>5685</v>
      </c>
      <c r="G35" s="11">
        <f t="shared" si="13"/>
        <v>8992500</v>
      </c>
      <c r="H35" s="11">
        <f t="shared" si="2"/>
        <v>3830500</v>
      </c>
      <c r="I35" s="11">
        <f t="shared" si="14"/>
        <v>0</v>
      </c>
      <c r="J35" s="11">
        <f t="shared" si="15"/>
        <v>6161067</v>
      </c>
      <c r="K35" s="11">
        <f t="shared" si="5"/>
        <v>5162000</v>
      </c>
      <c r="L35" s="11">
        <f t="shared" si="6"/>
        <v>0</v>
      </c>
      <c r="M35" s="11">
        <f t="shared" si="16"/>
        <v>800000</v>
      </c>
      <c r="N35" s="11">
        <f t="shared" si="17"/>
        <v>1720666.667</v>
      </c>
      <c r="O35" s="11">
        <f t="shared" si="18"/>
        <v>920666.6667</v>
      </c>
      <c r="P35" s="11">
        <f t="shared" si="19"/>
        <v>1720666.667</v>
      </c>
      <c r="Q35" s="11">
        <f t="shared" si="20"/>
        <v>1005000</v>
      </c>
      <c r="R35" s="11">
        <f t="shared" si="12"/>
        <v>0</v>
      </c>
      <c r="S35" s="15" t="str">
        <f t="shared" si="21"/>
        <v/>
      </c>
    </row>
    <row r="36">
      <c r="A36" s="1" t="s">
        <v>5686</v>
      </c>
      <c r="B36" s="8">
        <v>45696.0</v>
      </c>
      <c r="C36" s="1" t="s">
        <v>25</v>
      </c>
      <c r="D36" s="12"/>
      <c r="E36" s="10">
        <v>27000.0</v>
      </c>
      <c r="F36" s="1" t="s">
        <v>5687</v>
      </c>
      <c r="G36" s="11">
        <f t="shared" si="13"/>
        <v>8992500</v>
      </c>
      <c r="H36" s="11">
        <f t="shared" si="2"/>
        <v>3857500</v>
      </c>
      <c r="I36" s="11">
        <f t="shared" si="14"/>
        <v>0</v>
      </c>
      <c r="J36" s="11">
        <f t="shared" si="15"/>
        <v>6134067</v>
      </c>
      <c r="K36" s="11">
        <f t="shared" si="5"/>
        <v>5135000</v>
      </c>
      <c r="L36" s="11">
        <f t="shared" si="6"/>
        <v>0</v>
      </c>
      <c r="M36" s="11">
        <f t="shared" si="16"/>
        <v>800000</v>
      </c>
      <c r="N36" s="11">
        <f t="shared" si="17"/>
        <v>1711666.667</v>
      </c>
      <c r="O36" s="11">
        <f t="shared" si="18"/>
        <v>911666.6667</v>
      </c>
      <c r="P36" s="11">
        <f t="shared" si="19"/>
        <v>1711666.667</v>
      </c>
      <c r="Q36" s="11">
        <f t="shared" si="20"/>
        <v>1005000</v>
      </c>
      <c r="R36" s="11">
        <f t="shared" si="12"/>
        <v>0</v>
      </c>
      <c r="S36" s="15" t="str">
        <f t="shared" si="21"/>
        <v/>
      </c>
    </row>
    <row r="37">
      <c r="A37" s="1" t="s">
        <v>5688</v>
      </c>
      <c r="B37" s="8">
        <v>45696.0</v>
      </c>
      <c r="C37" s="1" t="s">
        <v>25</v>
      </c>
      <c r="D37" s="12"/>
      <c r="E37" s="10">
        <v>20000.0</v>
      </c>
      <c r="F37" s="1" t="s">
        <v>5198</v>
      </c>
      <c r="G37" s="11">
        <f t="shared" si="13"/>
        <v>8992500</v>
      </c>
      <c r="H37" s="11">
        <f t="shared" si="2"/>
        <v>3877500</v>
      </c>
      <c r="I37" s="11">
        <f t="shared" si="14"/>
        <v>0</v>
      </c>
      <c r="J37" s="11">
        <f t="shared" si="15"/>
        <v>6114067</v>
      </c>
      <c r="K37" s="11">
        <f t="shared" si="5"/>
        <v>5115000</v>
      </c>
      <c r="L37" s="11">
        <f t="shared" si="6"/>
        <v>0</v>
      </c>
      <c r="M37" s="11">
        <f t="shared" si="16"/>
        <v>800000</v>
      </c>
      <c r="N37" s="11">
        <f t="shared" si="17"/>
        <v>1705000</v>
      </c>
      <c r="O37" s="11">
        <f t="shared" si="18"/>
        <v>905000</v>
      </c>
      <c r="P37" s="11">
        <f t="shared" si="19"/>
        <v>1705000</v>
      </c>
      <c r="Q37" s="11">
        <f t="shared" si="20"/>
        <v>1005000</v>
      </c>
      <c r="R37" s="11">
        <f t="shared" si="12"/>
        <v>0</v>
      </c>
      <c r="S37" s="15" t="str">
        <f t="shared" si="21"/>
        <v/>
      </c>
    </row>
    <row r="38">
      <c r="A38" s="1" t="s">
        <v>5689</v>
      </c>
      <c r="B38" s="8">
        <v>45696.0</v>
      </c>
      <c r="C38" s="1" t="s">
        <v>25</v>
      </c>
      <c r="D38" s="12"/>
      <c r="E38" s="10">
        <v>100000.0</v>
      </c>
      <c r="F38" s="1" t="s">
        <v>5690</v>
      </c>
      <c r="G38" s="11">
        <f t="shared" si="13"/>
        <v>8992500</v>
      </c>
      <c r="H38" s="11">
        <f t="shared" si="2"/>
        <v>3977500</v>
      </c>
      <c r="I38" s="11">
        <f t="shared" si="14"/>
        <v>0</v>
      </c>
      <c r="J38" s="11">
        <f t="shared" si="15"/>
        <v>6014067</v>
      </c>
      <c r="K38" s="11">
        <f t="shared" si="5"/>
        <v>5015000</v>
      </c>
      <c r="L38" s="11">
        <f t="shared" si="6"/>
        <v>0</v>
      </c>
      <c r="M38" s="11">
        <f t="shared" si="16"/>
        <v>800000</v>
      </c>
      <c r="N38" s="11">
        <f t="shared" si="17"/>
        <v>1671666.667</v>
      </c>
      <c r="O38" s="11">
        <f t="shared" si="18"/>
        <v>871666.6667</v>
      </c>
      <c r="P38" s="11">
        <f t="shared" si="19"/>
        <v>1671666.667</v>
      </c>
      <c r="Q38" s="11">
        <f t="shared" si="20"/>
        <v>1005000</v>
      </c>
      <c r="R38" s="11">
        <f t="shared" si="12"/>
        <v>0</v>
      </c>
      <c r="S38" s="15" t="str">
        <f t="shared" si="21"/>
        <v/>
      </c>
    </row>
    <row r="39">
      <c r="A39" s="1" t="s">
        <v>5691</v>
      </c>
      <c r="B39" s="8">
        <v>45696.0</v>
      </c>
      <c r="C39" s="1" t="s">
        <v>25</v>
      </c>
      <c r="D39" s="12"/>
      <c r="E39" s="10">
        <v>503000.0</v>
      </c>
      <c r="F39" s="1" t="s">
        <v>5149</v>
      </c>
      <c r="G39" s="11">
        <f t="shared" si="13"/>
        <v>8992500</v>
      </c>
      <c r="H39" s="11">
        <f t="shared" si="2"/>
        <v>4480500</v>
      </c>
      <c r="I39" s="11">
        <f t="shared" si="14"/>
        <v>0</v>
      </c>
      <c r="J39" s="11">
        <f t="shared" si="15"/>
        <v>5511067</v>
      </c>
      <c r="K39" s="11">
        <f t="shared" si="5"/>
        <v>4512000</v>
      </c>
      <c r="L39" s="11">
        <f t="shared" si="6"/>
        <v>0</v>
      </c>
      <c r="M39" s="11">
        <f t="shared" si="16"/>
        <v>800000</v>
      </c>
      <c r="N39" s="11">
        <f t="shared" si="17"/>
        <v>1504000</v>
      </c>
      <c r="O39" s="11">
        <f t="shared" si="18"/>
        <v>704000</v>
      </c>
      <c r="P39" s="11">
        <f t="shared" si="19"/>
        <v>1504000</v>
      </c>
      <c r="Q39" s="11">
        <f t="shared" si="20"/>
        <v>1005000</v>
      </c>
      <c r="R39" s="11">
        <f t="shared" si="12"/>
        <v>0</v>
      </c>
      <c r="S39" s="15" t="str">
        <f t="shared" si="21"/>
        <v/>
      </c>
    </row>
    <row r="40">
      <c r="A40" s="1" t="s">
        <v>5692</v>
      </c>
      <c r="B40" s="8">
        <v>45696.0</v>
      </c>
      <c r="C40" s="1" t="s">
        <v>25</v>
      </c>
      <c r="D40" s="12"/>
      <c r="E40" s="10">
        <v>200000.0</v>
      </c>
      <c r="F40" s="1" t="s">
        <v>53</v>
      </c>
      <c r="G40" s="11">
        <f t="shared" si="13"/>
        <v>8992500</v>
      </c>
      <c r="H40" s="11">
        <f t="shared" si="2"/>
        <v>4680500</v>
      </c>
      <c r="I40" s="11">
        <f t="shared" si="14"/>
        <v>0</v>
      </c>
      <c r="J40" s="11">
        <f t="shared" si="15"/>
        <v>5311067</v>
      </c>
      <c r="K40" s="11">
        <f t="shared" si="5"/>
        <v>4312000</v>
      </c>
      <c r="L40" s="11">
        <f t="shared" si="6"/>
        <v>0</v>
      </c>
      <c r="M40" s="11">
        <f t="shared" si="16"/>
        <v>800000</v>
      </c>
      <c r="N40" s="11">
        <f t="shared" si="17"/>
        <v>1437333.333</v>
      </c>
      <c r="O40" s="11">
        <f t="shared" si="18"/>
        <v>637333.3333</v>
      </c>
      <c r="P40" s="11">
        <f t="shared" si="19"/>
        <v>1437333.333</v>
      </c>
      <c r="Q40" s="11">
        <f t="shared" si="20"/>
        <v>1205000</v>
      </c>
      <c r="R40" s="11">
        <f t="shared" si="12"/>
        <v>0</v>
      </c>
      <c r="S40" s="15" t="str">
        <f t="shared" si="21"/>
        <v/>
      </c>
    </row>
    <row r="41">
      <c r="A41" s="1" t="s">
        <v>5693</v>
      </c>
      <c r="B41" s="8">
        <v>45696.0</v>
      </c>
      <c r="C41" s="1" t="s">
        <v>6</v>
      </c>
      <c r="D41" s="10">
        <v>770000.0</v>
      </c>
      <c r="E41" s="12"/>
      <c r="F41" s="1" t="s">
        <v>5694</v>
      </c>
      <c r="G41" s="11">
        <f t="shared" si="13"/>
        <v>9762500</v>
      </c>
      <c r="H41" s="11">
        <f t="shared" si="2"/>
        <v>4680500</v>
      </c>
      <c r="I41" s="11">
        <f t="shared" si="14"/>
        <v>0</v>
      </c>
      <c r="J41" s="11">
        <f t="shared" si="15"/>
        <v>6081067</v>
      </c>
      <c r="K41" s="11">
        <f t="shared" si="5"/>
        <v>5082000</v>
      </c>
      <c r="L41" s="11">
        <f t="shared" si="6"/>
        <v>0</v>
      </c>
      <c r="M41" s="11">
        <f t="shared" si="16"/>
        <v>800000</v>
      </c>
      <c r="N41" s="11">
        <f t="shared" si="17"/>
        <v>1694000</v>
      </c>
      <c r="O41" s="11">
        <f t="shared" si="18"/>
        <v>894000</v>
      </c>
      <c r="P41" s="11">
        <f t="shared" si="19"/>
        <v>1694000</v>
      </c>
      <c r="Q41" s="11">
        <f t="shared" si="20"/>
        <v>1205000</v>
      </c>
      <c r="R41" s="11">
        <f t="shared" si="12"/>
        <v>0</v>
      </c>
      <c r="S41" s="15" t="str">
        <f t="shared" si="21"/>
        <v/>
      </c>
    </row>
    <row r="42">
      <c r="A42" s="1" t="s">
        <v>5695</v>
      </c>
      <c r="B42" s="8">
        <v>45696.0</v>
      </c>
      <c r="C42" s="1" t="s">
        <v>6</v>
      </c>
      <c r="D42" s="10">
        <v>50000.0</v>
      </c>
      <c r="E42" s="12"/>
      <c r="F42" s="1" t="s">
        <v>4506</v>
      </c>
      <c r="G42" s="11">
        <f t="shared" si="13"/>
        <v>9812500</v>
      </c>
      <c r="H42" s="11">
        <f t="shared" si="2"/>
        <v>4680500</v>
      </c>
      <c r="I42" s="11">
        <f t="shared" si="14"/>
        <v>0</v>
      </c>
      <c r="J42" s="11">
        <f t="shared" si="15"/>
        <v>6131067</v>
      </c>
      <c r="K42" s="11">
        <f t="shared" si="5"/>
        <v>5132000</v>
      </c>
      <c r="L42" s="11">
        <f t="shared" si="6"/>
        <v>0</v>
      </c>
      <c r="M42" s="11">
        <f t="shared" si="16"/>
        <v>800000</v>
      </c>
      <c r="N42" s="11">
        <f t="shared" si="17"/>
        <v>1710666.667</v>
      </c>
      <c r="O42" s="11">
        <f t="shared" si="18"/>
        <v>910666.6667</v>
      </c>
      <c r="P42" s="11">
        <f t="shared" si="19"/>
        <v>1710666.667</v>
      </c>
      <c r="Q42" s="11">
        <f t="shared" si="20"/>
        <v>1205000</v>
      </c>
      <c r="R42" s="11">
        <f t="shared" si="12"/>
        <v>0</v>
      </c>
      <c r="S42" s="15" t="str">
        <f t="shared" si="21"/>
        <v/>
      </c>
    </row>
    <row r="43">
      <c r="A43" s="1" t="s">
        <v>5696</v>
      </c>
      <c r="B43" s="8">
        <v>45696.0</v>
      </c>
      <c r="C43" s="1" t="s">
        <v>6</v>
      </c>
      <c r="D43" s="10">
        <v>343000.0</v>
      </c>
      <c r="E43" s="12"/>
      <c r="F43" s="1" t="s">
        <v>1990</v>
      </c>
      <c r="G43" s="11">
        <f t="shared" si="13"/>
        <v>10155500</v>
      </c>
      <c r="H43" s="11">
        <f t="shared" si="2"/>
        <v>4680500</v>
      </c>
      <c r="I43" s="11">
        <f t="shared" si="14"/>
        <v>0</v>
      </c>
      <c r="J43" s="11">
        <f t="shared" si="15"/>
        <v>6474067</v>
      </c>
      <c r="K43" s="11">
        <f t="shared" si="5"/>
        <v>5475000</v>
      </c>
      <c r="L43" s="11">
        <f t="shared" si="6"/>
        <v>0</v>
      </c>
      <c r="M43" s="11">
        <f t="shared" si="16"/>
        <v>800000</v>
      </c>
      <c r="N43" s="11">
        <f t="shared" si="17"/>
        <v>1825000</v>
      </c>
      <c r="O43" s="11">
        <f t="shared" si="18"/>
        <v>1025000</v>
      </c>
      <c r="P43" s="11">
        <f t="shared" si="19"/>
        <v>1825000</v>
      </c>
      <c r="Q43" s="11">
        <f t="shared" si="20"/>
        <v>1205000</v>
      </c>
      <c r="R43" s="11">
        <f t="shared" si="12"/>
        <v>0</v>
      </c>
      <c r="S43" s="15" t="str">
        <f t="shared" si="21"/>
        <v/>
      </c>
    </row>
    <row r="44">
      <c r="A44" s="1" t="s">
        <v>5697</v>
      </c>
      <c r="B44" s="8">
        <v>45696.0</v>
      </c>
      <c r="C44" s="1" t="s">
        <v>6</v>
      </c>
      <c r="D44" s="10">
        <v>202500.0</v>
      </c>
      <c r="E44" s="12"/>
      <c r="F44" s="1" t="s">
        <v>5698</v>
      </c>
      <c r="G44" s="11">
        <f t="shared" si="13"/>
        <v>10358000</v>
      </c>
      <c r="H44" s="11">
        <f t="shared" si="2"/>
        <v>4680500</v>
      </c>
      <c r="I44" s="11">
        <f t="shared" si="14"/>
        <v>0</v>
      </c>
      <c r="J44" s="11">
        <f t="shared" si="15"/>
        <v>6676567</v>
      </c>
      <c r="K44" s="11">
        <f t="shared" si="5"/>
        <v>5677500</v>
      </c>
      <c r="L44" s="11">
        <f t="shared" si="6"/>
        <v>0</v>
      </c>
      <c r="M44" s="11">
        <f t="shared" si="16"/>
        <v>800000</v>
      </c>
      <c r="N44" s="11">
        <f t="shared" si="17"/>
        <v>1892500</v>
      </c>
      <c r="O44" s="11">
        <f t="shared" si="18"/>
        <v>1092500</v>
      </c>
      <c r="P44" s="11">
        <f t="shared" si="19"/>
        <v>1892500</v>
      </c>
      <c r="Q44" s="11">
        <f t="shared" si="20"/>
        <v>1205000</v>
      </c>
      <c r="R44" s="11">
        <f t="shared" si="12"/>
        <v>0</v>
      </c>
      <c r="S44" s="15" t="str">
        <f t="shared" si="21"/>
        <v/>
      </c>
    </row>
    <row r="45">
      <c r="A45" s="1" t="s">
        <v>5699</v>
      </c>
      <c r="B45" s="8">
        <v>45696.0</v>
      </c>
      <c r="C45" s="1" t="s">
        <v>6</v>
      </c>
      <c r="D45" s="10">
        <v>724500.0</v>
      </c>
      <c r="E45" s="12"/>
      <c r="F45" s="1" t="s">
        <v>5700</v>
      </c>
      <c r="G45" s="11">
        <f t="shared" si="13"/>
        <v>11082500</v>
      </c>
      <c r="H45" s="11">
        <f t="shared" si="2"/>
        <v>4680500</v>
      </c>
      <c r="I45" s="11">
        <f t="shared" si="14"/>
        <v>0</v>
      </c>
      <c r="J45" s="11">
        <f t="shared" si="15"/>
        <v>7401067</v>
      </c>
      <c r="K45" s="11">
        <f t="shared" si="5"/>
        <v>6402000</v>
      </c>
      <c r="L45" s="11">
        <f t="shared" si="6"/>
        <v>0</v>
      </c>
      <c r="M45" s="11">
        <f t="shared" si="16"/>
        <v>800000</v>
      </c>
      <c r="N45" s="11">
        <f t="shared" si="17"/>
        <v>2134000</v>
      </c>
      <c r="O45" s="11">
        <f t="shared" si="18"/>
        <v>1334000</v>
      </c>
      <c r="P45" s="11">
        <f t="shared" si="19"/>
        <v>2134000</v>
      </c>
      <c r="Q45" s="11">
        <f t="shared" si="20"/>
        <v>1205000</v>
      </c>
      <c r="R45" s="11">
        <f t="shared" si="12"/>
        <v>0</v>
      </c>
      <c r="S45" s="15" t="str">
        <f t="shared" si="21"/>
        <v/>
      </c>
    </row>
    <row r="46">
      <c r="A46" s="1" t="s">
        <v>5701</v>
      </c>
      <c r="B46" s="8">
        <v>45696.0</v>
      </c>
      <c r="C46" s="1" t="s">
        <v>6</v>
      </c>
      <c r="D46" s="10">
        <v>85000.0</v>
      </c>
      <c r="E46" s="12"/>
      <c r="F46" s="1" t="s">
        <v>3233</v>
      </c>
      <c r="G46" s="11">
        <f t="shared" si="13"/>
        <v>11167500</v>
      </c>
      <c r="H46" s="11">
        <f t="shared" si="2"/>
        <v>4680500</v>
      </c>
      <c r="I46" s="11">
        <f t="shared" si="14"/>
        <v>0</v>
      </c>
      <c r="J46" s="11">
        <f t="shared" si="15"/>
        <v>7486067</v>
      </c>
      <c r="K46" s="11">
        <f t="shared" si="5"/>
        <v>6487000</v>
      </c>
      <c r="L46" s="11">
        <f t="shared" si="6"/>
        <v>0</v>
      </c>
      <c r="M46" s="11">
        <f t="shared" si="16"/>
        <v>800000</v>
      </c>
      <c r="N46" s="11">
        <f t="shared" si="17"/>
        <v>2162333.333</v>
      </c>
      <c r="O46" s="11">
        <f t="shared" si="18"/>
        <v>1362333.333</v>
      </c>
      <c r="P46" s="11">
        <f t="shared" si="19"/>
        <v>2162333.333</v>
      </c>
      <c r="Q46" s="11">
        <f t="shared" si="20"/>
        <v>1205000</v>
      </c>
      <c r="R46" s="11">
        <f t="shared" si="12"/>
        <v>0</v>
      </c>
      <c r="S46" s="15" t="str">
        <f t="shared" si="21"/>
        <v/>
      </c>
    </row>
    <row r="47">
      <c r="A47" s="1" t="s">
        <v>5702</v>
      </c>
      <c r="B47" s="8">
        <v>45697.0</v>
      </c>
      <c r="C47" s="1" t="s">
        <v>25</v>
      </c>
      <c r="D47" s="12"/>
      <c r="E47" s="10">
        <v>50000.0</v>
      </c>
      <c r="F47" s="1" t="s">
        <v>5703</v>
      </c>
      <c r="G47" s="11">
        <f t="shared" si="13"/>
        <v>11167500</v>
      </c>
      <c r="H47" s="11">
        <f t="shared" si="2"/>
        <v>4730500</v>
      </c>
      <c r="I47" s="11">
        <f t="shared" si="14"/>
        <v>0</v>
      </c>
      <c r="J47" s="11">
        <f t="shared" si="15"/>
        <v>7436067</v>
      </c>
      <c r="K47" s="11">
        <f t="shared" si="5"/>
        <v>6437000</v>
      </c>
      <c r="L47" s="11">
        <f t="shared" si="6"/>
        <v>0</v>
      </c>
      <c r="M47" s="11">
        <f t="shared" si="16"/>
        <v>800000</v>
      </c>
      <c r="N47" s="11">
        <f t="shared" si="17"/>
        <v>2145666.667</v>
      </c>
      <c r="O47" s="11">
        <f t="shared" si="18"/>
        <v>1345666.667</v>
      </c>
      <c r="P47" s="11">
        <f t="shared" si="19"/>
        <v>2145666.667</v>
      </c>
      <c r="Q47" s="11">
        <f t="shared" si="20"/>
        <v>1205000</v>
      </c>
      <c r="R47" s="11">
        <f t="shared" si="12"/>
        <v>0</v>
      </c>
    </row>
    <row r="48">
      <c r="A48" s="1" t="s">
        <v>5704</v>
      </c>
      <c r="B48" s="8">
        <v>45697.0</v>
      </c>
      <c r="C48" s="1" t="s">
        <v>25</v>
      </c>
      <c r="D48" s="12"/>
      <c r="E48" s="10">
        <v>43000.0</v>
      </c>
      <c r="F48" s="1" t="s">
        <v>5705</v>
      </c>
      <c r="G48" s="11">
        <f t="shared" si="13"/>
        <v>11167500</v>
      </c>
      <c r="H48" s="11">
        <f t="shared" si="2"/>
        <v>4773500</v>
      </c>
      <c r="I48" s="11">
        <f t="shared" si="14"/>
        <v>0</v>
      </c>
      <c r="J48" s="11">
        <f t="shared" si="15"/>
        <v>7393067</v>
      </c>
      <c r="K48" s="11">
        <f t="shared" si="5"/>
        <v>6394000</v>
      </c>
      <c r="L48" s="11">
        <f t="shared" si="6"/>
        <v>0</v>
      </c>
      <c r="M48" s="11">
        <f t="shared" si="16"/>
        <v>800000</v>
      </c>
      <c r="N48" s="11">
        <f t="shared" si="17"/>
        <v>2131333.333</v>
      </c>
      <c r="O48" s="11">
        <f t="shared" si="18"/>
        <v>1331333.333</v>
      </c>
      <c r="P48" s="11">
        <f t="shared" si="19"/>
        <v>2131333.333</v>
      </c>
      <c r="Q48" s="11">
        <f t="shared" si="20"/>
        <v>1205000</v>
      </c>
      <c r="R48" s="11">
        <f t="shared" si="12"/>
        <v>0</v>
      </c>
    </row>
    <row r="49">
      <c r="A49" s="1" t="s">
        <v>5706</v>
      </c>
      <c r="B49" s="8">
        <v>45698.0</v>
      </c>
      <c r="C49" s="1" t="s">
        <v>19</v>
      </c>
      <c r="D49" s="12"/>
      <c r="E49" s="10">
        <v>200000.0</v>
      </c>
      <c r="F49" s="1" t="s">
        <v>5329</v>
      </c>
      <c r="G49" s="11">
        <f t="shared" si="13"/>
        <v>11167500</v>
      </c>
      <c r="H49" s="11">
        <f t="shared" si="2"/>
        <v>4773500</v>
      </c>
      <c r="I49" s="11">
        <f t="shared" si="14"/>
        <v>0</v>
      </c>
      <c r="J49" s="11">
        <f t="shared" si="15"/>
        <v>7193067</v>
      </c>
      <c r="K49" s="11">
        <f t="shared" si="5"/>
        <v>6394000</v>
      </c>
      <c r="L49" s="11">
        <f t="shared" si="6"/>
        <v>0</v>
      </c>
      <c r="M49" s="11">
        <f t="shared" si="16"/>
        <v>800000</v>
      </c>
      <c r="N49" s="11">
        <f t="shared" si="17"/>
        <v>2131333.333</v>
      </c>
      <c r="O49" s="11">
        <f t="shared" si="18"/>
        <v>1331333.333</v>
      </c>
      <c r="P49" s="11">
        <f t="shared" si="19"/>
        <v>2131333.333</v>
      </c>
      <c r="Q49" s="11">
        <f t="shared" si="20"/>
        <v>1205000</v>
      </c>
      <c r="R49" s="11">
        <f t="shared" si="12"/>
        <v>200000</v>
      </c>
    </row>
    <row r="50">
      <c r="A50" s="1" t="s">
        <v>5707</v>
      </c>
      <c r="B50" s="8">
        <v>45698.0</v>
      </c>
      <c r="C50" s="1" t="s">
        <v>6</v>
      </c>
      <c r="D50" s="10">
        <v>111000.0</v>
      </c>
      <c r="E50" s="12"/>
      <c r="F50" s="1" t="s">
        <v>5708</v>
      </c>
      <c r="G50" s="11">
        <f t="shared" si="13"/>
        <v>11278500</v>
      </c>
      <c r="H50" s="11">
        <f t="shared" si="2"/>
        <v>4773500</v>
      </c>
      <c r="I50" s="11">
        <f t="shared" si="14"/>
        <v>0</v>
      </c>
      <c r="J50" s="11">
        <f t="shared" si="15"/>
        <v>7304067</v>
      </c>
      <c r="K50" s="11">
        <f t="shared" si="5"/>
        <v>6505000</v>
      </c>
      <c r="L50" s="11">
        <f t="shared" si="6"/>
        <v>0</v>
      </c>
      <c r="M50" s="11">
        <f t="shared" si="16"/>
        <v>800000</v>
      </c>
      <c r="N50" s="11">
        <f t="shared" si="17"/>
        <v>2168333.333</v>
      </c>
      <c r="O50" s="11">
        <f t="shared" si="18"/>
        <v>1368333.333</v>
      </c>
      <c r="P50" s="11">
        <f t="shared" si="19"/>
        <v>2168333.333</v>
      </c>
      <c r="Q50" s="11">
        <f t="shared" si="20"/>
        <v>1205000</v>
      </c>
      <c r="R50" s="11">
        <f t="shared" si="12"/>
        <v>200000</v>
      </c>
    </row>
    <row r="51">
      <c r="A51" s="1" t="s">
        <v>5709</v>
      </c>
      <c r="B51" s="8">
        <v>45698.0</v>
      </c>
      <c r="C51" s="1" t="s">
        <v>6</v>
      </c>
      <c r="D51" s="10">
        <v>170000.0</v>
      </c>
      <c r="E51" s="12"/>
      <c r="F51" s="1" t="s">
        <v>5710</v>
      </c>
      <c r="G51" s="11">
        <f t="shared" si="13"/>
        <v>11448500</v>
      </c>
      <c r="H51" s="11">
        <f t="shared" si="2"/>
        <v>4773500</v>
      </c>
      <c r="I51" s="11">
        <f t="shared" si="14"/>
        <v>0</v>
      </c>
      <c r="J51" s="11">
        <f t="shared" si="15"/>
        <v>7474067</v>
      </c>
      <c r="K51" s="11">
        <f t="shared" si="5"/>
        <v>6675000</v>
      </c>
      <c r="L51" s="11">
        <f t="shared" si="6"/>
        <v>0</v>
      </c>
      <c r="M51" s="11">
        <f t="shared" si="16"/>
        <v>800000</v>
      </c>
      <c r="N51" s="11">
        <f t="shared" si="17"/>
        <v>2225000</v>
      </c>
      <c r="O51" s="11">
        <f t="shared" si="18"/>
        <v>1425000</v>
      </c>
      <c r="P51" s="11">
        <f t="shared" si="19"/>
        <v>2225000</v>
      </c>
      <c r="Q51" s="11">
        <f t="shared" si="20"/>
        <v>1205000</v>
      </c>
      <c r="R51" s="11">
        <f t="shared" si="12"/>
        <v>200000</v>
      </c>
    </row>
    <row r="52">
      <c r="A52" s="1" t="s">
        <v>5711</v>
      </c>
      <c r="B52" s="8">
        <v>45698.0</v>
      </c>
      <c r="C52" s="1" t="s">
        <v>6</v>
      </c>
      <c r="D52" s="10">
        <v>85000.0</v>
      </c>
      <c r="E52" s="12"/>
      <c r="F52" s="1" t="s">
        <v>3950</v>
      </c>
      <c r="G52" s="11">
        <f t="shared" si="13"/>
        <v>11533500</v>
      </c>
      <c r="H52" s="11">
        <f t="shared" si="2"/>
        <v>4773500</v>
      </c>
      <c r="I52" s="11">
        <f t="shared" si="14"/>
        <v>0</v>
      </c>
      <c r="J52" s="11">
        <f t="shared" si="15"/>
        <v>7559067</v>
      </c>
      <c r="K52" s="11">
        <f t="shared" si="5"/>
        <v>6760000</v>
      </c>
      <c r="L52" s="11">
        <f t="shared" si="6"/>
        <v>0</v>
      </c>
      <c r="M52" s="11">
        <f t="shared" si="16"/>
        <v>800000</v>
      </c>
      <c r="N52" s="11">
        <f t="shared" si="17"/>
        <v>2253333.333</v>
      </c>
      <c r="O52" s="11">
        <f t="shared" si="18"/>
        <v>1453333.333</v>
      </c>
      <c r="P52" s="11">
        <f t="shared" si="19"/>
        <v>2253333.333</v>
      </c>
      <c r="Q52" s="11">
        <f t="shared" si="20"/>
        <v>1205000</v>
      </c>
      <c r="R52" s="11">
        <f t="shared" si="12"/>
        <v>200000</v>
      </c>
    </row>
    <row r="53">
      <c r="A53" s="1" t="s">
        <v>5712</v>
      </c>
      <c r="B53" s="8">
        <v>45698.0</v>
      </c>
      <c r="C53" s="1" t="s">
        <v>6</v>
      </c>
      <c r="D53" s="10">
        <v>77500.0</v>
      </c>
      <c r="E53" s="12"/>
      <c r="F53" s="1" t="s">
        <v>5713</v>
      </c>
      <c r="G53" s="11">
        <f t="shared" si="13"/>
        <v>11611000</v>
      </c>
      <c r="H53" s="11">
        <f t="shared" si="2"/>
        <v>4773500</v>
      </c>
      <c r="I53" s="11">
        <f t="shared" si="14"/>
        <v>0</v>
      </c>
      <c r="J53" s="11">
        <f t="shared" si="15"/>
        <v>7636567</v>
      </c>
      <c r="K53" s="11">
        <f t="shared" si="5"/>
        <v>6837500</v>
      </c>
      <c r="L53" s="11">
        <f t="shared" si="6"/>
        <v>0</v>
      </c>
      <c r="M53" s="11">
        <f t="shared" si="16"/>
        <v>800000</v>
      </c>
      <c r="N53" s="11">
        <f t="shared" si="17"/>
        <v>2279166.667</v>
      </c>
      <c r="O53" s="11">
        <f t="shared" si="18"/>
        <v>1479166.667</v>
      </c>
      <c r="P53" s="11">
        <f t="shared" si="19"/>
        <v>2279166.667</v>
      </c>
      <c r="Q53" s="11">
        <f t="shared" si="20"/>
        <v>1205000</v>
      </c>
      <c r="R53" s="11">
        <f t="shared" si="12"/>
        <v>200000</v>
      </c>
    </row>
    <row r="54">
      <c r="A54" s="1" t="s">
        <v>5714</v>
      </c>
      <c r="B54" s="8">
        <v>45698.0</v>
      </c>
      <c r="C54" s="1" t="s">
        <v>6</v>
      </c>
      <c r="D54" s="10">
        <v>153000.0</v>
      </c>
      <c r="E54" s="12"/>
      <c r="F54" s="1" t="s">
        <v>5446</v>
      </c>
      <c r="G54" s="11">
        <f t="shared" si="13"/>
        <v>11764000</v>
      </c>
      <c r="H54" s="11">
        <f t="shared" si="2"/>
        <v>4773500</v>
      </c>
      <c r="I54" s="11">
        <f t="shared" si="14"/>
        <v>0</v>
      </c>
      <c r="J54" s="11">
        <f t="shared" si="15"/>
        <v>7789567</v>
      </c>
      <c r="K54" s="11">
        <f t="shared" si="5"/>
        <v>6990500</v>
      </c>
      <c r="L54" s="11">
        <f t="shared" si="6"/>
        <v>0</v>
      </c>
      <c r="M54" s="11">
        <f t="shared" si="16"/>
        <v>800000</v>
      </c>
      <c r="N54" s="11">
        <f t="shared" si="17"/>
        <v>2330166.667</v>
      </c>
      <c r="O54" s="11">
        <f t="shared" si="18"/>
        <v>1530166.667</v>
      </c>
      <c r="P54" s="11">
        <f t="shared" si="19"/>
        <v>2330166.667</v>
      </c>
      <c r="Q54" s="11">
        <f t="shared" si="20"/>
        <v>1205000</v>
      </c>
      <c r="R54" s="11">
        <f t="shared" si="12"/>
        <v>200000</v>
      </c>
    </row>
    <row r="55">
      <c r="A55" s="1" t="s">
        <v>5715</v>
      </c>
      <c r="B55" s="8">
        <v>45699.0</v>
      </c>
      <c r="C55" s="1" t="s">
        <v>6</v>
      </c>
      <c r="D55" s="10">
        <v>1075000.0</v>
      </c>
      <c r="E55" s="12"/>
      <c r="F55" s="1" t="s">
        <v>5716</v>
      </c>
      <c r="G55" s="11">
        <f t="shared" si="13"/>
        <v>12839000</v>
      </c>
      <c r="H55" s="11">
        <f t="shared" si="2"/>
        <v>4773500</v>
      </c>
      <c r="I55" s="11">
        <f t="shared" si="14"/>
        <v>0</v>
      </c>
      <c r="J55" s="11">
        <f t="shared" si="15"/>
        <v>8864567</v>
      </c>
      <c r="K55" s="11">
        <f t="shared" si="5"/>
        <v>8065500</v>
      </c>
      <c r="L55" s="11">
        <f t="shared" si="6"/>
        <v>0</v>
      </c>
      <c r="M55" s="11">
        <f t="shared" si="16"/>
        <v>800000</v>
      </c>
      <c r="N55" s="11">
        <f t="shared" si="17"/>
        <v>2688500</v>
      </c>
      <c r="O55" s="11">
        <f t="shared" si="18"/>
        <v>1888500</v>
      </c>
      <c r="P55" s="11">
        <f t="shared" si="19"/>
        <v>2688500</v>
      </c>
      <c r="Q55" s="11">
        <f t="shared" si="20"/>
        <v>1205000</v>
      </c>
      <c r="R55" s="11">
        <f t="shared" si="12"/>
        <v>200000</v>
      </c>
    </row>
    <row r="56">
      <c r="A56" s="1" t="s">
        <v>5717</v>
      </c>
      <c r="B56" s="8">
        <v>45699.0</v>
      </c>
      <c r="C56" s="1" t="s">
        <v>19</v>
      </c>
      <c r="D56" s="12"/>
      <c r="E56" s="10">
        <v>1120000.0</v>
      </c>
      <c r="F56" s="1" t="s">
        <v>5718</v>
      </c>
      <c r="G56" s="11">
        <f t="shared" si="13"/>
        <v>12839000</v>
      </c>
      <c r="H56" s="11">
        <f t="shared" si="2"/>
        <v>4773500</v>
      </c>
      <c r="I56" s="11">
        <f t="shared" si="14"/>
        <v>0</v>
      </c>
      <c r="J56" s="11">
        <f t="shared" si="15"/>
        <v>7744567</v>
      </c>
      <c r="K56" s="11">
        <f t="shared" si="5"/>
        <v>8065500</v>
      </c>
      <c r="L56" s="11">
        <f t="shared" si="6"/>
        <v>0</v>
      </c>
      <c r="M56" s="11">
        <f t="shared" si="16"/>
        <v>800000</v>
      </c>
      <c r="N56" s="11">
        <f t="shared" si="17"/>
        <v>2688500</v>
      </c>
      <c r="O56" s="11">
        <f t="shared" si="18"/>
        <v>1888500</v>
      </c>
      <c r="P56" s="11">
        <f t="shared" si="19"/>
        <v>2688500</v>
      </c>
      <c r="Q56" s="11">
        <f t="shared" si="20"/>
        <v>1205000</v>
      </c>
      <c r="R56" s="11">
        <f t="shared" si="12"/>
        <v>200000</v>
      </c>
    </row>
    <row r="57">
      <c r="A57" s="1" t="s">
        <v>5719</v>
      </c>
      <c r="B57" s="8">
        <v>45699.0</v>
      </c>
      <c r="C57" s="1" t="s">
        <v>25</v>
      </c>
      <c r="D57" s="12"/>
      <c r="E57" s="10">
        <v>160000.0</v>
      </c>
      <c r="F57" s="1" t="s">
        <v>53</v>
      </c>
      <c r="G57" s="11">
        <f t="shared" si="13"/>
        <v>12839000</v>
      </c>
      <c r="H57" s="11">
        <f t="shared" si="2"/>
        <v>4933500</v>
      </c>
      <c r="I57" s="11">
        <f t="shared" si="14"/>
        <v>0</v>
      </c>
      <c r="J57" s="11">
        <f t="shared" si="15"/>
        <v>7584567</v>
      </c>
      <c r="K57" s="11">
        <f t="shared" si="5"/>
        <v>7905500</v>
      </c>
      <c r="L57" s="11">
        <f t="shared" si="6"/>
        <v>0</v>
      </c>
      <c r="M57" s="11">
        <f t="shared" si="16"/>
        <v>800000</v>
      </c>
      <c r="N57" s="11">
        <f t="shared" si="17"/>
        <v>2635166.667</v>
      </c>
      <c r="O57" s="11">
        <f t="shared" si="18"/>
        <v>1835166.667</v>
      </c>
      <c r="P57" s="11">
        <f t="shared" si="19"/>
        <v>2635166.667</v>
      </c>
      <c r="Q57" s="11">
        <f t="shared" si="20"/>
        <v>1365000</v>
      </c>
      <c r="R57" s="11">
        <f t="shared" si="12"/>
        <v>200000</v>
      </c>
    </row>
    <row r="58">
      <c r="A58" s="1" t="s">
        <v>5720</v>
      </c>
      <c r="B58" s="8">
        <v>45699.0</v>
      </c>
      <c r="C58" s="1" t="s">
        <v>25</v>
      </c>
      <c r="D58" s="12"/>
      <c r="E58" s="10">
        <v>75000.0</v>
      </c>
      <c r="F58" s="1" t="s">
        <v>5721</v>
      </c>
      <c r="G58" s="11">
        <f t="shared" si="13"/>
        <v>12839000</v>
      </c>
      <c r="H58" s="11">
        <f t="shared" si="2"/>
        <v>5008500</v>
      </c>
      <c r="I58" s="11">
        <f t="shared" si="14"/>
        <v>0</v>
      </c>
      <c r="J58" s="11">
        <f t="shared" si="15"/>
        <v>7509567</v>
      </c>
      <c r="K58" s="11">
        <f t="shared" si="5"/>
        <v>7830500</v>
      </c>
      <c r="L58" s="11">
        <f t="shared" si="6"/>
        <v>0</v>
      </c>
      <c r="M58" s="11">
        <f t="shared" si="16"/>
        <v>800000</v>
      </c>
      <c r="N58" s="11">
        <f t="shared" si="17"/>
        <v>2610166.667</v>
      </c>
      <c r="O58" s="11">
        <f t="shared" si="18"/>
        <v>1810166.667</v>
      </c>
      <c r="P58" s="11">
        <f t="shared" si="19"/>
        <v>2610166.667</v>
      </c>
      <c r="Q58" s="11">
        <f t="shared" si="20"/>
        <v>1365000</v>
      </c>
      <c r="R58" s="11">
        <f t="shared" si="12"/>
        <v>200000</v>
      </c>
    </row>
    <row r="59">
      <c r="A59" s="1" t="s">
        <v>5722</v>
      </c>
      <c r="B59" s="8">
        <v>45699.0</v>
      </c>
      <c r="C59" s="1" t="s">
        <v>25</v>
      </c>
      <c r="D59" s="12"/>
      <c r="E59" s="10">
        <v>22500.0</v>
      </c>
      <c r="F59" s="1" t="s">
        <v>276</v>
      </c>
      <c r="G59" s="11">
        <f t="shared" si="13"/>
        <v>12839000</v>
      </c>
      <c r="H59" s="11">
        <f t="shared" si="2"/>
        <v>5031000</v>
      </c>
      <c r="I59" s="11">
        <f t="shared" si="14"/>
        <v>0</v>
      </c>
      <c r="J59" s="11">
        <f t="shared" si="15"/>
        <v>7487067</v>
      </c>
      <c r="K59" s="11">
        <f t="shared" si="5"/>
        <v>7808000</v>
      </c>
      <c r="L59" s="11">
        <f t="shared" si="6"/>
        <v>0</v>
      </c>
      <c r="M59" s="11">
        <f t="shared" si="16"/>
        <v>800000</v>
      </c>
      <c r="N59" s="11">
        <f t="shared" si="17"/>
        <v>2602666.667</v>
      </c>
      <c r="O59" s="11">
        <f t="shared" si="18"/>
        <v>1802666.667</v>
      </c>
      <c r="P59" s="11">
        <f t="shared" si="19"/>
        <v>2602666.667</v>
      </c>
      <c r="Q59" s="11">
        <f t="shared" si="20"/>
        <v>1365000</v>
      </c>
      <c r="R59" s="11">
        <f t="shared" si="12"/>
        <v>200000</v>
      </c>
    </row>
    <row r="60">
      <c r="A60" s="1" t="s">
        <v>5723</v>
      </c>
      <c r="B60" s="8">
        <v>45699.0</v>
      </c>
      <c r="C60" s="1" t="s">
        <v>6</v>
      </c>
      <c r="D60" s="10">
        <v>750000.0</v>
      </c>
      <c r="E60" s="10"/>
      <c r="F60" s="1" t="s">
        <v>5716</v>
      </c>
      <c r="G60" s="11">
        <f t="shared" si="13"/>
        <v>13589000</v>
      </c>
      <c r="H60" s="11">
        <f t="shared" si="2"/>
        <v>5031000</v>
      </c>
      <c r="I60" s="11">
        <f t="shared" si="14"/>
        <v>0</v>
      </c>
      <c r="J60" s="11">
        <f t="shared" si="15"/>
        <v>8237067</v>
      </c>
      <c r="K60" s="11">
        <f t="shared" si="5"/>
        <v>8558000</v>
      </c>
      <c r="L60" s="11">
        <f t="shared" si="6"/>
        <v>0</v>
      </c>
      <c r="M60" s="11">
        <f t="shared" si="16"/>
        <v>800000</v>
      </c>
      <c r="N60" s="11">
        <f t="shared" si="17"/>
        <v>2852666.667</v>
      </c>
      <c r="O60" s="11">
        <f t="shared" si="18"/>
        <v>2052666.667</v>
      </c>
      <c r="P60" s="11">
        <f t="shared" si="19"/>
        <v>2852666.667</v>
      </c>
      <c r="Q60" s="11">
        <f t="shared" si="20"/>
        <v>1365000</v>
      </c>
      <c r="R60" s="11">
        <f t="shared" si="12"/>
        <v>200000</v>
      </c>
    </row>
    <row r="61">
      <c r="A61" s="1" t="s">
        <v>5724</v>
      </c>
      <c r="B61" s="8">
        <v>45700.0</v>
      </c>
      <c r="C61" s="1" t="s">
        <v>25</v>
      </c>
      <c r="D61" s="12"/>
      <c r="E61" s="10">
        <v>550000.0</v>
      </c>
      <c r="F61" s="1" t="s">
        <v>53</v>
      </c>
      <c r="G61" s="11">
        <f t="shared" si="13"/>
        <v>13589000</v>
      </c>
      <c r="H61" s="11">
        <f t="shared" si="2"/>
        <v>5581000</v>
      </c>
      <c r="I61" s="11">
        <f t="shared" si="14"/>
        <v>0</v>
      </c>
      <c r="J61" s="11">
        <f t="shared" si="15"/>
        <v>7687067</v>
      </c>
      <c r="K61" s="11">
        <f t="shared" si="5"/>
        <v>8008000</v>
      </c>
      <c r="L61" s="11">
        <f t="shared" si="6"/>
        <v>0</v>
      </c>
      <c r="M61" s="11">
        <f t="shared" si="16"/>
        <v>800000</v>
      </c>
      <c r="N61" s="11">
        <f t="shared" si="17"/>
        <v>2669333.333</v>
      </c>
      <c r="O61" s="11">
        <f t="shared" si="18"/>
        <v>1869333.333</v>
      </c>
      <c r="P61" s="11">
        <f t="shared" si="19"/>
        <v>2669333.333</v>
      </c>
      <c r="Q61" s="11">
        <f t="shared" si="20"/>
        <v>1915000</v>
      </c>
      <c r="R61" s="11">
        <f t="shared" si="12"/>
        <v>200000</v>
      </c>
    </row>
    <row r="62">
      <c r="A62" s="1" t="s">
        <v>5725</v>
      </c>
      <c r="B62" s="8">
        <v>45700.0</v>
      </c>
      <c r="C62" s="1" t="s">
        <v>25</v>
      </c>
      <c r="D62" s="12"/>
      <c r="E62" s="10">
        <v>527000.0</v>
      </c>
      <c r="F62" s="1" t="s">
        <v>5726</v>
      </c>
      <c r="G62" s="11">
        <f t="shared" si="13"/>
        <v>13589000</v>
      </c>
      <c r="H62" s="11">
        <f t="shared" si="2"/>
        <v>6108000</v>
      </c>
      <c r="I62" s="11">
        <f t="shared" si="14"/>
        <v>0</v>
      </c>
      <c r="J62" s="11">
        <f t="shared" si="15"/>
        <v>7160067</v>
      </c>
      <c r="K62" s="11">
        <f t="shared" si="5"/>
        <v>7481000</v>
      </c>
      <c r="L62" s="11">
        <f t="shared" si="6"/>
        <v>0</v>
      </c>
      <c r="M62" s="11">
        <f t="shared" si="16"/>
        <v>800000</v>
      </c>
      <c r="N62" s="11">
        <f t="shared" si="17"/>
        <v>2493666.667</v>
      </c>
      <c r="O62" s="11">
        <f t="shared" si="18"/>
        <v>1693666.667</v>
      </c>
      <c r="P62" s="11">
        <f t="shared" si="19"/>
        <v>2493666.667</v>
      </c>
      <c r="Q62" s="11">
        <f t="shared" si="20"/>
        <v>1915000</v>
      </c>
      <c r="R62" s="11">
        <f t="shared" si="12"/>
        <v>200000</v>
      </c>
    </row>
    <row r="63">
      <c r="A63" s="1" t="s">
        <v>5727</v>
      </c>
      <c r="B63" s="8">
        <v>45700.0</v>
      </c>
      <c r="C63" s="1" t="s">
        <v>6</v>
      </c>
      <c r="D63" s="10">
        <v>553000.0</v>
      </c>
      <c r="E63" s="12"/>
      <c r="F63" s="1" t="s">
        <v>5386</v>
      </c>
      <c r="G63" s="11">
        <f t="shared" si="13"/>
        <v>14142000</v>
      </c>
      <c r="H63" s="11">
        <f t="shared" si="2"/>
        <v>6108000</v>
      </c>
      <c r="I63" s="11">
        <f t="shared" si="14"/>
        <v>0</v>
      </c>
      <c r="J63" s="11">
        <f t="shared" si="15"/>
        <v>7713067</v>
      </c>
      <c r="K63" s="11">
        <f t="shared" si="5"/>
        <v>8034000</v>
      </c>
      <c r="L63" s="11">
        <f t="shared" si="6"/>
        <v>0</v>
      </c>
      <c r="M63" s="11">
        <f t="shared" si="16"/>
        <v>800000</v>
      </c>
      <c r="N63" s="11">
        <f t="shared" si="17"/>
        <v>2678000</v>
      </c>
      <c r="O63" s="11">
        <f t="shared" si="18"/>
        <v>1878000</v>
      </c>
      <c r="P63" s="11">
        <f t="shared" si="19"/>
        <v>2678000</v>
      </c>
      <c r="Q63" s="11">
        <f t="shared" si="20"/>
        <v>1915000</v>
      </c>
      <c r="R63" s="11">
        <f t="shared" si="12"/>
        <v>200000</v>
      </c>
    </row>
    <row r="64">
      <c r="A64" s="1" t="s">
        <v>5728</v>
      </c>
      <c r="B64" s="8">
        <v>45700.0</v>
      </c>
      <c r="C64" s="1" t="s">
        <v>6</v>
      </c>
      <c r="D64" s="10">
        <v>61000.0</v>
      </c>
      <c r="E64" s="12"/>
      <c r="F64" s="1" t="s">
        <v>2449</v>
      </c>
      <c r="G64" s="11">
        <f t="shared" si="13"/>
        <v>14203000</v>
      </c>
      <c r="H64" s="11">
        <f t="shared" si="2"/>
        <v>6108000</v>
      </c>
      <c r="I64" s="11">
        <f t="shared" si="14"/>
        <v>0</v>
      </c>
      <c r="J64" s="11">
        <f t="shared" si="15"/>
        <v>7774067</v>
      </c>
      <c r="K64" s="11">
        <f t="shared" si="5"/>
        <v>8095000</v>
      </c>
      <c r="L64" s="11">
        <f t="shared" si="6"/>
        <v>0</v>
      </c>
      <c r="M64" s="11">
        <f t="shared" si="16"/>
        <v>800000</v>
      </c>
      <c r="N64" s="11">
        <f t="shared" si="17"/>
        <v>2698333.333</v>
      </c>
      <c r="O64" s="11">
        <f t="shared" si="18"/>
        <v>1898333.333</v>
      </c>
      <c r="P64" s="11">
        <f t="shared" si="19"/>
        <v>2698333.333</v>
      </c>
      <c r="Q64" s="11">
        <f t="shared" si="20"/>
        <v>1915000</v>
      </c>
      <c r="R64" s="11">
        <f t="shared" si="12"/>
        <v>200000</v>
      </c>
    </row>
    <row r="65">
      <c r="A65" s="1" t="s">
        <v>5729</v>
      </c>
      <c r="B65" s="8">
        <v>45700.0</v>
      </c>
      <c r="C65" s="1" t="s">
        <v>6</v>
      </c>
      <c r="D65" s="10">
        <v>95000.0</v>
      </c>
      <c r="E65" s="12"/>
      <c r="F65" s="1" t="s">
        <v>5730</v>
      </c>
      <c r="G65" s="11">
        <f t="shared" si="13"/>
        <v>14298000</v>
      </c>
      <c r="H65" s="11">
        <f t="shared" si="2"/>
        <v>6108000</v>
      </c>
      <c r="I65" s="11">
        <f t="shared" si="14"/>
        <v>0</v>
      </c>
      <c r="J65" s="11">
        <f t="shared" si="15"/>
        <v>7869067</v>
      </c>
      <c r="K65" s="11">
        <f t="shared" si="5"/>
        <v>8190000</v>
      </c>
      <c r="L65" s="11">
        <f t="shared" si="6"/>
        <v>0</v>
      </c>
      <c r="M65" s="11">
        <f t="shared" si="16"/>
        <v>800000</v>
      </c>
      <c r="N65" s="11">
        <f t="shared" si="17"/>
        <v>2730000</v>
      </c>
      <c r="O65" s="11">
        <f t="shared" si="18"/>
        <v>1930000</v>
      </c>
      <c r="P65" s="11">
        <f t="shared" si="19"/>
        <v>2730000</v>
      </c>
      <c r="Q65" s="11">
        <f t="shared" si="20"/>
        <v>1915000</v>
      </c>
      <c r="R65" s="11">
        <f t="shared" si="12"/>
        <v>200000</v>
      </c>
    </row>
    <row r="66">
      <c r="A66" s="1" t="s">
        <v>5731</v>
      </c>
      <c r="B66" s="8">
        <v>45700.0</v>
      </c>
      <c r="C66" s="1" t="s">
        <v>6</v>
      </c>
      <c r="D66" s="10">
        <v>100000.0</v>
      </c>
      <c r="E66" s="12"/>
      <c r="F66" s="1" t="s">
        <v>5732</v>
      </c>
      <c r="G66" s="11">
        <f t="shared" si="13"/>
        <v>14398000</v>
      </c>
      <c r="H66" s="11">
        <f t="shared" si="2"/>
        <v>6108000</v>
      </c>
      <c r="I66" s="11">
        <f t="shared" si="14"/>
        <v>0</v>
      </c>
      <c r="J66" s="11">
        <f t="shared" si="15"/>
        <v>7969067</v>
      </c>
      <c r="K66" s="11">
        <f t="shared" si="5"/>
        <v>8290000</v>
      </c>
      <c r="L66" s="11">
        <f t="shared" si="6"/>
        <v>0</v>
      </c>
      <c r="M66" s="11">
        <f t="shared" si="16"/>
        <v>800000</v>
      </c>
      <c r="N66" s="11">
        <f t="shared" si="17"/>
        <v>2763333.333</v>
      </c>
      <c r="O66" s="11">
        <f t="shared" si="18"/>
        <v>1963333.333</v>
      </c>
      <c r="P66" s="11">
        <f t="shared" si="19"/>
        <v>2763333.333</v>
      </c>
      <c r="Q66" s="11">
        <f t="shared" si="20"/>
        <v>1915000</v>
      </c>
      <c r="R66" s="11">
        <f t="shared" si="12"/>
        <v>200000</v>
      </c>
    </row>
    <row r="67">
      <c r="A67" s="1" t="s">
        <v>5733</v>
      </c>
      <c r="B67" s="8">
        <v>45700.0</v>
      </c>
      <c r="C67" s="1" t="s">
        <v>6</v>
      </c>
      <c r="D67" s="10">
        <v>382500.0</v>
      </c>
      <c r="E67" s="12"/>
      <c r="F67" s="1" t="s">
        <v>5734</v>
      </c>
      <c r="G67" s="11">
        <f t="shared" si="13"/>
        <v>14780500</v>
      </c>
      <c r="H67" s="11">
        <f t="shared" si="2"/>
        <v>6108000</v>
      </c>
      <c r="I67" s="11">
        <f t="shared" si="14"/>
        <v>0</v>
      </c>
      <c r="J67" s="11">
        <f t="shared" si="15"/>
        <v>8351567</v>
      </c>
      <c r="K67" s="11">
        <f t="shared" si="5"/>
        <v>8672500</v>
      </c>
      <c r="L67" s="11">
        <f t="shared" si="6"/>
        <v>0</v>
      </c>
      <c r="M67" s="11">
        <f t="shared" si="16"/>
        <v>800000</v>
      </c>
      <c r="N67" s="11">
        <f t="shared" si="17"/>
        <v>2890833.333</v>
      </c>
      <c r="O67" s="11">
        <f t="shared" si="18"/>
        <v>2090833.333</v>
      </c>
      <c r="P67" s="11">
        <f t="shared" si="19"/>
        <v>2890833.333</v>
      </c>
      <c r="Q67" s="11">
        <f t="shared" si="20"/>
        <v>1915000</v>
      </c>
      <c r="R67" s="11">
        <f t="shared" si="12"/>
        <v>200000</v>
      </c>
    </row>
    <row r="68">
      <c r="A68" s="1" t="s">
        <v>5735</v>
      </c>
      <c r="B68" s="8">
        <v>45700.0</v>
      </c>
      <c r="C68" s="1" t="s">
        <v>6</v>
      </c>
      <c r="D68" s="10">
        <v>110000.0</v>
      </c>
      <c r="E68" s="12"/>
      <c r="F68" s="1" t="s">
        <v>2045</v>
      </c>
      <c r="G68" s="11">
        <f t="shared" si="13"/>
        <v>14890500</v>
      </c>
      <c r="H68" s="11">
        <f t="shared" si="2"/>
        <v>6108000</v>
      </c>
      <c r="I68" s="11">
        <f t="shared" si="14"/>
        <v>0</v>
      </c>
      <c r="J68" s="11">
        <f t="shared" si="15"/>
        <v>8461567</v>
      </c>
      <c r="K68" s="11">
        <f t="shared" si="5"/>
        <v>8782500</v>
      </c>
      <c r="L68" s="11">
        <f t="shared" si="6"/>
        <v>0</v>
      </c>
      <c r="M68" s="11">
        <f t="shared" si="16"/>
        <v>800000</v>
      </c>
      <c r="N68" s="11">
        <f t="shared" si="17"/>
        <v>2927500</v>
      </c>
      <c r="O68" s="11">
        <f t="shared" si="18"/>
        <v>2127500</v>
      </c>
      <c r="P68" s="11">
        <f t="shared" si="19"/>
        <v>2927500</v>
      </c>
      <c r="Q68" s="11">
        <f t="shared" si="20"/>
        <v>1915000</v>
      </c>
      <c r="R68" s="11">
        <f t="shared" si="12"/>
        <v>200000</v>
      </c>
    </row>
    <row r="69">
      <c r="A69" s="1" t="s">
        <v>5736</v>
      </c>
      <c r="B69" s="8">
        <v>45700.0</v>
      </c>
      <c r="C69" s="1" t="s">
        <v>6</v>
      </c>
      <c r="D69" s="10">
        <v>1200000.0</v>
      </c>
      <c r="E69" s="12"/>
      <c r="F69" s="1" t="s">
        <v>5737</v>
      </c>
      <c r="G69" s="11">
        <f t="shared" si="13"/>
        <v>16090500</v>
      </c>
      <c r="H69" s="11">
        <f t="shared" si="2"/>
        <v>6108000</v>
      </c>
      <c r="I69" s="11">
        <f t="shared" si="14"/>
        <v>0</v>
      </c>
      <c r="J69" s="11">
        <f t="shared" si="15"/>
        <v>9661567</v>
      </c>
      <c r="K69" s="11">
        <f t="shared" si="5"/>
        <v>9982500</v>
      </c>
      <c r="L69" s="11">
        <f t="shared" si="6"/>
        <v>0</v>
      </c>
      <c r="M69" s="11">
        <f t="shared" si="16"/>
        <v>800000</v>
      </c>
      <c r="N69" s="11">
        <f t="shared" si="17"/>
        <v>3327500</v>
      </c>
      <c r="O69" s="11">
        <f t="shared" si="18"/>
        <v>2527500</v>
      </c>
      <c r="P69" s="11">
        <f t="shared" si="19"/>
        <v>3327500</v>
      </c>
      <c r="Q69" s="11">
        <f t="shared" si="20"/>
        <v>1915000</v>
      </c>
      <c r="R69" s="11">
        <f t="shared" si="12"/>
        <v>200000</v>
      </c>
    </row>
    <row r="70">
      <c r="A70" s="1" t="s">
        <v>5738</v>
      </c>
      <c r="B70" s="8">
        <v>45701.0</v>
      </c>
      <c r="C70" s="1" t="s">
        <v>25</v>
      </c>
      <c r="D70" s="12"/>
      <c r="E70" s="10">
        <v>303000.0</v>
      </c>
      <c r="F70" s="1" t="s">
        <v>5739</v>
      </c>
      <c r="G70" s="11">
        <f t="shared" si="13"/>
        <v>16090500</v>
      </c>
      <c r="H70" s="11">
        <f t="shared" si="2"/>
        <v>6411000</v>
      </c>
      <c r="I70" s="11">
        <f t="shared" si="14"/>
        <v>0</v>
      </c>
      <c r="J70" s="11">
        <f t="shared" si="15"/>
        <v>9358567</v>
      </c>
      <c r="K70" s="11">
        <f t="shared" si="5"/>
        <v>9679500</v>
      </c>
      <c r="L70" s="11">
        <f t="shared" si="6"/>
        <v>0</v>
      </c>
      <c r="M70" s="11">
        <f t="shared" si="16"/>
        <v>800000</v>
      </c>
      <c r="N70" s="11">
        <f t="shared" si="17"/>
        <v>3226500</v>
      </c>
      <c r="O70" s="11">
        <f t="shared" si="18"/>
        <v>2426500</v>
      </c>
      <c r="P70" s="11">
        <f t="shared" si="19"/>
        <v>3226500</v>
      </c>
      <c r="Q70" s="11">
        <f t="shared" si="20"/>
        <v>1915000</v>
      </c>
      <c r="R70" s="11">
        <f t="shared" si="12"/>
        <v>200000</v>
      </c>
    </row>
    <row r="71">
      <c r="A71" s="1" t="s">
        <v>5740</v>
      </c>
      <c r="B71" s="8">
        <v>45701.0</v>
      </c>
      <c r="C71" s="1" t="s">
        <v>25</v>
      </c>
      <c r="D71" s="12"/>
      <c r="E71" s="10">
        <v>134000.0</v>
      </c>
      <c r="F71" s="1" t="s">
        <v>5741</v>
      </c>
      <c r="G71" s="11">
        <f t="shared" si="13"/>
        <v>16090500</v>
      </c>
      <c r="H71" s="11">
        <f t="shared" si="2"/>
        <v>6545000</v>
      </c>
      <c r="I71" s="11">
        <f t="shared" si="14"/>
        <v>0</v>
      </c>
      <c r="J71" s="11">
        <f t="shared" si="15"/>
        <v>9224567</v>
      </c>
      <c r="K71" s="11">
        <f t="shared" si="5"/>
        <v>9545500</v>
      </c>
      <c r="L71" s="11">
        <f t="shared" si="6"/>
        <v>0</v>
      </c>
      <c r="M71" s="11">
        <f t="shared" si="16"/>
        <v>800000</v>
      </c>
      <c r="N71" s="11">
        <f t="shared" si="17"/>
        <v>3181833.333</v>
      </c>
      <c r="O71" s="11">
        <f t="shared" si="18"/>
        <v>2381833.333</v>
      </c>
      <c r="P71" s="11">
        <f t="shared" si="19"/>
        <v>3181833.333</v>
      </c>
      <c r="Q71" s="11">
        <f t="shared" si="20"/>
        <v>1915000</v>
      </c>
      <c r="R71" s="11">
        <f t="shared" si="12"/>
        <v>200000</v>
      </c>
    </row>
    <row r="72">
      <c r="A72" s="1" t="s">
        <v>5742</v>
      </c>
      <c r="B72" s="8">
        <v>45701.0</v>
      </c>
      <c r="C72" s="1" t="s">
        <v>19</v>
      </c>
      <c r="D72" s="12"/>
      <c r="E72" s="10">
        <v>155000.0</v>
      </c>
      <c r="F72" s="1" t="s">
        <v>5743</v>
      </c>
      <c r="G72" s="11">
        <f t="shared" si="13"/>
        <v>16090500</v>
      </c>
      <c r="H72" s="11">
        <f t="shared" si="2"/>
        <v>6545000</v>
      </c>
      <c r="I72" s="11">
        <f t="shared" si="14"/>
        <v>0</v>
      </c>
      <c r="J72" s="11">
        <f t="shared" si="15"/>
        <v>9069567</v>
      </c>
      <c r="K72" s="11">
        <f t="shared" si="5"/>
        <v>9545500</v>
      </c>
      <c r="L72" s="11">
        <f t="shared" si="6"/>
        <v>0</v>
      </c>
      <c r="M72" s="11">
        <f t="shared" si="16"/>
        <v>800000</v>
      </c>
      <c r="N72" s="11">
        <f t="shared" si="17"/>
        <v>3181833.333</v>
      </c>
      <c r="O72" s="11">
        <f t="shared" si="18"/>
        <v>2381833.333</v>
      </c>
      <c r="P72" s="11">
        <f t="shared" si="19"/>
        <v>3181833.333</v>
      </c>
      <c r="Q72" s="11">
        <f t="shared" si="20"/>
        <v>1915000</v>
      </c>
      <c r="R72" s="11">
        <f t="shared" si="12"/>
        <v>200000</v>
      </c>
    </row>
    <row r="73">
      <c r="A73" s="1" t="s">
        <v>5744</v>
      </c>
      <c r="B73" s="8">
        <v>45701.0</v>
      </c>
      <c r="C73" s="1" t="s">
        <v>19</v>
      </c>
      <c r="D73" s="12"/>
      <c r="E73" s="10">
        <v>100000.0</v>
      </c>
      <c r="F73" s="1" t="s">
        <v>5329</v>
      </c>
      <c r="G73" s="11">
        <f t="shared" si="13"/>
        <v>16090500</v>
      </c>
      <c r="H73" s="11">
        <f t="shared" si="2"/>
        <v>6545000</v>
      </c>
      <c r="I73" s="11">
        <f t="shared" si="14"/>
        <v>0</v>
      </c>
      <c r="J73" s="11">
        <f t="shared" si="15"/>
        <v>8969567</v>
      </c>
      <c r="K73" s="11">
        <f t="shared" si="5"/>
        <v>9545500</v>
      </c>
      <c r="L73" s="11">
        <f t="shared" si="6"/>
        <v>0</v>
      </c>
      <c r="M73" s="11">
        <f t="shared" si="16"/>
        <v>800000</v>
      </c>
      <c r="N73" s="11">
        <f t="shared" si="17"/>
        <v>3181833.333</v>
      </c>
      <c r="O73" s="11">
        <f t="shared" si="18"/>
        <v>2381833.333</v>
      </c>
      <c r="P73" s="11">
        <f t="shared" si="19"/>
        <v>3181833.333</v>
      </c>
      <c r="Q73" s="11">
        <f t="shared" si="20"/>
        <v>1915000</v>
      </c>
      <c r="R73" s="11">
        <f t="shared" si="12"/>
        <v>300000</v>
      </c>
    </row>
    <row r="74">
      <c r="A74" s="1" t="s">
        <v>5745</v>
      </c>
      <c r="B74" s="8">
        <v>45701.0</v>
      </c>
      <c r="C74" s="1" t="s">
        <v>25</v>
      </c>
      <c r="D74" s="12"/>
      <c r="E74" s="10">
        <v>270000.0</v>
      </c>
      <c r="F74" s="1" t="s">
        <v>3749</v>
      </c>
      <c r="G74" s="11">
        <f t="shared" si="13"/>
        <v>16090500</v>
      </c>
      <c r="H74" s="11">
        <f t="shared" si="2"/>
        <v>6815000</v>
      </c>
      <c r="I74" s="11">
        <f t="shared" si="14"/>
        <v>0</v>
      </c>
      <c r="J74" s="11">
        <f t="shared" si="15"/>
        <v>8699567</v>
      </c>
      <c r="K74" s="11">
        <f t="shared" si="5"/>
        <v>9275500</v>
      </c>
      <c r="L74" s="11">
        <f t="shared" si="6"/>
        <v>0</v>
      </c>
      <c r="M74" s="11">
        <f t="shared" si="16"/>
        <v>800000</v>
      </c>
      <c r="N74" s="11">
        <f t="shared" si="17"/>
        <v>3091833.333</v>
      </c>
      <c r="O74" s="11">
        <f t="shared" si="18"/>
        <v>2291833.333</v>
      </c>
      <c r="P74" s="11">
        <f t="shared" si="19"/>
        <v>3091833.333</v>
      </c>
      <c r="Q74" s="11">
        <f t="shared" si="20"/>
        <v>1915000</v>
      </c>
      <c r="R74" s="11">
        <f t="shared" si="12"/>
        <v>300000</v>
      </c>
    </row>
    <row r="75">
      <c r="A75" s="1" t="s">
        <v>5746</v>
      </c>
      <c r="B75" s="8">
        <v>45701.0</v>
      </c>
      <c r="C75" s="1" t="s">
        <v>6</v>
      </c>
      <c r="D75" s="10">
        <v>110000.0</v>
      </c>
      <c r="E75" s="12"/>
      <c r="F75" s="1" t="s">
        <v>2045</v>
      </c>
      <c r="G75" s="11">
        <f t="shared" si="13"/>
        <v>16200500</v>
      </c>
      <c r="H75" s="11">
        <f t="shared" si="2"/>
        <v>6815000</v>
      </c>
      <c r="I75" s="11">
        <f t="shared" si="14"/>
        <v>0</v>
      </c>
      <c r="J75" s="11">
        <f t="shared" si="15"/>
        <v>8809567</v>
      </c>
      <c r="K75" s="11">
        <f t="shared" si="5"/>
        <v>9385500</v>
      </c>
      <c r="L75" s="11">
        <f t="shared" si="6"/>
        <v>0</v>
      </c>
      <c r="M75" s="11">
        <f t="shared" si="16"/>
        <v>800000</v>
      </c>
      <c r="N75" s="11">
        <f t="shared" si="17"/>
        <v>3128500</v>
      </c>
      <c r="O75" s="11">
        <f t="shared" si="18"/>
        <v>2328500</v>
      </c>
      <c r="P75" s="11">
        <f t="shared" si="19"/>
        <v>3128500</v>
      </c>
      <c r="Q75" s="11">
        <f t="shared" si="20"/>
        <v>1915000</v>
      </c>
      <c r="R75" s="11">
        <f t="shared" si="12"/>
        <v>300000</v>
      </c>
    </row>
    <row r="76">
      <c r="A76" s="1" t="s">
        <v>5747</v>
      </c>
      <c r="B76" s="8">
        <v>45701.0</v>
      </c>
      <c r="C76" s="1" t="s">
        <v>6</v>
      </c>
      <c r="D76" s="10">
        <v>200000.0</v>
      </c>
      <c r="E76" s="12"/>
      <c r="F76" s="1" t="s">
        <v>2778</v>
      </c>
      <c r="G76" s="11">
        <f t="shared" si="13"/>
        <v>16400500</v>
      </c>
      <c r="H76" s="11">
        <f t="shared" si="2"/>
        <v>6815000</v>
      </c>
      <c r="I76" s="11">
        <f t="shared" si="14"/>
        <v>0</v>
      </c>
      <c r="J76" s="11">
        <f t="shared" si="15"/>
        <v>9009567</v>
      </c>
      <c r="K76" s="11">
        <f t="shared" si="5"/>
        <v>9585500</v>
      </c>
      <c r="L76" s="11">
        <f t="shared" si="6"/>
        <v>0</v>
      </c>
      <c r="M76" s="11">
        <f t="shared" si="16"/>
        <v>800000</v>
      </c>
      <c r="N76" s="11">
        <f t="shared" si="17"/>
        <v>3195166.667</v>
      </c>
      <c r="O76" s="11">
        <f t="shared" si="18"/>
        <v>2395166.667</v>
      </c>
      <c r="P76" s="11">
        <f t="shared" si="19"/>
        <v>3195166.667</v>
      </c>
      <c r="Q76" s="11">
        <f t="shared" si="20"/>
        <v>1915000</v>
      </c>
      <c r="R76" s="11">
        <f t="shared" si="12"/>
        <v>300000</v>
      </c>
    </row>
    <row r="77">
      <c r="A77" s="1" t="s">
        <v>5748</v>
      </c>
      <c r="B77" s="8">
        <v>45701.0</v>
      </c>
      <c r="C77" s="1" t="s">
        <v>6</v>
      </c>
      <c r="D77" s="10">
        <v>813000.0</v>
      </c>
      <c r="E77" s="12"/>
      <c r="F77" s="1" t="s">
        <v>3436</v>
      </c>
      <c r="G77" s="11">
        <f t="shared" si="13"/>
        <v>17213500</v>
      </c>
      <c r="H77" s="11">
        <f t="shared" si="2"/>
        <v>6815000</v>
      </c>
      <c r="I77" s="11">
        <f t="shared" si="14"/>
        <v>0</v>
      </c>
      <c r="J77" s="11">
        <f t="shared" si="15"/>
        <v>9822567</v>
      </c>
      <c r="K77" s="11">
        <f t="shared" si="5"/>
        <v>10398500</v>
      </c>
      <c r="L77" s="11">
        <f t="shared" si="6"/>
        <v>0</v>
      </c>
      <c r="M77" s="11">
        <f t="shared" si="16"/>
        <v>800000</v>
      </c>
      <c r="N77" s="11">
        <f t="shared" si="17"/>
        <v>3466166.667</v>
      </c>
      <c r="O77" s="11">
        <f t="shared" si="18"/>
        <v>2666166.667</v>
      </c>
      <c r="P77" s="11">
        <f t="shared" si="19"/>
        <v>3466166.667</v>
      </c>
      <c r="Q77" s="11">
        <f t="shared" si="20"/>
        <v>1915000</v>
      </c>
      <c r="R77" s="11">
        <f t="shared" si="12"/>
        <v>300000</v>
      </c>
    </row>
    <row r="78">
      <c r="A78" s="1" t="s">
        <v>5749</v>
      </c>
      <c r="B78" s="8">
        <v>45701.0</v>
      </c>
      <c r="C78" s="1" t="s">
        <v>19</v>
      </c>
      <c r="D78" s="12"/>
      <c r="E78" s="10">
        <v>2000000.0</v>
      </c>
      <c r="F78" s="1" t="s">
        <v>5329</v>
      </c>
      <c r="G78" s="11">
        <f t="shared" si="13"/>
        <v>17213500</v>
      </c>
      <c r="H78" s="11">
        <f t="shared" si="2"/>
        <v>6815000</v>
      </c>
      <c r="I78" s="11">
        <f t="shared" si="14"/>
        <v>0</v>
      </c>
      <c r="J78" s="11">
        <f t="shared" si="15"/>
        <v>7822567</v>
      </c>
      <c r="K78" s="11">
        <f t="shared" si="5"/>
        <v>10398500</v>
      </c>
      <c r="L78" s="11">
        <f t="shared" si="6"/>
        <v>0</v>
      </c>
      <c r="M78" s="11">
        <f t="shared" si="16"/>
        <v>800000</v>
      </c>
      <c r="N78" s="11">
        <f t="shared" si="17"/>
        <v>3466166.667</v>
      </c>
      <c r="O78" s="11">
        <f t="shared" si="18"/>
        <v>2666166.667</v>
      </c>
      <c r="P78" s="11">
        <f t="shared" si="19"/>
        <v>3466166.667</v>
      </c>
      <c r="Q78" s="11">
        <f t="shared" si="20"/>
        <v>1915000</v>
      </c>
      <c r="R78" s="11">
        <f t="shared" si="12"/>
        <v>2300000</v>
      </c>
    </row>
    <row r="79">
      <c r="A79" s="1" t="s">
        <v>5750</v>
      </c>
      <c r="B79" s="8">
        <v>45701.0</v>
      </c>
      <c r="C79" s="1" t="s">
        <v>6</v>
      </c>
      <c r="D79" s="10">
        <v>457000.0</v>
      </c>
      <c r="E79" s="12"/>
      <c r="F79" s="1" t="s">
        <v>5751</v>
      </c>
      <c r="G79" s="11">
        <f t="shared" si="13"/>
        <v>17670500</v>
      </c>
      <c r="H79" s="11">
        <f t="shared" si="2"/>
        <v>6815000</v>
      </c>
      <c r="I79" s="11">
        <f t="shared" si="14"/>
        <v>0</v>
      </c>
      <c r="J79" s="11">
        <f t="shared" si="15"/>
        <v>8279567</v>
      </c>
      <c r="K79" s="11">
        <f t="shared" si="5"/>
        <v>10855500</v>
      </c>
      <c r="L79" s="11">
        <f t="shared" si="6"/>
        <v>0</v>
      </c>
      <c r="M79" s="11">
        <f t="shared" si="16"/>
        <v>800000</v>
      </c>
      <c r="N79" s="11">
        <f t="shared" si="17"/>
        <v>3618500</v>
      </c>
      <c r="O79" s="11">
        <f t="shared" si="18"/>
        <v>2818500</v>
      </c>
      <c r="P79" s="11">
        <f t="shared" si="19"/>
        <v>3618500</v>
      </c>
      <c r="Q79" s="11">
        <f t="shared" si="20"/>
        <v>1915000</v>
      </c>
      <c r="R79" s="11">
        <f t="shared" si="12"/>
        <v>2300000</v>
      </c>
    </row>
    <row r="80">
      <c r="A80" s="1" t="s">
        <v>5752</v>
      </c>
      <c r="B80" s="8">
        <v>45701.0</v>
      </c>
      <c r="C80" s="1" t="s">
        <v>25</v>
      </c>
      <c r="D80" s="12"/>
      <c r="E80" s="10">
        <v>7000.0</v>
      </c>
      <c r="F80" s="1" t="s">
        <v>1944</v>
      </c>
      <c r="G80" s="11">
        <f t="shared" si="13"/>
        <v>17670500</v>
      </c>
      <c r="H80" s="11">
        <f t="shared" si="2"/>
        <v>6822000</v>
      </c>
      <c r="I80" s="11">
        <f t="shared" si="14"/>
        <v>0</v>
      </c>
      <c r="J80" s="11">
        <f t="shared" si="15"/>
        <v>8272567</v>
      </c>
      <c r="K80" s="11">
        <f t="shared" si="5"/>
        <v>10848500</v>
      </c>
      <c r="L80" s="11">
        <f t="shared" si="6"/>
        <v>0</v>
      </c>
      <c r="M80" s="11">
        <f t="shared" si="16"/>
        <v>800000</v>
      </c>
      <c r="N80" s="11">
        <f t="shared" si="17"/>
        <v>3616166.667</v>
      </c>
      <c r="O80" s="11">
        <f t="shared" si="18"/>
        <v>2816166.667</v>
      </c>
      <c r="P80" s="11">
        <f t="shared" si="19"/>
        <v>3616166.667</v>
      </c>
      <c r="Q80" s="11">
        <f t="shared" si="20"/>
        <v>1915000</v>
      </c>
      <c r="R80" s="11">
        <f t="shared" si="12"/>
        <v>2300000</v>
      </c>
    </row>
    <row r="81">
      <c r="A81" s="1" t="s">
        <v>5753</v>
      </c>
      <c r="B81" s="8">
        <v>45701.0</v>
      </c>
      <c r="C81" s="1" t="s">
        <v>25</v>
      </c>
      <c r="D81" s="12"/>
      <c r="E81" s="10">
        <v>50000.0</v>
      </c>
      <c r="F81" s="1" t="s">
        <v>53</v>
      </c>
      <c r="G81" s="11">
        <f t="shared" si="13"/>
        <v>17670500</v>
      </c>
      <c r="H81" s="11">
        <f t="shared" si="2"/>
        <v>6872000</v>
      </c>
      <c r="I81" s="11">
        <f t="shared" si="14"/>
        <v>0</v>
      </c>
      <c r="J81" s="11">
        <f t="shared" si="15"/>
        <v>8222567</v>
      </c>
      <c r="K81" s="11">
        <f t="shared" si="5"/>
        <v>10798500</v>
      </c>
      <c r="L81" s="11">
        <f t="shared" si="6"/>
        <v>0</v>
      </c>
      <c r="M81" s="11">
        <f t="shared" si="16"/>
        <v>800000</v>
      </c>
      <c r="N81" s="11">
        <f t="shared" si="17"/>
        <v>3599500</v>
      </c>
      <c r="O81" s="11">
        <f t="shared" si="18"/>
        <v>2799500</v>
      </c>
      <c r="P81" s="11">
        <f t="shared" si="19"/>
        <v>3599500</v>
      </c>
      <c r="Q81" s="11">
        <f t="shared" si="20"/>
        <v>1965000</v>
      </c>
      <c r="R81" s="11">
        <f t="shared" si="12"/>
        <v>2300000</v>
      </c>
    </row>
    <row r="82">
      <c r="A82" s="1" t="s">
        <v>5754</v>
      </c>
      <c r="B82" s="8">
        <v>45702.0</v>
      </c>
      <c r="C82" s="1" t="s">
        <v>25</v>
      </c>
      <c r="D82" s="12"/>
      <c r="E82" s="10">
        <v>217500.0</v>
      </c>
      <c r="F82" s="1" t="s">
        <v>5755</v>
      </c>
      <c r="G82" s="11">
        <f t="shared" si="13"/>
        <v>17670500</v>
      </c>
      <c r="H82" s="11">
        <f t="shared" si="2"/>
        <v>7089500</v>
      </c>
      <c r="I82" s="11">
        <f t="shared" si="14"/>
        <v>0</v>
      </c>
      <c r="J82" s="11">
        <f t="shared" si="15"/>
        <v>8005067</v>
      </c>
      <c r="K82" s="11">
        <f t="shared" si="5"/>
        <v>10581000</v>
      </c>
      <c r="L82" s="11">
        <f t="shared" si="6"/>
        <v>0</v>
      </c>
      <c r="M82" s="11">
        <f t="shared" si="16"/>
        <v>800000</v>
      </c>
      <c r="N82" s="11">
        <f t="shared" si="17"/>
        <v>3527000</v>
      </c>
      <c r="O82" s="11">
        <f t="shared" si="18"/>
        <v>2727000</v>
      </c>
      <c r="P82" s="11">
        <f t="shared" si="19"/>
        <v>3527000</v>
      </c>
      <c r="Q82" s="11">
        <f t="shared" si="20"/>
        <v>1965000</v>
      </c>
      <c r="R82" s="11">
        <f t="shared" si="12"/>
        <v>2300000</v>
      </c>
    </row>
    <row r="83">
      <c r="A83" s="1" t="s">
        <v>5756</v>
      </c>
      <c r="B83" s="8">
        <v>45702.0</v>
      </c>
      <c r="C83" s="1" t="s">
        <v>25</v>
      </c>
      <c r="D83" s="12"/>
      <c r="E83" s="10">
        <v>25000.0</v>
      </c>
      <c r="F83" s="1" t="s">
        <v>4457</v>
      </c>
      <c r="G83" s="11">
        <f t="shared" si="13"/>
        <v>17670500</v>
      </c>
      <c r="H83" s="11">
        <f t="shared" si="2"/>
        <v>7114500</v>
      </c>
      <c r="I83" s="11">
        <f t="shared" si="14"/>
        <v>0</v>
      </c>
      <c r="J83" s="11">
        <f t="shared" si="15"/>
        <v>7980067</v>
      </c>
      <c r="K83" s="11">
        <f t="shared" si="5"/>
        <v>10556000</v>
      </c>
      <c r="L83" s="11">
        <f t="shared" si="6"/>
        <v>0</v>
      </c>
      <c r="M83" s="11">
        <f t="shared" si="16"/>
        <v>800000</v>
      </c>
      <c r="N83" s="11">
        <f t="shared" si="17"/>
        <v>3518666.667</v>
      </c>
      <c r="O83" s="11">
        <f t="shared" si="18"/>
        <v>2718666.667</v>
      </c>
      <c r="P83" s="11">
        <f t="shared" si="19"/>
        <v>3518666.667</v>
      </c>
      <c r="Q83" s="11">
        <f t="shared" si="20"/>
        <v>1965000</v>
      </c>
      <c r="R83" s="11">
        <f t="shared" si="12"/>
        <v>2300000</v>
      </c>
    </row>
    <row r="84">
      <c r="A84" s="1" t="s">
        <v>5757</v>
      </c>
      <c r="B84" s="8">
        <v>45702.0</v>
      </c>
      <c r="C84" s="1" t="s">
        <v>25</v>
      </c>
      <c r="D84" s="12"/>
      <c r="E84" s="10">
        <v>392000.0</v>
      </c>
      <c r="F84" s="1" t="s">
        <v>5758</v>
      </c>
      <c r="G84" s="11">
        <f t="shared" si="13"/>
        <v>17670500</v>
      </c>
      <c r="H84" s="11">
        <f t="shared" si="2"/>
        <v>7506500</v>
      </c>
      <c r="I84" s="11">
        <f t="shared" si="14"/>
        <v>0</v>
      </c>
      <c r="J84" s="11">
        <f t="shared" si="15"/>
        <v>7588067</v>
      </c>
      <c r="K84" s="11">
        <f t="shared" si="5"/>
        <v>10164000</v>
      </c>
      <c r="L84" s="11">
        <f t="shared" si="6"/>
        <v>0</v>
      </c>
      <c r="M84" s="11">
        <f t="shared" si="16"/>
        <v>800000</v>
      </c>
      <c r="N84" s="11">
        <f t="shared" si="17"/>
        <v>3388000</v>
      </c>
      <c r="O84" s="11">
        <f t="shared" si="18"/>
        <v>2588000</v>
      </c>
      <c r="P84" s="11">
        <f t="shared" si="19"/>
        <v>3388000</v>
      </c>
      <c r="Q84" s="11">
        <f t="shared" si="20"/>
        <v>1965000</v>
      </c>
      <c r="R84" s="11">
        <f t="shared" si="12"/>
        <v>2300000</v>
      </c>
    </row>
    <row r="85">
      <c r="A85" s="1" t="s">
        <v>5759</v>
      </c>
      <c r="B85" s="8">
        <v>45703.0</v>
      </c>
      <c r="C85" s="1" t="s">
        <v>25</v>
      </c>
      <c r="D85" s="12"/>
      <c r="E85" s="10">
        <v>15000.0</v>
      </c>
      <c r="F85" s="1" t="s">
        <v>307</v>
      </c>
      <c r="G85" s="11">
        <f t="shared" si="13"/>
        <v>17670500</v>
      </c>
      <c r="H85" s="11">
        <f t="shared" si="2"/>
        <v>7521500</v>
      </c>
      <c r="I85" s="11">
        <f t="shared" si="14"/>
        <v>0</v>
      </c>
      <c r="J85" s="11">
        <f t="shared" si="15"/>
        <v>7573067</v>
      </c>
      <c r="K85" s="11">
        <f t="shared" si="5"/>
        <v>10149000</v>
      </c>
      <c r="L85" s="11">
        <f t="shared" si="6"/>
        <v>0</v>
      </c>
      <c r="M85" s="11">
        <f t="shared" si="16"/>
        <v>800000</v>
      </c>
      <c r="N85" s="11">
        <f t="shared" si="17"/>
        <v>3383000</v>
      </c>
      <c r="O85" s="11">
        <f t="shared" si="18"/>
        <v>2583000</v>
      </c>
      <c r="P85" s="11">
        <f t="shared" si="19"/>
        <v>3383000</v>
      </c>
      <c r="Q85" s="11">
        <f t="shared" si="20"/>
        <v>1965000</v>
      </c>
      <c r="R85" s="11">
        <f t="shared" si="12"/>
        <v>2300000</v>
      </c>
    </row>
    <row r="86">
      <c r="A86" s="1" t="s">
        <v>5760</v>
      </c>
      <c r="B86" s="8">
        <v>45703.0</v>
      </c>
      <c r="C86" s="1" t="s">
        <v>6</v>
      </c>
      <c r="D86" s="10">
        <v>270000.0</v>
      </c>
      <c r="E86" s="12"/>
      <c r="F86" s="1" t="s">
        <v>5761</v>
      </c>
      <c r="G86" s="11">
        <f t="shared" si="13"/>
        <v>17940500</v>
      </c>
      <c r="H86" s="11">
        <f t="shared" si="2"/>
        <v>7521500</v>
      </c>
      <c r="I86" s="11">
        <f t="shared" si="14"/>
        <v>0</v>
      </c>
      <c r="J86" s="11">
        <f t="shared" si="15"/>
        <v>7843067</v>
      </c>
      <c r="K86" s="11">
        <f t="shared" si="5"/>
        <v>10419000</v>
      </c>
      <c r="L86" s="11">
        <f t="shared" si="6"/>
        <v>0</v>
      </c>
      <c r="M86" s="11">
        <f t="shared" si="16"/>
        <v>800000</v>
      </c>
      <c r="N86" s="11">
        <f t="shared" si="17"/>
        <v>3473000</v>
      </c>
      <c r="O86" s="11">
        <f t="shared" si="18"/>
        <v>2673000</v>
      </c>
      <c r="P86" s="11">
        <f t="shared" si="19"/>
        <v>3473000</v>
      </c>
      <c r="Q86" s="11">
        <f t="shared" si="20"/>
        <v>1965000</v>
      </c>
      <c r="R86" s="11">
        <f t="shared" si="12"/>
        <v>2300000</v>
      </c>
    </row>
    <row r="87">
      <c r="A87" s="1" t="s">
        <v>5762</v>
      </c>
      <c r="B87" s="8">
        <v>45703.0</v>
      </c>
      <c r="C87" s="1" t="s">
        <v>25</v>
      </c>
      <c r="D87" s="12"/>
      <c r="E87" s="10">
        <v>50000.0</v>
      </c>
      <c r="F87" s="1" t="s">
        <v>5763</v>
      </c>
      <c r="G87" s="11">
        <f t="shared" si="13"/>
        <v>17940500</v>
      </c>
      <c r="H87" s="11">
        <f t="shared" si="2"/>
        <v>7571500</v>
      </c>
      <c r="I87" s="11">
        <f t="shared" si="14"/>
        <v>0</v>
      </c>
      <c r="J87" s="11">
        <f t="shared" si="15"/>
        <v>7793067</v>
      </c>
      <c r="K87" s="11">
        <f t="shared" si="5"/>
        <v>10369000</v>
      </c>
      <c r="L87" s="11">
        <f t="shared" si="6"/>
        <v>0</v>
      </c>
      <c r="M87" s="11">
        <f t="shared" si="16"/>
        <v>800000</v>
      </c>
      <c r="N87" s="11">
        <f t="shared" si="17"/>
        <v>3456333.333</v>
      </c>
      <c r="O87" s="11">
        <f t="shared" si="18"/>
        <v>2656333.333</v>
      </c>
      <c r="P87" s="11">
        <f t="shared" si="19"/>
        <v>3456333.333</v>
      </c>
      <c r="Q87" s="11">
        <f t="shared" si="20"/>
        <v>1965000</v>
      </c>
      <c r="R87" s="11">
        <f t="shared" si="12"/>
        <v>2300000</v>
      </c>
    </row>
    <row r="88">
      <c r="A88" s="1" t="s">
        <v>5764</v>
      </c>
      <c r="B88" s="8">
        <v>45703.0</v>
      </c>
      <c r="C88" s="1" t="s">
        <v>25</v>
      </c>
      <c r="D88" s="12"/>
      <c r="E88" s="10">
        <v>25000.0</v>
      </c>
      <c r="F88" s="1" t="s">
        <v>5765</v>
      </c>
      <c r="G88" s="11">
        <f t="shared" si="13"/>
        <v>17940500</v>
      </c>
      <c r="H88" s="11">
        <f t="shared" si="2"/>
        <v>7596500</v>
      </c>
      <c r="I88" s="11">
        <f t="shared" si="14"/>
        <v>0</v>
      </c>
      <c r="J88" s="11">
        <f t="shared" si="15"/>
        <v>7768067</v>
      </c>
      <c r="K88" s="11">
        <f t="shared" si="5"/>
        <v>10344000</v>
      </c>
      <c r="L88" s="11">
        <f t="shared" si="6"/>
        <v>0</v>
      </c>
      <c r="M88" s="11">
        <f t="shared" si="16"/>
        <v>800000</v>
      </c>
      <c r="N88" s="11">
        <f t="shared" si="17"/>
        <v>3448000</v>
      </c>
      <c r="O88" s="11">
        <f t="shared" si="18"/>
        <v>2648000</v>
      </c>
      <c r="P88" s="11">
        <f t="shared" si="19"/>
        <v>3448000</v>
      </c>
      <c r="Q88" s="11">
        <f t="shared" si="20"/>
        <v>1965000</v>
      </c>
      <c r="R88" s="11">
        <f t="shared" si="12"/>
        <v>2300000</v>
      </c>
    </row>
    <row r="89">
      <c r="A89" s="1" t="s">
        <v>5766</v>
      </c>
      <c r="B89" s="8">
        <v>45703.0</v>
      </c>
      <c r="C89" s="1" t="s">
        <v>25</v>
      </c>
      <c r="D89" s="12"/>
      <c r="E89" s="10">
        <v>450000.0</v>
      </c>
      <c r="F89" s="1" t="s">
        <v>53</v>
      </c>
      <c r="G89" s="11">
        <f t="shared" si="13"/>
        <v>17940500</v>
      </c>
      <c r="H89" s="11">
        <f t="shared" si="2"/>
        <v>8046500</v>
      </c>
      <c r="I89" s="11">
        <f t="shared" si="14"/>
        <v>0</v>
      </c>
      <c r="J89" s="11">
        <f t="shared" si="15"/>
        <v>7318067</v>
      </c>
      <c r="K89" s="11">
        <f t="shared" si="5"/>
        <v>9894000</v>
      </c>
      <c r="L89" s="11">
        <f t="shared" si="6"/>
        <v>0</v>
      </c>
      <c r="M89" s="11">
        <f t="shared" si="16"/>
        <v>800000</v>
      </c>
      <c r="N89" s="11">
        <f t="shared" si="17"/>
        <v>3298000</v>
      </c>
      <c r="O89" s="11">
        <f t="shared" si="18"/>
        <v>2498000</v>
      </c>
      <c r="P89" s="11">
        <f t="shared" si="19"/>
        <v>3298000</v>
      </c>
      <c r="Q89" s="11">
        <f t="shared" si="20"/>
        <v>2415000</v>
      </c>
      <c r="R89" s="11">
        <f t="shared" si="12"/>
        <v>2300000</v>
      </c>
    </row>
    <row r="90">
      <c r="A90" s="1" t="s">
        <v>5767</v>
      </c>
      <c r="B90" s="8">
        <v>45704.0</v>
      </c>
      <c r="C90" s="1" t="s">
        <v>6</v>
      </c>
      <c r="D90" s="10">
        <v>600000.0</v>
      </c>
      <c r="E90" s="12"/>
      <c r="F90" s="1" t="s">
        <v>5768</v>
      </c>
      <c r="G90" s="11">
        <f t="shared" si="13"/>
        <v>18540500</v>
      </c>
      <c r="H90" s="11">
        <f t="shared" si="2"/>
        <v>8046500</v>
      </c>
      <c r="I90" s="11">
        <f t="shared" si="14"/>
        <v>0</v>
      </c>
      <c r="J90" s="11">
        <f t="shared" si="15"/>
        <v>7918067</v>
      </c>
      <c r="K90" s="11">
        <f t="shared" si="5"/>
        <v>10494000</v>
      </c>
      <c r="L90" s="11">
        <f t="shared" si="6"/>
        <v>0</v>
      </c>
      <c r="M90" s="11">
        <f t="shared" si="16"/>
        <v>800000</v>
      </c>
      <c r="N90" s="11">
        <f t="shared" si="17"/>
        <v>3498000</v>
      </c>
      <c r="O90" s="11">
        <f t="shared" si="18"/>
        <v>2698000</v>
      </c>
      <c r="P90" s="11">
        <f t="shared" si="19"/>
        <v>3498000</v>
      </c>
      <c r="Q90" s="11">
        <f t="shared" si="20"/>
        <v>2415000</v>
      </c>
      <c r="R90" s="11">
        <f t="shared" si="12"/>
        <v>2300000</v>
      </c>
    </row>
    <row r="91">
      <c r="A91" s="1" t="s">
        <v>5769</v>
      </c>
      <c r="B91" s="8">
        <v>45704.0</v>
      </c>
      <c r="C91" s="1" t="s">
        <v>22</v>
      </c>
      <c r="D91" s="12"/>
      <c r="E91" s="10">
        <v>750000.0</v>
      </c>
      <c r="F91" s="1" t="s">
        <v>30</v>
      </c>
      <c r="G91" s="11">
        <f t="shared" si="13"/>
        <v>18540500</v>
      </c>
      <c r="H91" s="11">
        <f t="shared" si="2"/>
        <v>8046500</v>
      </c>
      <c r="I91" s="11">
        <f t="shared" si="14"/>
        <v>0</v>
      </c>
      <c r="J91" s="11">
        <f t="shared" si="15"/>
        <v>7168067</v>
      </c>
      <c r="K91" s="11">
        <f t="shared" si="5"/>
        <v>10494000</v>
      </c>
      <c r="L91" s="11">
        <f t="shared" si="6"/>
        <v>0</v>
      </c>
      <c r="M91" s="11">
        <f t="shared" si="16"/>
        <v>1550000</v>
      </c>
      <c r="N91" s="11">
        <f t="shared" si="17"/>
        <v>3498000</v>
      </c>
      <c r="O91" s="11">
        <f t="shared" si="18"/>
        <v>1948000</v>
      </c>
      <c r="P91" s="11">
        <f t="shared" si="19"/>
        <v>3498000</v>
      </c>
      <c r="Q91" s="11">
        <f t="shared" si="20"/>
        <v>2415000</v>
      </c>
      <c r="R91" s="11">
        <f t="shared" si="12"/>
        <v>2300000</v>
      </c>
    </row>
    <row r="92">
      <c r="A92" s="1" t="s">
        <v>5770</v>
      </c>
      <c r="B92" s="8">
        <v>45705.0</v>
      </c>
      <c r="C92" s="1" t="s">
        <v>25</v>
      </c>
      <c r="D92" s="12"/>
      <c r="E92" s="10">
        <v>15000.0</v>
      </c>
      <c r="F92" s="1" t="s">
        <v>3618</v>
      </c>
      <c r="G92" s="11">
        <f t="shared" si="13"/>
        <v>18540500</v>
      </c>
      <c r="H92" s="11">
        <f t="shared" si="2"/>
        <v>8061500</v>
      </c>
      <c r="I92" s="11">
        <f t="shared" si="14"/>
        <v>0</v>
      </c>
      <c r="J92" s="11">
        <f t="shared" si="15"/>
        <v>7153067</v>
      </c>
      <c r="K92" s="11">
        <f t="shared" si="5"/>
        <v>10479000</v>
      </c>
      <c r="L92" s="11">
        <f t="shared" si="6"/>
        <v>0</v>
      </c>
      <c r="M92" s="11">
        <f t="shared" si="16"/>
        <v>1550000</v>
      </c>
      <c r="N92" s="11">
        <f t="shared" si="17"/>
        <v>3493000</v>
      </c>
      <c r="O92" s="11">
        <f t="shared" si="18"/>
        <v>1943000</v>
      </c>
      <c r="P92" s="11">
        <f t="shared" si="19"/>
        <v>3493000</v>
      </c>
      <c r="Q92" s="11">
        <f t="shared" si="20"/>
        <v>2415000</v>
      </c>
      <c r="R92" s="11">
        <f t="shared" si="12"/>
        <v>2300000</v>
      </c>
    </row>
    <row r="93">
      <c r="A93" s="1" t="s">
        <v>5771</v>
      </c>
      <c r="B93" s="8">
        <v>45705.0</v>
      </c>
      <c r="C93" s="1" t="s">
        <v>6</v>
      </c>
      <c r="D93" s="10">
        <v>265000.0</v>
      </c>
      <c r="E93" s="12"/>
      <c r="F93" s="1" t="s">
        <v>5772</v>
      </c>
      <c r="G93" s="11">
        <f t="shared" si="13"/>
        <v>18805500</v>
      </c>
      <c r="H93" s="11">
        <f t="shared" si="2"/>
        <v>8061500</v>
      </c>
      <c r="I93" s="11">
        <f t="shared" si="14"/>
        <v>0</v>
      </c>
      <c r="J93" s="11">
        <f t="shared" si="15"/>
        <v>7418067</v>
      </c>
      <c r="K93" s="11">
        <f t="shared" si="5"/>
        <v>10744000</v>
      </c>
      <c r="L93" s="11">
        <f t="shared" si="6"/>
        <v>0</v>
      </c>
      <c r="M93" s="11">
        <f t="shared" si="16"/>
        <v>1550000</v>
      </c>
      <c r="N93" s="11">
        <f t="shared" si="17"/>
        <v>3581333.333</v>
      </c>
      <c r="O93" s="11">
        <f t="shared" si="18"/>
        <v>2031333.333</v>
      </c>
      <c r="P93" s="11">
        <f t="shared" si="19"/>
        <v>3581333.333</v>
      </c>
      <c r="Q93" s="11">
        <f t="shared" si="20"/>
        <v>2415000</v>
      </c>
      <c r="R93" s="11">
        <f t="shared" si="12"/>
        <v>2300000</v>
      </c>
    </row>
    <row r="94">
      <c r="A94" s="1" t="s">
        <v>5773</v>
      </c>
      <c r="B94" s="8">
        <v>45705.0</v>
      </c>
      <c r="C94" s="1" t="s">
        <v>25</v>
      </c>
      <c r="D94" s="12"/>
      <c r="E94" s="10">
        <v>250000.0</v>
      </c>
      <c r="F94" s="1" t="s">
        <v>5774</v>
      </c>
      <c r="G94" s="11">
        <f t="shared" si="13"/>
        <v>18805500</v>
      </c>
      <c r="H94" s="11">
        <f t="shared" si="2"/>
        <v>8311500</v>
      </c>
      <c r="I94" s="11">
        <f t="shared" si="14"/>
        <v>0</v>
      </c>
      <c r="J94" s="11">
        <f t="shared" si="15"/>
        <v>7168067</v>
      </c>
      <c r="K94" s="11">
        <f t="shared" si="5"/>
        <v>10494000</v>
      </c>
      <c r="L94" s="11">
        <f t="shared" si="6"/>
        <v>0</v>
      </c>
      <c r="M94" s="11">
        <f t="shared" si="16"/>
        <v>1550000</v>
      </c>
      <c r="N94" s="11">
        <f t="shared" si="17"/>
        <v>3498000</v>
      </c>
      <c r="O94" s="11">
        <f t="shared" si="18"/>
        <v>1948000</v>
      </c>
      <c r="P94" s="11">
        <f t="shared" si="19"/>
        <v>3498000</v>
      </c>
      <c r="Q94" s="11">
        <f t="shared" si="20"/>
        <v>2415000</v>
      </c>
      <c r="R94" s="11">
        <f t="shared" si="12"/>
        <v>2300000</v>
      </c>
    </row>
    <row r="95">
      <c r="A95" s="1" t="s">
        <v>5775</v>
      </c>
      <c r="B95" s="8">
        <v>45705.0</v>
      </c>
      <c r="C95" s="1" t="s">
        <v>6</v>
      </c>
      <c r="D95" s="10">
        <v>68000.0</v>
      </c>
      <c r="E95" s="12"/>
      <c r="F95" s="1" t="s">
        <v>2045</v>
      </c>
      <c r="G95" s="11">
        <f t="shared" si="13"/>
        <v>18873500</v>
      </c>
      <c r="H95" s="11">
        <f t="shared" si="2"/>
        <v>8311500</v>
      </c>
      <c r="I95" s="11">
        <f t="shared" si="14"/>
        <v>0</v>
      </c>
      <c r="J95" s="11">
        <f t="shared" si="15"/>
        <v>7236067</v>
      </c>
      <c r="K95" s="11">
        <f t="shared" si="5"/>
        <v>10562000</v>
      </c>
      <c r="L95" s="11">
        <f t="shared" si="6"/>
        <v>0</v>
      </c>
      <c r="M95" s="11">
        <f t="shared" si="16"/>
        <v>1550000</v>
      </c>
      <c r="N95" s="11">
        <f t="shared" si="17"/>
        <v>3520666.667</v>
      </c>
      <c r="O95" s="11">
        <f t="shared" si="18"/>
        <v>1970666.667</v>
      </c>
      <c r="P95" s="11">
        <f t="shared" si="19"/>
        <v>3520666.667</v>
      </c>
      <c r="Q95" s="11">
        <f t="shared" si="20"/>
        <v>2415000</v>
      </c>
      <c r="R95" s="11">
        <f t="shared" si="12"/>
        <v>2300000</v>
      </c>
    </row>
    <row r="96">
      <c r="A96" s="1" t="s">
        <v>5776</v>
      </c>
      <c r="B96" s="8">
        <v>45705.0</v>
      </c>
      <c r="C96" s="1" t="s">
        <v>6</v>
      </c>
      <c r="D96" s="10">
        <v>336600.0</v>
      </c>
      <c r="E96" s="12"/>
      <c r="F96" s="1" t="s">
        <v>2778</v>
      </c>
      <c r="G96" s="11">
        <f t="shared" si="13"/>
        <v>19210100</v>
      </c>
      <c r="H96" s="11">
        <f t="shared" si="2"/>
        <v>8311500</v>
      </c>
      <c r="I96" s="11">
        <f t="shared" si="14"/>
        <v>0</v>
      </c>
      <c r="J96" s="11">
        <f t="shared" si="15"/>
        <v>7572667</v>
      </c>
      <c r="K96" s="11">
        <f t="shared" si="5"/>
        <v>10898600</v>
      </c>
      <c r="L96" s="11">
        <f t="shared" si="6"/>
        <v>0</v>
      </c>
      <c r="M96" s="11">
        <f t="shared" si="16"/>
        <v>1550000</v>
      </c>
      <c r="N96" s="11">
        <f t="shared" si="17"/>
        <v>3632866.667</v>
      </c>
      <c r="O96" s="11">
        <f t="shared" si="18"/>
        <v>2082866.667</v>
      </c>
      <c r="P96" s="11">
        <f t="shared" si="19"/>
        <v>3632866.667</v>
      </c>
      <c r="Q96" s="11">
        <f t="shared" si="20"/>
        <v>2415000</v>
      </c>
      <c r="R96" s="11">
        <f t="shared" si="12"/>
        <v>2300000</v>
      </c>
    </row>
    <row r="97">
      <c r="A97" s="1" t="s">
        <v>5777</v>
      </c>
      <c r="B97" s="8">
        <v>45705.0</v>
      </c>
      <c r="C97" s="1" t="s">
        <v>6</v>
      </c>
      <c r="D97" s="10">
        <v>60000.0</v>
      </c>
      <c r="E97" s="12"/>
      <c r="F97" s="1" t="s">
        <v>5778</v>
      </c>
      <c r="G97" s="11">
        <f t="shared" si="13"/>
        <v>19270100</v>
      </c>
      <c r="H97" s="11">
        <f t="shared" si="2"/>
        <v>8311500</v>
      </c>
      <c r="I97" s="11">
        <f t="shared" si="14"/>
        <v>0</v>
      </c>
      <c r="J97" s="11">
        <f t="shared" si="15"/>
        <v>7632667</v>
      </c>
      <c r="K97" s="11">
        <f t="shared" si="5"/>
        <v>10958600</v>
      </c>
      <c r="L97" s="11">
        <f t="shared" si="6"/>
        <v>0</v>
      </c>
      <c r="M97" s="11">
        <f t="shared" si="16"/>
        <v>1550000</v>
      </c>
      <c r="N97" s="11">
        <f t="shared" si="17"/>
        <v>3652866.667</v>
      </c>
      <c r="O97" s="11">
        <f t="shared" si="18"/>
        <v>2102866.667</v>
      </c>
      <c r="P97" s="11">
        <f t="shared" si="19"/>
        <v>3652866.667</v>
      </c>
      <c r="Q97" s="11">
        <f t="shared" si="20"/>
        <v>2415000</v>
      </c>
      <c r="R97" s="11">
        <f t="shared" si="12"/>
        <v>2300000</v>
      </c>
    </row>
    <row r="98">
      <c r="A98" s="1" t="s">
        <v>5779</v>
      </c>
      <c r="B98" s="8">
        <v>45705.0</v>
      </c>
      <c r="C98" s="1" t="s">
        <v>6</v>
      </c>
      <c r="D98" s="10">
        <v>260800.0</v>
      </c>
      <c r="E98" s="12"/>
      <c r="F98" s="1" t="s">
        <v>4889</v>
      </c>
      <c r="G98" s="11">
        <f t="shared" si="13"/>
        <v>19530900</v>
      </c>
      <c r="H98" s="11">
        <f t="shared" si="2"/>
        <v>8311500</v>
      </c>
      <c r="I98" s="11">
        <f t="shared" si="14"/>
        <v>0</v>
      </c>
      <c r="J98" s="11">
        <f t="shared" si="15"/>
        <v>7893467</v>
      </c>
      <c r="K98" s="11">
        <f t="shared" si="5"/>
        <v>11219400</v>
      </c>
      <c r="L98" s="11">
        <f t="shared" si="6"/>
        <v>0</v>
      </c>
      <c r="M98" s="11">
        <f t="shared" si="16"/>
        <v>1550000</v>
      </c>
      <c r="N98" s="11">
        <f t="shared" si="17"/>
        <v>3739800</v>
      </c>
      <c r="O98" s="11">
        <f t="shared" si="18"/>
        <v>2189800</v>
      </c>
      <c r="P98" s="11">
        <f t="shared" si="19"/>
        <v>3739800</v>
      </c>
      <c r="Q98" s="11">
        <f t="shared" si="20"/>
        <v>2415000</v>
      </c>
      <c r="R98" s="11">
        <f t="shared" si="12"/>
        <v>2300000</v>
      </c>
    </row>
    <row r="99">
      <c r="A99" s="1" t="s">
        <v>5780</v>
      </c>
      <c r="B99" s="8">
        <v>45705.0</v>
      </c>
      <c r="C99" s="1" t="s">
        <v>6</v>
      </c>
      <c r="D99" s="10">
        <v>290000.0</v>
      </c>
      <c r="E99" s="12"/>
      <c r="F99" s="1" t="s">
        <v>5781</v>
      </c>
      <c r="G99" s="11">
        <f t="shared" si="13"/>
        <v>19820900</v>
      </c>
      <c r="H99" s="11">
        <f t="shared" si="2"/>
        <v>8311500</v>
      </c>
      <c r="I99" s="11">
        <f t="shared" si="14"/>
        <v>0</v>
      </c>
      <c r="J99" s="11">
        <f t="shared" si="15"/>
        <v>8183467</v>
      </c>
      <c r="K99" s="11">
        <f t="shared" si="5"/>
        <v>11509400</v>
      </c>
      <c r="L99" s="11">
        <f t="shared" si="6"/>
        <v>0</v>
      </c>
      <c r="M99" s="11">
        <f t="shared" si="16"/>
        <v>1550000</v>
      </c>
      <c r="N99" s="11">
        <f t="shared" si="17"/>
        <v>3836466.667</v>
      </c>
      <c r="O99" s="11">
        <f t="shared" si="18"/>
        <v>2286466.667</v>
      </c>
      <c r="P99" s="11">
        <f t="shared" si="19"/>
        <v>3836466.667</v>
      </c>
      <c r="Q99" s="11">
        <f t="shared" si="20"/>
        <v>2415000</v>
      </c>
      <c r="R99" s="11">
        <f t="shared" si="12"/>
        <v>2300000</v>
      </c>
    </row>
    <row r="100">
      <c r="A100" s="1" t="s">
        <v>5782</v>
      </c>
      <c r="B100" s="8">
        <v>45705.0</v>
      </c>
      <c r="C100" s="1" t="s">
        <v>6</v>
      </c>
      <c r="D100" s="10">
        <v>300000.0</v>
      </c>
      <c r="E100" s="12"/>
      <c r="F100" s="1" t="s">
        <v>4889</v>
      </c>
      <c r="G100" s="11">
        <f t="shared" si="13"/>
        <v>20120900</v>
      </c>
      <c r="H100" s="11">
        <f t="shared" si="2"/>
        <v>8311500</v>
      </c>
      <c r="I100" s="11">
        <f t="shared" si="14"/>
        <v>0</v>
      </c>
      <c r="J100" s="11">
        <f t="shared" si="15"/>
        <v>8483467</v>
      </c>
      <c r="K100" s="11">
        <f t="shared" si="5"/>
        <v>11809400</v>
      </c>
      <c r="L100" s="11">
        <f t="shared" si="6"/>
        <v>0</v>
      </c>
      <c r="M100" s="11">
        <f t="shared" si="16"/>
        <v>1550000</v>
      </c>
      <c r="N100" s="11">
        <f t="shared" si="17"/>
        <v>3936466.667</v>
      </c>
      <c r="O100" s="11">
        <f t="shared" si="18"/>
        <v>2386466.667</v>
      </c>
      <c r="P100" s="11">
        <f t="shared" si="19"/>
        <v>3936466.667</v>
      </c>
      <c r="Q100" s="11">
        <f t="shared" si="20"/>
        <v>2415000</v>
      </c>
      <c r="R100" s="11">
        <f t="shared" si="12"/>
        <v>2300000</v>
      </c>
    </row>
    <row r="101">
      <c r="A101" s="1" t="s">
        <v>5783</v>
      </c>
      <c r="B101" s="8">
        <v>45705.0</v>
      </c>
      <c r="C101" s="1" t="s">
        <v>6</v>
      </c>
      <c r="D101" s="10">
        <v>75000.0</v>
      </c>
      <c r="E101" s="12"/>
      <c r="F101" s="1" t="s">
        <v>5784</v>
      </c>
      <c r="G101" s="11">
        <f t="shared" si="13"/>
        <v>20195900</v>
      </c>
      <c r="H101" s="11">
        <f t="shared" si="2"/>
        <v>8311500</v>
      </c>
      <c r="I101" s="11">
        <f t="shared" si="14"/>
        <v>0</v>
      </c>
      <c r="J101" s="11">
        <f t="shared" si="15"/>
        <v>8558467</v>
      </c>
      <c r="K101" s="11">
        <f t="shared" si="5"/>
        <v>11884400</v>
      </c>
      <c r="L101" s="11">
        <f t="shared" si="6"/>
        <v>0</v>
      </c>
      <c r="M101" s="11">
        <f t="shared" si="16"/>
        <v>1550000</v>
      </c>
      <c r="N101" s="11">
        <f t="shared" si="17"/>
        <v>3961466.667</v>
      </c>
      <c r="O101" s="11">
        <f t="shared" si="18"/>
        <v>2411466.667</v>
      </c>
      <c r="P101" s="11">
        <f t="shared" si="19"/>
        <v>3961466.667</v>
      </c>
      <c r="Q101" s="11">
        <f t="shared" si="20"/>
        <v>2415000</v>
      </c>
      <c r="R101" s="11">
        <f t="shared" si="12"/>
        <v>2300000</v>
      </c>
    </row>
    <row r="102">
      <c r="A102" s="1" t="s">
        <v>5785</v>
      </c>
      <c r="B102" s="8">
        <v>45706.0</v>
      </c>
      <c r="C102" s="1" t="s">
        <v>25</v>
      </c>
      <c r="D102" s="12"/>
      <c r="E102" s="10">
        <v>450000.0</v>
      </c>
      <c r="F102" s="1" t="s">
        <v>53</v>
      </c>
      <c r="G102" s="11">
        <f t="shared" si="13"/>
        <v>20195900</v>
      </c>
      <c r="H102" s="11">
        <f t="shared" si="2"/>
        <v>8761500</v>
      </c>
      <c r="I102" s="11">
        <f t="shared" si="14"/>
        <v>0</v>
      </c>
      <c r="J102" s="11">
        <f t="shared" si="15"/>
        <v>8108467</v>
      </c>
      <c r="K102" s="11">
        <f t="shared" si="5"/>
        <v>11434400</v>
      </c>
      <c r="L102" s="11">
        <f t="shared" si="6"/>
        <v>0</v>
      </c>
      <c r="M102" s="11">
        <f t="shared" si="16"/>
        <v>1550000</v>
      </c>
      <c r="N102" s="11">
        <f t="shared" si="17"/>
        <v>3811466.667</v>
      </c>
      <c r="O102" s="11">
        <f t="shared" si="18"/>
        <v>2261466.667</v>
      </c>
      <c r="P102" s="11">
        <f t="shared" si="19"/>
        <v>3811466.667</v>
      </c>
      <c r="Q102" s="11">
        <f t="shared" si="20"/>
        <v>2865000</v>
      </c>
      <c r="R102" s="11">
        <f t="shared" si="12"/>
        <v>2300000</v>
      </c>
    </row>
    <row r="103">
      <c r="A103" s="1" t="s">
        <v>5786</v>
      </c>
      <c r="B103" s="8">
        <v>45706.0</v>
      </c>
      <c r="C103" s="1" t="s">
        <v>25</v>
      </c>
      <c r="D103" s="12"/>
      <c r="E103" s="10">
        <v>567000.0</v>
      </c>
      <c r="F103" s="1" t="s">
        <v>5787</v>
      </c>
      <c r="G103" s="11">
        <f t="shared" si="13"/>
        <v>20195900</v>
      </c>
      <c r="H103" s="11">
        <f t="shared" si="2"/>
        <v>9328500</v>
      </c>
      <c r="I103" s="11">
        <f t="shared" si="14"/>
        <v>0</v>
      </c>
      <c r="J103" s="11">
        <f t="shared" si="15"/>
        <v>7541467</v>
      </c>
      <c r="K103" s="11">
        <f t="shared" si="5"/>
        <v>10867400</v>
      </c>
      <c r="L103" s="11">
        <f t="shared" si="6"/>
        <v>0</v>
      </c>
      <c r="M103" s="11">
        <f t="shared" si="16"/>
        <v>1550000</v>
      </c>
      <c r="N103" s="11">
        <f t="shared" si="17"/>
        <v>3622466.667</v>
      </c>
      <c r="O103" s="11">
        <f t="shared" si="18"/>
        <v>2072466.667</v>
      </c>
      <c r="P103" s="11">
        <f t="shared" si="19"/>
        <v>3622466.667</v>
      </c>
      <c r="Q103" s="11">
        <f t="shared" si="20"/>
        <v>2865000</v>
      </c>
      <c r="R103" s="11">
        <f t="shared" si="12"/>
        <v>2300000</v>
      </c>
    </row>
    <row r="104">
      <c r="A104" s="1" t="s">
        <v>5788</v>
      </c>
      <c r="B104" s="8">
        <v>45706.0</v>
      </c>
      <c r="C104" s="1" t="s">
        <v>25</v>
      </c>
      <c r="D104" s="12"/>
      <c r="E104" s="10">
        <v>237500.0</v>
      </c>
      <c r="F104" s="1" t="s">
        <v>5789</v>
      </c>
      <c r="G104" s="11">
        <f t="shared" si="13"/>
        <v>20195900</v>
      </c>
      <c r="H104" s="11">
        <f t="shared" si="2"/>
        <v>9566000</v>
      </c>
      <c r="I104" s="11">
        <f t="shared" si="14"/>
        <v>0</v>
      </c>
      <c r="J104" s="11">
        <f t="shared" si="15"/>
        <v>7303967</v>
      </c>
      <c r="K104" s="11">
        <f t="shared" si="5"/>
        <v>10629900</v>
      </c>
      <c r="L104" s="11">
        <f t="shared" si="6"/>
        <v>0</v>
      </c>
      <c r="M104" s="11">
        <f t="shared" si="16"/>
        <v>1550000</v>
      </c>
      <c r="N104" s="11">
        <f t="shared" si="17"/>
        <v>3543300</v>
      </c>
      <c r="O104" s="11">
        <f t="shared" si="18"/>
        <v>1993300</v>
      </c>
      <c r="P104" s="11">
        <f t="shared" si="19"/>
        <v>3543300</v>
      </c>
      <c r="Q104" s="11">
        <f t="shared" si="20"/>
        <v>2865000</v>
      </c>
      <c r="R104" s="11">
        <f t="shared" si="12"/>
        <v>2300000</v>
      </c>
    </row>
    <row r="105">
      <c r="A105" s="1" t="s">
        <v>5790</v>
      </c>
      <c r="B105" s="8">
        <v>45706.0</v>
      </c>
      <c r="C105" s="1" t="s">
        <v>25</v>
      </c>
      <c r="D105" s="12"/>
      <c r="E105" s="10">
        <v>270000.0</v>
      </c>
      <c r="F105" s="1" t="s">
        <v>5791</v>
      </c>
      <c r="G105" s="11">
        <f t="shared" si="13"/>
        <v>20195900</v>
      </c>
      <c r="H105" s="11">
        <f t="shared" si="2"/>
        <v>9836000</v>
      </c>
      <c r="I105" s="11">
        <f t="shared" si="14"/>
        <v>0</v>
      </c>
      <c r="J105" s="11">
        <f t="shared" si="15"/>
        <v>7033967</v>
      </c>
      <c r="K105" s="11">
        <f t="shared" si="5"/>
        <v>10359900</v>
      </c>
      <c r="L105" s="11">
        <f t="shared" si="6"/>
        <v>0</v>
      </c>
      <c r="M105" s="11">
        <f t="shared" si="16"/>
        <v>1550000</v>
      </c>
      <c r="N105" s="11">
        <f t="shared" si="17"/>
        <v>3453300</v>
      </c>
      <c r="O105" s="11">
        <f t="shared" si="18"/>
        <v>1903300</v>
      </c>
      <c r="P105" s="11">
        <f t="shared" si="19"/>
        <v>3453300</v>
      </c>
      <c r="Q105" s="11">
        <f t="shared" si="20"/>
        <v>2865000</v>
      </c>
      <c r="R105" s="11">
        <f t="shared" si="12"/>
        <v>2300000</v>
      </c>
    </row>
    <row r="106">
      <c r="A106" s="1" t="s">
        <v>5792</v>
      </c>
      <c r="B106" s="8">
        <v>45706.0</v>
      </c>
      <c r="C106" s="1" t="s">
        <v>25</v>
      </c>
      <c r="D106" s="12"/>
      <c r="E106" s="10">
        <v>161000.0</v>
      </c>
      <c r="F106" s="1" t="s">
        <v>5607</v>
      </c>
      <c r="G106" s="11">
        <f t="shared" si="13"/>
        <v>20195900</v>
      </c>
      <c r="H106" s="11">
        <f t="shared" si="2"/>
        <v>9997000</v>
      </c>
      <c r="I106" s="11">
        <f t="shared" si="14"/>
        <v>0</v>
      </c>
      <c r="J106" s="11">
        <f t="shared" si="15"/>
        <v>6872967</v>
      </c>
      <c r="K106" s="11">
        <f t="shared" si="5"/>
        <v>10198900</v>
      </c>
      <c r="L106" s="11">
        <f t="shared" si="6"/>
        <v>0</v>
      </c>
      <c r="M106" s="11">
        <f t="shared" si="16"/>
        <v>1550000</v>
      </c>
      <c r="N106" s="11">
        <f t="shared" si="17"/>
        <v>3399633.333</v>
      </c>
      <c r="O106" s="11">
        <f t="shared" si="18"/>
        <v>1849633.333</v>
      </c>
      <c r="P106" s="11">
        <f t="shared" si="19"/>
        <v>3399633.333</v>
      </c>
      <c r="Q106" s="11">
        <f t="shared" si="20"/>
        <v>2865000</v>
      </c>
      <c r="R106" s="11">
        <f t="shared" si="12"/>
        <v>2300000</v>
      </c>
    </row>
    <row r="107">
      <c r="A107" s="1" t="s">
        <v>5793</v>
      </c>
      <c r="B107" s="8">
        <v>45707.0</v>
      </c>
      <c r="C107" s="1" t="s">
        <v>6</v>
      </c>
      <c r="D107" s="10">
        <v>1640000.0</v>
      </c>
      <c r="E107" s="12"/>
      <c r="F107" s="1" t="s">
        <v>5794</v>
      </c>
      <c r="G107" s="11">
        <f t="shared" si="13"/>
        <v>21835900</v>
      </c>
      <c r="H107" s="11">
        <f t="shared" si="2"/>
        <v>9997000</v>
      </c>
      <c r="I107" s="11">
        <f t="shared" si="14"/>
        <v>0</v>
      </c>
      <c r="J107" s="11">
        <f t="shared" si="15"/>
        <v>8512967</v>
      </c>
      <c r="K107" s="11">
        <f t="shared" si="5"/>
        <v>11838900</v>
      </c>
      <c r="L107" s="11">
        <f t="shared" si="6"/>
        <v>0</v>
      </c>
      <c r="M107" s="11">
        <f t="shared" si="16"/>
        <v>1550000</v>
      </c>
      <c r="N107" s="11">
        <f t="shared" si="17"/>
        <v>3946300</v>
      </c>
      <c r="O107" s="11">
        <f t="shared" si="18"/>
        <v>2396300</v>
      </c>
      <c r="P107" s="11">
        <f t="shared" si="19"/>
        <v>3946300</v>
      </c>
      <c r="Q107" s="11">
        <f t="shared" si="20"/>
        <v>2865000</v>
      </c>
      <c r="R107" s="11">
        <f t="shared" si="12"/>
        <v>2300000</v>
      </c>
    </row>
    <row r="108">
      <c r="A108" s="1" t="s">
        <v>5795</v>
      </c>
      <c r="B108" s="8">
        <v>45707.0</v>
      </c>
      <c r="C108" s="1" t="s">
        <v>25</v>
      </c>
      <c r="D108" s="12"/>
      <c r="E108" s="10">
        <v>50000.0</v>
      </c>
      <c r="F108" s="1" t="s">
        <v>39</v>
      </c>
      <c r="G108" s="11">
        <f t="shared" si="13"/>
        <v>21835900</v>
      </c>
      <c r="H108" s="11">
        <f t="shared" si="2"/>
        <v>10047000</v>
      </c>
      <c r="I108" s="11">
        <f t="shared" si="14"/>
        <v>0</v>
      </c>
      <c r="J108" s="11">
        <f t="shared" si="15"/>
        <v>8462967</v>
      </c>
      <c r="K108" s="11">
        <f t="shared" si="5"/>
        <v>11788900</v>
      </c>
      <c r="L108" s="11">
        <f t="shared" si="6"/>
        <v>0</v>
      </c>
      <c r="M108" s="11">
        <f t="shared" si="16"/>
        <v>1550000</v>
      </c>
      <c r="N108" s="11">
        <f t="shared" si="17"/>
        <v>3929633.333</v>
      </c>
      <c r="O108" s="11">
        <f t="shared" si="18"/>
        <v>2379633.333</v>
      </c>
      <c r="P108" s="11">
        <f t="shared" si="19"/>
        <v>3929633.333</v>
      </c>
      <c r="Q108" s="11">
        <f t="shared" si="20"/>
        <v>2865000</v>
      </c>
      <c r="R108" s="11">
        <f t="shared" si="12"/>
        <v>2300000</v>
      </c>
    </row>
    <row r="109">
      <c r="A109" s="1" t="s">
        <v>5796</v>
      </c>
      <c r="B109" s="8">
        <v>45707.0</v>
      </c>
      <c r="C109" s="1" t="s">
        <v>19</v>
      </c>
      <c r="D109" s="12"/>
      <c r="E109" s="10">
        <v>926000.0</v>
      </c>
      <c r="F109" s="1" t="s">
        <v>5797</v>
      </c>
      <c r="G109" s="11">
        <f t="shared" si="13"/>
        <v>21835900</v>
      </c>
      <c r="H109" s="11">
        <f t="shared" si="2"/>
        <v>10047000</v>
      </c>
      <c r="I109" s="11">
        <f t="shared" si="14"/>
        <v>0</v>
      </c>
      <c r="J109" s="11">
        <f t="shared" si="15"/>
        <v>7536967</v>
      </c>
      <c r="K109" s="11">
        <f t="shared" si="5"/>
        <v>11788900</v>
      </c>
      <c r="L109" s="11">
        <f t="shared" si="6"/>
        <v>0</v>
      </c>
      <c r="M109" s="11">
        <f t="shared" si="16"/>
        <v>1550000</v>
      </c>
      <c r="N109" s="11">
        <f t="shared" si="17"/>
        <v>3929633.333</v>
      </c>
      <c r="O109" s="11">
        <f t="shared" si="18"/>
        <v>2379633.333</v>
      </c>
      <c r="P109" s="11">
        <f t="shared" si="19"/>
        <v>3929633.333</v>
      </c>
      <c r="Q109" s="11">
        <f t="shared" si="20"/>
        <v>2865000</v>
      </c>
      <c r="R109" s="11">
        <f t="shared" si="12"/>
        <v>2300000</v>
      </c>
    </row>
    <row r="110">
      <c r="A110" s="1" t="s">
        <v>5798</v>
      </c>
      <c r="B110" s="8">
        <v>45707.0</v>
      </c>
      <c r="C110" s="1" t="s">
        <v>6</v>
      </c>
      <c r="D110" s="10">
        <v>425000.0</v>
      </c>
      <c r="E110" s="12"/>
      <c r="F110" s="1" t="s">
        <v>5799</v>
      </c>
      <c r="G110" s="11">
        <f t="shared" si="13"/>
        <v>22260900</v>
      </c>
      <c r="H110" s="11">
        <f t="shared" si="2"/>
        <v>10047000</v>
      </c>
      <c r="I110" s="11">
        <f t="shared" si="14"/>
        <v>0</v>
      </c>
      <c r="J110" s="11">
        <f t="shared" si="15"/>
        <v>7961967</v>
      </c>
      <c r="K110" s="11">
        <f t="shared" si="5"/>
        <v>12213900</v>
      </c>
      <c r="L110" s="11">
        <f t="shared" si="6"/>
        <v>0</v>
      </c>
      <c r="M110" s="11">
        <f t="shared" si="16"/>
        <v>1550000</v>
      </c>
      <c r="N110" s="11">
        <f t="shared" si="17"/>
        <v>4071300</v>
      </c>
      <c r="O110" s="11">
        <f t="shared" si="18"/>
        <v>2521300</v>
      </c>
      <c r="P110" s="11">
        <f t="shared" si="19"/>
        <v>4071300</v>
      </c>
      <c r="Q110" s="11">
        <f t="shared" si="20"/>
        <v>2865000</v>
      </c>
      <c r="R110" s="11">
        <f t="shared" si="12"/>
        <v>2300000</v>
      </c>
    </row>
    <row r="111">
      <c r="A111" s="1" t="s">
        <v>5800</v>
      </c>
      <c r="B111" s="8">
        <v>45707.0</v>
      </c>
      <c r="C111" s="1" t="s">
        <v>25</v>
      </c>
      <c r="D111" s="12"/>
      <c r="E111" s="10">
        <v>70000.0</v>
      </c>
      <c r="F111" s="1" t="s">
        <v>5801</v>
      </c>
      <c r="G111" s="11">
        <f t="shared" si="13"/>
        <v>22260900</v>
      </c>
      <c r="H111" s="11">
        <f t="shared" si="2"/>
        <v>10117000</v>
      </c>
      <c r="I111" s="11">
        <f t="shared" si="14"/>
        <v>0</v>
      </c>
      <c r="J111" s="11">
        <f t="shared" si="15"/>
        <v>7891967</v>
      </c>
      <c r="K111" s="11">
        <f t="shared" si="5"/>
        <v>12143900</v>
      </c>
      <c r="L111" s="11">
        <f t="shared" si="6"/>
        <v>0</v>
      </c>
      <c r="M111" s="11">
        <f t="shared" si="16"/>
        <v>1550000</v>
      </c>
      <c r="N111" s="11">
        <f t="shared" si="17"/>
        <v>4047966.667</v>
      </c>
      <c r="O111" s="11">
        <f t="shared" si="18"/>
        <v>2497966.667</v>
      </c>
      <c r="P111" s="11">
        <f t="shared" si="19"/>
        <v>4047966.667</v>
      </c>
      <c r="Q111" s="11">
        <f t="shared" si="20"/>
        <v>2865000</v>
      </c>
      <c r="R111" s="11">
        <f t="shared" si="12"/>
        <v>2300000</v>
      </c>
    </row>
    <row r="112">
      <c r="A112" s="1" t="s">
        <v>5802</v>
      </c>
      <c r="B112" s="8">
        <v>45708.0</v>
      </c>
      <c r="C112" s="1" t="s">
        <v>25</v>
      </c>
      <c r="D112" s="12"/>
      <c r="E112" s="10">
        <v>945000.0</v>
      </c>
      <c r="F112" s="1" t="s">
        <v>5755</v>
      </c>
      <c r="G112" s="11">
        <f t="shared" si="13"/>
        <v>22260900</v>
      </c>
      <c r="H112" s="11">
        <f t="shared" si="2"/>
        <v>11062000</v>
      </c>
      <c r="I112" s="11">
        <f t="shared" si="14"/>
        <v>0</v>
      </c>
      <c r="J112" s="11">
        <f t="shared" si="15"/>
        <v>6946967</v>
      </c>
      <c r="K112" s="11">
        <f t="shared" si="5"/>
        <v>11198900</v>
      </c>
      <c r="L112" s="11">
        <f t="shared" si="6"/>
        <v>0</v>
      </c>
      <c r="M112" s="11">
        <f t="shared" si="16"/>
        <v>1550000</v>
      </c>
      <c r="N112" s="11">
        <f t="shared" si="17"/>
        <v>3732966.667</v>
      </c>
      <c r="O112" s="11">
        <f t="shared" si="18"/>
        <v>2182966.667</v>
      </c>
      <c r="P112" s="11">
        <f t="shared" si="19"/>
        <v>3732966.667</v>
      </c>
      <c r="Q112" s="11">
        <f t="shared" si="20"/>
        <v>2865000</v>
      </c>
      <c r="R112" s="11">
        <f t="shared" si="12"/>
        <v>2300000</v>
      </c>
    </row>
    <row r="113">
      <c r="A113" s="1" t="s">
        <v>5803</v>
      </c>
      <c r="B113" s="8">
        <v>45708.0</v>
      </c>
      <c r="C113" s="1" t="s">
        <v>25</v>
      </c>
      <c r="D113" s="12"/>
      <c r="E113" s="10">
        <v>250000.0</v>
      </c>
      <c r="F113" s="1" t="s">
        <v>5804</v>
      </c>
      <c r="G113" s="11">
        <f t="shared" si="13"/>
        <v>22260900</v>
      </c>
      <c r="H113" s="11">
        <f t="shared" si="2"/>
        <v>11312000</v>
      </c>
      <c r="I113" s="11">
        <f t="shared" si="14"/>
        <v>0</v>
      </c>
      <c r="J113" s="11">
        <f t="shared" si="15"/>
        <v>6696967</v>
      </c>
      <c r="K113" s="11">
        <f t="shared" si="5"/>
        <v>10948900</v>
      </c>
      <c r="L113" s="11">
        <f t="shared" si="6"/>
        <v>0</v>
      </c>
      <c r="M113" s="11">
        <f t="shared" si="16"/>
        <v>1550000</v>
      </c>
      <c r="N113" s="11">
        <f t="shared" si="17"/>
        <v>3649633.333</v>
      </c>
      <c r="O113" s="11">
        <f t="shared" si="18"/>
        <v>2099633.333</v>
      </c>
      <c r="P113" s="11">
        <f t="shared" si="19"/>
        <v>3649633.333</v>
      </c>
      <c r="Q113" s="11">
        <f t="shared" si="20"/>
        <v>2865000</v>
      </c>
      <c r="R113" s="11">
        <f t="shared" si="12"/>
        <v>2300000</v>
      </c>
    </row>
    <row r="114">
      <c r="A114" s="1" t="s">
        <v>5805</v>
      </c>
      <c r="B114" s="8">
        <v>45708.0</v>
      </c>
      <c r="C114" s="1" t="s">
        <v>25</v>
      </c>
      <c r="D114" s="12"/>
      <c r="E114" s="10">
        <v>144000.0</v>
      </c>
      <c r="F114" s="1" t="s">
        <v>5806</v>
      </c>
      <c r="G114" s="11">
        <f t="shared" si="13"/>
        <v>22260900</v>
      </c>
      <c r="H114" s="11">
        <f t="shared" si="2"/>
        <v>11456000</v>
      </c>
      <c r="I114" s="11">
        <f t="shared" si="14"/>
        <v>0</v>
      </c>
      <c r="J114" s="11">
        <f t="shared" si="15"/>
        <v>6552967</v>
      </c>
      <c r="K114" s="11">
        <f t="shared" si="5"/>
        <v>10804900</v>
      </c>
      <c r="L114" s="11">
        <f t="shared" si="6"/>
        <v>0</v>
      </c>
      <c r="M114" s="11">
        <f t="shared" si="16"/>
        <v>1550000</v>
      </c>
      <c r="N114" s="11">
        <f t="shared" si="17"/>
        <v>3601633.333</v>
      </c>
      <c r="O114" s="11">
        <f t="shared" si="18"/>
        <v>2051633.333</v>
      </c>
      <c r="P114" s="11">
        <f t="shared" si="19"/>
        <v>3601633.333</v>
      </c>
      <c r="Q114" s="11">
        <f t="shared" si="20"/>
        <v>2865000</v>
      </c>
      <c r="R114" s="11">
        <f t="shared" si="12"/>
        <v>2300000</v>
      </c>
    </row>
    <row r="115">
      <c r="A115" s="1" t="s">
        <v>5807</v>
      </c>
      <c r="B115" s="8">
        <v>45708.0</v>
      </c>
      <c r="C115" s="1" t="s">
        <v>25</v>
      </c>
      <c r="D115" s="12"/>
      <c r="E115" s="10">
        <v>50000.0</v>
      </c>
      <c r="F115" s="1" t="s">
        <v>5808</v>
      </c>
      <c r="G115" s="11">
        <f t="shared" si="13"/>
        <v>22260900</v>
      </c>
      <c r="H115" s="11">
        <f t="shared" si="2"/>
        <v>11506000</v>
      </c>
      <c r="I115" s="11">
        <f t="shared" si="14"/>
        <v>0</v>
      </c>
      <c r="J115" s="11">
        <f t="shared" si="15"/>
        <v>6502967</v>
      </c>
      <c r="K115" s="11">
        <f t="shared" si="5"/>
        <v>10754900</v>
      </c>
      <c r="L115" s="11">
        <f t="shared" si="6"/>
        <v>0</v>
      </c>
      <c r="M115" s="11">
        <f t="shared" si="16"/>
        <v>1550000</v>
      </c>
      <c r="N115" s="11">
        <f t="shared" si="17"/>
        <v>3584966.667</v>
      </c>
      <c r="O115" s="11">
        <f t="shared" si="18"/>
        <v>2034966.667</v>
      </c>
      <c r="P115" s="11">
        <f t="shared" si="19"/>
        <v>3584966.667</v>
      </c>
      <c r="Q115" s="11">
        <f t="shared" si="20"/>
        <v>2865000</v>
      </c>
      <c r="R115" s="11">
        <f t="shared" si="12"/>
        <v>2300000</v>
      </c>
    </row>
    <row r="116">
      <c r="A116" s="1" t="s">
        <v>5809</v>
      </c>
      <c r="B116" s="8">
        <v>45708.0</v>
      </c>
      <c r="C116" s="1" t="s">
        <v>25</v>
      </c>
      <c r="D116" s="12"/>
      <c r="E116" s="10">
        <v>47500.0</v>
      </c>
      <c r="F116" s="1" t="s">
        <v>5810</v>
      </c>
      <c r="G116" s="11">
        <f t="shared" si="13"/>
        <v>22260900</v>
      </c>
      <c r="H116" s="11">
        <f t="shared" si="2"/>
        <v>11553500</v>
      </c>
      <c r="I116" s="11">
        <f t="shared" si="14"/>
        <v>0</v>
      </c>
      <c r="J116" s="11">
        <f t="shared" si="15"/>
        <v>6455467</v>
      </c>
      <c r="K116" s="11">
        <f t="shared" si="5"/>
        <v>10707400</v>
      </c>
      <c r="L116" s="11">
        <f t="shared" si="6"/>
        <v>0</v>
      </c>
      <c r="M116" s="11">
        <f t="shared" si="16"/>
        <v>1550000</v>
      </c>
      <c r="N116" s="11">
        <f t="shared" si="17"/>
        <v>3569133.333</v>
      </c>
      <c r="O116" s="11">
        <f t="shared" si="18"/>
        <v>2019133.333</v>
      </c>
      <c r="P116" s="11">
        <f t="shared" si="19"/>
        <v>3569133.333</v>
      </c>
      <c r="Q116" s="11">
        <f t="shared" si="20"/>
        <v>2865000</v>
      </c>
      <c r="R116" s="11">
        <f t="shared" si="12"/>
        <v>2300000</v>
      </c>
    </row>
    <row r="117">
      <c r="A117" s="1" t="s">
        <v>5811</v>
      </c>
      <c r="B117" s="8">
        <v>45708.0</v>
      </c>
      <c r="C117" s="1" t="s">
        <v>25</v>
      </c>
      <c r="D117" s="12"/>
      <c r="E117" s="10">
        <v>7000.0</v>
      </c>
      <c r="F117" s="1" t="s">
        <v>5812</v>
      </c>
      <c r="G117" s="11">
        <f t="shared" si="13"/>
        <v>22260900</v>
      </c>
      <c r="H117" s="11">
        <f t="shared" si="2"/>
        <v>11560500</v>
      </c>
      <c r="I117" s="11">
        <f t="shared" si="14"/>
        <v>0</v>
      </c>
      <c r="J117" s="11">
        <f t="shared" si="15"/>
        <v>6448467</v>
      </c>
      <c r="K117" s="11">
        <f t="shared" si="5"/>
        <v>10700400</v>
      </c>
      <c r="L117" s="11">
        <f t="shared" si="6"/>
        <v>0</v>
      </c>
      <c r="M117" s="11">
        <f t="shared" si="16"/>
        <v>1550000</v>
      </c>
      <c r="N117" s="11">
        <f t="shared" si="17"/>
        <v>3566800</v>
      </c>
      <c r="O117" s="11">
        <f t="shared" si="18"/>
        <v>2016800</v>
      </c>
      <c r="P117" s="11">
        <f t="shared" si="19"/>
        <v>3566800</v>
      </c>
      <c r="Q117" s="11">
        <f t="shared" si="20"/>
        <v>2865000</v>
      </c>
      <c r="R117" s="11">
        <f t="shared" si="12"/>
        <v>2300000</v>
      </c>
    </row>
    <row r="118">
      <c r="A118" s="1" t="s">
        <v>5813</v>
      </c>
      <c r="B118" s="8">
        <v>45708.0</v>
      </c>
      <c r="C118" s="1" t="s">
        <v>6</v>
      </c>
      <c r="D118" s="10">
        <v>111500.0</v>
      </c>
      <c r="E118" s="12"/>
      <c r="F118" s="1" t="s">
        <v>5814</v>
      </c>
      <c r="G118" s="11">
        <f t="shared" si="13"/>
        <v>22372400</v>
      </c>
      <c r="H118" s="11">
        <f t="shared" si="2"/>
        <v>11560500</v>
      </c>
      <c r="I118" s="11">
        <f t="shared" si="14"/>
        <v>0</v>
      </c>
      <c r="J118" s="11">
        <f t="shared" si="15"/>
        <v>6559967</v>
      </c>
      <c r="K118" s="11">
        <f t="shared" si="5"/>
        <v>10811900</v>
      </c>
      <c r="L118" s="11">
        <f t="shared" si="6"/>
        <v>0</v>
      </c>
      <c r="M118" s="11">
        <f t="shared" si="16"/>
        <v>1550000</v>
      </c>
      <c r="N118" s="11">
        <f t="shared" si="17"/>
        <v>3603966.667</v>
      </c>
      <c r="O118" s="11">
        <f t="shared" si="18"/>
        <v>2053966.667</v>
      </c>
      <c r="P118" s="11">
        <f t="shared" si="19"/>
        <v>3603966.667</v>
      </c>
      <c r="Q118" s="11">
        <f t="shared" si="20"/>
        <v>2865000</v>
      </c>
      <c r="R118" s="11">
        <f t="shared" si="12"/>
        <v>2300000</v>
      </c>
    </row>
    <row r="119">
      <c r="A119" s="1" t="s">
        <v>5815</v>
      </c>
      <c r="B119" s="8">
        <v>45708.0</v>
      </c>
      <c r="C119" s="1" t="s">
        <v>6</v>
      </c>
      <c r="D119" s="10">
        <v>100000.0</v>
      </c>
      <c r="E119" s="12"/>
      <c r="F119" s="1" t="s">
        <v>5816</v>
      </c>
      <c r="G119" s="11">
        <f t="shared" si="13"/>
        <v>22472400</v>
      </c>
      <c r="H119" s="11">
        <f t="shared" si="2"/>
        <v>11560500</v>
      </c>
      <c r="I119" s="11">
        <f t="shared" si="14"/>
        <v>0</v>
      </c>
      <c r="J119" s="11">
        <f t="shared" si="15"/>
        <v>6659967</v>
      </c>
      <c r="K119" s="11">
        <f t="shared" si="5"/>
        <v>10911900</v>
      </c>
      <c r="L119" s="11">
        <f t="shared" si="6"/>
        <v>0</v>
      </c>
      <c r="M119" s="11">
        <f t="shared" si="16"/>
        <v>1550000</v>
      </c>
      <c r="N119" s="11">
        <f t="shared" si="17"/>
        <v>3637300</v>
      </c>
      <c r="O119" s="11">
        <f t="shared" si="18"/>
        <v>2087300</v>
      </c>
      <c r="P119" s="11">
        <f t="shared" si="19"/>
        <v>3637300</v>
      </c>
      <c r="Q119" s="11">
        <f t="shared" si="20"/>
        <v>2865000</v>
      </c>
      <c r="R119" s="11">
        <f t="shared" si="12"/>
        <v>2300000</v>
      </c>
    </row>
    <row r="120">
      <c r="A120" s="1" t="s">
        <v>5817</v>
      </c>
      <c r="B120" s="8">
        <v>45708.0</v>
      </c>
      <c r="C120" s="1" t="s">
        <v>6</v>
      </c>
      <c r="D120" s="10">
        <v>495000.0</v>
      </c>
      <c r="E120" s="12"/>
      <c r="F120" s="1" t="s">
        <v>5818</v>
      </c>
      <c r="G120" s="11">
        <f t="shared" si="13"/>
        <v>22967400</v>
      </c>
      <c r="H120" s="11">
        <f t="shared" si="2"/>
        <v>11560500</v>
      </c>
      <c r="I120" s="11">
        <f t="shared" si="14"/>
        <v>0</v>
      </c>
      <c r="J120" s="11">
        <f t="shared" si="15"/>
        <v>7154967</v>
      </c>
      <c r="K120" s="11">
        <f t="shared" si="5"/>
        <v>11406900</v>
      </c>
      <c r="L120" s="11">
        <f t="shared" si="6"/>
        <v>0</v>
      </c>
      <c r="M120" s="11">
        <f t="shared" si="16"/>
        <v>1550000</v>
      </c>
      <c r="N120" s="11">
        <f t="shared" si="17"/>
        <v>3802300</v>
      </c>
      <c r="O120" s="11">
        <f t="shared" si="18"/>
        <v>2252300</v>
      </c>
      <c r="P120" s="11">
        <f t="shared" si="19"/>
        <v>3802300</v>
      </c>
      <c r="Q120" s="11">
        <f t="shared" si="20"/>
        <v>2865000</v>
      </c>
      <c r="R120" s="11">
        <f t="shared" si="12"/>
        <v>2300000</v>
      </c>
    </row>
    <row r="121">
      <c r="A121" s="1" t="s">
        <v>5819</v>
      </c>
      <c r="B121" s="8">
        <v>45708.0</v>
      </c>
      <c r="C121" s="1" t="s">
        <v>6</v>
      </c>
      <c r="D121" s="10">
        <v>120000.0</v>
      </c>
      <c r="E121" s="12"/>
      <c r="F121" s="1" t="s">
        <v>5820</v>
      </c>
      <c r="G121" s="11">
        <f t="shared" si="13"/>
        <v>23087400</v>
      </c>
      <c r="H121" s="11">
        <f t="shared" si="2"/>
        <v>11560500</v>
      </c>
      <c r="I121" s="11">
        <f t="shared" si="14"/>
        <v>0</v>
      </c>
      <c r="J121" s="11">
        <f t="shared" si="15"/>
        <v>7274967</v>
      </c>
      <c r="K121" s="11">
        <f t="shared" si="5"/>
        <v>11526900</v>
      </c>
      <c r="L121" s="11">
        <f t="shared" si="6"/>
        <v>0</v>
      </c>
      <c r="M121" s="11">
        <f t="shared" si="16"/>
        <v>1550000</v>
      </c>
      <c r="N121" s="11">
        <f t="shared" si="17"/>
        <v>3842300</v>
      </c>
      <c r="O121" s="11">
        <f t="shared" si="18"/>
        <v>2292300</v>
      </c>
      <c r="P121" s="11">
        <f t="shared" si="19"/>
        <v>3842300</v>
      </c>
      <c r="Q121" s="11">
        <f t="shared" si="20"/>
        <v>2865000</v>
      </c>
      <c r="R121" s="11">
        <f t="shared" si="12"/>
        <v>2300000</v>
      </c>
    </row>
    <row r="122">
      <c r="A122" s="1" t="s">
        <v>5821</v>
      </c>
      <c r="B122" s="8">
        <v>45708.0</v>
      </c>
      <c r="C122" s="1" t="s">
        <v>6</v>
      </c>
      <c r="D122" s="10">
        <v>360000.0</v>
      </c>
      <c r="E122" s="12"/>
      <c r="F122" s="1" t="s">
        <v>2144</v>
      </c>
      <c r="G122" s="11">
        <f t="shared" si="13"/>
        <v>23447400</v>
      </c>
      <c r="H122" s="11">
        <f t="shared" si="2"/>
        <v>11560500</v>
      </c>
      <c r="I122" s="11">
        <f t="shared" si="14"/>
        <v>0</v>
      </c>
      <c r="J122" s="11">
        <f t="shared" si="15"/>
        <v>7634967</v>
      </c>
      <c r="K122" s="11">
        <f t="shared" si="5"/>
        <v>11886900</v>
      </c>
      <c r="L122" s="11">
        <f t="shared" si="6"/>
        <v>0</v>
      </c>
      <c r="M122" s="11">
        <f t="shared" si="16"/>
        <v>1550000</v>
      </c>
      <c r="N122" s="11">
        <f t="shared" si="17"/>
        <v>3962300</v>
      </c>
      <c r="O122" s="11">
        <f t="shared" si="18"/>
        <v>2412300</v>
      </c>
      <c r="P122" s="11">
        <f t="shared" si="19"/>
        <v>3962300</v>
      </c>
      <c r="Q122" s="11">
        <f t="shared" si="20"/>
        <v>2865000</v>
      </c>
      <c r="R122" s="11">
        <f t="shared" si="12"/>
        <v>2300000</v>
      </c>
    </row>
    <row r="123">
      <c r="A123" s="1" t="s">
        <v>5822</v>
      </c>
      <c r="B123" s="8">
        <v>45708.0</v>
      </c>
      <c r="C123" s="1" t="s">
        <v>6</v>
      </c>
      <c r="D123" s="10">
        <v>270000.0</v>
      </c>
      <c r="E123" s="12"/>
      <c r="F123" s="1" t="s">
        <v>5823</v>
      </c>
      <c r="G123" s="11">
        <f t="shared" si="13"/>
        <v>23717400</v>
      </c>
      <c r="H123" s="11">
        <f t="shared" si="2"/>
        <v>11560500</v>
      </c>
      <c r="I123" s="11">
        <f t="shared" si="14"/>
        <v>0</v>
      </c>
      <c r="J123" s="11">
        <f t="shared" si="15"/>
        <v>7904967</v>
      </c>
      <c r="K123" s="11">
        <f t="shared" si="5"/>
        <v>12156900</v>
      </c>
      <c r="L123" s="11">
        <f t="shared" si="6"/>
        <v>0</v>
      </c>
      <c r="M123" s="11">
        <f t="shared" si="16"/>
        <v>1550000</v>
      </c>
      <c r="N123" s="11">
        <f t="shared" si="17"/>
        <v>4052300</v>
      </c>
      <c r="O123" s="11">
        <f t="shared" si="18"/>
        <v>2502300</v>
      </c>
      <c r="P123" s="11">
        <f t="shared" si="19"/>
        <v>4052300</v>
      </c>
      <c r="Q123" s="11">
        <f t="shared" si="20"/>
        <v>2865000</v>
      </c>
      <c r="R123" s="11">
        <f t="shared" si="12"/>
        <v>2300000</v>
      </c>
    </row>
    <row r="124">
      <c r="A124" s="1" t="s">
        <v>5824</v>
      </c>
      <c r="B124" s="8">
        <v>45708.0</v>
      </c>
      <c r="C124" s="1" t="s">
        <v>6</v>
      </c>
      <c r="D124" s="10">
        <v>105000.0</v>
      </c>
      <c r="E124" s="12"/>
      <c r="F124" s="1" t="s">
        <v>5825</v>
      </c>
      <c r="G124" s="11">
        <f t="shared" si="13"/>
        <v>23822400</v>
      </c>
      <c r="H124" s="11">
        <f t="shared" si="2"/>
        <v>11560500</v>
      </c>
      <c r="I124" s="11">
        <f t="shared" si="14"/>
        <v>0</v>
      </c>
      <c r="J124" s="11">
        <f t="shared" si="15"/>
        <v>8009967</v>
      </c>
      <c r="K124" s="11">
        <f t="shared" si="5"/>
        <v>12261900</v>
      </c>
      <c r="L124" s="11">
        <f t="shared" si="6"/>
        <v>0</v>
      </c>
      <c r="M124" s="11">
        <f t="shared" si="16"/>
        <v>1550000</v>
      </c>
      <c r="N124" s="11">
        <f t="shared" si="17"/>
        <v>4087300</v>
      </c>
      <c r="O124" s="11">
        <f t="shared" si="18"/>
        <v>2537300</v>
      </c>
      <c r="P124" s="11">
        <f t="shared" si="19"/>
        <v>4087300</v>
      </c>
      <c r="Q124" s="11">
        <f t="shared" si="20"/>
        <v>2865000</v>
      </c>
      <c r="R124" s="11">
        <f t="shared" si="12"/>
        <v>2300000</v>
      </c>
    </row>
    <row r="125">
      <c r="A125" s="1" t="s">
        <v>5826</v>
      </c>
      <c r="B125" s="8">
        <v>45708.0</v>
      </c>
      <c r="C125" s="1" t="s">
        <v>6</v>
      </c>
      <c r="D125" s="10">
        <v>350000.0</v>
      </c>
      <c r="E125" s="12"/>
      <c r="F125" s="1" t="s">
        <v>5827</v>
      </c>
      <c r="G125" s="11">
        <f t="shared" si="13"/>
        <v>24172400</v>
      </c>
      <c r="H125" s="11">
        <f t="shared" si="2"/>
        <v>11560500</v>
      </c>
      <c r="I125" s="11">
        <f t="shared" si="14"/>
        <v>0</v>
      </c>
      <c r="J125" s="11">
        <f t="shared" si="15"/>
        <v>8359967</v>
      </c>
      <c r="K125" s="11">
        <f t="shared" si="5"/>
        <v>12611900</v>
      </c>
      <c r="L125" s="11">
        <f t="shared" si="6"/>
        <v>0</v>
      </c>
      <c r="M125" s="11">
        <f t="shared" si="16"/>
        <v>1550000</v>
      </c>
      <c r="N125" s="11">
        <f t="shared" si="17"/>
        <v>4203966.667</v>
      </c>
      <c r="O125" s="11">
        <f t="shared" si="18"/>
        <v>2653966.667</v>
      </c>
      <c r="P125" s="11">
        <f t="shared" si="19"/>
        <v>4203966.667</v>
      </c>
      <c r="Q125" s="11">
        <f t="shared" si="20"/>
        <v>2865000</v>
      </c>
      <c r="R125" s="11">
        <f t="shared" si="12"/>
        <v>2300000</v>
      </c>
    </row>
    <row r="126">
      <c r="A126" s="1" t="s">
        <v>5828</v>
      </c>
      <c r="B126" s="8">
        <v>45708.0</v>
      </c>
      <c r="C126" s="1" t="s">
        <v>6</v>
      </c>
      <c r="D126" s="10">
        <v>75000.0</v>
      </c>
      <c r="E126" s="12"/>
      <c r="F126" s="1" t="s">
        <v>2816</v>
      </c>
      <c r="G126" s="11">
        <f t="shared" si="13"/>
        <v>24247400</v>
      </c>
      <c r="H126" s="11">
        <f t="shared" si="2"/>
        <v>11560500</v>
      </c>
      <c r="I126" s="11">
        <f t="shared" si="14"/>
        <v>0</v>
      </c>
      <c r="J126" s="11">
        <f t="shared" si="15"/>
        <v>8434967</v>
      </c>
      <c r="K126" s="11">
        <f t="shared" si="5"/>
        <v>12686900</v>
      </c>
      <c r="L126" s="11">
        <f t="shared" si="6"/>
        <v>0</v>
      </c>
      <c r="M126" s="11">
        <f t="shared" si="16"/>
        <v>1550000</v>
      </c>
      <c r="N126" s="11">
        <f t="shared" si="17"/>
        <v>4228966.667</v>
      </c>
      <c r="O126" s="11">
        <f t="shared" si="18"/>
        <v>2678966.667</v>
      </c>
      <c r="P126" s="11">
        <f t="shared" si="19"/>
        <v>4228966.667</v>
      </c>
      <c r="Q126" s="11">
        <f t="shared" si="20"/>
        <v>2865000</v>
      </c>
      <c r="R126" s="11">
        <f t="shared" si="12"/>
        <v>2300000</v>
      </c>
    </row>
    <row r="127">
      <c r="A127" s="1" t="s">
        <v>5829</v>
      </c>
      <c r="B127" s="8">
        <v>45708.0</v>
      </c>
      <c r="C127" s="1" t="s">
        <v>6</v>
      </c>
      <c r="D127" s="10">
        <v>46000.0</v>
      </c>
      <c r="E127" s="12"/>
      <c r="F127" s="1" t="s">
        <v>2818</v>
      </c>
      <c r="G127" s="11">
        <f t="shared" si="13"/>
        <v>24293400</v>
      </c>
      <c r="H127" s="11">
        <f t="shared" si="2"/>
        <v>11560500</v>
      </c>
      <c r="I127" s="11">
        <f t="shared" si="14"/>
        <v>0</v>
      </c>
      <c r="J127" s="11">
        <f t="shared" si="15"/>
        <v>8480967</v>
      </c>
      <c r="K127" s="11">
        <f t="shared" si="5"/>
        <v>12732900</v>
      </c>
      <c r="L127" s="11">
        <f t="shared" si="6"/>
        <v>0</v>
      </c>
      <c r="M127" s="11">
        <f t="shared" si="16"/>
        <v>1550000</v>
      </c>
      <c r="N127" s="11">
        <f t="shared" si="17"/>
        <v>4244300</v>
      </c>
      <c r="O127" s="11">
        <f t="shared" si="18"/>
        <v>2694300</v>
      </c>
      <c r="P127" s="11">
        <f t="shared" si="19"/>
        <v>4244300</v>
      </c>
      <c r="Q127" s="11">
        <f t="shared" si="20"/>
        <v>2865000</v>
      </c>
      <c r="R127" s="11">
        <f t="shared" si="12"/>
        <v>2300000</v>
      </c>
    </row>
    <row r="128">
      <c r="A128" s="1" t="s">
        <v>5830</v>
      </c>
      <c r="B128" s="8">
        <v>45708.0</v>
      </c>
      <c r="C128" s="1" t="s">
        <v>6</v>
      </c>
      <c r="D128" s="10">
        <v>30000.0</v>
      </c>
      <c r="E128" s="12"/>
      <c r="F128" s="1" t="s">
        <v>5831</v>
      </c>
      <c r="G128" s="11">
        <f t="shared" si="13"/>
        <v>24323400</v>
      </c>
      <c r="H128" s="11">
        <f t="shared" si="2"/>
        <v>11560500</v>
      </c>
      <c r="I128" s="11">
        <f t="shared" si="14"/>
        <v>0</v>
      </c>
      <c r="J128" s="11">
        <f t="shared" si="15"/>
        <v>8510967</v>
      </c>
      <c r="K128" s="11">
        <f t="shared" si="5"/>
        <v>12762900</v>
      </c>
      <c r="L128" s="11">
        <f t="shared" si="6"/>
        <v>0</v>
      </c>
      <c r="M128" s="11">
        <f t="shared" si="16"/>
        <v>1550000</v>
      </c>
      <c r="N128" s="11">
        <f t="shared" si="17"/>
        <v>4254300</v>
      </c>
      <c r="O128" s="11">
        <f t="shared" si="18"/>
        <v>2704300</v>
      </c>
      <c r="P128" s="11">
        <f t="shared" si="19"/>
        <v>4254300</v>
      </c>
      <c r="Q128" s="11">
        <f t="shared" si="20"/>
        <v>2865000</v>
      </c>
      <c r="R128" s="11">
        <f t="shared" si="12"/>
        <v>2300000</v>
      </c>
    </row>
    <row r="129">
      <c r="A129" s="1" t="s">
        <v>5832</v>
      </c>
      <c r="B129" s="8">
        <v>45708.0</v>
      </c>
      <c r="C129" s="1" t="s">
        <v>6</v>
      </c>
      <c r="D129" s="10">
        <v>102000.0</v>
      </c>
      <c r="E129" s="12"/>
      <c r="F129" s="1" t="s">
        <v>2040</v>
      </c>
      <c r="G129" s="11">
        <f t="shared" si="13"/>
        <v>24425400</v>
      </c>
      <c r="H129" s="11">
        <f t="shared" si="2"/>
        <v>11560500</v>
      </c>
      <c r="I129" s="11">
        <f t="shared" si="14"/>
        <v>0</v>
      </c>
      <c r="J129" s="11">
        <f t="shared" si="15"/>
        <v>8612967</v>
      </c>
      <c r="K129" s="11">
        <f t="shared" si="5"/>
        <v>12864900</v>
      </c>
      <c r="L129" s="11">
        <f t="shared" si="6"/>
        <v>0</v>
      </c>
      <c r="M129" s="11">
        <f t="shared" si="16"/>
        <v>1550000</v>
      </c>
      <c r="N129" s="11">
        <f t="shared" si="17"/>
        <v>4288300</v>
      </c>
      <c r="O129" s="11">
        <f t="shared" si="18"/>
        <v>2738300</v>
      </c>
      <c r="P129" s="11">
        <f t="shared" si="19"/>
        <v>4288300</v>
      </c>
      <c r="Q129" s="11">
        <f t="shared" si="20"/>
        <v>2865000</v>
      </c>
      <c r="R129" s="11">
        <f t="shared" si="12"/>
        <v>2300000</v>
      </c>
    </row>
    <row r="130">
      <c r="A130" s="1" t="s">
        <v>5833</v>
      </c>
      <c r="B130" s="8">
        <v>45708.0</v>
      </c>
      <c r="C130" s="1" t="s">
        <v>19</v>
      </c>
      <c r="D130" s="12"/>
      <c r="E130" s="10">
        <v>8300000.0</v>
      </c>
      <c r="F130" s="1" t="s">
        <v>5834</v>
      </c>
      <c r="G130" s="11">
        <f t="shared" si="13"/>
        <v>24425400</v>
      </c>
      <c r="H130" s="11">
        <f t="shared" si="2"/>
        <v>11560500</v>
      </c>
      <c r="I130" s="11">
        <f t="shared" si="14"/>
        <v>0</v>
      </c>
      <c r="J130" s="11">
        <f t="shared" si="15"/>
        <v>312967</v>
      </c>
      <c r="K130" s="11">
        <f t="shared" si="5"/>
        <v>12864900</v>
      </c>
      <c r="L130" s="11">
        <f t="shared" si="6"/>
        <v>0</v>
      </c>
      <c r="M130" s="11">
        <f t="shared" si="16"/>
        <v>1550000</v>
      </c>
      <c r="N130" s="11">
        <f t="shared" si="17"/>
        <v>4288300</v>
      </c>
      <c r="O130" s="11">
        <f t="shared" si="18"/>
        <v>2738300</v>
      </c>
      <c r="P130" s="11">
        <f t="shared" si="19"/>
        <v>4288300</v>
      </c>
      <c r="Q130" s="11">
        <f t="shared" si="20"/>
        <v>2865000</v>
      </c>
      <c r="R130" s="11">
        <f t="shared" si="12"/>
        <v>2300000</v>
      </c>
    </row>
    <row r="131">
      <c r="A131" s="1" t="s">
        <v>5835</v>
      </c>
      <c r="B131" s="8">
        <v>45708.0</v>
      </c>
      <c r="C131" s="1" t="s">
        <v>16</v>
      </c>
      <c r="D131" s="10">
        <v>1025033.0</v>
      </c>
      <c r="E131" s="12"/>
      <c r="F131" s="1" t="s">
        <v>2176</v>
      </c>
      <c r="G131" s="11">
        <f t="shared" si="13"/>
        <v>24425400</v>
      </c>
      <c r="H131" s="11">
        <f t="shared" si="2"/>
        <v>11560500</v>
      </c>
      <c r="I131" s="11">
        <f t="shared" si="14"/>
        <v>0</v>
      </c>
      <c r="J131" s="11">
        <f t="shared" si="15"/>
        <v>1338000</v>
      </c>
      <c r="K131" s="11">
        <f t="shared" si="5"/>
        <v>12864900</v>
      </c>
      <c r="L131" s="11">
        <f t="shared" si="6"/>
        <v>0</v>
      </c>
      <c r="M131" s="11">
        <f t="shared" si="16"/>
        <v>1550000</v>
      </c>
      <c r="N131" s="11">
        <f t="shared" si="17"/>
        <v>4288300</v>
      </c>
      <c r="O131" s="11">
        <f t="shared" si="18"/>
        <v>2738300</v>
      </c>
      <c r="P131" s="11">
        <f t="shared" si="19"/>
        <v>4288300</v>
      </c>
      <c r="Q131" s="11">
        <f t="shared" si="20"/>
        <v>2865000</v>
      </c>
      <c r="R131" s="11">
        <f t="shared" si="12"/>
        <v>2300000</v>
      </c>
    </row>
    <row r="132">
      <c r="A132" s="1" t="s">
        <v>5836</v>
      </c>
      <c r="B132" s="8">
        <v>45708.0</v>
      </c>
      <c r="C132" s="1" t="s">
        <v>6</v>
      </c>
      <c r="D132" s="10">
        <v>1300000.0</v>
      </c>
      <c r="E132" s="12"/>
      <c r="F132" s="1" t="s">
        <v>5837</v>
      </c>
      <c r="G132" s="11">
        <f>IF(OR(C132="OMZET", C132="PIUTANG"), IF(ROW()=2, D132, G130+D132), IF(ROW()=2, 0, G130))</f>
        <v>25725400</v>
      </c>
      <c r="H132" s="11">
        <f t="shared" si="2"/>
        <v>11560500</v>
      </c>
      <c r="I132" s="11">
        <f>IF(ROW()=2, 0, IF(OR(C132="SUPPLY", C132="HUTANG"), I130+E132, I130))</f>
        <v>0</v>
      </c>
      <c r="J132" s="11">
        <f t="shared" si="15"/>
        <v>2638000</v>
      </c>
      <c r="K132" s="11">
        <f t="shared" si="5"/>
        <v>14164900</v>
      </c>
      <c r="L132" s="11">
        <f t="shared" si="6"/>
        <v>0</v>
      </c>
      <c r="M132" s="11">
        <f>IF(C132="PRIBADI-S", IF(ROW()=2, IF(D132, -D132, E132), IF(D132, M130-D132, M130+E132)), IF(ROW()=2, 0, M130))</f>
        <v>1550000</v>
      </c>
      <c r="N132" s="11">
        <f t="shared" si="17"/>
        <v>4721633.333</v>
      </c>
      <c r="O132" s="11">
        <f t="shared" si="18"/>
        <v>3171633.333</v>
      </c>
      <c r="P132" s="11">
        <f t="shared" si="19"/>
        <v>4721633.333</v>
      </c>
      <c r="Q132" s="11">
        <f>IF(F132="Kasbon Cahaya", IF(ROW()=2, IF(D132, -D132, E132), IF(D132, Q130-D132, Q130+E132)), IF(ROW()=2, 0, Q130))</f>
        <v>2865000</v>
      </c>
      <c r="R132" s="11">
        <f t="shared" si="12"/>
        <v>2300000</v>
      </c>
    </row>
    <row r="133">
      <c r="A133" s="1" t="s">
        <v>5838</v>
      </c>
      <c r="B133" s="8">
        <v>45709.0</v>
      </c>
      <c r="C133" s="1" t="s">
        <v>25</v>
      </c>
      <c r="D133" s="12"/>
      <c r="E133" s="10">
        <v>1422500.0</v>
      </c>
      <c r="F133" s="1" t="s">
        <v>5102</v>
      </c>
      <c r="G133" s="11">
        <f t="shared" ref="G133:G208" si="22">IF(OR(C133="OMZET", C133="PIUTANG"), IF(ROW()=2, D133, G132+D133), IF(ROW()=2, 0, G132))</f>
        <v>25725400</v>
      </c>
      <c r="H133" s="11">
        <f t="shared" si="2"/>
        <v>12983000</v>
      </c>
      <c r="I133" s="11">
        <f t="shared" ref="I133:I208" si="23">IF(ROW()=2, 0, IF(OR(C133="SUPPLY", C133="HUTANG"), I132+E133, I132))</f>
        <v>0</v>
      </c>
      <c r="J133" s="11">
        <f t="shared" si="15"/>
        <v>1215500</v>
      </c>
      <c r="K133" s="11">
        <f t="shared" si="5"/>
        <v>12742400</v>
      </c>
      <c r="L133" s="11">
        <f t="shared" si="6"/>
        <v>0</v>
      </c>
      <c r="M133" s="11">
        <f t="shared" ref="M133:M208" si="24">IF(C133="PRIBADI-S", IF(ROW()=2, IF(D133, -D133, E133), IF(D133, M132-D133, M132+E133)), IF(ROW()=2, 0, M132))</f>
        <v>1550000</v>
      </c>
      <c r="N133" s="11">
        <f t="shared" si="17"/>
        <v>4247466.667</v>
      </c>
      <c r="O133" s="11">
        <f t="shared" si="18"/>
        <v>2697466.667</v>
      </c>
      <c r="P133" s="11">
        <f t="shared" si="19"/>
        <v>4247466.667</v>
      </c>
      <c r="Q133" s="11">
        <f t="shared" ref="Q133:Q208" si="25">IF(F133="Kasbon Cahaya", IF(ROW()=2, IF(D133, -D133, E133), IF(D133, Q132-D133, Q132+E133)), IF(ROW()=2, 0, Q132))</f>
        <v>2865000</v>
      </c>
      <c r="R133" s="11">
        <f t="shared" si="12"/>
        <v>2300000</v>
      </c>
    </row>
    <row r="134">
      <c r="A134" s="1" t="s">
        <v>5839</v>
      </c>
      <c r="B134" s="8">
        <v>45709.0</v>
      </c>
      <c r="C134" s="1" t="s">
        <v>25</v>
      </c>
      <c r="D134" s="12"/>
      <c r="E134" s="10">
        <v>165000.0</v>
      </c>
      <c r="F134" s="1" t="s">
        <v>5787</v>
      </c>
      <c r="G134" s="11">
        <f t="shared" si="22"/>
        <v>25725400</v>
      </c>
      <c r="H134" s="11">
        <f t="shared" si="2"/>
        <v>13148000</v>
      </c>
      <c r="I134" s="11">
        <f t="shared" si="23"/>
        <v>0</v>
      </c>
      <c r="J134" s="11">
        <f t="shared" si="15"/>
        <v>1050500</v>
      </c>
      <c r="K134" s="11">
        <f t="shared" si="5"/>
        <v>12577400</v>
      </c>
      <c r="L134" s="11">
        <f t="shared" si="6"/>
        <v>0</v>
      </c>
      <c r="M134" s="11">
        <f t="shared" si="24"/>
        <v>1550000</v>
      </c>
      <c r="N134" s="11">
        <f t="shared" si="17"/>
        <v>4192466.667</v>
      </c>
      <c r="O134" s="11">
        <f t="shared" si="18"/>
        <v>2642466.667</v>
      </c>
      <c r="P134" s="11">
        <f t="shared" si="19"/>
        <v>4192466.667</v>
      </c>
      <c r="Q134" s="11">
        <f t="shared" si="25"/>
        <v>2865000</v>
      </c>
      <c r="R134" s="11">
        <f t="shared" si="12"/>
        <v>2300000</v>
      </c>
    </row>
    <row r="135">
      <c r="A135" s="1" t="s">
        <v>5840</v>
      </c>
      <c r="B135" s="8">
        <v>45709.0</v>
      </c>
      <c r="C135" s="1" t="s">
        <v>25</v>
      </c>
      <c r="D135" s="12"/>
      <c r="E135" s="10">
        <v>24000.0</v>
      </c>
      <c r="F135" s="1" t="s">
        <v>5841</v>
      </c>
      <c r="G135" s="11">
        <f t="shared" si="22"/>
        <v>25725400</v>
      </c>
      <c r="H135" s="11">
        <f t="shared" si="2"/>
        <v>13172000</v>
      </c>
      <c r="I135" s="11">
        <f t="shared" si="23"/>
        <v>0</v>
      </c>
      <c r="J135" s="11">
        <f t="shared" si="15"/>
        <v>1026500</v>
      </c>
      <c r="K135" s="11">
        <f t="shared" si="5"/>
        <v>12553400</v>
      </c>
      <c r="L135" s="11">
        <f t="shared" si="6"/>
        <v>0</v>
      </c>
      <c r="M135" s="11">
        <f t="shared" si="24"/>
        <v>1550000</v>
      </c>
      <c r="N135" s="11">
        <f t="shared" si="17"/>
        <v>4184466.667</v>
      </c>
      <c r="O135" s="11">
        <f t="shared" si="18"/>
        <v>2634466.667</v>
      </c>
      <c r="P135" s="11">
        <f t="shared" si="19"/>
        <v>4184466.667</v>
      </c>
      <c r="Q135" s="11">
        <f t="shared" si="25"/>
        <v>2865000</v>
      </c>
      <c r="R135" s="11">
        <f t="shared" si="12"/>
        <v>2300000</v>
      </c>
    </row>
    <row r="136">
      <c r="A136" s="1" t="s">
        <v>5842</v>
      </c>
      <c r="B136" s="8">
        <v>45709.0</v>
      </c>
      <c r="C136" s="1" t="s">
        <v>25</v>
      </c>
      <c r="D136" s="12"/>
      <c r="E136" s="10">
        <v>272500.0</v>
      </c>
      <c r="F136" s="1" t="s">
        <v>5102</v>
      </c>
      <c r="G136" s="11">
        <f t="shared" si="22"/>
        <v>25725400</v>
      </c>
      <c r="H136" s="11">
        <f t="shared" si="2"/>
        <v>13444500</v>
      </c>
      <c r="I136" s="11">
        <f t="shared" si="23"/>
        <v>0</v>
      </c>
      <c r="J136" s="11">
        <f t="shared" si="15"/>
        <v>754000</v>
      </c>
      <c r="K136" s="11">
        <f t="shared" si="5"/>
        <v>12280900</v>
      </c>
      <c r="L136" s="11">
        <f t="shared" si="6"/>
        <v>0</v>
      </c>
      <c r="M136" s="11">
        <f t="shared" si="24"/>
        <v>1550000</v>
      </c>
      <c r="N136" s="11">
        <f t="shared" si="17"/>
        <v>4093633.333</v>
      </c>
      <c r="O136" s="11">
        <f t="shared" si="18"/>
        <v>2543633.333</v>
      </c>
      <c r="P136" s="11">
        <f t="shared" si="19"/>
        <v>4093633.333</v>
      </c>
      <c r="Q136" s="11">
        <f t="shared" si="25"/>
        <v>2865000</v>
      </c>
      <c r="R136" s="11">
        <f t="shared" si="12"/>
        <v>2300000</v>
      </c>
    </row>
    <row r="137">
      <c r="A137" s="1" t="s">
        <v>5843</v>
      </c>
      <c r="B137" s="8">
        <v>45709.0</v>
      </c>
      <c r="C137" s="1" t="s">
        <v>25</v>
      </c>
      <c r="D137" s="12"/>
      <c r="E137" s="10">
        <v>50000.0</v>
      </c>
      <c r="F137" s="1" t="s">
        <v>5844</v>
      </c>
      <c r="G137" s="11">
        <f t="shared" si="22"/>
        <v>25725400</v>
      </c>
      <c r="H137" s="11">
        <f t="shared" si="2"/>
        <v>13494500</v>
      </c>
      <c r="I137" s="11">
        <f t="shared" si="23"/>
        <v>0</v>
      </c>
      <c r="J137" s="11">
        <f t="shared" si="15"/>
        <v>704000</v>
      </c>
      <c r="K137" s="11">
        <f t="shared" si="5"/>
        <v>12230900</v>
      </c>
      <c r="L137" s="11">
        <f t="shared" si="6"/>
        <v>0</v>
      </c>
      <c r="M137" s="11">
        <f t="shared" si="24"/>
        <v>1550000</v>
      </c>
      <c r="N137" s="11">
        <f t="shared" si="17"/>
        <v>4076966.667</v>
      </c>
      <c r="O137" s="11">
        <f t="shared" si="18"/>
        <v>2526966.667</v>
      </c>
      <c r="P137" s="11">
        <f t="shared" si="19"/>
        <v>4076966.667</v>
      </c>
      <c r="Q137" s="11">
        <f t="shared" si="25"/>
        <v>2865000</v>
      </c>
      <c r="R137" s="11">
        <f t="shared" si="12"/>
        <v>2300000</v>
      </c>
    </row>
    <row r="138">
      <c r="A138" s="1" t="s">
        <v>5845</v>
      </c>
      <c r="B138" s="8">
        <v>45709.0</v>
      </c>
      <c r="C138" s="1" t="s">
        <v>6</v>
      </c>
      <c r="D138" s="10">
        <v>240000.0</v>
      </c>
      <c r="E138" s="12"/>
      <c r="F138" s="1" t="s">
        <v>5846</v>
      </c>
      <c r="G138" s="11">
        <f t="shared" si="22"/>
        <v>25965400</v>
      </c>
      <c r="H138" s="11">
        <f t="shared" si="2"/>
        <v>13494500</v>
      </c>
      <c r="I138" s="11">
        <f t="shared" si="23"/>
        <v>0</v>
      </c>
      <c r="J138" s="11">
        <f t="shared" si="15"/>
        <v>944000</v>
      </c>
      <c r="K138" s="11">
        <f t="shared" si="5"/>
        <v>12470900</v>
      </c>
      <c r="L138" s="11">
        <f t="shared" si="6"/>
        <v>0</v>
      </c>
      <c r="M138" s="11">
        <f t="shared" si="24"/>
        <v>1550000</v>
      </c>
      <c r="N138" s="11">
        <f t="shared" si="17"/>
        <v>4156966.667</v>
      </c>
      <c r="O138" s="11">
        <f t="shared" si="18"/>
        <v>2606966.667</v>
      </c>
      <c r="P138" s="11">
        <f t="shared" si="19"/>
        <v>4156966.667</v>
      </c>
      <c r="Q138" s="11">
        <f t="shared" si="25"/>
        <v>2865000</v>
      </c>
      <c r="R138" s="11">
        <f t="shared" si="12"/>
        <v>2300000</v>
      </c>
    </row>
    <row r="139">
      <c r="A139" s="1" t="s">
        <v>5847</v>
      </c>
      <c r="B139" s="8">
        <v>45709.0</v>
      </c>
      <c r="C139" s="1" t="s">
        <v>6</v>
      </c>
      <c r="D139" s="10">
        <v>735000.0</v>
      </c>
      <c r="E139" s="12"/>
      <c r="F139" s="1" t="s">
        <v>5848</v>
      </c>
      <c r="G139" s="11">
        <f t="shared" si="22"/>
        <v>26700400</v>
      </c>
      <c r="H139" s="11">
        <f t="shared" si="2"/>
        <v>13494500</v>
      </c>
      <c r="I139" s="11">
        <f t="shared" si="23"/>
        <v>0</v>
      </c>
      <c r="J139" s="11">
        <f t="shared" si="15"/>
        <v>1679000</v>
      </c>
      <c r="K139" s="11">
        <f t="shared" si="5"/>
        <v>13205900</v>
      </c>
      <c r="L139" s="11">
        <f t="shared" si="6"/>
        <v>0</v>
      </c>
      <c r="M139" s="11">
        <f t="shared" si="24"/>
        <v>1550000</v>
      </c>
      <c r="N139" s="11">
        <f t="shared" si="17"/>
        <v>4401966.667</v>
      </c>
      <c r="O139" s="11">
        <f t="shared" si="18"/>
        <v>2851966.667</v>
      </c>
      <c r="P139" s="11">
        <f t="shared" si="19"/>
        <v>4401966.667</v>
      </c>
      <c r="Q139" s="11">
        <f t="shared" si="25"/>
        <v>2865000</v>
      </c>
      <c r="R139" s="11">
        <f t="shared" si="12"/>
        <v>2300000</v>
      </c>
    </row>
    <row r="140">
      <c r="A140" s="1" t="s">
        <v>5849</v>
      </c>
      <c r="B140" s="8">
        <v>45709.0</v>
      </c>
      <c r="C140" s="1" t="s">
        <v>6</v>
      </c>
      <c r="D140" s="10">
        <v>80000.0</v>
      </c>
      <c r="E140" s="12"/>
      <c r="F140" s="1" t="s">
        <v>5850</v>
      </c>
      <c r="G140" s="11">
        <f t="shared" si="22"/>
        <v>26780400</v>
      </c>
      <c r="H140" s="11">
        <f t="shared" si="2"/>
        <v>13494500</v>
      </c>
      <c r="I140" s="11">
        <f t="shared" si="23"/>
        <v>0</v>
      </c>
      <c r="J140" s="11">
        <f t="shared" si="15"/>
        <v>1759000</v>
      </c>
      <c r="K140" s="11">
        <f t="shared" si="5"/>
        <v>13285900</v>
      </c>
      <c r="L140" s="11">
        <f t="shared" si="6"/>
        <v>0</v>
      </c>
      <c r="M140" s="11">
        <f t="shared" si="24"/>
        <v>1550000</v>
      </c>
      <c r="N140" s="11">
        <f t="shared" si="17"/>
        <v>4428633.333</v>
      </c>
      <c r="O140" s="11">
        <f t="shared" si="18"/>
        <v>2878633.333</v>
      </c>
      <c r="P140" s="11">
        <f t="shared" si="19"/>
        <v>4428633.333</v>
      </c>
      <c r="Q140" s="11">
        <f t="shared" si="25"/>
        <v>2865000</v>
      </c>
      <c r="R140" s="11">
        <f t="shared" si="12"/>
        <v>2300000</v>
      </c>
    </row>
    <row r="141">
      <c r="A141" s="1" t="s">
        <v>5851</v>
      </c>
      <c r="B141" s="8">
        <v>45709.0</v>
      </c>
      <c r="C141" s="1" t="s">
        <v>6</v>
      </c>
      <c r="D141" s="10">
        <v>132500.0</v>
      </c>
      <c r="E141" s="12"/>
      <c r="F141" s="1" t="s">
        <v>2816</v>
      </c>
      <c r="G141" s="11">
        <f t="shared" si="22"/>
        <v>26912900</v>
      </c>
      <c r="H141" s="11">
        <f t="shared" si="2"/>
        <v>13494500</v>
      </c>
      <c r="I141" s="11">
        <f t="shared" si="23"/>
        <v>0</v>
      </c>
      <c r="J141" s="11">
        <f t="shared" si="15"/>
        <v>1891500</v>
      </c>
      <c r="K141" s="11">
        <f t="shared" si="5"/>
        <v>13418400</v>
      </c>
      <c r="L141" s="11">
        <f t="shared" si="6"/>
        <v>0</v>
      </c>
      <c r="M141" s="11">
        <f t="shared" si="24"/>
        <v>1550000</v>
      </c>
      <c r="N141" s="11">
        <f t="shared" si="17"/>
        <v>4472800</v>
      </c>
      <c r="O141" s="11">
        <f t="shared" si="18"/>
        <v>2922800</v>
      </c>
      <c r="P141" s="11">
        <f t="shared" si="19"/>
        <v>4472800</v>
      </c>
      <c r="Q141" s="11">
        <f t="shared" si="25"/>
        <v>2865000</v>
      </c>
      <c r="R141" s="11">
        <f t="shared" si="12"/>
        <v>2300000</v>
      </c>
    </row>
    <row r="142">
      <c r="A142" s="14" t="s">
        <v>5852</v>
      </c>
      <c r="B142" s="8">
        <v>45709.0</v>
      </c>
      <c r="C142" s="1" t="s">
        <v>6</v>
      </c>
      <c r="D142" s="10">
        <v>197000.0</v>
      </c>
      <c r="E142" s="12"/>
      <c r="F142" s="1" t="s">
        <v>5853</v>
      </c>
      <c r="G142" s="11">
        <f t="shared" si="22"/>
        <v>27109900</v>
      </c>
      <c r="H142" s="11">
        <f t="shared" si="2"/>
        <v>13494500</v>
      </c>
      <c r="I142" s="11">
        <f t="shared" si="23"/>
        <v>0</v>
      </c>
      <c r="J142" s="11">
        <f t="shared" si="15"/>
        <v>2088500</v>
      </c>
      <c r="K142" s="11">
        <f t="shared" si="5"/>
        <v>13615400</v>
      </c>
      <c r="L142" s="11">
        <f t="shared" si="6"/>
        <v>0</v>
      </c>
      <c r="M142" s="11">
        <f t="shared" si="24"/>
        <v>1550000</v>
      </c>
      <c r="N142" s="11">
        <f t="shared" si="17"/>
        <v>4538466.667</v>
      </c>
      <c r="O142" s="11">
        <f t="shared" si="18"/>
        <v>2988466.667</v>
      </c>
      <c r="P142" s="11">
        <f t="shared" si="19"/>
        <v>4538466.667</v>
      </c>
      <c r="Q142" s="11">
        <f t="shared" si="25"/>
        <v>2865000</v>
      </c>
      <c r="R142" s="11">
        <f t="shared" si="12"/>
        <v>2300000</v>
      </c>
    </row>
    <row r="143">
      <c r="A143" s="1" t="s">
        <v>5854</v>
      </c>
      <c r="B143" s="8">
        <v>45710.0</v>
      </c>
      <c r="C143" s="1" t="s">
        <v>6</v>
      </c>
      <c r="D143" s="10">
        <v>980000.0</v>
      </c>
      <c r="E143" s="10"/>
      <c r="F143" s="1" t="s">
        <v>5855</v>
      </c>
      <c r="G143" s="11">
        <f t="shared" si="22"/>
        <v>28089900</v>
      </c>
      <c r="H143" s="11">
        <f t="shared" si="2"/>
        <v>13494500</v>
      </c>
      <c r="I143" s="11">
        <f t="shared" si="23"/>
        <v>0</v>
      </c>
      <c r="J143" s="11">
        <f t="shared" si="15"/>
        <v>3068500</v>
      </c>
      <c r="K143" s="11">
        <f t="shared" si="5"/>
        <v>14595400</v>
      </c>
      <c r="L143" s="11">
        <f t="shared" si="6"/>
        <v>0</v>
      </c>
      <c r="M143" s="11">
        <f t="shared" si="24"/>
        <v>1550000</v>
      </c>
      <c r="N143" s="11">
        <f t="shared" si="17"/>
        <v>4865133.333</v>
      </c>
      <c r="O143" s="11">
        <f t="shared" si="18"/>
        <v>3315133.333</v>
      </c>
      <c r="P143" s="11">
        <f t="shared" si="19"/>
        <v>4865133.333</v>
      </c>
      <c r="Q143" s="11">
        <f t="shared" si="25"/>
        <v>2865000</v>
      </c>
      <c r="R143" s="11">
        <f t="shared" si="12"/>
        <v>2300000</v>
      </c>
    </row>
    <row r="144">
      <c r="A144" s="1" t="s">
        <v>5856</v>
      </c>
      <c r="B144" s="8">
        <v>45710.0</v>
      </c>
      <c r="C144" s="1" t="s">
        <v>25</v>
      </c>
      <c r="D144" s="12"/>
      <c r="E144" s="10">
        <v>9000.0</v>
      </c>
      <c r="F144" s="1" t="s">
        <v>5022</v>
      </c>
      <c r="G144" s="11">
        <f t="shared" si="22"/>
        <v>28089900</v>
      </c>
      <c r="H144" s="11">
        <f t="shared" si="2"/>
        <v>13503500</v>
      </c>
      <c r="I144" s="11">
        <f t="shared" si="23"/>
        <v>0</v>
      </c>
      <c r="J144" s="11">
        <f t="shared" si="15"/>
        <v>3059500</v>
      </c>
      <c r="K144" s="11">
        <f t="shared" si="5"/>
        <v>14586400</v>
      </c>
      <c r="L144" s="11">
        <f t="shared" si="6"/>
        <v>0</v>
      </c>
      <c r="M144" s="11">
        <f t="shared" si="24"/>
        <v>1550000</v>
      </c>
      <c r="N144" s="11">
        <f t="shared" si="17"/>
        <v>4862133.333</v>
      </c>
      <c r="O144" s="11">
        <f t="shared" si="18"/>
        <v>3312133.333</v>
      </c>
      <c r="P144" s="11">
        <f t="shared" si="19"/>
        <v>4862133.333</v>
      </c>
      <c r="Q144" s="11">
        <f t="shared" si="25"/>
        <v>2865000</v>
      </c>
      <c r="R144" s="11">
        <f t="shared" si="12"/>
        <v>2300000</v>
      </c>
    </row>
    <row r="145">
      <c r="A145" s="1" t="s">
        <v>5857</v>
      </c>
      <c r="B145" s="8">
        <v>45710.0</v>
      </c>
      <c r="C145" s="1" t="s">
        <v>25</v>
      </c>
      <c r="D145" s="12"/>
      <c r="E145" s="10">
        <v>80000.0</v>
      </c>
      <c r="F145" s="1" t="s">
        <v>5858</v>
      </c>
      <c r="G145" s="11">
        <f t="shared" si="22"/>
        <v>28089900</v>
      </c>
      <c r="H145" s="11">
        <f t="shared" si="2"/>
        <v>13583500</v>
      </c>
      <c r="I145" s="11">
        <f t="shared" si="23"/>
        <v>0</v>
      </c>
      <c r="J145" s="11">
        <f t="shared" si="15"/>
        <v>2979500</v>
      </c>
      <c r="K145" s="11">
        <f t="shared" si="5"/>
        <v>14506400</v>
      </c>
      <c r="L145" s="11">
        <f t="shared" si="6"/>
        <v>0</v>
      </c>
      <c r="M145" s="11">
        <f t="shared" si="24"/>
        <v>1550000</v>
      </c>
      <c r="N145" s="11">
        <f t="shared" si="17"/>
        <v>4835466.667</v>
      </c>
      <c r="O145" s="11">
        <f t="shared" si="18"/>
        <v>3285466.667</v>
      </c>
      <c r="P145" s="11">
        <f t="shared" si="19"/>
        <v>4835466.667</v>
      </c>
      <c r="Q145" s="11">
        <f t="shared" si="25"/>
        <v>2865000</v>
      </c>
      <c r="R145" s="11">
        <f t="shared" si="12"/>
        <v>2300000</v>
      </c>
    </row>
    <row r="146">
      <c r="A146" s="1" t="s">
        <v>5859</v>
      </c>
      <c r="B146" s="8">
        <v>45710.0</v>
      </c>
      <c r="C146" s="1" t="s">
        <v>25</v>
      </c>
      <c r="D146" s="12"/>
      <c r="E146" s="10">
        <v>100000.0</v>
      </c>
      <c r="F146" s="1" t="s">
        <v>39</v>
      </c>
      <c r="G146" s="11">
        <f t="shared" si="22"/>
        <v>28089900</v>
      </c>
      <c r="H146" s="11">
        <f t="shared" si="2"/>
        <v>13683500</v>
      </c>
      <c r="I146" s="11">
        <f t="shared" si="23"/>
        <v>0</v>
      </c>
      <c r="J146" s="11">
        <f t="shared" si="15"/>
        <v>2879500</v>
      </c>
      <c r="K146" s="11">
        <f t="shared" si="5"/>
        <v>14406400</v>
      </c>
      <c r="L146" s="11">
        <f t="shared" si="6"/>
        <v>0</v>
      </c>
      <c r="M146" s="11">
        <f t="shared" si="24"/>
        <v>1550000</v>
      </c>
      <c r="N146" s="11">
        <f t="shared" si="17"/>
        <v>4802133.333</v>
      </c>
      <c r="O146" s="11">
        <f t="shared" si="18"/>
        <v>3252133.333</v>
      </c>
      <c r="P146" s="11">
        <f t="shared" si="19"/>
        <v>4802133.333</v>
      </c>
      <c r="Q146" s="11">
        <f t="shared" si="25"/>
        <v>2865000</v>
      </c>
      <c r="R146" s="11">
        <f t="shared" si="12"/>
        <v>2300000</v>
      </c>
    </row>
    <row r="147">
      <c r="A147" s="1" t="s">
        <v>5860</v>
      </c>
      <c r="B147" s="8">
        <v>45710.0</v>
      </c>
      <c r="C147" s="1" t="s">
        <v>6</v>
      </c>
      <c r="D147" s="10">
        <v>1050000.0</v>
      </c>
      <c r="E147" s="12"/>
      <c r="F147" s="1" t="s">
        <v>5861</v>
      </c>
      <c r="G147" s="11">
        <f t="shared" si="22"/>
        <v>29139900</v>
      </c>
      <c r="H147" s="11">
        <f t="shared" si="2"/>
        <v>13683500</v>
      </c>
      <c r="I147" s="11">
        <f t="shared" si="23"/>
        <v>0</v>
      </c>
      <c r="J147" s="11">
        <f t="shared" si="15"/>
        <v>3929500</v>
      </c>
      <c r="K147" s="11">
        <f t="shared" si="5"/>
        <v>15456400</v>
      </c>
      <c r="L147" s="11">
        <f t="shared" si="6"/>
        <v>0</v>
      </c>
      <c r="M147" s="11">
        <f t="shared" si="24"/>
        <v>1550000</v>
      </c>
      <c r="N147" s="11">
        <f t="shared" si="17"/>
        <v>5152133.333</v>
      </c>
      <c r="O147" s="11">
        <f t="shared" si="18"/>
        <v>3602133.333</v>
      </c>
      <c r="P147" s="11">
        <f t="shared" si="19"/>
        <v>5152133.333</v>
      </c>
      <c r="Q147" s="11">
        <f t="shared" si="25"/>
        <v>2865000</v>
      </c>
      <c r="R147" s="11">
        <f t="shared" si="12"/>
        <v>2300000</v>
      </c>
    </row>
    <row r="148">
      <c r="A148" s="1" t="s">
        <v>5862</v>
      </c>
      <c r="B148" s="8">
        <v>45710.0</v>
      </c>
      <c r="C148" s="1" t="s">
        <v>25</v>
      </c>
      <c r="D148" s="10"/>
      <c r="E148" s="10">
        <v>275000.0</v>
      </c>
      <c r="F148" s="1" t="s">
        <v>5863</v>
      </c>
      <c r="G148" s="11">
        <f t="shared" si="22"/>
        <v>29139900</v>
      </c>
      <c r="H148" s="11">
        <f t="shared" si="2"/>
        <v>13958500</v>
      </c>
      <c r="I148" s="11">
        <f t="shared" si="23"/>
        <v>0</v>
      </c>
      <c r="J148" s="11">
        <f t="shared" si="15"/>
        <v>3654500</v>
      </c>
      <c r="K148" s="11">
        <f t="shared" si="5"/>
        <v>15181400</v>
      </c>
      <c r="L148" s="11">
        <f t="shared" si="6"/>
        <v>0</v>
      </c>
      <c r="M148" s="11">
        <f t="shared" si="24"/>
        <v>1550000</v>
      </c>
      <c r="N148" s="11">
        <f t="shared" si="17"/>
        <v>5060466.667</v>
      </c>
      <c r="O148" s="11">
        <f t="shared" si="18"/>
        <v>3510466.667</v>
      </c>
      <c r="P148" s="11">
        <f t="shared" si="19"/>
        <v>5060466.667</v>
      </c>
      <c r="Q148" s="11">
        <f t="shared" si="25"/>
        <v>2865000</v>
      </c>
      <c r="R148" s="11">
        <f t="shared" si="12"/>
        <v>2300000</v>
      </c>
    </row>
    <row r="149">
      <c r="A149" s="1" t="s">
        <v>5864</v>
      </c>
      <c r="B149" s="8">
        <v>45712.0</v>
      </c>
      <c r="C149" s="1" t="s">
        <v>25</v>
      </c>
      <c r="D149" s="10"/>
      <c r="E149" s="10">
        <v>24000.0</v>
      </c>
      <c r="F149" s="1" t="s">
        <v>5865</v>
      </c>
      <c r="G149" s="11">
        <f t="shared" si="22"/>
        <v>29139900</v>
      </c>
      <c r="H149" s="11">
        <f t="shared" si="2"/>
        <v>13982500</v>
      </c>
      <c r="I149" s="11">
        <f t="shared" si="23"/>
        <v>0</v>
      </c>
      <c r="J149" s="11">
        <f t="shared" si="15"/>
        <v>3630500</v>
      </c>
      <c r="K149" s="11">
        <f t="shared" si="5"/>
        <v>15157400</v>
      </c>
      <c r="L149" s="11">
        <f t="shared" si="6"/>
        <v>0</v>
      </c>
      <c r="M149" s="11">
        <f t="shared" si="24"/>
        <v>1550000</v>
      </c>
      <c r="N149" s="11">
        <f t="shared" si="17"/>
        <v>5052466.667</v>
      </c>
      <c r="O149" s="11">
        <f t="shared" si="18"/>
        <v>3502466.667</v>
      </c>
      <c r="P149" s="11">
        <f t="shared" si="19"/>
        <v>5052466.667</v>
      </c>
      <c r="Q149" s="11">
        <f t="shared" si="25"/>
        <v>2865000</v>
      </c>
      <c r="R149" s="11">
        <f t="shared" si="12"/>
        <v>2300000</v>
      </c>
    </row>
    <row r="150">
      <c r="A150" s="1" t="s">
        <v>5866</v>
      </c>
      <c r="B150" s="8">
        <v>45713.0</v>
      </c>
      <c r="C150" s="1" t="s">
        <v>6</v>
      </c>
      <c r="D150" s="10">
        <v>800000.0</v>
      </c>
      <c r="E150" s="12"/>
      <c r="F150" s="1" t="s">
        <v>5867</v>
      </c>
      <c r="G150" s="11">
        <f t="shared" si="22"/>
        <v>29939900</v>
      </c>
      <c r="H150" s="11">
        <f t="shared" si="2"/>
        <v>13982500</v>
      </c>
      <c r="I150" s="11">
        <f t="shared" si="23"/>
        <v>0</v>
      </c>
      <c r="J150" s="11">
        <f t="shared" si="15"/>
        <v>4430500</v>
      </c>
      <c r="K150" s="11">
        <f t="shared" si="5"/>
        <v>15957400</v>
      </c>
      <c r="L150" s="11">
        <f t="shared" si="6"/>
        <v>0</v>
      </c>
      <c r="M150" s="11">
        <f t="shared" si="24"/>
        <v>1550000</v>
      </c>
      <c r="N150" s="11">
        <f t="shared" si="17"/>
        <v>5319133.333</v>
      </c>
      <c r="O150" s="11">
        <f t="shared" si="18"/>
        <v>3769133.333</v>
      </c>
      <c r="P150" s="11">
        <f t="shared" si="19"/>
        <v>5319133.333</v>
      </c>
      <c r="Q150" s="11">
        <f t="shared" si="25"/>
        <v>2865000</v>
      </c>
      <c r="R150" s="11">
        <f t="shared" si="12"/>
        <v>2300000</v>
      </c>
    </row>
    <row r="151">
      <c r="A151" s="1" t="s">
        <v>5868</v>
      </c>
      <c r="B151" s="8">
        <v>45713.0</v>
      </c>
      <c r="C151" s="1" t="s">
        <v>6</v>
      </c>
      <c r="D151" s="10">
        <v>120000.0</v>
      </c>
      <c r="E151" s="12"/>
      <c r="F151" s="1" t="s">
        <v>5869</v>
      </c>
      <c r="G151" s="11">
        <f t="shared" si="22"/>
        <v>30059900</v>
      </c>
      <c r="H151" s="11">
        <f t="shared" si="2"/>
        <v>13982500</v>
      </c>
      <c r="I151" s="11">
        <f t="shared" si="23"/>
        <v>0</v>
      </c>
      <c r="J151" s="11">
        <f t="shared" si="15"/>
        <v>4550500</v>
      </c>
      <c r="K151" s="11">
        <f t="shared" si="5"/>
        <v>16077400</v>
      </c>
      <c r="L151" s="11">
        <f t="shared" si="6"/>
        <v>0</v>
      </c>
      <c r="M151" s="11">
        <f t="shared" si="24"/>
        <v>1550000</v>
      </c>
      <c r="N151" s="11">
        <f t="shared" si="17"/>
        <v>5359133.333</v>
      </c>
      <c r="O151" s="11">
        <f t="shared" si="18"/>
        <v>3809133.333</v>
      </c>
      <c r="P151" s="11">
        <f t="shared" si="19"/>
        <v>5359133.333</v>
      </c>
      <c r="Q151" s="11">
        <f t="shared" si="25"/>
        <v>2865000</v>
      </c>
      <c r="R151" s="11">
        <f t="shared" si="12"/>
        <v>2300000</v>
      </c>
    </row>
    <row r="152">
      <c r="A152" s="1" t="s">
        <v>5870</v>
      </c>
      <c r="B152" s="8">
        <v>45713.0</v>
      </c>
      <c r="C152" s="1" t="s">
        <v>6</v>
      </c>
      <c r="D152" s="10">
        <v>119000.0</v>
      </c>
      <c r="E152" s="12"/>
      <c r="F152" s="1" t="s">
        <v>2144</v>
      </c>
      <c r="G152" s="11">
        <f t="shared" si="22"/>
        <v>30178900</v>
      </c>
      <c r="H152" s="11">
        <f t="shared" si="2"/>
        <v>13982500</v>
      </c>
      <c r="I152" s="11">
        <f t="shared" si="23"/>
        <v>0</v>
      </c>
      <c r="J152" s="11">
        <f t="shared" si="15"/>
        <v>4669500</v>
      </c>
      <c r="K152" s="11">
        <f t="shared" si="5"/>
        <v>16196400</v>
      </c>
      <c r="L152" s="11">
        <f t="shared" si="6"/>
        <v>0</v>
      </c>
      <c r="M152" s="11">
        <f t="shared" si="24"/>
        <v>1550000</v>
      </c>
      <c r="N152" s="11">
        <f t="shared" si="17"/>
        <v>5398800</v>
      </c>
      <c r="O152" s="11">
        <f t="shared" si="18"/>
        <v>3848800</v>
      </c>
      <c r="P152" s="11">
        <f t="shared" si="19"/>
        <v>5398800</v>
      </c>
      <c r="Q152" s="11">
        <f t="shared" si="25"/>
        <v>2865000</v>
      </c>
      <c r="R152" s="11">
        <f t="shared" si="12"/>
        <v>2300000</v>
      </c>
    </row>
    <row r="153">
      <c r="A153" s="1" t="s">
        <v>5871</v>
      </c>
      <c r="B153" s="8">
        <v>45713.0</v>
      </c>
      <c r="C153" s="1" t="s">
        <v>6</v>
      </c>
      <c r="D153" s="10">
        <v>467000.0</v>
      </c>
      <c r="E153" s="12"/>
      <c r="F153" s="1" t="s">
        <v>2040</v>
      </c>
      <c r="G153" s="11">
        <f t="shared" si="22"/>
        <v>30645900</v>
      </c>
      <c r="H153" s="11">
        <f t="shared" si="2"/>
        <v>13982500</v>
      </c>
      <c r="I153" s="11">
        <f t="shared" si="23"/>
        <v>0</v>
      </c>
      <c r="J153" s="11">
        <f t="shared" si="15"/>
        <v>5136500</v>
      </c>
      <c r="K153" s="11">
        <f t="shared" si="5"/>
        <v>16663400</v>
      </c>
      <c r="L153" s="11">
        <f t="shared" si="6"/>
        <v>0</v>
      </c>
      <c r="M153" s="11">
        <f t="shared" si="24"/>
        <v>1550000</v>
      </c>
      <c r="N153" s="11">
        <f t="shared" si="17"/>
        <v>5554466.667</v>
      </c>
      <c r="O153" s="11">
        <f t="shared" si="18"/>
        <v>4004466.667</v>
      </c>
      <c r="P153" s="11">
        <f t="shared" si="19"/>
        <v>5554466.667</v>
      </c>
      <c r="Q153" s="11">
        <f t="shared" si="25"/>
        <v>2865000</v>
      </c>
      <c r="R153" s="11">
        <f t="shared" si="12"/>
        <v>2300000</v>
      </c>
    </row>
    <row r="154">
      <c r="A154" s="1" t="s">
        <v>5872</v>
      </c>
      <c r="B154" s="8">
        <v>45713.0</v>
      </c>
      <c r="C154" s="1" t="s">
        <v>6</v>
      </c>
      <c r="D154" s="10">
        <v>83000.0</v>
      </c>
      <c r="E154" s="12"/>
      <c r="F154" s="1" t="s">
        <v>5873</v>
      </c>
      <c r="G154" s="11">
        <f t="shared" si="22"/>
        <v>30728900</v>
      </c>
      <c r="H154" s="11">
        <f t="shared" si="2"/>
        <v>13982500</v>
      </c>
      <c r="I154" s="11">
        <f t="shared" si="23"/>
        <v>0</v>
      </c>
      <c r="J154" s="11">
        <f t="shared" si="15"/>
        <v>5219500</v>
      </c>
      <c r="K154" s="11">
        <f t="shared" si="5"/>
        <v>16746400</v>
      </c>
      <c r="L154" s="11">
        <f t="shared" si="6"/>
        <v>0</v>
      </c>
      <c r="M154" s="11">
        <f t="shared" si="24"/>
        <v>1550000</v>
      </c>
      <c r="N154" s="11">
        <f t="shared" si="17"/>
        <v>5582133.333</v>
      </c>
      <c r="O154" s="11">
        <f t="shared" si="18"/>
        <v>4032133.333</v>
      </c>
      <c r="P154" s="11">
        <f t="shared" si="19"/>
        <v>5582133.333</v>
      </c>
      <c r="Q154" s="11">
        <f t="shared" si="25"/>
        <v>2865000</v>
      </c>
      <c r="R154" s="11">
        <f t="shared" si="12"/>
        <v>2300000</v>
      </c>
    </row>
    <row r="155">
      <c r="A155" s="1" t="s">
        <v>5874</v>
      </c>
      <c r="B155" s="8">
        <v>45713.0</v>
      </c>
      <c r="C155" s="1" t="s">
        <v>6</v>
      </c>
      <c r="D155" s="10">
        <v>169000.0</v>
      </c>
      <c r="E155" s="12"/>
      <c r="F155" s="1" t="s">
        <v>5875</v>
      </c>
      <c r="G155" s="11">
        <f t="shared" si="22"/>
        <v>30897900</v>
      </c>
      <c r="H155" s="11">
        <f t="shared" si="2"/>
        <v>13982500</v>
      </c>
      <c r="I155" s="11">
        <f t="shared" si="23"/>
        <v>0</v>
      </c>
      <c r="J155" s="11">
        <f t="shared" si="15"/>
        <v>5388500</v>
      </c>
      <c r="K155" s="11">
        <f t="shared" si="5"/>
        <v>16915400</v>
      </c>
      <c r="L155" s="11">
        <f t="shared" si="6"/>
        <v>0</v>
      </c>
      <c r="M155" s="11">
        <f t="shared" si="24"/>
        <v>1550000</v>
      </c>
      <c r="N155" s="11">
        <f t="shared" si="17"/>
        <v>5638466.667</v>
      </c>
      <c r="O155" s="11">
        <f t="shared" si="18"/>
        <v>4088466.667</v>
      </c>
      <c r="P155" s="11">
        <f t="shared" si="19"/>
        <v>5638466.667</v>
      </c>
      <c r="Q155" s="11">
        <f t="shared" si="25"/>
        <v>2865000</v>
      </c>
      <c r="R155" s="11">
        <f t="shared" si="12"/>
        <v>2300000</v>
      </c>
    </row>
    <row r="156">
      <c r="A156" s="1" t="s">
        <v>5876</v>
      </c>
      <c r="B156" s="8">
        <v>45713.0</v>
      </c>
      <c r="C156" s="1" t="s">
        <v>6</v>
      </c>
      <c r="D156" s="10">
        <v>100000.0</v>
      </c>
      <c r="E156" s="12"/>
      <c r="F156" s="1" t="s">
        <v>5382</v>
      </c>
      <c r="G156" s="11">
        <f t="shared" si="22"/>
        <v>30997900</v>
      </c>
      <c r="H156" s="11">
        <f t="shared" si="2"/>
        <v>13982500</v>
      </c>
      <c r="I156" s="11">
        <f t="shared" si="23"/>
        <v>0</v>
      </c>
      <c r="J156" s="11">
        <f t="shared" si="15"/>
        <v>5488500</v>
      </c>
      <c r="K156" s="11">
        <f t="shared" si="5"/>
        <v>17015400</v>
      </c>
      <c r="L156" s="11">
        <f t="shared" si="6"/>
        <v>0</v>
      </c>
      <c r="M156" s="11">
        <f t="shared" si="24"/>
        <v>1550000</v>
      </c>
      <c r="N156" s="11">
        <f t="shared" si="17"/>
        <v>5671800</v>
      </c>
      <c r="O156" s="11">
        <f t="shared" si="18"/>
        <v>4121800</v>
      </c>
      <c r="P156" s="11">
        <f t="shared" si="19"/>
        <v>5671800</v>
      </c>
      <c r="Q156" s="11">
        <f t="shared" si="25"/>
        <v>2865000</v>
      </c>
      <c r="R156" s="11">
        <f t="shared" si="12"/>
        <v>2300000</v>
      </c>
    </row>
    <row r="157">
      <c r="A157" s="1" t="s">
        <v>5877</v>
      </c>
      <c r="B157" s="8">
        <v>45713.0</v>
      </c>
      <c r="C157" s="1" t="s">
        <v>6</v>
      </c>
      <c r="D157" s="10">
        <v>40800.0</v>
      </c>
      <c r="E157" s="12"/>
      <c r="F157" s="1" t="s">
        <v>3442</v>
      </c>
      <c r="G157" s="11">
        <f t="shared" si="22"/>
        <v>31038700</v>
      </c>
      <c r="H157" s="11">
        <f t="shared" si="2"/>
        <v>13982500</v>
      </c>
      <c r="I157" s="11">
        <f t="shared" si="23"/>
        <v>0</v>
      </c>
      <c r="J157" s="11">
        <f t="shared" si="15"/>
        <v>5529300</v>
      </c>
      <c r="K157" s="11">
        <f t="shared" si="5"/>
        <v>17056200</v>
      </c>
      <c r="L157" s="11">
        <f t="shared" si="6"/>
        <v>0</v>
      </c>
      <c r="M157" s="11">
        <f t="shared" si="24"/>
        <v>1550000</v>
      </c>
      <c r="N157" s="11">
        <f t="shared" si="17"/>
        <v>5685400</v>
      </c>
      <c r="O157" s="11">
        <f t="shared" si="18"/>
        <v>4135400</v>
      </c>
      <c r="P157" s="11">
        <f t="shared" si="19"/>
        <v>5685400</v>
      </c>
      <c r="Q157" s="11">
        <f t="shared" si="25"/>
        <v>2865000</v>
      </c>
      <c r="R157" s="11">
        <f t="shared" si="12"/>
        <v>2300000</v>
      </c>
    </row>
    <row r="158">
      <c r="A158" s="1" t="s">
        <v>5878</v>
      </c>
      <c r="B158" s="8">
        <v>45713.0</v>
      </c>
      <c r="C158" s="1" t="s">
        <v>6</v>
      </c>
      <c r="D158" s="10">
        <v>65000.0</v>
      </c>
      <c r="E158" s="12"/>
      <c r="F158" s="1" t="s">
        <v>5879</v>
      </c>
      <c r="G158" s="11">
        <f t="shared" si="22"/>
        <v>31103700</v>
      </c>
      <c r="H158" s="11">
        <f t="shared" si="2"/>
        <v>13982500</v>
      </c>
      <c r="I158" s="11">
        <f t="shared" si="23"/>
        <v>0</v>
      </c>
      <c r="J158" s="11">
        <f t="shared" si="15"/>
        <v>5594300</v>
      </c>
      <c r="K158" s="11">
        <f t="shared" si="5"/>
        <v>17121200</v>
      </c>
      <c r="L158" s="11">
        <f t="shared" si="6"/>
        <v>0</v>
      </c>
      <c r="M158" s="11">
        <f t="shared" si="24"/>
        <v>1550000</v>
      </c>
      <c r="N158" s="11">
        <f t="shared" si="17"/>
        <v>5707066.667</v>
      </c>
      <c r="O158" s="11">
        <f t="shared" si="18"/>
        <v>4157066.667</v>
      </c>
      <c r="P158" s="11">
        <f t="shared" si="19"/>
        <v>5707066.667</v>
      </c>
      <c r="Q158" s="11">
        <f t="shared" si="25"/>
        <v>2865000</v>
      </c>
      <c r="R158" s="11">
        <f t="shared" si="12"/>
        <v>2300000</v>
      </c>
    </row>
    <row r="159">
      <c r="A159" s="1" t="s">
        <v>5880</v>
      </c>
      <c r="B159" s="8">
        <v>45713.0</v>
      </c>
      <c r="C159" s="1" t="s">
        <v>6</v>
      </c>
      <c r="D159" s="10">
        <v>160000.0</v>
      </c>
      <c r="E159" s="12"/>
      <c r="F159" s="1" t="s">
        <v>5881</v>
      </c>
      <c r="G159" s="11">
        <f t="shared" si="22"/>
        <v>31263700</v>
      </c>
      <c r="H159" s="11">
        <f t="shared" si="2"/>
        <v>13982500</v>
      </c>
      <c r="I159" s="11">
        <f t="shared" si="23"/>
        <v>0</v>
      </c>
      <c r="J159" s="11">
        <f t="shared" si="15"/>
        <v>5754300</v>
      </c>
      <c r="K159" s="11">
        <f t="shared" si="5"/>
        <v>17281200</v>
      </c>
      <c r="L159" s="11">
        <f t="shared" si="6"/>
        <v>0</v>
      </c>
      <c r="M159" s="11">
        <f t="shared" si="24"/>
        <v>1550000</v>
      </c>
      <c r="N159" s="11">
        <f t="shared" si="17"/>
        <v>5760400</v>
      </c>
      <c r="O159" s="11">
        <f t="shared" si="18"/>
        <v>4210400</v>
      </c>
      <c r="P159" s="11">
        <f t="shared" si="19"/>
        <v>5760400</v>
      </c>
      <c r="Q159" s="11">
        <f t="shared" si="25"/>
        <v>2865000</v>
      </c>
      <c r="R159" s="11">
        <f t="shared" si="12"/>
        <v>2300000</v>
      </c>
    </row>
    <row r="160">
      <c r="A160" s="1" t="s">
        <v>5882</v>
      </c>
      <c r="B160" s="8">
        <v>45713.0</v>
      </c>
      <c r="C160" s="1" t="s">
        <v>6</v>
      </c>
      <c r="D160" s="10">
        <v>150000.0</v>
      </c>
      <c r="E160" s="12"/>
      <c r="F160" s="1" t="s">
        <v>3442</v>
      </c>
      <c r="G160" s="11">
        <f t="shared" si="22"/>
        <v>31413700</v>
      </c>
      <c r="H160" s="11">
        <f t="shared" si="2"/>
        <v>13982500</v>
      </c>
      <c r="I160" s="11">
        <f t="shared" si="23"/>
        <v>0</v>
      </c>
      <c r="J160" s="11">
        <f t="shared" si="15"/>
        <v>5904300</v>
      </c>
      <c r="K160" s="11">
        <f t="shared" si="5"/>
        <v>17431200</v>
      </c>
      <c r="L160" s="11">
        <f t="shared" si="6"/>
        <v>0</v>
      </c>
      <c r="M160" s="11">
        <f t="shared" si="24"/>
        <v>1550000</v>
      </c>
      <c r="N160" s="11">
        <f t="shared" si="17"/>
        <v>5810400</v>
      </c>
      <c r="O160" s="11">
        <f t="shared" si="18"/>
        <v>4260400</v>
      </c>
      <c r="P160" s="11">
        <f t="shared" si="19"/>
        <v>5810400</v>
      </c>
      <c r="Q160" s="11">
        <f t="shared" si="25"/>
        <v>2865000</v>
      </c>
      <c r="R160" s="11">
        <f t="shared" si="12"/>
        <v>2300000</v>
      </c>
    </row>
    <row r="161">
      <c r="A161" s="1" t="s">
        <v>5883</v>
      </c>
      <c r="B161" s="8">
        <v>45713.0</v>
      </c>
      <c r="C161" s="1" t="s">
        <v>6</v>
      </c>
      <c r="D161" s="10">
        <v>420000.0</v>
      </c>
      <c r="E161" s="12"/>
      <c r="F161" s="1" t="s">
        <v>5884</v>
      </c>
      <c r="G161" s="11">
        <f t="shared" si="22"/>
        <v>31833700</v>
      </c>
      <c r="H161" s="11">
        <f t="shared" si="2"/>
        <v>13982500</v>
      </c>
      <c r="I161" s="11">
        <f t="shared" si="23"/>
        <v>0</v>
      </c>
      <c r="J161" s="11">
        <f t="shared" si="15"/>
        <v>6324300</v>
      </c>
      <c r="K161" s="11">
        <f t="shared" si="5"/>
        <v>17851200</v>
      </c>
      <c r="L161" s="11">
        <f t="shared" si="6"/>
        <v>0</v>
      </c>
      <c r="M161" s="11">
        <f t="shared" si="24"/>
        <v>1550000</v>
      </c>
      <c r="N161" s="11">
        <f t="shared" si="17"/>
        <v>5950400</v>
      </c>
      <c r="O161" s="11">
        <f t="shared" si="18"/>
        <v>4400400</v>
      </c>
      <c r="P161" s="11">
        <f t="shared" si="19"/>
        <v>5950400</v>
      </c>
      <c r="Q161" s="11">
        <f t="shared" si="25"/>
        <v>2865000</v>
      </c>
      <c r="R161" s="11">
        <f t="shared" si="12"/>
        <v>2300000</v>
      </c>
    </row>
    <row r="162">
      <c r="A162" s="1" t="s">
        <v>5885</v>
      </c>
      <c r="B162" s="8">
        <v>45713.0</v>
      </c>
      <c r="C162" s="1" t="s">
        <v>6</v>
      </c>
      <c r="D162" s="10">
        <v>1850000.0</v>
      </c>
      <c r="E162" s="12"/>
      <c r="F162" s="1" t="s">
        <v>5886</v>
      </c>
      <c r="G162" s="11">
        <f t="shared" si="22"/>
        <v>33683700</v>
      </c>
      <c r="H162" s="11">
        <f t="shared" si="2"/>
        <v>13982500</v>
      </c>
      <c r="I162" s="11">
        <f t="shared" si="23"/>
        <v>0</v>
      </c>
      <c r="J162" s="11">
        <f t="shared" si="15"/>
        <v>8174300</v>
      </c>
      <c r="K162" s="11">
        <f t="shared" si="5"/>
        <v>19701200</v>
      </c>
      <c r="L162" s="11">
        <f t="shared" si="6"/>
        <v>0</v>
      </c>
      <c r="M162" s="11">
        <f t="shared" si="24"/>
        <v>1550000</v>
      </c>
      <c r="N162" s="11">
        <f t="shared" si="17"/>
        <v>6567066.667</v>
      </c>
      <c r="O162" s="11">
        <f t="shared" si="18"/>
        <v>5017066.667</v>
      </c>
      <c r="P162" s="11">
        <f t="shared" si="19"/>
        <v>6567066.667</v>
      </c>
      <c r="Q162" s="11">
        <f t="shared" si="25"/>
        <v>2865000</v>
      </c>
      <c r="R162" s="11">
        <f t="shared" si="12"/>
        <v>2300000</v>
      </c>
    </row>
    <row r="163">
      <c r="A163" s="1" t="s">
        <v>5887</v>
      </c>
      <c r="B163" s="8">
        <v>45713.0</v>
      </c>
      <c r="C163" s="1" t="s">
        <v>25</v>
      </c>
      <c r="D163" s="12"/>
      <c r="E163" s="10">
        <v>200000.0</v>
      </c>
      <c r="F163" s="1" t="s">
        <v>53</v>
      </c>
      <c r="G163" s="11">
        <f t="shared" si="22"/>
        <v>33683700</v>
      </c>
      <c r="H163" s="11">
        <f t="shared" si="2"/>
        <v>14182500</v>
      </c>
      <c r="I163" s="11">
        <f t="shared" si="23"/>
        <v>0</v>
      </c>
      <c r="J163" s="11">
        <f t="shared" si="15"/>
        <v>7974300</v>
      </c>
      <c r="K163" s="11">
        <f t="shared" si="5"/>
        <v>19501200</v>
      </c>
      <c r="L163" s="11">
        <f t="shared" si="6"/>
        <v>0</v>
      </c>
      <c r="M163" s="11">
        <f t="shared" si="24"/>
        <v>1550000</v>
      </c>
      <c r="N163" s="11">
        <f t="shared" si="17"/>
        <v>6500400</v>
      </c>
      <c r="O163" s="11">
        <f t="shared" si="18"/>
        <v>4950400</v>
      </c>
      <c r="P163" s="11">
        <f t="shared" si="19"/>
        <v>6500400</v>
      </c>
      <c r="Q163" s="11">
        <f t="shared" si="25"/>
        <v>3065000</v>
      </c>
      <c r="R163" s="11">
        <f t="shared" si="12"/>
        <v>2300000</v>
      </c>
    </row>
    <row r="164">
      <c r="A164" s="1" t="s">
        <v>5888</v>
      </c>
      <c r="B164" s="8">
        <v>45713.0</v>
      </c>
      <c r="C164" s="1" t="s">
        <v>25</v>
      </c>
      <c r="D164" s="12"/>
      <c r="E164" s="10">
        <v>108000.0</v>
      </c>
      <c r="F164" s="1" t="s">
        <v>5102</v>
      </c>
      <c r="G164" s="11">
        <f t="shared" si="22"/>
        <v>33683700</v>
      </c>
      <c r="H164" s="11">
        <f t="shared" si="2"/>
        <v>14290500</v>
      </c>
      <c r="I164" s="11">
        <f t="shared" si="23"/>
        <v>0</v>
      </c>
      <c r="J164" s="11">
        <f t="shared" si="15"/>
        <v>7866300</v>
      </c>
      <c r="K164" s="11">
        <f t="shared" si="5"/>
        <v>19393200</v>
      </c>
      <c r="L164" s="11">
        <f t="shared" si="6"/>
        <v>0</v>
      </c>
      <c r="M164" s="11">
        <f t="shared" si="24"/>
        <v>1550000</v>
      </c>
      <c r="N164" s="11">
        <f t="shared" si="17"/>
        <v>6464400</v>
      </c>
      <c r="O164" s="11">
        <f t="shared" si="18"/>
        <v>4914400</v>
      </c>
      <c r="P164" s="11">
        <f t="shared" si="19"/>
        <v>6464400</v>
      </c>
      <c r="Q164" s="11">
        <f t="shared" si="25"/>
        <v>3065000</v>
      </c>
      <c r="R164" s="11">
        <f t="shared" si="12"/>
        <v>2300000</v>
      </c>
    </row>
    <row r="165">
      <c r="A165" s="1" t="s">
        <v>5889</v>
      </c>
      <c r="B165" s="8">
        <v>45713.0</v>
      </c>
      <c r="C165" s="1" t="s">
        <v>19</v>
      </c>
      <c r="D165" s="12"/>
      <c r="E165" s="10">
        <v>200000.0</v>
      </c>
      <c r="F165" s="1" t="s">
        <v>5329</v>
      </c>
      <c r="G165" s="11">
        <f t="shared" si="22"/>
        <v>33683700</v>
      </c>
      <c r="H165" s="11">
        <f t="shared" si="2"/>
        <v>14290500</v>
      </c>
      <c r="I165" s="11">
        <f t="shared" si="23"/>
        <v>0</v>
      </c>
      <c r="J165" s="11">
        <f t="shared" si="15"/>
        <v>7666300</v>
      </c>
      <c r="K165" s="11">
        <f t="shared" si="5"/>
        <v>19393200</v>
      </c>
      <c r="L165" s="11">
        <f t="shared" si="6"/>
        <v>0</v>
      </c>
      <c r="M165" s="11">
        <f t="shared" si="24"/>
        <v>1550000</v>
      </c>
      <c r="N165" s="11">
        <f t="shared" si="17"/>
        <v>6464400</v>
      </c>
      <c r="O165" s="11">
        <f t="shared" si="18"/>
        <v>4914400</v>
      </c>
      <c r="P165" s="11">
        <f t="shared" si="19"/>
        <v>6464400</v>
      </c>
      <c r="Q165" s="11">
        <f t="shared" si="25"/>
        <v>3065000</v>
      </c>
      <c r="R165" s="11">
        <f t="shared" si="12"/>
        <v>2500000</v>
      </c>
    </row>
    <row r="166">
      <c r="A166" s="1" t="s">
        <v>5890</v>
      </c>
      <c r="B166" s="8">
        <v>45713.0</v>
      </c>
      <c r="C166" s="1" t="s">
        <v>25</v>
      </c>
      <c r="D166" s="12"/>
      <c r="E166" s="10">
        <v>14000.0</v>
      </c>
      <c r="F166" s="1" t="s">
        <v>1944</v>
      </c>
      <c r="G166" s="11">
        <f t="shared" si="22"/>
        <v>33683700</v>
      </c>
      <c r="H166" s="11">
        <f t="shared" si="2"/>
        <v>14304500</v>
      </c>
      <c r="I166" s="11">
        <f t="shared" si="23"/>
        <v>0</v>
      </c>
      <c r="J166" s="11">
        <f t="shared" si="15"/>
        <v>7652300</v>
      </c>
      <c r="K166" s="11">
        <f t="shared" si="5"/>
        <v>19379200</v>
      </c>
      <c r="L166" s="11">
        <f t="shared" si="6"/>
        <v>0</v>
      </c>
      <c r="M166" s="11">
        <f t="shared" si="24"/>
        <v>1550000</v>
      </c>
      <c r="N166" s="11">
        <f t="shared" si="17"/>
        <v>6459733.333</v>
      </c>
      <c r="O166" s="11">
        <f t="shared" si="18"/>
        <v>4909733.333</v>
      </c>
      <c r="P166" s="11">
        <f t="shared" si="19"/>
        <v>6459733.333</v>
      </c>
      <c r="Q166" s="11">
        <f t="shared" si="25"/>
        <v>3065000</v>
      </c>
      <c r="R166" s="11">
        <f t="shared" si="12"/>
        <v>2500000</v>
      </c>
    </row>
    <row r="167">
      <c r="A167" s="1" t="s">
        <v>5891</v>
      </c>
      <c r="B167" s="8">
        <v>45713.0</v>
      </c>
      <c r="C167" s="1" t="s">
        <v>25</v>
      </c>
      <c r="D167" s="12"/>
      <c r="E167" s="10">
        <v>10000.0</v>
      </c>
      <c r="F167" s="1" t="s">
        <v>276</v>
      </c>
      <c r="G167" s="11">
        <f t="shared" si="22"/>
        <v>33683700</v>
      </c>
      <c r="H167" s="11">
        <f t="shared" si="2"/>
        <v>14314500</v>
      </c>
      <c r="I167" s="11">
        <f t="shared" si="23"/>
        <v>0</v>
      </c>
      <c r="J167" s="11">
        <f t="shared" si="15"/>
        <v>7642300</v>
      </c>
      <c r="K167" s="11">
        <f t="shared" si="5"/>
        <v>19369200</v>
      </c>
      <c r="L167" s="11">
        <f t="shared" si="6"/>
        <v>0</v>
      </c>
      <c r="M167" s="11">
        <f t="shared" si="24"/>
        <v>1550000</v>
      </c>
      <c r="N167" s="11">
        <f t="shared" si="17"/>
        <v>6456400</v>
      </c>
      <c r="O167" s="11">
        <f t="shared" si="18"/>
        <v>4906400</v>
      </c>
      <c r="P167" s="11">
        <f t="shared" si="19"/>
        <v>6456400</v>
      </c>
      <c r="Q167" s="11">
        <f t="shared" si="25"/>
        <v>3065000</v>
      </c>
      <c r="R167" s="11">
        <f t="shared" si="12"/>
        <v>2500000</v>
      </c>
    </row>
    <row r="168">
      <c r="A168" s="1" t="s">
        <v>5892</v>
      </c>
      <c r="B168" s="8">
        <v>45713.0</v>
      </c>
      <c r="C168" s="1" t="s">
        <v>25</v>
      </c>
      <c r="D168" s="12"/>
      <c r="E168" s="10">
        <v>42000.0</v>
      </c>
      <c r="F168" s="1" t="s">
        <v>5893</v>
      </c>
      <c r="G168" s="11">
        <f t="shared" si="22"/>
        <v>33683700</v>
      </c>
      <c r="H168" s="11">
        <f t="shared" si="2"/>
        <v>14356500</v>
      </c>
      <c r="I168" s="11">
        <f t="shared" si="23"/>
        <v>0</v>
      </c>
      <c r="J168" s="11">
        <f t="shared" si="15"/>
        <v>7600300</v>
      </c>
      <c r="K168" s="11">
        <f t="shared" si="5"/>
        <v>19327200</v>
      </c>
      <c r="L168" s="11">
        <f t="shared" si="6"/>
        <v>0</v>
      </c>
      <c r="M168" s="11">
        <f t="shared" si="24"/>
        <v>1550000</v>
      </c>
      <c r="N168" s="11">
        <f t="shared" si="17"/>
        <v>6442400</v>
      </c>
      <c r="O168" s="11">
        <f t="shared" si="18"/>
        <v>4892400</v>
      </c>
      <c r="P168" s="11">
        <f t="shared" si="19"/>
        <v>6442400</v>
      </c>
      <c r="Q168" s="11">
        <f t="shared" si="25"/>
        <v>3065000</v>
      </c>
      <c r="R168" s="11">
        <f t="shared" si="12"/>
        <v>2500000</v>
      </c>
    </row>
    <row r="169">
      <c r="A169" s="1" t="s">
        <v>5894</v>
      </c>
      <c r="B169" s="8">
        <v>45713.0</v>
      </c>
      <c r="C169" s="1" t="s">
        <v>25</v>
      </c>
      <c r="D169" s="12"/>
      <c r="E169" s="10">
        <v>140000.0</v>
      </c>
      <c r="F169" s="1" t="s">
        <v>5430</v>
      </c>
      <c r="G169" s="11">
        <f t="shared" si="22"/>
        <v>33683700</v>
      </c>
      <c r="H169" s="11">
        <f t="shared" si="2"/>
        <v>14496500</v>
      </c>
      <c r="I169" s="11">
        <f t="shared" si="23"/>
        <v>0</v>
      </c>
      <c r="J169" s="11">
        <f t="shared" si="15"/>
        <v>7460300</v>
      </c>
      <c r="K169" s="11">
        <f t="shared" si="5"/>
        <v>19187200</v>
      </c>
      <c r="L169" s="11">
        <f t="shared" si="6"/>
        <v>0</v>
      </c>
      <c r="M169" s="11">
        <f t="shared" si="24"/>
        <v>1550000</v>
      </c>
      <c r="N169" s="11">
        <f t="shared" si="17"/>
        <v>6395733.333</v>
      </c>
      <c r="O169" s="11">
        <f t="shared" si="18"/>
        <v>4845733.333</v>
      </c>
      <c r="P169" s="11">
        <f t="shared" si="19"/>
        <v>6395733.333</v>
      </c>
      <c r="Q169" s="11">
        <f t="shared" si="25"/>
        <v>3065000</v>
      </c>
      <c r="R169" s="11">
        <f t="shared" si="12"/>
        <v>2500000</v>
      </c>
    </row>
    <row r="170">
      <c r="A170" s="1" t="s">
        <v>5895</v>
      </c>
      <c r="B170" s="8">
        <v>45713.0</v>
      </c>
      <c r="C170" s="1" t="s">
        <v>6</v>
      </c>
      <c r="D170" s="10">
        <v>1025000.0</v>
      </c>
      <c r="E170" s="12"/>
      <c r="F170" s="1" t="s">
        <v>5896</v>
      </c>
      <c r="G170" s="11">
        <f t="shared" si="22"/>
        <v>34708700</v>
      </c>
      <c r="H170" s="11">
        <f t="shared" si="2"/>
        <v>14496500</v>
      </c>
      <c r="I170" s="11">
        <f t="shared" si="23"/>
        <v>0</v>
      </c>
      <c r="J170" s="11">
        <f t="shared" si="15"/>
        <v>8485300</v>
      </c>
      <c r="K170" s="11">
        <f t="shared" si="5"/>
        <v>20212200</v>
      </c>
      <c r="L170" s="11">
        <f t="shared" si="6"/>
        <v>0</v>
      </c>
      <c r="M170" s="11">
        <f t="shared" si="24"/>
        <v>1550000</v>
      </c>
      <c r="N170" s="11">
        <f t="shared" si="17"/>
        <v>6737400</v>
      </c>
      <c r="O170" s="11">
        <f t="shared" si="18"/>
        <v>5187400</v>
      </c>
      <c r="P170" s="11">
        <f t="shared" si="19"/>
        <v>6737400</v>
      </c>
      <c r="Q170" s="11">
        <f t="shared" si="25"/>
        <v>3065000</v>
      </c>
      <c r="R170" s="11">
        <f t="shared" si="12"/>
        <v>2500000</v>
      </c>
    </row>
    <row r="171">
      <c r="A171" s="1" t="s">
        <v>5897</v>
      </c>
      <c r="B171" s="8">
        <v>45714.0</v>
      </c>
      <c r="C171" s="1" t="s">
        <v>25</v>
      </c>
      <c r="D171" s="12"/>
      <c r="E171" s="10">
        <v>49500.0</v>
      </c>
      <c r="F171" s="1" t="s">
        <v>5898</v>
      </c>
      <c r="G171" s="11">
        <f t="shared" si="22"/>
        <v>34708700</v>
      </c>
      <c r="H171" s="11">
        <f t="shared" si="2"/>
        <v>14546000</v>
      </c>
      <c r="I171" s="11">
        <f t="shared" si="23"/>
        <v>0</v>
      </c>
      <c r="J171" s="11">
        <f t="shared" si="15"/>
        <v>8435800</v>
      </c>
      <c r="K171" s="11">
        <f t="shared" si="5"/>
        <v>20162700</v>
      </c>
      <c r="L171" s="11">
        <f t="shared" si="6"/>
        <v>0</v>
      </c>
      <c r="M171" s="11">
        <f t="shared" si="24"/>
        <v>1550000</v>
      </c>
      <c r="N171" s="11">
        <f t="shared" si="17"/>
        <v>6720900</v>
      </c>
      <c r="O171" s="11">
        <f t="shared" si="18"/>
        <v>5170900</v>
      </c>
      <c r="P171" s="11">
        <f t="shared" si="19"/>
        <v>6720900</v>
      </c>
      <c r="Q171" s="11">
        <f t="shared" si="25"/>
        <v>3065000</v>
      </c>
      <c r="R171" s="11">
        <f t="shared" si="12"/>
        <v>2500000</v>
      </c>
    </row>
    <row r="172">
      <c r="A172" s="1" t="s">
        <v>5899</v>
      </c>
      <c r="B172" s="8">
        <v>45714.0</v>
      </c>
      <c r="C172" s="1" t="s">
        <v>25</v>
      </c>
      <c r="D172" s="12"/>
      <c r="E172" s="10">
        <v>427500.0</v>
      </c>
      <c r="F172" s="1" t="s">
        <v>5102</v>
      </c>
      <c r="G172" s="11">
        <f t="shared" si="22"/>
        <v>34708700</v>
      </c>
      <c r="H172" s="11">
        <f t="shared" si="2"/>
        <v>14973500</v>
      </c>
      <c r="I172" s="11">
        <f t="shared" si="23"/>
        <v>0</v>
      </c>
      <c r="J172" s="11">
        <f t="shared" si="15"/>
        <v>8008300</v>
      </c>
      <c r="K172" s="11">
        <f t="shared" si="5"/>
        <v>19735200</v>
      </c>
      <c r="L172" s="11">
        <f t="shared" si="6"/>
        <v>0</v>
      </c>
      <c r="M172" s="11">
        <f t="shared" si="24"/>
        <v>1550000</v>
      </c>
      <c r="N172" s="11">
        <f t="shared" si="17"/>
        <v>6578400</v>
      </c>
      <c r="O172" s="11">
        <f t="shared" si="18"/>
        <v>5028400</v>
      </c>
      <c r="P172" s="11">
        <f t="shared" si="19"/>
        <v>6578400</v>
      </c>
      <c r="Q172" s="11">
        <f t="shared" si="25"/>
        <v>3065000</v>
      </c>
      <c r="R172" s="11">
        <f t="shared" si="12"/>
        <v>2500000</v>
      </c>
    </row>
    <row r="173">
      <c r="A173" s="1" t="s">
        <v>5900</v>
      </c>
      <c r="B173" s="8">
        <v>45714.0</v>
      </c>
      <c r="C173" s="1" t="s">
        <v>19</v>
      </c>
      <c r="D173" s="12"/>
      <c r="E173" s="10">
        <v>68000.0</v>
      </c>
      <c r="F173" s="1" t="s">
        <v>5332</v>
      </c>
      <c r="G173" s="11">
        <f t="shared" si="22"/>
        <v>34708700</v>
      </c>
      <c r="H173" s="11">
        <f t="shared" si="2"/>
        <v>14973500</v>
      </c>
      <c r="I173" s="11">
        <f t="shared" si="23"/>
        <v>0</v>
      </c>
      <c r="J173" s="11">
        <f t="shared" si="15"/>
        <v>7940300</v>
      </c>
      <c r="K173" s="11">
        <f t="shared" si="5"/>
        <v>19735200</v>
      </c>
      <c r="L173" s="11">
        <f t="shared" si="6"/>
        <v>0</v>
      </c>
      <c r="M173" s="11">
        <f t="shared" si="24"/>
        <v>1550000</v>
      </c>
      <c r="N173" s="11">
        <f t="shared" si="17"/>
        <v>6578400</v>
      </c>
      <c r="O173" s="11">
        <f t="shared" si="18"/>
        <v>5028400</v>
      </c>
      <c r="P173" s="11">
        <f t="shared" si="19"/>
        <v>6578400</v>
      </c>
      <c r="Q173" s="11">
        <f t="shared" si="25"/>
        <v>3065000</v>
      </c>
      <c r="R173" s="11">
        <f t="shared" si="12"/>
        <v>2500000</v>
      </c>
    </row>
    <row r="174">
      <c r="A174" s="1" t="s">
        <v>5901</v>
      </c>
      <c r="B174" s="8">
        <v>45714.0</v>
      </c>
      <c r="C174" s="1" t="s">
        <v>25</v>
      </c>
      <c r="D174" s="12"/>
      <c r="E174" s="10">
        <v>60000.0</v>
      </c>
      <c r="F174" s="1" t="s">
        <v>5858</v>
      </c>
      <c r="G174" s="11">
        <f t="shared" si="22"/>
        <v>34708700</v>
      </c>
      <c r="H174" s="11">
        <f t="shared" si="2"/>
        <v>15033500</v>
      </c>
      <c r="I174" s="11">
        <f t="shared" si="23"/>
        <v>0</v>
      </c>
      <c r="J174" s="11">
        <f t="shared" si="15"/>
        <v>7880300</v>
      </c>
      <c r="K174" s="11">
        <f t="shared" si="5"/>
        <v>19675200</v>
      </c>
      <c r="L174" s="11">
        <f t="shared" si="6"/>
        <v>0</v>
      </c>
      <c r="M174" s="11">
        <f t="shared" si="24"/>
        <v>1550000</v>
      </c>
      <c r="N174" s="11">
        <f t="shared" si="17"/>
        <v>6558400</v>
      </c>
      <c r="O174" s="11">
        <f t="shared" si="18"/>
        <v>5008400</v>
      </c>
      <c r="P174" s="11">
        <f t="shared" si="19"/>
        <v>6558400</v>
      </c>
      <c r="Q174" s="11">
        <f t="shared" si="25"/>
        <v>3065000</v>
      </c>
      <c r="R174" s="11">
        <f t="shared" si="12"/>
        <v>2500000</v>
      </c>
    </row>
    <row r="175">
      <c r="A175" s="1" t="s">
        <v>5902</v>
      </c>
      <c r="B175" s="8">
        <v>45715.0</v>
      </c>
      <c r="C175" s="1" t="s">
        <v>25</v>
      </c>
      <c r="D175" s="12"/>
      <c r="E175" s="10">
        <v>404000.0</v>
      </c>
      <c r="F175" s="1" t="s">
        <v>5903</v>
      </c>
      <c r="G175" s="11">
        <f t="shared" si="22"/>
        <v>34708700</v>
      </c>
      <c r="H175" s="11">
        <f t="shared" si="2"/>
        <v>15437500</v>
      </c>
      <c r="I175" s="11">
        <f t="shared" si="23"/>
        <v>0</v>
      </c>
      <c r="J175" s="11">
        <f t="shared" si="15"/>
        <v>7476300</v>
      </c>
      <c r="K175" s="11">
        <f t="shared" si="5"/>
        <v>19271200</v>
      </c>
      <c r="L175" s="11">
        <f t="shared" si="6"/>
        <v>0</v>
      </c>
      <c r="M175" s="11">
        <f t="shared" si="24"/>
        <v>1550000</v>
      </c>
      <c r="N175" s="11">
        <f t="shared" si="17"/>
        <v>6423733.333</v>
      </c>
      <c r="O175" s="11">
        <f t="shared" si="18"/>
        <v>4873733.333</v>
      </c>
      <c r="P175" s="11">
        <f t="shared" si="19"/>
        <v>6423733.333</v>
      </c>
      <c r="Q175" s="11">
        <f t="shared" si="25"/>
        <v>3065000</v>
      </c>
      <c r="R175" s="11">
        <f t="shared" si="12"/>
        <v>2500000</v>
      </c>
    </row>
    <row r="176">
      <c r="A176" s="1" t="s">
        <v>5904</v>
      </c>
      <c r="B176" s="8">
        <v>45715.0</v>
      </c>
      <c r="C176" s="1" t="s">
        <v>25</v>
      </c>
      <c r="D176" s="12"/>
      <c r="E176" s="10">
        <v>300000.0</v>
      </c>
      <c r="F176" s="1" t="s">
        <v>5905</v>
      </c>
      <c r="G176" s="11">
        <f t="shared" si="22"/>
        <v>34708700</v>
      </c>
      <c r="H176" s="11">
        <f t="shared" si="2"/>
        <v>15737500</v>
      </c>
      <c r="I176" s="11">
        <f t="shared" si="23"/>
        <v>0</v>
      </c>
      <c r="J176" s="11">
        <f t="shared" si="15"/>
        <v>7176300</v>
      </c>
      <c r="K176" s="11">
        <f t="shared" si="5"/>
        <v>18971200</v>
      </c>
      <c r="L176" s="11">
        <f t="shared" si="6"/>
        <v>0</v>
      </c>
      <c r="M176" s="11">
        <f t="shared" si="24"/>
        <v>1550000</v>
      </c>
      <c r="N176" s="11">
        <f t="shared" si="17"/>
        <v>6323733.333</v>
      </c>
      <c r="O176" s="11">
        <f t="shared" si="18"/>
        <v>4773733.333</v>
      </c>
      <c r="P176" s="11">
        <f t="shared" si="19"/>
        <v>6323733.333</v>
      </c>
      <c r="Q176" s="11">
        <f t="shared" si="25"/>
        <v>3065000</v>
      </c>
      <c r="R176" s="11">
        <f t="shared" si="12"/>
        <v>2500000</v>
      </c>
    </row>
    <row r="177">
      <c r="A177" s="1" t="s">
        <v>5906</v>
      </c>
      <c r="B177" s="8">
        <v>45715.0</v>
      </c>
      <c r="C177" s="1" t="s">
        <v>25</v>
      </c>
      <c r="D177" s="12"/>
      <c r="E177" s="10">
        <v>150000.0</v>
      </c>
      <c r="F177" s="1" t="s">
        <v>5907</v>
      </c>
      <c r="G177" s="11">
        <f t="shared" si="22"/>
        <v>34708700</v>
      </c>
      <c r="H177" s="11">
        <f t="shared" si="2"/>
        <v>15887500</v>
      </c>
      <c r="I177" s="11">
        <f t="shared" si="23"/>
        <v>0</v>
      </c>
      <c r="J177" s="11">
        <f t="shared" si="15"/>
        <v>7026300</v>
      </c>
      <c r="K177" s="11">
        <f t="shared" si="5"/>
        <v>18821200</v>
      </c>
      <c r="L177" s="11">
        <f t="shared" si="6"/>
        <v>0</v>
      </c>
      <c r="M177" s="11">
        <f t="shared" si="24"/>
        <v>1550000</v>
      </c>
      <c r="N177" s="11">
        <f t="shared" si="17"/>
        <v>6273733.333</v>
      </c>
      <c r="O177" s="11">
        <f t="shared" si="18"/>
        <v>4723733.333</v>
      </c>
      <c r="P177" s="11">
        <f t="shared" si="19"/>
        <v>6273733.333</v>
      </c>
      <c r="Q177" s="11">
        <f t="shared" si="25"/>
        <v>3065000</v>
      </c>
      <c r="R177" s="11">
        <f t="shared" si="12"/>
        <v>2500000</v>
      </c>
    </row>
    <row r="178">
      <c r="A178" s="1" t="s">
        <v>5908</v>
      </c>
      <c r="B178" s="8">
        <v>45715.0</v>
      </c>
      <c r="C178" s="1" t="s">
        <v>6</v>
      </c>
      <c r="D178" s="10">
        <v>1428000.0</v>
      </c>
      <c r="E178" s="12"/>
      <c r="F178" s="1" t="s">
        <v>1990</v>
      </c>
      <c r="G178" s="11">
        <f t="shared" si="22"/>
        <v>36136700</v>
      </c>
      <c r="H178" s="11">
        <f t="shared" si="2"/>
        <v>15887500</v>
      </c>
      <c r="I178" s="11">
        <f t="shared" si="23"/>
        <v>0</v>
      </c>
      <c r="J178" s="11">
        <f t="shared" si="15"/>
        <v>8454300</v>
      </c>
      <c r="K178" s="11">
        <f t="shared" si="5"/>
        <v>20249200</v>
      </c>
      <c r="L178" s="11">
        <f t="shared" si="6"/>
        <v>0</v>
      </c>
      <c r="M178" s="11">
        <f t="shared" si="24"/>
        <v>1550000</v>
      </c>
      <c r="N178" s="11">
        <f t="shared" si="17"/>
        <v>6749733.333</v>
      </c>
      <c r="O178" s="11">
        <f t="shared" si="18"/>
        <v>5199733.333</v>
      </c>
      <c r="P178" s="11">
        <f t="shared" si="19"/>
        <v>6749733.333</v>
      </c>
      <c r="Q178" s="11">
        <f t="shared" si="25"/>
        <v>3065000</v>
      </c>
      <c r="R178" s="11">
        <f t="shared" si="12"/>
        <v>2500000</v>
      </c>
    </row>
    <row r="179">
      <c r="A179" s="1" t="s">
        <v>5909</v>
      </c>
      <c r="B179" s="8">
        <v>45715.0</v>
      </c>
      <c r="C179" s="1" t="s">
        <v>6</v>
      </c>
      <c r="D179" s="10">
        <v>289000.0</v>
      </c>
      <c r="E179" s="12"/>
      <c r="F179" s="1" t="s">
        <v>2144</v>
      </c>
      <c r="G179" s="11">
        <f t="shared" si="22"/>
        <v>36425700</v>
      </c>
      <c r="H179" s="11">
        <f t="shared" si="2"/>
        <v>15887500</v>
      </c>
      <c r="I179" s="11">
        <f t="shared" si="23"/>
        <v>0</v>
      </c>
      <c r="J179" s="11">
        <f t="shared" si="15"/>
        <v>8743300</v>
      </c>
      <c r="K179" s="11">
        <f t="shared" si="5"/>
        <v>20538200</v>
      </c>
      <c r="L179" s="11">
        <f t="shared" si="6"/>
        <v>0</v>
      </c>
      <c r="M179" s="11">
        <f t="shared" si="24"/>
        <v>1550000</v>
      </c>
      <c r="N179" s="11">
        <f t="shared" si="17"/>
        <v>6846066.667</v>
      </c>
      <c r="O179" s="11">
        <f t="shared" si="18"/>
        <v>5296066.667</v>
      </c>
      <c r="P179" s="11">
        <f t="shared" si="19"/>
        <v>6846066.667</v>
      </c>
      <c r="Q179" s="11">
        <f t="shared" si="25"/>
        <v>3065000</v>
      </c>
      <c r="R179" s="11">
        <f t="shared" si="12"/>
        <v>2500000</v>
      </c>
    </row>
    <row r="180">
      <c r="A180" s="1" t="s">
        <v>5910</v>
      </c>
      <c r="B180" s="8">
        <v>45715.0</v>
      </c>
      <c r="C180" s="1" t="s">
        <v>6</v>
      </c>
      <c r="D180" s="10">
        <v>112500.0</v>
      </c>
      <c r="E180" s="12"/>
      <c r="F180" s="1" t="s">
        <v>5911</v>
      </c>
      <c r="G180" s="11">
        <f t="shared" si="22"/>
        <v>36538200</v>
      </c>
      <c r="H180" s="11">
        <f t="shared" si="2"/>
        <v>15887500</v>
      </c>
      <c r="I180" s="11">
        <f t="shared" si="23"/>
        <v>0</v>
      </c>
      <c r="J180" s="11">
        <f t="shared" si="15"/>
        <v>8855800</v>
      </c>
      <c r="K180" s="11">
        <f t="shared" si="5"/>
        <v>20650700</v>
      </c>
      <c r="L180" s="11">
        <f t="shared" si="6"/>
        <v>0</v>
      </c>
      <c r="M180" s="11">
        <f t="shared" si="24"/>
        <v>1550000</v>
      </c>
      <c r="N180" s="11">
        <f t="shared" si="17"/>
        <v>6883566.667</v>
      </c>
      <c r="O180" s="11">
        <f t="shared" si="18"/>
        <v>5333566.667</v>
      </c>
      <c r="P180" s="11">
        <f t="shared" si="19"/>
        <v>6883566.667</v>
      </c>
      <c r="Q180" s="11">
        <f t="shared" si="25"/>
        <v>3065000</v>
      </c>
      <c r="R180" s="11">
        <f t="shared" si="12"/>
        <v>2500000</v>
      </c>
    </row>
    <row r="181">
      <c r="A181" s="1" t="s">
        <v>5912</v>
      </c>
      <c r="B181" s="8">
        <v>45715.0</v>
      </c>
      <c r="C181" s="1" t="s">
        <v>6</v>
      </c>
      <c r="D181" s="10">
        <v>195500.0</v>
      </c>
      <c r="E181" s="12"/>
      <c r="F181" s="1" t="s">
        <v>5913</v>
      </c>
      <c r="G181" s="11">
        <f t="shared" si="22"/>
        <v>36733700</v>
      </c>
      <c r="H181" s="11">
        <f t="shared" si="2"/>
        <v>15887500</v>
      </c>
      <c r="I181" s="11">
        <f t="shared" si="23"/>
        <v>0</v>
      </c>
      <c r="J181" s="11">
        <f t="shared" si="15"/>
        <v>9051300</v>
      </c>
      <c r="K181" s="11">
        <f t="shared" si="5"/>
        <v>20846200</v>
      </c>
      <c r="L181" s="11">
        <f t="shared" si="6"/>
        <v>0</v>
      </c>
      <c r="M181" s="11">
        <f t="shared" si="24"/>
        <v>1550000</v>
      </c>
      <c r="N181" s="11">
        <f t="shared" si="17"/>
        <v>6948733.333</v>
      </c>
      <c r="O181" s="11">
        <f t="shared" si="18"/>
        <v>5398733.333</v>
      </c>
      <c r="P181" s="11">
        <f t="shared" si="19"/>
        <v>6948733.333</v>
      </c>
      <c r="Q181" s="11">
        <f t="shared" si="25"/>
        <v>3065000</v>
      </c>
      <c r="R181" s="11">
        <f t="shared" si="12"/>
        <v>2500000</v>
      </c>
    </row>
    <row r="182">
      <c r="A182" s="1" t="s">
        <v>5914</v>
      </c>
      <c r="B182" s="8">
        <v>45715.0</v>
      </c>
      <c r="C182" s="1" t="s">
        <v>6</v>
      </c>
      <c r="D182" s="10">
        <v>302600.0</v>
      </c>
      <c r="E182" s="12"/>
      <c r="F182" s="1" t="s">
        <v>2040</v>
      </c>
      <c r="G182" s="11">
        <f t="shared" si="22"/>
        <v>37036300</v>
      </c>
      <c r="H182" s="11">
        <f t="shared" si="2"/>
        <v>15887500</v>
      </c>
      <c r="I182" s="11">
        <f t="shared" si="23"/>
        <v>0</v>
      </c>
      <c r="J182" s="11">
        <f t="shared" si="15"/>
        <v>9353900</v>
      </c>
      <c r="K182" s="11">
        <f t="shared" si="5"/>
        <v>21148800</v>
      </c>
      <c r="L182" s="11">
        <f t="shared" si="6"/>
        <v>0</v>
      </c>
      <c r="M182" s="11">
        <f t="shared" si="24"/>
        <v>1550000</v>
      </c>
      <c r="N182" s="11">
        <f t="shared" si="17"/>
        <v>7049600</v>
      </c>
      <c r="O182" s="11">
        <f t="shared" si="18"/>
        <v>5499600</v>
      </c>
      <c r="P182" s="11">
        <f t="shared" si="19"/>
        <v>7049600</v>
      </c>
      <c r="Q182" s="11">
        <f t="shared" si="25"/>
        <v>3065000</v>
      </c>
      <c r="R182" s="11">
        <f t="shared" si="12"/>
        <v>2500000</v>
      </c>
    </row>
    <row r="183">
      <c r="A183" s="1" t="s">
        <v>5915</v>
      </c>
      <c r="B183" s="8">
        <v>45715.0</v>
      </c>
      <c r="C183" s="1" t="s">
        <v>25</v>
      </c>
      <c r="D183" s="12"/>
      <c r="E183" s="10">
        <v>140000.0</v>
      </c>
      <c r="F183" s="1" t="s">
        <v>5439</v>
      </c>
      <c r="G183" s="11">
        <f t="shared" si="22"/>
        <v>37036300</v>
      </c>
      <c r="H183" s="11">
        <f t="shared" si="2"/>
        <v>16027500</v>
      </c>
      <c r="I183" s="11">
        <f t="shared" si="23"/>
        <v>0</v>
      </c>
      <c r="J183" s="11">
        <f t="shared" si="15"/>
        <v>9213900</v>
      </c>
      <c r="K183" s="11">
        <f t="shared" si="5"/>
        <v>21008800</v>
      </c>
      <c r="L183" s="11">
        <f t="shared" si="6"/>
        <v>0</v>
      </c>
      <c r="M183" s="11">
        <f t="shared" si="24"/>
        <v>1550000</v>
      </c>
      <c r="N183" s="11">
        <f t="shared" si="17"/>
        <v>7002933.333</v>
      </c>
      <c r="O183" s="11">
        <f t="shared" si="18"/>
        <v>5452933.333</v>
      </c>
      <c r="P183" s="11">
        <f t="shared" si="19"/>
        <v>7002933.333</v>
      </c>
      <c r="Q183" s="11">
        <f t="shared" si="25"/>
        <v>3065000</v>
      </c>
      <c r="R183" s="11">
        <f t="shared" si="12"/>
        <v>2500000</v>
      </c>
    </row>
    <row r="184">
      <c r="A184" s="1" t="s">
        <v>5916</v>
      </c>
      <c r="B184" s="8">
        <v>45715.0</v>
      </c>
      <c r="C184" s="1" t="s">
        <v>25</v>
      </c>
      <c r="D184" s="12"/>
      <c r="E184" s="10">
        <v>34000.0</v>
      </c>
      <c r="F184" s="1" t="s">
        <v>5102</v>
      </c>
      <c r="G184" s="11">
        <f t="shared" si="22"/>
        <v>37036300</v>
      </c>
      <c r="H184" s="11">
        <f t="shared" si="2"/>
        <v>16061500</v>
      </c>
      <c r="I184" s="11">
        <f t="shared" si="23"/>
        <v>0</v>
      </c>
      <c r="J184" s="11">
        <f t="shared" si="15"/>
        <v>9179900</v>
      </c>
      <c r="K184" s="11">
        <f t="shared" si="5"/>
        <v>20974800</v>
      </c>
      <c r="L184" s="11">
        <f t="shared" si="6"/>
        <v>0</v>
      </c>
      <c r="M184" s="11">
        <f t="shared" si="24"/>
        <v>1550000</v>
      </c>
      <c r="N184" s="11">
        <f t="shared" si="17"/>
        <v>6991600</v>
      </c>
      <c r="O184" s="11">
        <f t="shared" si="18"/>
        <v>5441600</v>
      </c>
      <c r="P184" s="11">
        <f t="shared" si="19"/>
        <v>6991600</v>
      </c>
      <c r="Q184" s="11">
        <f t="shared" si="25"/>
        <v>3065000</v>
      </c>
      <c r="R184" s="11">
        <f t="shared" si="12"/>
        <v>2500000</v>
      </c>
    </row>
    <row r="185">
      <c r="A185" s="1" t="s">
        <v>5917</v>
      </c>
      <c r="B185" s="8">
        <v>45715.0</v>
      </c>
      <c r="C185" s="1" t="s">
        <v>6</v>
      </c>
      <c r="D185" s="10">
        <v>665000.0</v>
      </c>
      <c r="E185" s="12"/>
      <c r="F185" s="1" t="s">
        <v>5918</v>
      </c>
      <c r="G185" s="11">
        <f t="shared" si="22"/>
        <v>37701300</v>
      </c>
      <c r="H185" s="11">
        <f t="shared" si="2"/>
        <v>16061500</v>
      </c>
      <c r="I185" s="11">
        <f t="shared" si="23"/>
        <v>0</v>
      </c>
      <c r="J185" s="11">
        <f t="shared" si="15"/>
        <v>9844900</v>
      </c>
      <c r="K185" s="11">
        <f t="shared" si="5"/>
        <v>21639800</v>
      </c>
      <c r="L185" s="11">
        <f t="shared" si="6"/>
        <v>0</v>
      </c>
      <c r="M185" s="11">
        <f t="shared" si="24"/>
        <v>1550000</v>
      </c>
      <c r="N185" s="11">
        <f t="shared" si="17"/>
        <v>7213266.667</v>
      </c>
      <c r="O185" s="11">
        <f t="shared" si="18"/>
        <v>5663266.667</v>
      </c>
      <c r="P185" s="11">
        <f t="shared" si="19"/>
        <v>7213266.667</v>
      </c>
      <c r="Q185" s="11">
        <f t="shared" si="25"/>
        <v>3065000</v>
      </c>
      <c r="R185" s="11">
        <f t="shared" si="12"/>
        <v>2500000</v>
      </c>
    </row>
    <row r="186">
      <c r="A186" s="1" t="s">
        <v>5919</v>
      </c>
      <c r="B186" s="8">
        <v>45715.0</v>
      </c>
      <c r="C186" s="1" t="s">
        <v>25</v>
      </c>
      <c r="D186" s="12"/>
      <c r="E186" s="10">
        <v>40000.0</v>
      </c>
      <c r="F186" s="1" t="s">
        <v>5396</v>
      </c>
      <c r="G186" s="11">
        <f t="shared" si="22"/>
        <v>37701300</v>
      </c>
      <c r="H186" s="11">
        <f t="shared" si="2"/>
        <v>16101500</v>
      </c>
      <c r="I186" s="11">
        <f t="shared" si="23"/>
        <v>0</v>
      </c>
      <c r="J186" s="11">
        <f t="shared" si="15"/>
        <v>9804900</v>
      </c>
      <c r="K186" s="11">
        <f t="shared" si="5"/>
        <v>21599800</v>
      </c>
      <c r="L186" s="11">
        <f t="shared" si="6"/>
        <v>0</v>
      </c>
      <c r="M186" s="11">
        <f t="shared" si="24"/>
        <v>1550000</v>
      </c>
      <c r="N186" s="11">
        <f t="shared" si="17"/>
        <v>7199933.333</v>
      </c>
      <c r="O186" s="11">
        <f t="shared" si="18"/>
        <v>5649933.333</v>
      </c>
      <c r="P186" s="11">
        <f t="shared" si="19"/>
        <v>7199933.333</v>
      </c>
      <c r="Q186" s="11">
        <f t="shared" si="25"/>
        <v>3065000</v>
      </c>
      <c r="R186" s="11">
        <f t="shared" si="12"/>
        <v>2500000</v>
      </c>
    </row>
    <row r="187">
      <c r="A187" s="1" t="s">
        <v>5920</v>
      </c>
      <c r="B187" s="8">
        <v>45715.0</v>
      </c>
      <c r="C187" s="1" t="s">
        <v>25</v>
      </c>
      <c r="D187" s="12"/>
      <c r="E187" s="10">
        <v>190000.0</v>
      </c>
      <c r="F187" s="1" t="s">
        <v>5841</v>
      </c>
      <c r="G187" s="11">
        <f t="shared" si="22"/>
        <v>37701300</v>
      </c>
      <c r="H187" s="11">
        <f t="shared" si="2"/>
        <v>16291500</v>
      </c>
      <c r="I187" s="11">
        <f t="shared" si="23"/>
        <v>0</v>
      </c>
      <c r="J187" s="11">
        <f t="shared" si="15"/>
        <v>9614900</v>
      </c>
      <c r="K187" s="11">
        <f t="shared" si="5"/>
        <v>21409800</v>
      </c>
      <c r="L187" s="11">
        <f t="shared" si="6"/>
        <v>0</v>
      </c>
      <c r="M187" s="11">
        <f t="shared" si="24"/>
        <v>1550000</v>
      </c>
      <c r="N187" s="11">
        <f t="shared" si="17"/>
        <v>7136600</v>
      </c>
      <c r="O187" s="11">
        <f t="shared" si="18"/>
        <v>5586600</v>
      </c>
      <c r="P187" s="11">
        <f t="shared" si="19"/>
        <v>7136600</v>
      </c>
      <c r="Q187" s="11">
        <f t="shared" si="25"/>
        <v>3065000</v>
      </c>
      <c r="R187" s="11">
        <f t="shared" si="12"/>
        <v>2500000</v>
      </c>
    </row>
    <row r="188">
      <c r="A188" s="1" t="s">
        <v>5921</v>
      </c>
      <c r="B188" s="8">
        <v>45715.0</v>
      </c>
      <c r="C188" s="1" t="s">
        <v>6</v>
      </c>
      <c r="D188" s="10">
        <v>1300000.0</v>
      </c>
      <c r="E188" s="12"/>
      <c r="F188" s="1" t="s">
        <v>5922</v>
      </c>
      <c r="G188" s="11">
        <f t="shared" si="22"/>
        <v>39001300</v>
      </c>
      <c r="H188" s="11">
        <f t="shared" si="2"/>
        <v>16291500</v>
      </c>
      <c r="I188" s="11">
        <f t="shared" si="23"/>
        <v>0</v>
      </c>
      <c r="J188" s="11">
        <f t="shared" si="15"/>
        <v>10914900</v>
      </c>
      <c r="K188" s="11">
        <f t="shared" si="5"/>
        <v>22709800</v>
      </c>
      <c r="L188" s="11">
        <f t="shared" si="6"/>
        <v>0</v>
      </c>
      <c r="M188" s="11">
        <f t="shared" si="24"/>
        <v>1550000</v>
      </c>
      <c r="N188" s="11">
        <f t="shared" si="17"/>
        <v>7569933.333</v>
      </c>
      <c r="O188" s="11">
        <f t="shared" si="18"/>
        <v>6019933.333</v>
      </c>
      <c r="P188" s="11">
        <f t="shared" si="19"/>
        <v>7569933.333</v>
      </c>
      <c r="Q188" s="11">
        <f t="shared" si="25"/>
        <v>3065000</v>
      </c>
      <c r="R188" s="11">
        <f t="shared" si="12"/>
        <v>2500000</v>
      </c>
    </row>
    <row r="189">
      <c r="A189" s="1" t="s">
        <v>5923</v>
      </c>
      <c r="B189" s="8">
        <v>45716.0</v>
      </c>
      <c r="C189" s="1" t="s">
        <v>25</v>
      </c>
      <c r="D189" s="12"/>
      <c r="E189" s="10">
        <v>96000.0</v>
      </c>
      <c r="F189" s="1" t="s">
        <v>5924</v>
      </c>
      <c r="G189" s="11">
        <f t="shared" si="22"/>
        <v>39001300</v>
      </c>
      <c r="H189" s="11">
        <f t="shared" si="2"/>
        <v>16387500</v>
      </c>
      <c r="I189" s="11">
        <f t="shared" si="23"/>
        <v>0</v>
      </c>
      <c r="J189" s="11">
        <f t="shared" si="15"/>
        <v>10818900</v>
      </c>
      <c r="K189" s="11">
        <f t="shared" si="5"/>
        <v>22613800</v>
      </c>
      <c r="L189" s="11">
        <f t="shared" si="6"/>
        <v>0</v>
      </c>
      <c r="M189" s="11">
        <f t="shared" si="24"/>
        <v>1550000</v>
      </c>
      <c r="N189" s="11">
        <f t="shared" si="17"/>
        <v>7537933.333</v>
      </c>
      <c r="O189" s="11">
        <f t="shared" si="18"/>
        <v>5987933.333</v>
      </c>
      <c r="P189" s="11">
        <f t="shared" si="19"/>
        <v>7537933.333</v>
      </c>
      <c r="Q189" s="11">
        <f t="shared" si="25"/>
        <v>3065000</v>
      </c>
      <c r="R189" s="11">
        <f t="shared" si="12"/>
        <v>2500000</v>
      </c>
    </row>
    <row r="190">
      <c r="A190" s="1" t="s">
        <v>5925</v>
      </c>
      <c r="B190" s="8">
        <v>45716.0</v>
      </c>
      <c r="C190" s="1" t="s">
        <v>25</v>
      </c>
      <c r="D190" s="12"/>
      <c r="E190" s="10">
        <v>876000.0</v>
      </c>
      <c r="F190" s="1" t="s">
        <v>5926</v>
      </c>
      <c r="G190" s="11">
        <f t="shared" si="22"/>
        <v>39001300</v>
      </c>
      <c r="H190" s="11">
        <f t="shared" si="2"/>
        <v>17263500</v>
      </c>
      <c r="I190" s="11">
        <f t="shared" si="23"/>
        <v>0</v>
      </c>
      <c r="J190" s="11">
        <f t="shared" si="15"/>
        <v>9942900</v>
      </c>
      <c r="K190" s="11">
        <f t="shared" si="5"/>
        <v>21737800</v>
      </c>
      <c r="L190" s="11">
        <f t="shared" si="6"/>
        <v>0</v>
      </c>
      <c r="M190" s="11">
        <f t="shared" si="24"/>
        <v>1550000</v>
      </c>
      <c r="N190" s="11">
        <f t="shared" si="17"/>
        <v>7245933.333</v>
      </c>
      <c r="O190" s="11">
        <f t="shared" si="18"/>
        <v>5695933.333</v>
      </c>
      <c r="P190" s="11">
        <f t="shared" si="19"/>
        <v>7245933.333</v>
      </c>
      <c r="Q190" s="11">
        <f t="shared" si="25"/>
        <v>3065000</v>
      </c>
      <c r="R190" s="11">
        <f t="shared" si="12"/>
        <v>2500000</v>
      </c>
    </row>
    <row r="191">
      <c r="A191" s="1" t="s">
        <v>5927</v>
      </c>
      <c r="B191" s="8">
        <v>45716.0</v>
      </c>
      <c r="C191" s="1" t="s">
        <v>25</v>
      </c>
      <c r="D191" s="12"/>
      <c r="E191" s="10">
        <v>78000.0</v>
      </c>
      <c r="F191" s="1" t="s">
        <v>5928</v>
      </c>
      <c r="G191" s="11">
        <f t="shared" si="22"/>
        <v>39001300</v>
      </c>
      <c r="H191" s="11">
        <f t="shared" si="2"/>
        <v>17341500</v>
      </c>
      <c r="I191" s="11">
        <f t="shared" si="23"/>
        <v>0</v>
      </c>
      <c r="J191" s="11">
        <f t="shared" si="15"/>
        <v>9864900</v>
      </c>
      <c r="K191" s="11">
        <f t="shared" si="5"/>
        <v>21659800</v>
      </c>
      <c r="L191" s="11">
        <f t="shared" si="6"/>
        <v>0</v>
      </c>
      <c r="M191" s="11">
        <f t="shared" si="24"/>
        <v>1550000</v>
      </c>
      <c r="N191" s="11">
        <f t="shared" si="17"/>
        <v>7219933.333</v>
      </c>
      <c r="O191" s="11">
        <f t="shared" si="18"/>
        <v>5669933.333</v>
      </c>
      <c r="P191" s="11">
        <f t="shared" si="19"/>
        <v>7219933.333</v>
      </c>
      <c r="Q191" s="11">
        <f t="shared" si="25"/>
        <v>3065000</v>
      </c>
      <c r="R191" s="11">
        <f t="shared" si="12"/>
        <v>2500000</v>
      </c>
    </row>
    <row r="192">
      <c r="A192" s="1" t="s">
        <v>5929</v>
      </c>
      <c r="B192" s="8">
        <v>45716.0</v>
      </c>
      <c r="C192" s="1" t="s">
        <v>25</v>
      </c>
      <c r="D192" s="12"/>
      <c r="E192" s="10">
        <v>260000.0</v>
      </c>
      <c r="F192" s="1" t="s">
        <v>5930</v>
      </c>
      <c r="G192" s="11">
        <f t="shared" si="22"/>
        <v>39001300</v>
      </c>
      <c r="H192" s="11">
        <f t="shared" si="2"/>
        <v>17601500</v>
      </c>
      <c r="I192" s="11">
        <f t="shared" si="23"/>
        <v>0</v>
      </c>
      <c r="J192" s="11">
        <f t="shared" si="15"/>
        <v>9604900</v>
      </c>
      <c r="K192" s="11">
        <f t="shared" si="5"/>
        <v>21399800</v>
      </c>
      <c r="L192" s="11">
        <f t="shared" si="6"/>
        <v>0</v>
      </c>
      <c r="M192" s="11">
        <f t="shared" si="24"/>
        <v>1550000</v>
      </c>
      <c r="N192" s="11">
        <f t="shared" si="17"/>
        <v>7133266.667</v>
      </c>
      <c r="O192" s="11">
        <f t="shared" si="18"/>
        <v>5583266.667</v>
      </c>
      <c r="P192" s="11">
        <f t="shared" si="19"/>
        <v>7133266.667</v>
      </c>
      <c r="Q192" s="11">
        <f t="shared" si="25"/>
        <v>3065000</v>
      </c>
      <c r="R192" s="11">
        <f t="shared" si="12"/>
        <v>2500000</v>
      </c>
    </row>
    <row r="193">
      <c r="A193" s="1" t="s">
        <v>5931</v>
      </c>
      <c r="B193" s="8">
        <v>45716.0</v>
      </c>
      <c r="C193" s="1" t="s">
        <v>25</v>
      </c>
      <c r="D193" s="12"/>
      <c r="E193" s="10">
        <v>364000.0</v>
      </c>
      <c r="F193" s="1" t="s">
        <v>5932</v>
      </c>
      <c r="G193" s="11">
        <f t="shared" si="22"/>
        <v>39001300</v>
      </c>
      <c r="H193" s="11">
        <f t="shared" si="2"/>
        <v>17965500</v>
      </c>
      <c r="I193" s="11">
        <f t="shared" si="23"/>
        <v>0</v>
      </c>
      <c r="J193" s="11">
        <f t="shared" si="15"/>
        <v>9240900</v>
      </c>
      <c r="K193" s="11">
        <f t="shared" si="5"/>
        <v>21035800</v>
      </c>
      <c r="L193" s="11">
        <f t="shared" si="6"/>
        <v>0</v>
      </c>
      <c r="M193" s="11">
        <f t="shared" si="24"/>
        <v>1550000</v>
      </c>
      <c r="N193" s="11">
        <f t="shared" si="17"/>
        <v>7011933.333</v>
      </c>
      <c r="O193" s="11">
        <f t="shared" si="18"/>
        <v>5461933.333</v>
      </c>
      <c r="P193" s="11">
        <f t="shared" si="19"/>
        <v>7011933.333</v>
      </c>
      <c r="Q193" s="11">
        <f t="shared" si="25"/>
        <v>3065000</v>
      </c>
      <c r="R193" s="11">
        <f t="shared" si="12"/>
        <v>2500000</v>
      </c>
    </row>
    <row r="194">
      <c r="A194" s="1" t="s">
        <v>5933</v>
      </c>
      <c r="B194" s="8">
        <v>45716.0</v>
      </c>
      <c r="C194" s="1" t="s">
        <v>25</v>
      </c>
      <c r="D194" s="12"/>
      <c r="E194" s="10">
        <v>84000.0</v>
      </c>
      <c r="F194" s="1" t="s">
        <v>5554</v>
      </c>
      <c r="G194" s="11">
        <f t="shared" si="22"/>
        <v>39001300</v>
      </c>
      <c r="H194" s="11">
        <f t="shared" si="2"/>
        <v>18049500</v>
      </c>
      <c r="I194" s="11">
        <f t="shared" si="23"/>
        <v>0</v>
      </c>
      <c r="J194" s="11">
        <f t="shared" si="15"/>
        <v>9156900</v>
      </c>
      <c r="K194" s="11">
        <f t="shared" si="5"/>
        <v>20951800</v>
      </c>
      <c r="L194" s="11">
        <f t="shared" si="6"/>
        <v>0</v>
      </c>
      <c r="M194" s="11">
        <f t="shared" si="24"/>
        <v>1550000</v>
      </c>
      <c r="N194" s="11">
        <f t="shared" si="17"/>
        <v>6983933.333</v>
      </c>
      <c r="O194" s="11">
        <f t="shared" si="18"/>
        <v>5433933.333</v>
      </c>
      <c r="P194" s="11">
        <f t="shared" si="19"/>
        <v>6983933.333</v>
      </c>
      <c r="Q194" s="11">
        <f t="shared" si="25"/>
        <v>3065000</v>
      </c>
      <c r="R194" s="11">
        <f t="shared" si="12"/>
        <v>2500000</v>
      </c>
    </row>
    <row r="195">
      <c r="A195" s="1" t="s">
        <v>5934</v>
      </c>
      <c r="B195" s="8">
        <v>45716.0</v>
      </c>
      <c r="C195" s="1" t="s">
        <v>6</v>
      </c>
      <c r="D195" s="10">
        <v>135000.0</v>
      </c>
      <c r="E195" s="12"/>
      <c r="F195" s="1" t="s">
        <v>2669</v>
      </c>
      <c r="G195" s="11">
        <f t="shared" si="22"/>
        <v>39136300</v>
      </c>
      <c r="H195" s="11">
        <f t="shared" si="2"/>
        <v>18049500</v>
      </c>
      <c r="I195" s="11">
        <f t="shared" si="23"/>
        <v>0</v>
      </c>
      <c r="J195" s="11">
        <f t="shared" si="15"/>
        <v>9291900</v>
      </c>
      <c r="K195" s="11">
        <f t="shared" si="5"/>
        <v>21086800</v>
      </c>
      <c r="L195" s="11">
        <f t="shared" si="6"/>
        <v>0</v>
      </c>
      <c r="M195" s="11">
        <f t="shared" si="24"/>
        <v>1550000</v>
      </c>
      <c r="N195" s="11">
        <f t="shared" si="17"/>
        <v>7028933.333</v>
      </c>
      <c r="O195" s="11">
        <f t="shared" si="18"/>
        <v>5478933.333</v>
      </c>
      <c r="P195" s="11">
        <f t="shared" si="19"/>
        <v>7028933.333</v>
      </c>
      <c r="Q195" s="11">
        <f t="shared" si="25"/>
        <v>3065000</v>
      </c>
      <c r="R195" s="11">
        <f t="shared" si="12"/>
        <v>2500000</v>
      </c>
    </row>
    <row r="196">
      <c r="A196" s="14" t="s">
        <v>5935</v>
      </c>
      <c r="B196" s="8">
        <v>45716.0</v>
      </c>
      <c r="C196" s="1" t="s">
        <v>6</v>
      </c>
      <c r="D196" s="10">
        <v>200000.0</v>
      </c>
      <c r="E196" s="12"/>
      <c r="F196" s="1" t="s">
        <v>2032</v>
      </c>
      <c r="G196" s="11">
        <f t="shared" si="22"/>
        <v>39336300</v>
      </c>
      <c r="H196" s="11">
        <f t="shared" si="2"/>
        <v>18049500</v>
      </c>
      <c r="I196" s="11">
        <f t="shared" si="23"/>
        <v>0</v>
      </c>
      <c r="J196" s="11">
        <f t="shared" si="15"/>
        <v>9491900</v>
      </c>
      <c r="K196" s="11">
        <f t="shared" si="5"/>
        <v>21286800</v>
      </c>
      <c r="L196" s="11">
        <f t="shared" si="6"/>
        <v>0</v>
      </c>
      <c r="M196" s="11">
        <f t="shared" si="24"/>
        <v>1550000</v>
      </c>
      <c r="N196" s="11">
        <f t="shared" si="17"/>
        <v>7095600</v>
      </c>
      <c r="O196" s="11">
        <f t="shared" si="18"/>
        <v>5545600</v>
      </c>
      <c r="P196" s="11">
        <f t="shared" si="19"/>
        <v>7095600</v>
      </c>
      <c r="Q196" s="11">
        <f t="shared" si="25"/>
        <v>3065000</v>
      </c>
      <c r="R196" s="11">
        <f t="shared" si="12"/>
        <v>2500000</v>
      </c>
    </row>
    <row r="197">
      <c r="A197" s="1" t="s">
        <v>5936</v>
      </c>
      <c r="B197" s="8">
        <v>45716.0</v>
      </c>
      <c r="C197" s="1" t="s">
        <v>6</v>
      </c>
      <c r="D197" s="10">
        <v>90000.0</v>
      </c>
      <c r="E197" s="12"/>
      <c r="F197" s="1" t="s">
        <v>2677</v>
      </c>
      <c r="G197" s="11">
        <f t="shared" si="22"/>
        <v>39426300</v>
      </c>
      <c r="H197" s="11">
        <f t="shared" si="2"/>
        <v>18049500</v>
      </c>
      <c r="I197" s="11">
        <f t="shared" si="23"/>
        <v>0</v>
      </c>
      <c r="J197" s="11">
        <f t="shared" si="15"/>
        <v>9581900</v>
      </c>
      <c r="K197" s="11">
        <f t="shared" si="5"/>
        <v>21376800</v>
      </c>
      <c r="L197" s="11">
        <f t="shared" si="6"/>
        <v>0</v>
      </c>
      <c r="M197" s="11">
        <f t="shared" si="24"/>
        <v>1550000</v>
      </c>
      <c r="N197" s="11">
        <f t="shared" si="17"/>
        <v>7125600</v>
      </c>
      <c r="O197" s="11">
        <f t="shared" si="18"/>
        <v>5575600</v>
      </c>
      <c r="P197" s="11">
        <f t="shared" si="19"/>
        <v>7125600</v>
      </c>
      <c r="Q197" s="11">
        <f t="shared" si="25"/>
        <v>3065000</v>
      </c>
      <c r="R197" s="11">
        <f t="shared" si="12"/>
        <v>2500000</v>
      </c>
    </row>
    <row r="198">
      <c r="A198" s="1" t="s">
        <v>5937</v>
      </c>
      <c r="B198" s="8">
        <v>45716.0</v>
      </c>
      <c r="C198" s="1" t="s">
        <v>6</v>
      </c>
      <c r="D198" s="10">
        <v>534000.0</v>
      </c>
      <c r="E198" s="12"/>
      <c r="F198" s="1" t="s">
        <v>1990</v>
      </c>
      <c r="G198" s="11">
        <f t="shared" si="22"/>
        <v>39960300</v>
      </c>
      <c r="H198" s="11">
        <f t="shared" si="2"/>
        <v>18049500</v>
      </c>
      <c r="I198" s="11">
        <f t="shared" si="23"/>
        <v>0</v>
      </c>
      <c r="J198" s="11">
        <f t="shared" si="15"/>
        <v>10115900</v>
      </c>
      <c r="K198" s="11">
        <f t="shared" si="5"/>
        <v>21910800</v>
      </c>
      <c r="L198" s="11">
        <f t="shared" si="6"/>
        <v>0</v>
      </c>
      <c r="M198" s="11">
        <f t="shared" si="24"/>
        <v>1550000</v>
      </c>
      <c r="N198" s="11">
        <f t="shared" si="17"/>
        <v>7303600</v>
      </c>
      <c r="O198" s="11">
        <f t="shared" si="18"/>
        <v>5753600</v>
      </c>
      <c r="P198" s="11">
        <f t="shared" si="19"/>
        <v>7303600</v>
      </c>
      <c r="Q198" s="11">
        <f t="shared" si="25"/>
        <v>3065000</v>
      </c>
      <c r="R198" s="11">
        <f t="shared" si="12"/>
        <v>2500000</v>
      </c>
    </row>
    <row r="199">
      <c r="A199" s="1" t="s">
        <v>5938</v>
      </c>
      <c r="B199" s="8">
        <v>45716.0</v>
      </c>
      <c r="C199" s="1" t="s">
        <v>6</v>
      </c>
      <c r="D199" s="10">
        <v>17000.0</v>
      </c>
      <c r="E199" s="12"/>
      <c r="F199" s="1" t="s">
        <v>5939</v>
      </c>
      <c r="G199" s="11">
        <f t="shared" si="22"/>
        <v>39977300</v>
      </c>
      <c r="H199" s="11">
        <f t="shared" si="2"/>
        <v>18049500</v>
      </c>
      <c r="I199" s="11">
        <f t="shared" si="23"/>
        <v>0</v>
      </c>
      <c r="J199" s="11">
        <f t="shared" si="15"/>
        <v>10132900</v>
      </c>
      <c r="K199" s="11">
        <f t="shared" si="5"/>
        <v>21927800</v>
      </c>
      <c r="L199" s="11">
        <f t="shared" si="6"/>
        <v>0</v>
      </c>
      <c r="M199" s="11">
        <f t="shared" si="24"/>
        <v>1550000</v>
      </c>
      <c r="N199" s="11">
        <f t="shared" si="17"/>
        <v>7309266.667</v>
      </c>
      <c r="O199" s="11">
        <f t="shared" si="18"/>
        <v>5759266.667</v>
      </c>
      <c r="P199" s="11">
        <f t="shared" si="19"/>
        <v>7309266.667</v>
      </c>
      <c r="Q199" s="11">
        <f t="shared" si="25"/>
        <v>3065000</v>
      </c>
      <c r="R199" s="11">
        <f t="shared" si="12"/>
        <v>2500000</v>
      </c>
    </row>
    <row r="200">
      <c r="A200" s="1" t="s">
        <v>5940</v>
      </c>
      <c r="B200" s="8">
        <v>45716.0</v>
      </c>
      <c r="C200" s="1" t="s">
        <v>6</v>
      </c>
      <c r="D200" s="10">
        <v>136000.0</v>
      </c>
      <c r="E200" s="12"/>
      <c r="F200" s="1" t="s">
        <v>5941</v>
      </c>
      <c r="G200" s="11">
        <f t="shared" si="22"/>
        <v>40113300</v>
      </c>
      <c r="H200" s="11">
        <f t="shared" si="2"/>
        <v>18049500</v>
      </c>
      <c r="I200" s="11">
        <f t="shared" si="23"/>
        <v>0</v>
      </c>
      <c r="J200" s="11">
        <f t="shared" si="15"/>
        <v>10268900</v>
      </c>
      <c r="K200" s="11">
        <f t="shared" si="5"/>
        <v>22063800</v>
      </c>
      <c r="L200" s="11">
        <f t="shared" si="6"/>
        <v>0</v>
      </c>
      <c r="M200" s="11">
        <f t="shared" si="24"/>
        <v>1550000</v>
      </c>
      <c r="N200" s="11">
        <f t="shared" si="17"/>
        <v>7354600</v>
      </c>
      <c r="O200" s="11">
        <f t="shared" si="18"/>
        <v>5804600</v>
      </c>
      <c r="P200" s="11">
        <f t="shared" si="19"/>
        <v>7354600</v>
      </c>
      <c r="Q200" s="11">
        <f t="shared" si="25"/>
        <v>3065000</v>
      </c>
      <c r="R200" s="11">
        <f t="shared" si="12"/>
        <v>2500000</v>
      </c>
    </row>
    <row r="201">
      <c r="A201" s="1" t="s">
        <v>5942</v>
      </c>
      <c r="B201" s="8">
        <v>45716.0</v>
      </c>
      <c r="C201" s="1" t="s">
        <v>6</v>
      </c>
      <c r="D201" s="10">
        <v>70000.0</v>
      </c>
      <c r="E201" s="12"/>
      <c r="F201" s="1" t="s">
        <v>5943</v>
      </c>
      <c r="G201" s="11">
        <f t="shared" si="22"/>
        <v>40183300</v>
      </c>
      <c r="H201" s="11">
        <f t="shared" si="2"/>
        <v>18049500</v>
      </c>
      <c r="I201" s="11">
        <f t="shared" si="23"/>
        <v>0</v>
      </c>
      <c r="J201" s="11">
        <f t="shared" si="15"/>
        <v>10338900</v>
      </c>
      <c r="K201" s="11">
        <f t="shared" si="5"/>
        <v>22133800</v>
      </c>
      <c r="L201" s="11">
        <f t="shared" si="6"/>
        <v>0</v>
      </c>
      <c r="M201" s="11">
        <f t="shared" si="24"/>
        <v>1550000</v>
      </c>
      <c r="N201" s="11">
        <f t="shared" si="17"/>
        <v>7377933.333</v>
      </c>
      <c r="O201" s="11">
        <f t="shared" si="18"/>
        <v>5827933.333</v>
      </c>
      <c r="P201" s="11">
        <f t="shared" si="19"/>
        <v>7377933.333</v>
      </c>
      <c r="Q201" s="11">
        <f t="shared" si="25"/>
        <v>3065000</v>
      </c>
      <c r="R201" s="11">
        <f t="shared" si="12"/>
        <v>2500000</v>
      </c>
    </row>
    <row r="202">
      <c r="A202" s="1" t="s">
        <v>5944</v>
      </c>
      <c r="B202" s="8">
        <v>45716.0</v>
      </c>
      <c r="C202" s="1" t="s">
        <v>6</v>
      </c>
      <c r="D202" s="10">
        <v>500000.0</v>
      </c>
      <c r="E202" s="12"/>
      <c r="F202" s="1" t="s">
        <v>5945</v>
      </c>
      <c r="G202" s="11">
        <f t="shared" si="22"/>
        <v>40683300</v>
      </c>
      <c r="H202" s="11">
        <f t="shared" si="2"/>
        <v>18049500</v>
      </c>
      <c r="I202" s="11">
        <f t="shared" si="23"/>
        <v>0</v>
      </c>
      <c r="J202" s="11">
        <f t="shared" si="15"/>
        <v>10838900</v>
      </c>
      <c r="K202" s="11">
        <f t="shared" si="5"/>
        <v>22633800</v>
      </c>
      <c r="L202" s="11">
        <f t="shared" si="6"/>
        <v>0</v>
      </c>
      <c r="M202" s="11">
        <f t="shared" si="24"/>
        <v>1550000</v>
      </c>
      <c r="N202" s="11">
        <f t="shared" si="17"/>
        <v>7544600</v>
      </c>
      <c r="O202" s="11">
        <f t="shared" si="18"/>
        <v>5994600</v>
      </c>
      <c r="P202" s="11">
        <f t="shared" si="19"/>
        <v>7544600</v>
      </c>
      <c r="Q202" s="11">
        <f t="shared" si="25"/>
        <v>3065000</v>
      </c>
      <c r="R202" s="11">
        <f t="shared" si="12"/>
        <v>2500000</v>
      </c>
    </row>
    <row r="203">
      <c r="A203" s="1" t="s">
        <v>5946</v>
      </c>
      <c r="B203" s="8">
        <v>45716.0</v>
      </c>
      <c r="C203" s="1" t="s">
        <v>19</v>
      </c>
      <c r="D203" s="12"/>
      <c r="E203" s="10">
        <v>1600000.0</v>
      </c>
      <c r="F203" s="1" t="s">
        <v>5329</v>
      </c>
      <c r="G203" s="11">
        <f t="shared" si="22"/>
        <v>40683300</v>
      </c>
      <c r="H203" s="11">
        <f t="shared" si="2"/>
        <v>18049500</v>
      </c>
      <c r="I203" s="11">
        <f t="shared" si="23"/>
        <v>0</v>
      </c>
      <c r="J203" s="11">
        <f t="shared" si="15"/>
        <v>9238900</v>
      </c>
      <c r="K203" s="11">
        <f t="shared" si="5"/>
        <v>22633800</v>
      </c>
      <c r="L203" s="11">
        <f t="shared" si="6"/>
        <v>0</v>
      </c>
      <c r="M203" s="11">
        <f t="shared" si="24"/>
        <v>1550000</v>
      </c>
      <c r="N203" s="11">
        <f t="shared" si="17"/>
        <v>7544600</v>
      </c>
      <c r="O203" s="11">
        <f t="shared" si="18"/>
        <v>5994600</v>
      </c>
      <c r="P203" s="11">
        <f t="shared" si="19"/>
        <v>7544600</v>
      </c>
      <c r="Q203" s="11">
        <f t="shared" si="25"/>
        <v>3065000</v>
      </c>
      <c r="R203" s="11">
        <f t="shared" si="12"/>
        <v>4100000</v>
      </c>
    </row>
    <row r="204">
      <c r="A204" s="1" t="s">
        <v>5947</v>
      </c>
      <c r="B204" s="8">
        <v>45716.0</v>
      </c>
      <c r="C204" s="1" t="s">
        <v>6</v>
      </c>
      <c r="D204" s="10">
        <v>250000.0</v>
      </c>
      <c r="E204" s="12"/>
      <c r="F204" s="1" t="s">
        <v>5948</v>
      </c>
      <c r="G204" s="11">
        <f t="shared" si="22"/>
        <v>40933300</v>
      </c>
      <c r="H204" s="11">
        <f t="shared" si="2"/>
        <v>18049500</v>
      </c>
      <c r="I204" s="11">
        <f t="shared" si="23"/>
        <v>0</v>
      </c>
      <c r="J204" s="11">
        <f t="shared" si="15"/>
        <v>9488900</v>
      </c>
      <c r="K204" s="11">
        <f t="shared" si="5"/>
        <v>22883800</v>
      </c>
      <c r="L204" s="11">
        <f t="shared" si="6"/>
        <v>0</v>
      </c>
      <c r="M204" s="11">
        <f t="shared" si="24"/>
        <v>1550000</v>
      </c>
      <c r="N204" s="11">
        <f t="shared" si="17"/>
        <v>7627933.333</v>
      </c>
      <c r="O204" s="11">
        <f t="shared" si="18"/>
        <v>6077933.333</v>
      </c>
      <c r="P204" s="11">
        <f t="shared" si="19"/>
        <v>7627933.333</v>
      </c>
      <c r="Q204" s="11">
        <f t="shared" si="25"/>
        <v>3065000</v>
      </c>
      <c r="R204" s="11">
        <f t="shared" si="12"/>
        <v>4100000</v>
      </c>
    </row>
    <row r="205">
      <c r="A205" s="1" t="s">
        <v>5949</v>
      </c>
      <c r="B205" s="8">
        <v>45716.0</v>
      </c>
      <c r="C205" s="1" t="s">
        <v>25</v>
      </c>
      <c r="D205" s="12"/>
      <c r="E205" s="10">
        <v>200000.0</v>
      </c>
      <c r="F205" s="1" t="s">
        <v>53</v>
      </c>
      <c r="G205" s="11">
        <f t="shared" si="22"/>
        <v>40933300</v>
      </c>
      <c r="H205" s="11">
        <f t="shared" si="2"/>
        <v>18249500</v>
      </c>
      <c r="I205" s="11">
        <f t="shared" si="23"/>
        <v>0</v>
      </c>
      <c r="J205" s="11">
        <f t="shared" si="15"/>
        <v>9288900</v>
      </c>
      <c r="K205" s="11">
        <f t="shared" si="5"/>
        <v>22683800</v>
      </c>
      <c r="L205" s="11">
        <f t="shared" si="6"/>
        <v>0</v>
      </c>
      <c r="M205" s="11">
        <f t="shared" si="24"/>
        <v>1550000</v>
      </c>
      <c r="N205" s="11">
        <f t="shared" si="17"/>
        <v>7561266.667</v>
      </c>
      <c r="O205" s="11">
        <f t="shared" si="18"/>
        <v>6011266.667</v>
      </c>
      <c r="P205" s="11">
        <f t="shared" si="19"/>
        <v>7561266.667</v>
      </c>
      <c r="Q205" s="11">
        <f t="shared" si="25"/>
        <v>3265000</v>
      </c>
      <c r="R205" s="11">
        <f t="shared" si="12"/>
        <v>4100000</v>
      </c>
    </row>
    <row r="206">
      <c r="A206" s="1" t="s">
        <v>5950</v>
      </c>
      <c r="B206" s="8">
        <v>45716.0</v>
      </c>
      <c r="C206" s="1" t="s">
        <v>25</v>
      </c>
      <c r="D206" s="12"/>
      <c r="E206" s="10">
        <v>100000.0</v>
      </c>
      <c r="F206" s="1" t="s">
        <v>5951</v>
      </c>
      <c r="G206" s="11">
        <f t="shared" si="22"/>
        <v>40933300</v>
      </c>
      <c r="H206" s="11">
        <f t="shared" si="2"/>
        <v>18349500</v>
      </c>
      <c r="I206" s="11">
        <f t="shared" si="23"/>
        <v>0</v>
      </c>
      <c r="J206" s="11">
        <f t="shared" si="15"/>
        <v>9188900</v>
      </c>
      <c r="K206" s="11">
        <f t="shared" si="5"/>
        <v>22583800</v>
      </c>
      <c r="L206" s="11">
        <f t="shared" si="6"/>
        <v>0</v>
      </c>
      <c r="M206" s="11">
        <f t="shared" si="24"/>
        <v>1550000</v>
      </c>
      <c r="N206" s="11">
        <f t="shared" si="17"/>
        <v>7527933.333</v>
      </c>
      <c r="O206" s="11">
        <f t="shared" si="18"/>
        <v>5977933.333</v>
      </c>
      <c r="P206" s="11">
        <f t="shared" si="19"/>
        <v>7527933.333</v>
      </c>
      <c r="Q206" s="11">
        <f t="shared" si="25"/>
        <v>3265000</v>
      </c>
      <c r="R206" s="11">
        <f t="shared" si="12"/>
        <v>4100000</v>
      </c>
    </row>
    <row r="207">
      <c r="A207" s="1" t="s">
        <v>5952</v>
      </c>
      <c r="B207" s="8">
        <v>45716.0</v>
      </c>
      <c r="C207" s="1" t="s">
        <v>1982</v>
      </c>
      <c r="D207" s="12"/>
      <c r="E207" s="10">
        <v>500000.0</v>
      </c>
      <c r="F207" s="1" t="s">
        <v>3275</v>
      </c>
      <c r="G207" s="11">
        <f t="shared" si="22"/>
        <v>40933300</v>
      </c>
      <c r="H207" s="11">
        <f t="shared" si="2"/>
        <v>18349500</v>
      </c>
      <c r="I207" s="11">
        <f t="shared" si="23"/>
        <v>0</v>
      </c>
      <c r="J207" s="11">
        <f t="shared" si="15"/>
        <v>8688900</v>
      </c>
      <c r="K207" s="11">
        <f t="shared" si="5"/>
        <v>22583800</v>
      </c>
      <c r="L207" s="11">
        <f t="shared" si="6"/>
        <v>500000</v>
      </c>
      <c r="M207" s="11">
        <f t="shared" si="24"/>
        <v>1550000</v>
      </c>
      <c r="N207" s="11">
        <f t="shared" si="17"/>
        <v>7027933.333</v>
      </c>
      <c r="O207" s="11">
        <f t="shared" si="18"/>
        <v>5977933.333</v>
      </c>
      <c r="P207" s="11">
        <f t="shared" si="19"/>
        <v>7527933.333</v>
      </c>
      <c r="Q207" s="11">
        <f t="shared" si="25"/>
        <v>3265000</v>
      </c>
      <c r="R207" s="11">
        <f t="shared" si="12"/>
        <v>4100000</v>
      </c>
    </row>
    <row r="208">
      <c r="A208" s="1" t="s">
        <v>5953</v>
      </c>
      <c r="B208" s="8">
        <v>45716.0</v>
      </c>
      <c r="C208" s="1" t="s">
        <v>4718</v>
      </c>
      <c r="D208" s="12"/>
      <c r="E208" s="10">
        <v>7000000.0</v>
      </c>
      <c r="F208" s="1" t="s">
        <v>5632</v>
      </c>
      <c r="G208" s="11">
        <f t="shared" si="22"/>
        <v>40933300</v>
      </c>
      <c r="H208" s="11">
        <f t="shared" si="2"/>
        <v>25349500</v>
      </c>
      <c r="I208" s="11">
        <f t="shared" si="23"/>
        <v>0</v>
      </c>
      <c r="J208" s="11">
        <f t="shared" si="15"/>
        <v>1688900</v>
      </c>
      <c r="K208" s="11">
        <f t="shared" si="5"/>
        <v>15583800</v>
      </c>
      <c r="L208" s="11">
        <f t="shared" si="6"/>
        <v>500000</v>
      </c>
      <c r="M208" s="11">
        <f t="shared" si="24"/>
        <v>1550000</v>
      </c>
      <c r="N208" s="11">
        <f t="shared" si="17"/>
        <v>4694600</v>
      </c>
      <c r="O208" s="11">
        <f t="shared" si="18"/>
        <v>3644600</v>
      </c>
      <c r="P208" s="11">
        <f t="shared" si="19"/>
        <v>5194600</v>
      </c>
      <c r="Q208" s="11">
        <f t="shared" si="25"/>
        <v>3265000</v>
      </c>
      <c r="R208" s="11">
        <f t="shared" si="12"/>
        <v>4100000</v>
      </c>
    </row>
    <row r="209">
      <c r="C209" s="15"/>
      <c r="D209" s="12"/>
      <c r="E209" s="12"/>
      <c r="G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</row>
    <row r="210">
      <c r="C210" s="15"/>
      <c r="D210" s="12"/>
      <c r="E210" s="12"/>
      <c r="G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</row>
    <row r="211">
      <c r="C211" s="15"/>
      <c r="D211" s="12"/>
      <c r="E211" s="12"/>
      <c r="G211" s="11"/>
      <c r="H211" s="9" t="s">
        <v>5954</v>
      </c>
      <c r="I211" s="9">
        <v>2667000.0</v>
      </c>
      <c r="J211" s="11"/>
      <c r="K211" s="11"/>
      <c r="L211" s="11"/>
      <c r="M211" s="11"/>
      <c r="P211" s="11"/>
      <c r="Q211" s="11"/>
      <c r="R211" s="11"/>
    </row>
    <row r="212">
      <c r="C212" s="15"/>
      <c r="D212" s="12"/>
      <c r="E212" s="12"/>
      <c r="G212" s="11"/>
      <c r="H212" s="9" t="s">
        <v>669</v>
      </c>
      <c r="I212" s="9">
        <v>1607000.0</v>
      </c>
      <c r="J212" s="11"/>
      <c r="K212" s="11"/>
      <c r="L212" s="11"/>
      <c r="M212" s="11"/>
      <c r="P212" s="11"/>
      <c r="Q212" s="11"/>
      <c r="R212" s="11"/>
    </row>
    <row r="213">
      <c r="C213" s="15"/>
      <c r="D213" s="12"/>
      <c r="E213" s="12"/>
      <c r="G213" s="11"/>
      <c r="H213" s="11"/>
      <c r="I213" s="9"/>
      <c r="J213" s="11"/>
      <c r="K213" s="11"/>
      <c r="L213" s="11"/>
      <c r="M213" s="11"/>
      <c r="N213" s="11"/>
      <c r="O213" s="11"/>
      <c r="P213" s="11"/>
      <c r="Q213" s="11"/>
      <c r="R213" s="11"/>
    </row>
    <row r="214">
      <c r="C214" s="15"/>
      <c r="D214" s="12"/>
      <c r="E214" s="12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</row>
    <row r="215">
      <c r="C215" s="15"/>
      <c r="D215" s="12"/>
      <c r="E215" s="12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</row>
    <row r="216">
      <c r="C216" s="15"/>
      <c r="D216" s="12"/>
      <c r="E216" s="12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</row>
    <row r="217">
      <c r="C217" s="15"/>
      <c r="D217" s="12"/>
      <c r="E217" s="12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</row>
    <row r="218">
      <c r="C218" s="15"/>
      <c r="D218" s="12"/>
      <c r="E218" s="12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</row>
    <row r="219">
      <c r="C219" s="15"/>
      <c r="D219" s="12"/>
      <c r="E219" s="12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</row>
    <row r="220">
      <c r="C220" s="15"/>
      <c r="D220" s="12"/>
      <c r="E220" s="12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</row>
    <row r="221">
      <c r="C221" s="15"/>
      <c r="D221" s="12"/>
      <c r="E221" s="12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</row>
    <row r="222">
      <c r="C222" s="15"/>
      <c r="D222" s="12"/>
      <c r="E222" s="12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</row>
    <row r="223">
      <c r="C223" s="15"/>
      <c r="D223" s="12"/>
      <c r="E223" s="12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</row>
    <row r="224">
      <c r="C224" s="15"/>
      <c r="D224" s="12"/>
      <c r="E224" s="12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</row>
    <row r="225">
      <c r="C225" s="15"/>
      <c r="D225" s="12"/>
      <c r="E225" s="12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</row>
    <row r="226">
      <c r="C226" s="15"/>
      <c r="D226" s="12"/>
      <c r="E226" s="12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</row>
    <row r="227">
      <c r="C227" s="15"/>
      <c r="D227" s="12"/>
      <c r="E227" s="12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</row>
    <row r="228">
      <c r="C228" s="15"/>
      <c r="D228" s="12"/>
      <c r="E228" s="12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</row>
    <row r="229">
      <c r="C229" s="15"/>
      <c r="D229" s="12"/>
      <c r="E229" s="12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</row>
    <row r="230">
      <c r="C230" s="15"/>
      <c r="D230" s="12"/>
      <c r="E230" s="12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</row>
    <row r="231">
      <c r="C231" s="15"/>
      <c r="D231" s="12"/>
      <c r="E231" s="12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</row>
    <row r="232">
      <c r="C232" s="15"/>
      <c r="D232" s="12"/>
      <c r="E232" s="12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</row>
    <row r="233">
      <c r="C233" s="15"/>
      <c r="D233" s="12"/>
      <c r="E233" s="12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</row>
    <row r="234">
      <c r="C234" s="15"/>
      <c r="D234" s="12"/>
      <c r="E234" s="12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</row>
    <row r="235">
      <c r="C235" s="15"/>
      <c r="D235" s="12"/>
      <c r="E235" s="12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</row>
    <row r="236">
      <c r="C236" s="15"/>
      <c r="D236" s="12"/>
      <c r="E236" s="12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</row>
    <row r="237">
      <c r="C237" s="15"/>
      <c r="D237" s="12"/>
      <c r="E237" s="12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</row>
    <row r="238">
      <c r="C238" s="15"/>
      <c r="D238" s="12"/>
      <c r="E238" s="12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</row>
    <row r="239">
      <c r="C239" s="15"/>
      <c r="D239" s="12"/>
      <c r="E239" s="12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</row>
    <row r="240">
      <c r="C240" s="15"/>
      <c r="D240" s="12"/>
      <c r="E240" s="12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</row>
    <row r="241">
      <c r="C241" s="15"/>
      <c r="D241" s="12"/>
      <c r="E241" s="12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</row>
    <row r="242">
      <c r="C242" s="15"/>
      <c r="D242" s="12"/>
      <c r="E242" s="12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</row>
    <row r="243">
      <c r="C243" s="15"/>
      <c r="D243" s="12"/>
      <c r="E243" s="12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</row>
    <row r="244">
      <c r="C244" s="15"/>
      <c r="D244" s="12"/>
      <c r="E244" s="12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</row>
    <row r="245">
      <c r="C245" s="15"/>
      <c r="D245" s="12"/>
      <c r="E245" s="12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</row>
    <row r="246">
      <c r="C246" s="15"/>
      <c r="D246" s="12"/>
      <c r="E246" s="12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</row>
    <row r="247">
      <c r="C247" s="15"/>
      <c r="D247" s="12"/>
      <c r="E247" s="12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</row>
    <row r="248">
      <c r="C248" s="15"/>
      <c r="D248" s="12"/>
      <c r="E248" s="12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</row>
    <row r="249">
      <c r="C249" s="15"/>
      <c r="D249" s="12"/>
      <c r="E249" s="12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</row>
    <row r="250">
      <c r="C250" s="15"/>
      <c r="D250" s="12"/>
      <c r="E250" s="12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</row>
    <row r="251">
      <c r="C251" s="15"/>
      <c r="D251" s="12"/>
      <c r="E251" s="12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</row>
    <row r="252">
      <c r="C252" s="15"/>
      <c r="D252" s="12"/>
      <c r="E252" s="12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</row>
    <row r="253">
      <c r="C253" s="15"/>
      <c r="D253" s="12"/>
      <c r="E253" s="12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</row>
    <row r="254">
      <c r="C254" s="15"/>
      <c r="D254" s="12"/>
      <c r="E254" s="12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</row>
    <row r="255">
      <c r="C255" s="15"/>
      <c r="D255" s="12"/>
      <c r="E255" s="12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</row>
    <row r="256">
      <c r="C256" s="15"/>
      <c r="D256" s="12"/>
      <c r="E256" s="12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</row>
    <row r="257">
      <c r="C257" s="15"/>
      <c r="D257" s="12"/>
      <c r="E257" s="12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</row>
    <row r="258">
      <c r="C258" s="15"/>
      <c r="D258" s="12"/>
      <c r="E258" s="12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</row>
    <row r="259">
      <c r="C259" s="15"/>
      <c r="D259" s="12"/>
      <c r="E259" s="12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</row>
    <row r="260">
      <c r="C260" s="15"/>
      <c r="D260" s="12"/>
      <c r="E260" s="12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</row>
    <row r="261">
      <c r="C261" s="15"/>
      <c r="D261" s="12"/>
      <c r="E261" s="12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</row>
    <row r="262">
      <c r="C262" s="15"/>
      <c r="D262" s="12"/>
      <c r="E262" s="12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</row>
    <row r="263">
      <c r="C263" s="15"/>
      <c r="D263" s="12"/>
      <c r="E263" s="12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</row>
    <row r="264">
      <c r="C264" s="15"/>
      <c r="D264" s="12"/>
      <c r="E264" s="12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</row>
    <row r="265">
      <c r="C265" s="15"/>
      <c r="D265" s="12"/>
      <c r="E265" s="12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</row>
    <row r="266">
      <c r="C266" s="15"/>
      <c r="D266" s="12"/>
      <c r="E266" s="12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</row>
    <row r="267">
      <c r="C267" s="15"/>
      <c r="D267" s="12"/>
      <c r="E267" s="12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</row>
    <row r="268">
      <c r="C268" s="15"/>
      <c r="D268" s="12"/>
      <c r="E268" s="12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</row>
    <row r="269">
      <c r="C269" s="15"/>
      <c r="D269" s="12"/>
      <c r="E269" s="12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</row>
    <row r="270">
      <c r="C270" s="15"/>
      <c r="D270" s="12"/>
      <c r="E270" s="12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</row>
    <row r="271">
      <c r="C271" s="15"/>
      <c r="D271" s="12"/>
      <c r="E271" s="12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</row>
    <row r="272">
      <c r="C272" s="15"/>
      <c r="D272" s="12"/>
      <c r="E272" s="12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</row>
    <row r="273">
      <c r="C273" s="15"/>
      <c r="D273" s="12"/>
      <c r="E273" s="12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</row>
    <row r="274">
      <c r="C274" s="15"/>
      <c r="D274" s="12"/>
      <c r="E274" s="12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</row>
    <row r="275">
      <c r="C275" s="15"/>
      <c r="D275" s="12"/>
      <c r="E275" s="12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</row>
    <row r="276">
      <c r="C276" s="15"/>
      <c r="D276" s="12"/>
      <c r="E276" s="12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</row>
    <row r="277">
      <c r="C277" s="15"/>
      <c r="D277" s="12"/>
      <c r="E277" s="12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</row>
    <row r="278">
      <c r="C278" s="15"/>
      <c r="D278" s="12"/>
      <c r="E278" s="12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</row>
    <row r="279">
      <c r="C279" s="15"/>
      <c r="D279" s="12"/>
      <c r="E279" s="12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</row>
    <row r="280">
      <c r="C280" s="15"/>
      <c r="D280" s="12"/>
      <c r="E280" s="12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</row>
    <row r="281">
      <c r="C281" s="15"/>
      <c r="D281" s="12"/>
      <c r="E281" s="12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</row>
    <row r="282">
      <c r="C282" s="15"/>
      <c r="D282" s="12"/>
      <c r="E282" s="12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</row>
    <row r="283">
      <c r="C283" s="15"/>
      <c r="D283" s="12"/>
      <c r="E283" s="12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</row>
    <row r="284">
      <c r="C284" s="15"/>
      <c r="D284" s="12"/>
      <c r="E284" s="12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</row>
    <row r="285">
      <c r="C285" s="15"/>
      <c r="D285" s="12"/>
      <c r="E285" s="12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</row>
    <row r="286">
      <c r="C286" s="15"/>
      <c r="D286" s="12"/>
      <c r="E286" s="12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</row>
    <row r="287">
      <c r="C287" s="15"/>
      <c r="D287" s="12"/>
      <c r="E287" s="12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</row>
    <row r="288">
      <c r="C288" s="15"/>
      <c r="D288" s="12"/>
      <c r="E288" s="12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</row>
    <row r="289">
      <c r="C289" s="15"/>
      <c r="D289" s="12"/>
      <c r="E289" s="12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</row>
    <row r="290">
      <c r="C290" s="15"/>
      <c r="D290" s="12"/>
      <c r="E290" s="12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</row>
    <row r="291">
      <c r="C291" s="15"/>
      <c r="D291" s="12"/>
      <c r="E291" s="12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</row>
    <row r="292">
      <c r="C292" s="15"/>
      <c r="D292" s="12"/>
      <c r="E292" s="12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</row>
    <row r="293">
      <c r="C293" s="15"/>
      <c r="D293" s="12"/>
      <c r="E293" s="12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</row>
    <row r="294">
      <c r="C294" s="15"/>
      <c r="D294" s="12"/>
      <c r="E294" s="12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</row>
    <row r="295">
      <c r="C295" s="15"/>
      <c r="D295" s="12"/>
      <c r="E295" s="12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</row>
    <row r="296">
      <c r="C296" s="15"/>
      <c r="D296" s="12"/>
      <c r="E296" s="12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</row>
    <row r="297">
      <c r="C297" s="15"/>
      <c r="D297" s="12"/>
      <c r="E297" s="12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</row>
    <row r="298">
      <c r="C298" s="15"/>
      <c r="D298" s="12"/>
      <c r="E298" s="12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</row>
    <row r="299">
      <c r="C299" s="15"/>
      <c r="D299" s="12"/>
      <c r="E299" s="12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</row>
    <row r="300">
      <c r="C300" s="15"/>
      <c r="D300" s="12"/>
      <c r="E300" s="12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</row>
    <row r="301">
      <c r="C301" s="15"/>
      <c r="D301" s="12"/>
      <c r="E301" s="12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</row>
    <row r="302">
      <c r="C302" s="15"/>
      <c r="D302" s="12"/>
      <c r="E302" s="12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</row>
    <row r="303">
      <c r="C303" s="15"/>
      <c r="D303" s="12"/>
      <c r="E303" s="12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</row>
    <row r="304">
      <c r="C304" s="15"/>
      <c r="D304" s="12"/>
      <c r="E304" s="12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</row>
    <row r="305">
      <c r="C305" s="15"/>
      <c r="D305" s="12"/>
      <c r="E305" s="12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</row>
    <row r="306">
      <c r="C306" s="15"/>
      <c r="D306" s="12"/>
      <c r="E306" s="12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</row>
    <row r="307">
      <c r="C307" s="15"/>
      <c r="D307" s="12"/>
      <c r="E307" s="12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</row>
    <row r="308">
      <c r="C308" s="15"/>
      <c r="D308" s="12"/>
      <c r="E308" s="12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</row>
    <row r="309">
      <c r="C309" s="15"/>
      <c r="D309" s="12"/>
      <c r="E309" s="12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</row>
    <row r="310">
      <c r="C310" s="15"/>
      <c r="D310" s="12"/>
      <c r="E310" s="12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</row>
    <row r="311">
      <c r="C311" s="15"/>
      <c r="D311" s="12"/>
      <c r="E311" s="12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</row>
    <row r="312">
      <c r="C312" s="15"/>
      <c r="D312" s="12"/>
      <c r="E312" s="12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</row>
    <row r="313">
      <c r="C313" s="15"/>
      <c r="D313" s="12"/>
      <c r="E313" s="12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</row>
    <row r="314">
      <c r="C314" s="15"/>
      <c r="D314" s="12"/>
      <c r="E314" s="12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</row>
    <row r="315">
      <c r="C315" s="15"/>
      <c r="D315" s="12"/>
      <c r="E315" s="12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</row>
    <row r="316">
      <c r="C316" s="15"/>
      <c r="D316" s="12"/>
      <c r="E316" s="12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</row>
    <row r="317">
      <c r="C317" s="15"/>
      <c r="D317" s="12"/>
      <c r="E317" s="12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</row>
    <row r="318">
      <c r="C318" s="15"/>
      <c r="D318" s="12"/>
      <c r="E318" s="12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</row>
    <row r="319">
      <c r="C319" s="15"/>
      <c r="D319" s="12"/>
      <c r="E319" s="12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</row>
    <row r="320">
      <c r="C320" s="15"/>
      <c r="D320" s="12"/>
      <c r="E320" s="12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</row>
    <row r="321">
      <c r="C321" s="15"/>
      <c r="D321" s="12"/>
      <c r="E321" s="12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</row>
    <row r="322">
      <c r="C322" s="15"/>
      <c r="D322" s="12"/>
      <c r="E322" s="12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</row>
    <row r="323">
      <c r="C323" s="15"/>
      <c r="D323" s="12"/>
      <c r="E323" s="12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</row>
    <row r="324">
      <c r="C324" s="15"/>
      <c r="D324" s="12"/>
      <c r="E324" s="12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</row>
    <row r="325">
      <c r="C325" s="15"/>
      <c r="D325" s="12"/>
      <c r="E325" s="12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</row>
    <row r="326">
      <c r="C326" s="15"/>
      <c r="D326" s="12"/>
      <c r="E326" s="12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</row>
    <row r="327">
      <c r="C327" s="15"/>
      <c r="D327" s="12"/>
      <c r="E327" s="12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</row>
    <row r="328">
      <c r="C328" s="15"/>
      <c r="D328" s="12"/>
      <c r="E328" s="12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</row>
    <row r="329">
      <c r="C329" s="15"/>
      <c r="D329" s="12"/>
      <c r="E329" s="12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</row>
    <row r="330">
      <c r="C330" s="15"/>
      <c r="D330" s="12"/>
      <c r="E330" s="12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</row>
    <row r="331">
      <c r="C331" s="15"/>
      <c r="D331" s="12"/>
      <c r="E331" s="12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</row>
    <row r="332">
      <c r="C332" s="15"/>
      <c r="D332" s="12"/>
      <c r="E332" s="12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</row>
    <row r="333">
      <c r="C333" s="15"/>
      <c r="D333" s="12"/>
      <c r="E333" s="12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</row>
    <row r="334">
      <c r="C334" s="15"/>
      <c r="D334" s="12"/>
      <c r="E334" s="12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</row>
    <row r="335">
      <c r="C335" s="15"/>
      <c r="D335" s="12"/>
      <c r="E335" s="12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</row>
    <row r="336">
      <c r="C336" s="15"/>
      <c r="D336" s="12"/>
      <c r="E336" s="12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</row>
    <row r="337">
      <c r="C337" s="15"/>
      <c r="D337" s="12"/>
      <c r="E337" s="12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</row>
    <row r="338">
      <c r="C338" s="15"/>
      <c r="D338" s="12"/>
      <c r="E338" s="12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</row>
    <row r="339">
      <c r="C339" s="15"/>
      <c r="D339" s="12"/>
      <c r="E339" s="12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</row>
    <row r="340">
      <c r="C340" s="15"/>
      <c r="D340" s="12"/>
      <c r="E340" s="12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</row>
    <row r="341">
      <c r="C341" s="15"/>
      <c r="D341" s="12"/>
      <c r="E341" s="12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</row>
    <row r="342">
      <c r="C342" s="15"/>
      <c r="D342" s="12"/>
      <c r="E342" s="12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</row>
    <row r="343">
      <c r="C343" s="15"/>
      <c r="D343" s="12"/>
      <c r="E343" s="12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</row>
    <row r="344">
      <c r="C344" s="15"/>
      <c r="D344" s="12"/>
      <c r="E344" s="12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</row>
    <row r="345">
      <c r="C345" s="15"/>
      <c r="D345" s="12"/>
      <c r="E345" s="12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</row>
    <row r="346">
      <c r="C346" s="15"/>
      <c r="D346" s="12"/>
      <c r="E346" s="12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</row>
    <row r="347">
      <c r="C347" s="15"/>
      <c r="D347" s="12"/>
      <c r="E347" s="12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</row>
    <row r="348">
      <c r="C348" s="15"/>
      <c r="D348" s="12"/>
      <c r="E348" s="12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</row>
    <row r="349">
      <c r="C349" s="15"/>
      <c r="D349" s="12"/>
      <c r="E349" s="12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</row>
    <row r="350">
      <c r="C350" s="15"/>
      <c r="D350" s="12"/>
      <c r="E350" s="12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</row>
    <row r="351">
      <c r="C351" s="15"/>
      <c r="D351" s="12"/>
      <c r="E351" s="12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</row>
    <row r="352">
      <c r="C352" s="15"/>
      <c r="D352" s="12"/>
      <c r="E352" s="12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</row>
    <row r="353">
      <c r="C353" s="15"/>
      <c r="D353" s="12"/>
      <c r="E353" s="12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</row>
    <row r="354">
      <c r="C354" s="15"/>
      <c r="D354" s="12"/>
      <c r="E354" s="12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</row>
    <row r="355">
      <c r="C355" s="15"/>
      <c r="D355" s="12"/>
      <c r="E355" s="12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</row>
    <row r="356">
      <c r="C356" s="15"/>
      <c r="D356" s="12"/>
      <c r="E356" s="12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</row>
    <row r="357">
      <c r="C357" s="15"/>
      <c r="D357" s="12"/>
      <c r="E357" s="12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</row>
    <row r="358">
      <c r="C358" s="15"/>
      <c r="D358" s="12"/>
      <c r="E358" s="12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</row>
    <row r="359">
      <c r="C359" s="15"/>
      <c r="D359" s="12"/>
      <c r="E359" s="12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</row>
    <row r="360">
      <c r="C360" s="15"/>
      <c r="D360" s="12"/>
      <c r="E360" s="12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</row>
    <row r="361">
      <c r="C361" s="15"/>
      <c r="D361" s="12"/>
      <c r="E361" s="12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</row>
    <row r="362">
      <c r="C362" s="15"/>
      <c r="D362" s="12"/>
      <c r="E362" s="12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</row>
    <row r="363">
      <c r="C363" s="15"/>
      <c r="D363" s="12"/>
      <c r="E363" s="12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</row>
    <row r="364">
      <c r="C364" s="15"/>
      <c r="D364" s="12"/>
      <c r="E364" s="12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</row>
    <row r="365">
      <c r="C365" s="15"/>
      <c r="D365" s="12"/>
      <c r="E365" s="12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</row>
    <row r="366">
      <c r="C366" s="15"/>
      <c r="D366" s="12"/>
      <c r="E366" s="12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</row>
    <row r="367">
      <c r="C367" s="15"/>
      <c r="D367" s="12"/>
      <c r="E367" s="12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</row>
    <row r="368">
      <c r="C368" s="15"/>
      <c r="D368" s="12"/>
      <c r="E368" s="12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</row>
    <row r="369">
      <c r="C369" s="15"/>
      <c r="D369" s="12"/>
      <c r="E369" s="12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</row>
    <row r="370">
      <c r="C370" s="15"/>
      <c r="D370" s="12"/>
      <c r="E370" s="12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</row>
    <row r="371">
      <c r="C371" s="15"/>
      <c r="D371" s="12"/>
      <c r="E371" s="12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</row>
    <row r="372">
      <c r="C372" s="15"/>
      <c r="D372" s="12"/>
      <c r="E372" s="12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</row>
    <row r="373">
      <c r="C373" s="15"/>
      <c r="D373" s="12"/>
      <c r="E373" s="12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</row>
    <row r="374">
      <c r="C374" s="15"/>
      <c r="D374" s="12"/>
      <c r="E374" s="12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</row>
    <row r="375">
      <c r="C375" s="15"/>
      <c r="D375" s="12"/>
      <c r="E375" s="12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</row>
    <row r="376">
      <c r="C376" s="15"/>
      <c r="D376" s="12"/>
      <c r="E376" s="12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</row>
    <row r="377">
      <c r="C377" s="15"/>
      <c r="D377" s="12"/>
      <c r="E377" s="12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</row>
    <row r="378">
      <c r="C378" s="15"/>
      <c r="D378" s="12"/>
      <c r="E378" s="12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</row>
    <row r="379">
      <c r="C379" s="15"/>
      <c r="D379" s="12"/>
      <c r="E379" s="12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</row>
    <row r="380">
      <c r="C380" s="15"/>
      <c r="D380" s="12"/>
      <c r="E380" s="12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</row>
    <row r="381">
      <c r="C381" s="15"/>
      <c r="D381" s="12"/>
      <c r="E381" s="12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</row>
    <row r="382">
      <c r="C382" s="15"/>
      <c r="D382" s="12"/>
      <c r="E382" s="12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</row>
    <row r="383">
      <c r="C383" s="15"/>
      <c r="D383" s="12"/>
      <c r="E383" s="12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</row>
    <row r="384">
      <c r="C384" s="15"/>
      <c r="D384" s="12"/>
      <c r="E384" s="12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</row>
    <row r="385">
      <c r="C385" s="15"/>
      <c r="D385" s="12"/>
      <c r="E385" s="12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</row>
    <row r="386">
      <c r="C386" s="15"/>
      <c r="D386" s="12"/>
      <c r="E386" s="12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</row>
    <row r="387">
      <c r="C387" s="15"/>
      <c r="D387" s="12"/>
      <c r="E387" s="12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</row>
    <row r="388">
      <c r="C388" s="15"/>
      <c r="D388" s="12"/>
      <c r="E388" s="12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</row>
    <row r="389">
      <c r="C389" s="15"/>
      <c r="D389" s="12"/>
      <c r="E389" s="12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</row>
    <row r="390">
      <c r="C390" s="15"/>
      <c r="D390" s="12"/>
      <c r="E390" s="12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</row>
    <row r="391">
      <c r="C391" s="15"/>
      <c r="D391" s="12"/>
      <c r="E391" s="12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</row>
    <row r="392">
      <c r="C392" s="15"/>
      <c r="D392" s="12"/>
      <c r="E392" s="12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</row>
    <row r="393">
      <c r="C393" s="15"/>
      <c r="D393" s="12"/>
      <c r="E393" s="12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</row>
    <row r="394">
      <c r="C394" s="15"/>
      <c r="D394" s="12"/>
      <c r="E394" s="12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</row>
    <row r="395">
      <c r="C395" s="15"/>
      <c r="D395" s="12"/>
      <c r="E395" s="12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</row>
    <row r="396">
      <c r="C396" s="15"/>
      <c r="D396" s="12"/>
      <c r="E396" s="12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</row>
    <row r="397">
      <c r="C397" s="15"/>
      <c r="D397" s="12"/>
      <c r="E397" s="12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</row>
    <row r="398">
      <c r="C398" s="15"/>
      <c r="D398" s="12"/>
      <c r="E398" s="12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</row>
    <row r="399">
      <c r="C399" s="15"/>
      <c r="D399" s="12"/>
      <c r="E399" s="12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</row>
    <row r="400">
      <c r="C400" s="15"/>
      <c r="D400" s="12"/>
      <c r="E400" s="12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</row>
    <row r="401">
      <c r="C401" s="15"/>
      <c r="D401" s="12"/>
      <c r="E401" s="12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</row>
    <row r="402">
      <c r="C402" s="15"/>
      <c r="D402" s="12"/>
      <c r="E402" s="12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</row>
    <row r="403">
      <c r="C403" s="15"/>
      <c r="D403" s="12"/>
      <c r="E403" s="12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</row>
    <row r="404">
      <c r="C404" s="15"/>
      <c r="D404" s="12"/>
      <c r="E404" s="12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</row>
    <row r="405">
      <c r="C405" s="15"/>
      <c r="D405" s="12"/>
      <c r="E405" s="12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</row>
    <row r="406">
      <c r="C406" s="15"/>
      <c r="D406" s="12"/>
      <c r="E406" s="12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</row>
    <row r="407">
      <c r="C407" s="15"/>
      <c r="D407" s="12"/>
      <c r="E407" s="12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</row>
    <row r="408">
      <c r="C408" s="15"/>
      <c r="D408" s="12"/>
      <c r="E408" s="12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</row>
    <row r="409">
      <c r="C409" s="15"/>
      <c r="D409" s="12"/>
      <c r="E409" s="12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</row>
    <row r="410">
      <c r="C410" s="15"/>
      <c r="D410" s="12"/>
      <c r="E410" s="12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</row>
    <row r="411">
      <c r="C411" s="15"/>
      <c r="D411" s="12"/>
      <c r="E411" s="12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</row>
    <row r="412">
      <c r="C412" s="15"/>
      <c r="D412" s="12"/>
      <c r="E412" s="12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</row>
    <row r="413">
      <c r="C413" s="15"/>
      <c r="D413" s="12"/>
      <c r="E413" s="12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</row>
    <row r="414">
      <c r="C414" s="15"/>
      <c r="D414" s="12"/>
      <c r="E414" s="12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</row>
    <row r="415">
      <c r="C415" s="15"/>
      <c r="D415" s="12"/>
      <c r="E415" s="12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</row>
    <row r="416">
      <c r="C416" s="15"/>
      <c r="D416" s="12"/>
      <c r="E416" s="12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</row>
    <row r="417">
      <c r="C417" s="15"/>
      <c r="D417" s="12"/>
      <c r="E417" s="12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</row>
    <row r="418">
      <c r="C418" s="15"/>
      <c r="D418" s="12"/>
      <c r="E418" s="12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</row>
    <row r="419">
      <c r="C419" s="15"/>
      <c r="D419" s="12"/>
      <c r="E419" s="12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</row>
    <row r="420">
      <c r="C420" s="15"/>
      <c r="D420" s="12"/>
      <c r="E420" s="12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</row>
    <row r="421">
      <c r="C421" s="15"/>
      <c r="D421" s="12"/>
      <c r="E421" s="12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</row>
    <row r="422">
      <c r="C422" s="15"/>
      <c r="D422" s="12"/>
      <c r="E422" s="12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</row>
    <row r="423">
      <c r="C423" s="15"/>
      <c r="D423" s="12"/>
      <c r="E423" s="12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</row>
    <row r="424">
      <c r="C424" s="15"/>
      <c r="D424" s="12"/>
      <c r="E424" s="12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</row>
    <row r="425">
      <c r="C425" s="15"/>
      <c r="D425" s="12"/>
      <c r="E425" s="12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</row>
    <row r="426">
      <c r="C426" s="15"/>
      <c r="D426" s="12"/>
      <c r="E426" s="12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</row>
    <row r="427">
      <c r="C427" s="15"/>
      <c r="D427" s="12"/>
      <c r="E427" s="12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</row>
    <row r="428">
      <c r="C428" s="15"/>
      <c r="D428" s="12"/>
      <c r="E428" s="12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</row>
    <row r="429">
      <c r="C429" s="15"/>
      <c r="D429" s="12"/>
      <c r="E429" s="12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</row>
    <row r="430">
      <c r="C430" s="15"/>
      <c r="D430" s="12"/>
      <c r="E430" s="12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</row>
    <row r="431">
      <c r="C431" s="15"/>
      <c r="D431" s="12"/>
      <c r="E431" s="12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</row>
    <row r="432">
      <c r="C432" s="15"/>
      <c r="D432" s="12"/>
      <c r="E432" s="12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</row>
    <row r="433">
      <c r="C433" s="15"/>
      <c r="D433" s="12"/>
      <c r="E433" s="12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</row>
    <row r="434">
      <c r="C434" s="15"/>
      <c r="D434" s="12"/>
      <c r="E434" s="12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</row>
    <row r="435">
      <c r="C435" s="15"/>
      <c r="D435" s="12"/>
      <c r="E435" s="12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</row>
    <row r="436">
      <c r="C436" s="15"/>
      <c r="D436" s="12"/>
      <c r="E436" s="12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</row>
    <row r="437">
      <c r="C437" s="15"/>
      <c r="D437" s="12"/>
      <c r="E437" s="12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</row>
    <row r="438">
      <c r="C438" s="15"/>
      <c r="D438" s="12"/>
      <c r="E438" s="12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</row>
    <row r="439">
      <c r="C439" s="15"/>
      <c r="D439" s="12"/>
      <c r="E439" s="12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</row>
    <row r="440">
      <c r="C440" s="15"/>
      <c r="D440" s="12"/>
      <c r="E440" s="12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</row>
    <row r="441">
      <c r="C441" s="15"/>
      <c r="D441" s="12"/>
      <c r="E441" s="12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</row>
    <row r="442">
      <c r="C442" s="15"/>
      <c r="D442" s="12"/>
      <c r="E442" s="12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</row>
    <row r="443">
      <c r="C443" s="15"/>
      <c r="D443" s="12"/>
      <c r="E443" s="12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</row>
    <row r="444">
      <c r="C444" s="15"/>
      <c r="D444" s="12"/>
      <c r="E444" s="12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</row>
    <row r="445">
      <c r="C445" s="15"/>
      <c r="D445" s="12"/>
      <c r="E445" s="12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</row>
    <row r="446">
      <c r="C446" s="15"/>
      <c r="D446" s="12"/>
      <c r="E446" s="12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</row>
    <row r="447">
      <c r="C447" s="15"/>
      <c r="D447" s="12"/>
      <c r="E447" s="12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</row>
    <row r="448">
      <c r="C448" s="15"/>
      <c r="D448" s="12"/>
      <c r="E448" s="12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</row>
    <row r="449">
      <c r="C449" s="15"/>
      <c r="D449" s="12"/>
      <c r="E449" s="12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</row>
    <row r="450">
      <c r="C450" s="15"/>
      <c r="D450" s="12"/>
      <c r="E450" s="12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</row>
    <row r="451">
      <c r="C451" s="15"/>
      <c r="D451" s="12"/>
      <c r="E451" s="12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</row>
    <row r="452">
      <c r="C452" s="15"/>
      <c r="D452" s="12"/>
      <c r="E452" s="12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</row>
    <row r="453">
      <c r="C453" s="15"/>
      <c r="D453" s="12"/>
      <c r="E453" s="12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</row>
    <row r="454">
      <c r="C454" s="15"/>
      <c r="D454" s="12"/>
      <c r="E454" s="12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</row>
    <row r="455">
      <c r="C455" s="15"/>
      <c r="D455" s="12"/>
      <c r="E455" s="12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</row>
    <row r="456">
      <c r="C456" s="15"/>
      <c r="D456" s="12"/>
      <c r="E456" s="12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</row>
    <row r="457">
      <c r="C457" s="15"/>
      <c r="D457" s="12"/>
      <c r="E457" s="12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</row>
    <row r="458">
      <c r="C458" s="15"/>
      <c r="D458" s="12"/>
      <c r="E458" s="12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</row>
    <row r="459">
      <c r="C459" s="15"/>
      <c r="D459" s="12"/>
      <c r="E459" s="12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</row>
    <row r="460">
      <c r="C460" s="15"/>
      <c r="D460" s="12"/>
      <c r="E460" s="12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</row>
    <row r="461">
      <c r="C461" s="15"/>
      <c r="D461" s="12"/>
      <c r="E461" s="12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</row>
    <row r="462">
      <c r="C462" s="15"/>
      <c r="D462" s="12"/>
      <c r="E462" s="12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</row>
    <row r="463">
      <c r="C463" s="15"/>
      <c r="D463" s="12"/>
      <c r="E463" s="12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</row>
    <row r="464">
      <c r="C464" s="15"/>
      <c r="D464" s="12"/>
      <c r="E464" s="12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</row>
    <row r="465">
      <c r="C465" s="15"/>
      <c r="D465" s="12"/>
      <c r="E465" s="12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</row>
    <row r="466">
      <c r="C466" s="15"/>
      <c r="D466" s="12"/>
      <c r="E466" s="12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</row>
    <row r="467">
      <c r="C467" s="15"/>
      <c r="D467" s="12"/>
      <c r="E467" s="12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</row>
    <row r="468">
      <c r="C468" s="15"/>
      <c r="D468" s="12"/>
      <c r="E468" s="12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</row>
    <row r="469">
      <c r="C469" s="15"/>
      <c r="D469" s="12"/>
      <c r="E469" s="12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</row>
    <row r="470">
      <c r="C470" s="15"/>
      <c r="D470" s="12"/>
      <c r="E470" s="12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</row>
    <row r="471">
      <c r="C471" s="15"/>
      <c r="D471" s="12"/>
      <c r="E471" s="12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</row>
    <row r="472">
      <c r="C472" s="15"/>
      <c r="D472" s="12"/>
      <c r="E472" s="12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</row>
    <row r="473">
      <c r="C473" s="15"/>
      <c r="D473" s="12"/>
      <c r="E473" s="12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</row>
    <row r="474">
      <c r="C474" s="15"/>
      <c r="D474" s="12"/>
      <c r="E474" s="12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</row>
    <row r="475">
      <c r="C475" s="15"/>
      <c r="D475" s="12"/>
      <c r="E475" s="12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</row>
    <row r="476">
      <c r="C476" s="15"/>
      <c r="D476" s="12"/>
      <c r="E476" s="12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</row>
    <row r="477">
      <c r="C477" s="15"/>
      <c r="D477" s="12"/>
      <c r="E477" s="12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</row>
    <row r="478">
      <c r="C478" s="15"/>
      <c r="D478" s="12"/>
      <c r="E478" s="12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</row>
    <row r="479">
      <c r="C479" s="15"/>
      <c r="D479" s="12"/>
      <c r="E479" s="12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</row>
    <row r="480">
      <c r="C480" s="15"/>
      <c r="D480" s="12"/>
      <c r="E480" s="12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</row>
    <row r="481">
      <c r="C481" s="15"/>
      <c r="D481" s="12"/>
      <c r="E481" s="12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</row>
    <row r="482">
      <c r="C482" s="15"/>
      <c r="D482" s="12"/>
      <c r="E482" s="12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</row>
    <row r="483">
      <c r="C483" s="15"/>
      <c r="D483" s="12"/>
      <c r="E483" s="12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</row>
    <row r="484">
      <c r="C484" s="15"/>
      <c r="D484" s="12"/>
      <c r="E484" s="12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</row>
    <row r="485">
      <c r="C485" s="15"/>
      <c r="D485" s="12"/>
      <c r="E485" s="12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</row>
    <row r="486">
      <c r="C486" s="15"/>
      <c r="D486" s="12"/>
      <c r="E486" s="12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</row>
    <row r="487">
      <c r="C487" s="15"/>
      <c r="D487" s="12"/>
      <c r="E487" s="12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</row>
    <row r="488">
      <c r="C488" s="15"/>
      <c r="D488" s="12"/>
      <c r="E488" s="12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</row>
    <row r="489">
      <c r="C489" s="15"/>
      <c r="D489" s="12"/>
      <c r="E489" s="12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</row>
    <row r="490">
      <c r="C490" s="15"/>
      <c r="D490" s="12"/>
      <c r="E490" s="12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</row>
    <row r="491">
      <c r="C491" s="15"/>
      <c r="D491" s="12"/>
      <c r="E491" s="12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</row>
    <row r="492">
      <c r="C492" s="15"/>
      <c r="D492" s="12"/>
      <c r="E492" s="12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</row>
    <row r="493">
      <c r="C493" s="15"/>
      <c r="D493" s="12"/>
      <c r="E493" s="12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</row>
    <row r="494">
      <c r="C494" s="15"/>
      <c r="D494" s="12"/>
      <c r="E494" s="12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</row>
    <row r="495">
      <c r="C495" s="15"/>
      <c r="D495" s="12"/>
      <c r="E495" s="12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</row>
    <row r="496">
      <c r="C496" s="15"/>
      <c r="D496" s="12"/>
      <c r="E496" s="12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</row>
    <row r="497">
      <c r="C497" s="15"/>
      <c r="D497" s="12"/>
      <c r="E497" s="12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</row>
    <row r="498">
      <c r="C498" s="15"/>
      <c r="D498" s="12"/>
      <c r="E498" s="12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</row>
    <row r="499">
      <c r="C499" s="15"/>
      <c r="D499" s="12"/>
      <c r="E499" s="12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</row>
    <row r="500">
      <c r="C500" s="15"/>
      <c r="D500" s="12"/>
      <c r="E500" s="12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</row>
    <row r="501">
      <c r="C501" s="15"/>
      <c r="D501" s="12"/>
      <c r="E501" s="12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</row>
    <row r="502">
      <c r="C502" s="15"/>
      <c r="D502" s="12"/>
      <c r="E502" s="12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</row>
    <row r="503">
      <c r="C503" s="15"/>
      <c r="D503" s="12"/>
      <c r="E503" s="12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</row>
    <row r="504">
      <c r="C504" s="15"/>
      <c r="D504" s="12"/>
      <c r="E504" s="12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</row>
    <row r="505">
      <c r="C505" s="15"/>
      <c r="D505" s="12"/>
      <c r="E505" s="12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</row>
    <row r="506">
      <c r="C506" s="15"/>
      <c r="D506" s="12"/>
      <c r="E506" s="12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</row>
    <row r="507">
      <c r="C507" s="15"/>
      <c r="D507" s="12"/>
      <c r="E507" s="12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</row>
    <row r="508">
      <c r="C508" s="15"/>
      <c r="D508" s="12"/>
      <c r="E508" s="12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</row>
    <row r="509">
      <c r="C509" s="15"/>
      <c r="D509" s="12"/>
      <c r="E509" s="12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</row>
    <row r="510">
      <c r="C510" s="15"/>
      <c r="D510" s="12"/>
      <c r="E510" s="12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</row>
    <row r="511">
      <c r="C511" s="15"/>
      <c r="D511" s="12"/>
      <c r="E511" s="12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</row>
    <row r="512">
      <c r="C512" s="15"/>
      <c r="D512" s="12"/>
      <c r="E512" s="12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</row>
    <row r="513">
      <c r="C513" s="15"/>
      <c r="D513" s="12"/>
      <c r="E513" s="12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</row>
    <row r="514">
      <c r="C514" s="15"/>
      <c r="D514" s="12"/>
      <c r="E514" s="12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</row>
    <row r="515">
      <c r="C515" s="15"/>
      <c r="D515" s="12"/>
      <c r="E515" s="12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</row>
    <row r="516">
      <c r="C516" s="15"/>
      <c r="D516" s="12"/>
      <c r="E516" s="12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</row>
    <row r="517">
      <c r="C517" s="15"/>
      <c r="D517" s="12"/>
      <c r="E517" s="12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</row>
    <row r="518">
      <c r="C518" s="15"/>
      <c r="D518" s="12"/>
      <c r="E518" s="12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</row>
    <row r="519">
      <c r="C519" s="15"/>
      <c r="D519" s="12"/>
      <c r="E519" s="12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</row>
    <row r="520">
      <c r="C520" s="15"/>
      <c r="D520" s="12"/>
      <c r="E520" s="12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</row>
    <row r="521">
      <c r="C521" s="15"/>
      <c r="D521" s="12"/>
      <c r="E521" s="12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</row>
    <row r="522">
      <c r="C522" s="15"/>
      <c r="D522" s="12"/>
      <c r="E522" s="12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</row>
    <row r="523">
      <c r="C523" s="15"/>
      <c r="D523" s="12"/>
      <c r="E523" s="12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</row>
    <row r="524">
      <c r="C524" s="15"/>
      <c r="D524" s="12"/>
      <c r="E524" s="12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</row>
    <row r="525">
      <c r="C525" s="15"/>
      <c r="D525" s="12"/>
      <c r="E525" s="12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</row>
    <row r="526">
      <c r="C526" s="15"/>
      <c r="D526" s="12"/>
      <c r="E526" s="12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</row>
    <row r="527">
      <c r="C527" s="15"/>
      <c r="D527" s="12"/>
      <c r="E527" s="12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</row>
    <row r="528">
      <c r="C528" s="15"/>
      <c r="D528" s="12"/>
      <c r="E528" s="12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</row>
    <row r="529">
      <c r="C529" s="15"/>
      <c r="D529" s="12"/>
      <c r="E529" s="12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</row>
    <row r="530">
      <c r="C530" s="15"/>
      <c r="D530" s="12"/>
      <c r="E530" s="12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</row>
    <row r="531">
      <c r="C531" s="15"/>
      <c r="D531" s="12"/>
      <c r="E531" s="12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</row>
    <row r="532">
      <c r="C532" s="15"/>
      <c r="D532" s="12"/>
      <c r="E532" s="12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</row>
    <row r="533">
      <c r="C533" s="15"/>
      <c r="D533" s="12"/>
      <c r="E533" s="12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</row>
    <row r="534">
      <c r="C534" s="15"/>
      <c r="D534" s="12"/>
      <c r="E534" s="12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</row>
    <row r="535">
      <c r="C535" s="15"/>
      <c r="D535" s="12"/>
      <c r="E535" s="12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</row>
    <row r="536">
      <c r="C536" s="15"/>
      <c r="D536" s="12"/>
      <c r="E536" s="12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</row>
    <row r="537">
      <c r="C537" s="15"/>
      <c r="D537" s="12"/>
      <c r="E537" s="12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</row>
    <row r="538">
      <c r="C538" s="15"/>
      <c r="D538" s="12"/>
      <c r="E538" s="12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</row>
    <row r="539">
      <c r="C539" s="15"/>
      <c r="D539" s="12"/>
      <c r="E539" s="12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</row>
    <row r="540">
      <c r="C540" s="15"/>
      <c r="D540" s="12"/>
      <c r="E540" s="12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</row>
    <row r="541">
      <c r="C541" s="15"/>
      <c r="D541" s="12"/>
      <c r="E541" s="12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</row>
    <row r="542">
      <c r="C542" s="15"/>
      <c r="D542" s="12"/>
      <c r="E542" s="12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</row>
    <row r="543">
      <c r="C543" s="15"/>
      <c r="D543" s="12"/>
      <c r="E543" s="12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</row>
    <row r="544">
      <c r="C544" s="15"/>
      <c r="D544" s="12"/>
      <c r="E544" s="12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</row>
    <row r="545">
      <c r="C545" s="15"/>
      <c r="D545" s="12"/>
      <c r="E545" s="12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</row>
    <row r="546">
      <c r="C546" s="15"/>
      <c r="D546" s="12"/>
      <c r="E546" s="12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</row>
    <row r="547">
      <c r="C547" s="15"/>
      <c r="D547" s="12"/>
      <c r="E547" s="12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</row>
    <row r="548">
      <c r="C548" s="15"/>
      <c r="D548" s="12"/>
      <c r="E548" s="12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</row>
    <row r="549">
      <c r="C549" s="15"/>
      <c r="D549" s="12"/>
      <c r="E549" s="12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</row>
    <row r="550">
      <c r="C550" s="15"/>
      <c r="D550" s="12"/>
      <c r="E550" s="12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</row>
    <row r="551">
      <c r="C551" s="15"/>
      <c r="D551" s="12"/>
      <c r="E551" s="12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</row>
    <row r="552">
      <c r="C552" s="15"/>
      <c r="D552" s="12"/>
      <c r="E552" s="12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</row>
    <row r="553">
      <c r="C553" s="15"/>
      <c r="D553" s="12"/>
      <c r="E553" s="12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</row>
    <row r="554">
      <c r="C554" s="15"/>
      <c r="D554" s="12"/>
      <c r="E554" s="12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</row>
    <row r="555">
      <c r="C555" s="15"/>
      <c r="D555" s="12"/>
      <c r="E555" s="12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</row>
    <row r="556">
      <c r="C556" s="15"/>
      <c r="D556" s="12"/>
      <c r="E556" s="12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</row>
    <row r="557">
      <c r="C557" s="15"/>
      <c r="D557" s="12"/>
      <c r="E557" s="12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</row>
    <row r="558">
      <c r="C558" s="15"/>
      <c r="D558" s="12"/>
      <c r="E558" s="12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</row>
    <row r="559">
      <c r="C559" s="15"/>
      <c r="D559" s="12"/>
      <c r="E559" s="12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</row>
    <row r="560">
      <c r="C560" s="15"/>
      <c r="D560" s="12"/>
      <c r="E560" s="12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</row>
    <row r="561">
      <c r="C561" s="15"/>
      <c r="D561" s="12"/>
      <c r="E561" s="12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</row>
    <row r="562">
      <c r="C562" s="15"/>
      <c r="D562" s="12"/>
      <c r="E562" s="12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</row>
    <row r="563">
      <c r="C563" s="15"/>
      <c r="D563" s="12"/>
      <c r="E563" s="12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</row>
    <row r="564">
      <c r="C564" s="15"/>
      <c r="D564" s="12"/>
      <c r="E564" s="12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</row>
    <row r="565">
      <c r="C565" s="15"/>
      <c r="D565" s="12"/>
      <c r="E565" s="12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</row>
    <row r="566">
      <c r="C566" s="15"/>
      <c r="D566" s="12"/>
      <c r="E566" s="12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</row>
    <row r="567">
      <c r="C567" s="15"/>
      <c r="D567" s="12"/>
      <c r="E567" s="12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</row>
    <row r="568">
      <c r="C568" s="15"/>
      <c r="D568" s="12"/>
      <c r="E568" s="12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</row>
    <row r="569">
      <c r="C569" s="15"/>
      <c r="D569" s="12"/>
      <c r="E569" s="12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</row>
    <row r="570">
      <c r="C570" s="15"/>
      <c r="D570" s="12"/>
      <c r="E570" s="12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</row>
    <row r="571">
      <c r="C571" s="15"/>
      <c r="D571" s="12"/>
      <c r="E571" s="12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</row>
    <row r="572">
      <c r="C572" s="15"/>
      <c r="D572" s="12"/>
      <c r="E572" s="12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</row>
    <row r="573">
      <c r="C573" s="15"/>
      <c r="D573" s="12"/>
      <c r="E573" s="12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</row>
    <row r="574">
      <c r="C574" s="15"/>
      <c r="D574" s="12"/>
      <c r="E574" s="12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</row>
    <row r="575">
      <c r="C575" s="15"/>
      <c r="D575" s="12"/>
      <c r="E575" s="12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</row>
    <row r="576">
      <c r="C576" s="15"/>
      <c r="D576" s="12"/>
      <c r="E576" s="12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</row>
    <row r="577">
      <c r="C577" s="15"/>
      <c r="D577" s="12"/>
      <c r="E577" s="12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</row>
    <row r="578">
      <c r="C578" s="15"/>
      <c r="D578" s="12"/>
      <c r="E578" s="12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</row>
    <row r="579">
      <c r="C579" s="15"/>
      <c r="D579" s="12"/>
      <c r="E579" s="12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</row>
    <row r="580">
      <c r="C580" s="15"/>
      <c r="D580" s="12"/>
      <c r="E580" s="12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</row>
    <row r="581">
      <c r="C581" s="15"/>
      <c r="D581" s="12"/>
      <c r="E581" s="12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</row>
    <row r="582">
      <c r="C582" s="15"/>
      <c r="D582" s="12"/>
      <c r="E582" s="12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</row>
    <row r="583">
      <c r="C583" s="15"/>
      <c r="D583" s="12"/>
      <c r="E583" s="12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</row>
    <row r="584">
      <c r="C584" s="15"/>
      <c r="D584" s="12"/>
      <c r="E584" s="12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</row>
    <row r="585">
      <c r="C585" s="15"/>
      <c r="D585" s="12"/>
      <c r="E585" s="12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</row>
    <row r="586">
      <c r="C586" s="15"/>
      <c r="D586" s="12"/>
      <c r="E586" s="12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</row>
    <row r="587">
      <c r="C587" s="15"/>
      <c r="D587" s="12"/>
      <c r="E587" s="12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</row>
    <row r="588">
      <c r="C588" s="15"/>
      <c r="D588" s="12"/>
      <c r="E588" s="12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</row>
    <row r="589">
      <c r="C589" s="15"/>
      <c r="D589" s="12"/>
      <c r="E589" s="12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</row>
    <row r="590">
      <c r="C590" s="15"/>
      <c r="D590" s="12"/>
      <c r="E590" s="12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</row>
    <row r="591">
      <c r="C591" s="15"/>
      <c r="D591" s="12"/>
      <c r="E591" s="12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</row>
    <row r="592">
      <c r="C592" s="15"/>
      <c r="D592" s="12"/>
      <c r="E592" s="12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</row>
    <row r="593">
      <c r="C593" s="15"/>
      <c r="D593" s="12"/>
      <c r="E593" s="12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</row>
    <row r="594">
      <c r="C594" s="15"/>
      <c r="D594" s="12"/>
      <c r="E594" s="12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</row>
    <row r="595">
      <c r="C595" s="15"/>
      <c r="D595" s="12"/>
      <c r="E595" s="12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</row>
    <row r="596">
      <c r="C596" s="15"/>
      <c r="D596" s="12"/>
      <c r="E596" s="12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</row>
    <row r="597">
      <c r="C597" s="15"/>
      <c r="D597" s="12"/>
      <c r="E597" s="12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</row>
    <row r="598">
      <c r="C598" s="15"/>
      <c r="D598" s="12"/>
      <c r="E598" s="12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</row>
    <row r="599">
      <c r="C599" s="15"/>
      <c r="D599" s="12"/>
      <c r="E599" s="12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</row>
    <row r="600">
      <c r="C600" s="15"/>
      <c r="D600" s="12"/>
      <c r="E600" s="12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</row>
    <row r="601">
      <c r="C601" s="15"/>
      <c r="D601" s="12"/>
      <c r="E601" s="12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</row>
    <row r="602">
      <c r="C602" s="15"/>
      <c r="D602" s="12"/>
      <c r="E602" s="12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</row>
    <row r="603">
      <c r="C603" s="15"/>
      <c r="D603" s="12"/>
      <c r="E603" s="12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</row>
    <row r="604">
      <c r="C604" s="15"/>
      <c r="D604" s="12"/>
      <c r="E604" s="12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</row>
    <row r="605">
      <c r="C605" s="15"/>
      <c r="D605" s="12"/>
      <c r="E605" s="12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</row>
    <row r="606">
      <c r="C606" s="15"/>
      <c r="D606" s="12"/>
      <c r="E606" s="12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</row>
    <row r="607">
      <c r="C607" s="15"/>
      <c r="D607" s="12"/>
      <c r="E607" s="12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</row>
    <row r="608">
      <c r="C608" s="15"/>
      <c r="D608" s="12"/>
      <c r="E608" s="12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</row>
    <row r="609">
      <c r="C609" s="15"/>
      <c r="D609" s="12"/>
      <c r="E609" s="12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</row>
    <row r="610">
      <c r="C610" s="15"/>
      <c r="D610" s="12"/>
      <c r="E610" s="12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</row>
    <row r="611">
      <c r="C611" s="15"/>
      <c r="D611" s="12"/>
      <c r="E611" s="12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</row>
    <row r="612">
      <c r="C612" s="15"/>
      <c r="D612" s="12"/>
      <c r="E612" s="12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</row>
    <row r="613">
      <c r="C613" s="15"/>
      <c r="D613" s="12"/>
      <c r="E613" s="12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</row>
    <row r="614">
      <c r="C614" s="15"/>
      <c r="D614" s="12"/>
      <c r="E614" s="12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</row>
    <row r="615">
      <c r="C615" s="15"/>
      <c r="D615" s="12"/>
      <c r="E615" s="12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</row>
    <row r="616">
      <c r="C616" s="15"/>
      <c r="D616" s="12"/>
      <c r="E616" s="12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</row>
    <row r="617">
      <c r="C617" s="15"/>
      <c r="D617" s="12"/>
      <c r="E617" s="12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</row>
    <row r="618">
      <c r="C618" s="15"/>
      <c r="D618" s="12"/>
      <c r="E618" s="12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</row>
    <row r="619">
      <c r="C619" s="15"/>
      <c r="D619" s="12"/>
      <c r="E619" s="12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</row>
    <row r="620">
      <c r="C620" s="15"/>
      <c r="D620" s="12"/>
      <c r="E620" s="12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</row>
    <row r="621">
      <c r="C621" s="15"/>
      <c r="D621" s="12"/>
      <c r="E621" s="12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</row>
    <row r="622">
      <c r="C622" s="15"/>
      <c r="D622" s="12"/>
      <c r="E622" s="12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</row>
    <row r="623">
      <c r="C623" s="15"/>
      <c r="D623" s="12"/>
      <c r="E623" s="12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</row>
    <row r="624">
      <c r="C624" s="15"/>
      <c r="D624" s="12"/>
      <c r="E624" s="12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</row>
    <row r="625">
      <c r="C625" s="15"/>
      <c r="D625" s="12"/>
      <c r="E625" s="12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</row>
    <row r="626">
      <c r="C626" s="15"/>
      <c r="D626" s="12"/>
      <c r="E626" s="12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</row>
    <row r="627">
      <c r="C627" s="15"/>
      <c r="D627" s="12"/>
      <c r="E627" s="12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</row>
    <row r="628">
      <c r="C628" s="15"/>
      <c r="D628" s="12"/>
      <c r="E628" s="12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</row>
    <row r="629">
      <c r="C629" s="15"/>
      <c r="D629" s="12"/>
      <c r="E629" s="12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</row>
    <row r="630">
      <c r="C630" s="15"/>
      <c r="D630" s="12"/>
      <c r="E630" s="12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</row>
    <row r="631">
      <c r="C631" s="15"/>
      <c r="D631" s="12"/>
      <c r="E631" s="12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</row>
    <row r="632">
      <c r="C632" s="15"/>
      <c r="D632" s="12"/>
      <c r="E632" s="12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</row>
    <row r="633">
      <c r="C633" s="15"/>
      <c r="D633" s="12"/>
      <c r="E633" s="12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</row>
    <row r="634">
      <c r="C634" s="15"/>
      <c r="D634" s="12"/>
      <c r="E634" s="12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</row>
    <row r="635">
      <c r="C635" s="15"/>
      <c r="D635" s="12"/>
      <c r="E635" s="12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</row>
    <row r="636">
      <c r="C636" s="15"/>
      <c r="D636" s="12"/>
      <c r="E636" s="12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</row>
    <row r="637">
      <c r="C637" s="15"/>
      <c r="D637" s="12"/>
      <c r="E637" s="12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</row>
    <row r="638">
      <c r="C638" s="15"/>
      <c r="D638" s="12"/>
      <c r="E638" s="12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</row>
    <row r="639">
      <c r="C639" s="15"/>
      <c r="D639" s="12"/>
      <c r="E639" s="12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</row>
    <row r="640">
      <c r="C640" s="15"/>
      <c r="D640" s="12"/>
      <c r="E640" s="12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</row>
    <row r="641">
      <c r="C641" s="15"/>
      <c r="D641" s="12"/>
      <c r="E641" s="12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</row>
    <row r="642">
      <c r="C642" s="15"/>
      <c r="D642" s="12"/>
      <c r="E642" s="12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</row>
    <row r="643">
      <c r="C643" s="15"/>
      <c r="D643" s="12"/>
      <c r="E643" s="12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</row>
    <row r="644">
      <c r="C644" s="15"/>
      <c r="D644" s="12"/>
      <c r="E644" s="12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</row>
    <row r="645">
      <c r="C645" s="15"/>
      <c r="D645" s="12"/>
      <c r="E645" s="12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</row>
    <row r="646">
      <c r="C646" s="15"/>
      <c r="D646" s="12"/>
      <c r="E646" s="12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</row>
    <row r="647">
      <c r="C647" s="15"/>
      <c r="D647" s="12"/>
      <c r="E647" s="12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</row>
    <row r="648">
      <c r="C648" s="15"/>
      <c r="D648" s="12"/>
      <c r="E648" s="12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</row>
    <row r="649">
      <c r="C649" s="15"/>
      <c r="D649" s="12"/>
      <c r="E649" s="12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</row>
    <row r="650">
      <c r="C650" s="15"/>
      <c r="D650" s="12"/>
      <c r="E650" s="12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</row>
    <row r="651">
      <c r="C651" s="15"/>
      <c r="D651" s="12"/>
      <c r="E651" s="12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</row>
    <row r="652">
      <c r="C652" s="15"/>
      <c r="D652" s="12"/>
      <c r="E652" s="12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</row>
    <row r="653">
      <c r="C653" s="15"/>
      <c r="D653" s="12"/>
      <c r="E653" s="12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</row>
    <row r="654">
      <c r="C654" s="15"/>
      <c r="D654" s="12"/>
      <c r="E654" s="12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</row>
    <row r="655">
      <c r="C655" s="15"/>
      <c r="D655" s="12"/>
      <c r="E655" s="12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</row>
    <row r="656">
      <c r="C656" s="15"/>
      <c r="D656" s="12"/>
      <c r="E656" s="12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</row>
    <row r="657">
      <c r="C657" s="15"/>
      <c r="D657" s="12"/>
      <c r="E657" s="12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</row>
    <row r="658">
      <c r="C658" s="15"/>
      <c r="D658" s="12"/>
      <c r="E658" s="12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</row>
    <row r="659">
      <c r="C659" s="15"/>
      <c r="D659" s="12"/>
      <c r="E659" s="12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</row>
    <row r="660">
      <c r="C660" s="15"/>
      <c r="D660" s="12"/>
      <c r="E660" s="12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</row>
    <row r="661">
      <c r="C661" s="15"/>
      <c r="D661" s="12"/>
      <c r="E661" s="12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</row>
    <row r="662">
      <c r="C662" s="15"/>
      <c r="D662" s="12"/>
      <c r="E662" s="12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</row>
    <row r="663">
      <c r="C663" s="15"/>
      <c r="D663" s="12"/>
      <c r="E663" s="12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</row>
    <row r="664">
      <c r="C664" s="15"/>
      <c r="D664" s="12"/>
      <c r="E664" s="12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</row>
    <row r="665">
      <c r="C665" s="15"/>
      <c r="D665" s="12"/>
      <c r="E665" s="12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</row>
    <row r="666">
      <c r="C666" s="15"/>
      <c r="D666" s="12"/>
      <c r="E666" s="12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</row>
    <row r="667">
      <c r="C667" s="15"/>
      <c r="D667" s="12"/>
      <c r="E667" s="12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</row>
    <row r="668">
      <c r="C668" s="15"/>
      <c r="D668" s="12"/>
      <c r="E668" s="12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</row>
    <row r="669">
      <c r="C669" s="15"/>
      <c r="D669" s="12"/>
      <c r="E669" s="12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</row>
    <row r="670">
      <c r="C670" s="15"/>
      <c r="D670" s="12"/>
      <c r="E670" s="12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</row>
    <row r="671">
      <c r="C671" s="15"/>
      <c r="D671" s="12"/>
      <c r="E671" s="12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</row>
    <row r="672">
      <c r="C672" s="15"/>
      <c r="D672" s="12"/>
      <c r="E672" s="12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</row>
    <row r="673">
      <c r="C673" s="15"/>
      <c r="D673" s="12"/>
      <c r="E673" s="12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</row>
    <row r="674">
      <c r="C674" s="15"/>
      <c r="D674" s="12"/>
      <c r="E674" s="12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</row>
    <row r="675">
      <c r="C675" s="15"/>
      <c r="D675" s="12"/>
      <c r="E675" s="12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</row>
    <row r="676">
      <c r="C676" s="15"/>
      <c r="D676" s="12"/>
      <c r="E676" s="12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</row>
    <row r="677">
      <c r="C677" s="15"/>
      <c r="D677" s="12"/>
      <c r="E677" s="12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</row>
    <row r="678">
      <c r="C678" s="15"/>
      <c r="D678" s="12"/>
      <c r="E678" s="12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</row>
    <row r="679">
      <c r="C679" s="15"/>
      <c r="D679" s="12"/>
      <c r="E679" s="12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</row>
    <row r="680">
      <c r="C680" s="15"/>
      <c r="D680" s="12"/>
      <c r="E680" s="12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</row>
    <row r="681">
      <c r="C681" s="15"/>
      <c r="D681" s="12"/>
      <c r="E681" s="12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</row>
    <row r="682">
      <c r="C682" s="15"/>
      <c r="D682" s="12"/>
      <c r="E682" s="12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</row>
    <row r="683">
      <c r="C683" s="15"/>
      <c r="D683" s="12"/>
      <c r="E683" s="12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</row>
    <row r="684">
      <c r="C684" s="15"/>
      <c r="D684" s="12"/>
      <c r="E684" s="12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</row>
    <row r="685">
      <c r="C685" s="15"/>
      <c r="D685" s="12"/>
      <c r="E685" s="12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</row>
    <row r="686">
      <c r="C686" s="15"/>
      <c r="D686" s="12"/>
      <c r="E686" s="12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</row>
    <row r="687">
      <c r="C687" s="15"/>
      <c r="D687" s="12"/>
      <c r="E687" s="12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</row>
    <row r="688">
      <c r="C688" s="15"/>
      <c r="D688" s="12"/>
      <c r="E688" s="12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</row>
    <row r="689">
      <c r="C689" s="15"/>
      <c r="D689" s="12"/>
      <c r="E689" s="12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</row>
    <row r="690">
      <c r="C690" s="15"/>
      <c r="D690" s="12"/>
      <c r="E690" s="12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</row>
    <row r="691">
      <c r="C691" s="15"/>
      <c r="D691" s="12"/>
      <c r="E691" s="12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</row>
    <row r="692">
      <c r="C692" s="15"/>
      <c r="D692" s="12"/>
      <c r="E692" s="12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</row>
    <row r="693">
      <c r="C693" s="15"/>
      <c r="D693" s="12"/>
      <c r="E693" s="12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</row>
    <row r="694">
      <c r="C694" s="15"/>
      <c r="D694" s="12"/>
      <c r="E694" s="12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</row>
    <row r="695">
      <c r="C695" s="15"/>
      <c r="D695" s="12"/>
      <c r="E695" s="12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</row>
    <row r="696">
      <c r="C696" s="15"/>
      <c r="D696" s="12"/>
      <c r="E696" s="12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</row>
    <row r="697">
      <c r="C697" s="15"/>
      <c r="D697" s="12"/>
      <c r="E697" s="12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</row>
    <row r="698">
      <c r="C698" s="15"/>
      <c r="D698" s="12"/>
      <c r="E698" s="12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</row>
    <row r="699">
      <c r="C699" s="15"/>
      <c r="D699" s="12"/>
      <c r="E699" s="12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</row>
    <row r="700">
      <c r="C700" s="15"/>
      <c r="D700" s="12"/>
      <c r="E700" s="12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</row>
    <row r="701">
      <c r="C701" s="15"/>
      <c r="D701" s="12"/>
      <c r="E701" s="12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</row>
    <row r="702">
      <c r="C702" s="15"/>
      <c r="D702" s="12"/>
      <c r="E702" s="12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</row>
    <row r="703">
      <c r="C703" s="15"/>
      <c r="D703" s="12"/>
      <c r="E703" s="12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</row>
    <row r="704">
      <c r="C704" s="15"/>
      <c r="D704" s="12"/>
      <c r="E704" s="12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</row>
    <row r="705">
      <c r="C705" s="15"/>
      <c r="D705" s="12"/>
      <c r="E705" s="12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</row>
    <row r="706">
      <c r="C706" s="15"/>
      <c r="D706" s="12"/>
      <c r="E706" s="12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</row>
    <row r="707">
      <c r="C707" s="15"/>
      <c r="D707" s="12"/>
      <c r="E707" s="12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</row>
    <row r="708">
      <c r="C708" s="15"/>
      <c r="D708" s="12"/>
      <c r="E708" s="12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</row>
    <row r="709">
      <c r="C709" s="15"/>
      <c r="D709" s="12"/>
      <c r="E709" s="12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</row>
    <row r="710">
      <c r="C710" s="15"/>
      <c r="D710" s="12"/>
      <c r="E710" s="12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</row>
    <row r="711">
      <c r="C711" s="15"/>
      <c r="D711" s="12"/>
      <c r="E711" s="12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</row>
    <row r="712">
      <c r="C712" s="15"/>
      <c r="D712" s="12"/>
      <c r="E712" s="12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</row>
    <row r="713">
      <c r="C713" s="15"/>
      <c r="D713" s="12"/>
      <c r="E713" s="12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</row>
    <row r="714">
      <c r="C714" s="15"/>
      <c r="D714" s="12"/>
      <c r="E714" s="12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</row>
    <row r="715">
      <c r="C715" s="15"/>
      <c r="D715" s="12"/>
      <c r="E715" s="12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</row>
    <row r="716">
      <c r="C716" s="15"/>
      <c r="D716" s="12"/>
      <c r="E716" s="12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</row>
    <row r="717">
      <c r="C717" s="15"/>
      <c r="D717" s="12"/>
      <c r="E717" s="12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</row>
    <row r="718">
      <c r="C718" s="15"/>
      <c r="D718" s="12"/>
      <c r="E718" s="12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</row>
    <row r="719">
      <c r="C719" s="15"/>
      <c r="D719" s="12"/>
      <c r="E719" s="12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</row>
    <row r="720">
      <c r="C720" s="15"/>
      <c r="D720" s="12"/>
      <c r="E720" s="12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</row>
    <row r="721">
      <c r="C721" s="15"/>
      <c r="D721" s="12"/>
      <c r="E721" s="12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</row>
    <row r="722">
      <c r="C722" s="15"/>
      <c r="D722" s="12"/>
      <c r="E722" s="12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</row>
    <row r="723">
      <c r="C723" s="15"/>
      <c r="D723" s="12"/>
      <c r="E723" s="12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</row>
    <row r="724">
      <c r="C724" s="15"/>
      <c r="D724" s="12"/>
      <c r="E724" s="12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</row>
    <row r="725">
      <c r="C725" s="15"/>
      <c r="D725" s="12"/>
      <c r="E725" s="12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</row>
    <row r="726">
      <c r="C726" s="15"/>
      <c r="D726" s="12"/>
      <c r="E726" s="12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</row>
    <row r="727">
      <c r="C727" s="15"/>
      <c r="D727" s="12"/>
      <c r="E727" s="12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</row>
    <row r="728">
      <c r="C728" s="15"/>
      <c r="D728" s="12"/>
      <c r="E728" s="12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</row>
    <row r="729">
      <c r="C729" s="15"/>
      <c r="D729" s="12"/>
      <c r="E729" s="12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</row>
    <row r="730">
      <c r="C730" s="15"/>
      <c r="D730" s="12"/>
      <c r="E730" s="12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</row>
    <row r="731">
      <c r="C731" s="15"/>
      <c r="D731" s="12"/>
      <c r="E731" s="12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</row>
    <row r="732">
      <c r="C732" s="15"/>
      <c r="D732" s="12"/>
      <c r="E732" s="12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</row>
    <row r="733">
      <c r="C733" s="15"/>
      <c r="D733" s="12"/>
      <c r="E733" s="12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</row>
    <row r="734">
      <c r="C734" s="15"/>
      <c r="D734" s="12"/>
      <c r="E734" s="12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</row>
    <row r="735">
      <c r="C735" s="15"/>
      <c r="D735" s="12"/>
      <c r="E735" s="12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</row>
    <row r="736">
      <c r="C736" s="15"/>
      <c r="D736" s="12"/>
      <c r="E736" s="12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</row>
    <row r="737">
      <c r="C737" s="15"/>
      <c r="D737" s="12"/>
      <c r="E737" s="12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</row>
    <row r="738">
      <c r="C738" s="15"/>
      <c r="D738" s="12"/>
      <c r="E738" s="12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</row>
    <row r="739">
      <c r="C739" s="15"/>
      <c r="D739" s="12"/>
      <c r="E739" s="12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</row>
    <row r="740">
      <c r="C740" s="15"/>
      <c r="D740" s="12"/>
      <c r="E740" s="12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</row>
    <row r="741">
      <c r="C741" s="15"/>
      <c r="D741" s="12"/>
      <c r="E741" s="12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</row>
    <row r="742">
      <c r="C742" s="15"/>
      <c r="D742" s="12"/>
      <c r="E742" s="12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</row>
    <row r="743">
      <c r="C743" s="15"/>
      <c r="D743" s="12"/>
      <c r="E743" s="12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</row>
    <row r="744">
      <c r="C744" s="15"/>
      <c r="D744" s="12"/>
      <c r="E744" s="12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</row>
    <row r="745">
      <c r="C745" s="15"/>
      <c r="D745" s="12"/>
      <c r="E745" s="12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</row>
    <row r="746">
      <c r="C746" s="15"/>
      <c r="D746" s="12"/>
      <c r="E746" s="12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</row>
    <row r="747">
      <c r="C747" s="15"/>
      <c r="D747" s="12"/>
      <c r="E747" s="12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</row>
    <row r="748">
      <c r="C748" s="15"/>
      <c r="D748" s="12"/>
      <c r="E748" s="12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</row>
    <row r="749">
      <c r="C749" s="15"/>
      <c r="D749" s="12"/>
      <c r="E749" s="12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</row>
    <row r="750">
      <c r="C750" s="15"/>
      <c r="D750" s="12"/>
      <c r="E750" s="12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</row>
    <row r="751">
      <c r="C751" s="15"/>
      <c r="D751" s="12"/>
      <c r="E751" s="12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</row>
    <row r="752">
      <c r="C752" s="15"/>
      <c r="D752" s="12"/>
      <c r="E752" s="12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</row>
    <row r="753">
      <c r="C753" s="15"/>
      <c r="D753" s="12"/>
      <c r="E753" s="12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</row>
    <row r="754">
      <c r="C754" s="15"/>
      <c r="D754" s="12"/>
      <c r="E754" s="12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</row>
    <row r="755">
      <c r="C755" s="15"/>
      <c r="D755" s="12"/>
      <c r="E755" s="12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</row>
    <row r="756">
      <c r="C756" s="15"/>
      <c r="D756" s="12"/>
      <c r="E756" s="12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</row>
    <row r="757">
      <c r="C757" s="15"/>
      <c r="D757" s="12"/>
      <c r="E757" s="12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</row>
    <row r="758">
      <c r="C758" s="15"/>
      <c r="D758" s="12"/>
      <c r="E758" s="12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</row>
    <row r="759">
      <c r="C759" s="15"/>
      <c r="D759" s="12"/>
      <c r="E759" s="12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</row>
    <row r="760">
      <c r="C760" s="15"/>
      <c r="D760" s="12"/>
      <c r="E760" s="12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</row>
    <row r="761">
      <c r="C761" s="15"/>
      <c r="D761" s="12"/>
      <c r="E761" s="12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</row>
    <row r="762">
      <c r="C762" s="15"/>
      <c r="D762" s="12"/>
      <c r="E762" s="12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</row>
    <row r="763">
      <c r="C763" s="15"/>
      <c r="D763" s="12"/>
      <c r="E763" s="12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</row>
    <row r="764">
      <c r="C764" s="15"/>
      <c r="D764" s="12"/>
      <c r="E764" s="12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</row>
    <row r="765">
      <c r="C765" s="15"/>
      <c r="D765" s="12"/>
      <c r="E765" s="12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</row>
    <row r="766">
      <c r="C766" s="15"/>
      <c r="D766" s="12"/>
      <c r="E766" s="12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</row>
    <row r="767">
      <c r="C767" s="15"/>
      <c r="D767" s="12"/>
      <c r="E767" s="12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</row>
    <row r="768">
      <c r="C768" s="15"/>
      <c r="D768" s="12"/>
      <c r="E768" s="12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</row>
    <row r="769">
      <c r="C769" s="15"/>
      <c r="D769" s="12"/>
      <c r="E769" s="12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</row>
    <row r="770">
      <c r="C770" s="15"/>
      <c r="D770" s="12"/>
      <c r="E770" s="12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</row>
    <row r="771">
      <c r="C771" s="15"/>
      <c r="D771" s="12"/>
      <c r="E771" s="12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</row>
    <row r="772">
      <c r="C772" s="15"/>
      <c r="D772" s="12"/>
      <c r="E772" s="12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</row>
    <row r="773">
      <c r="C773" s="15"/>
      <c r="D773" s="12"/>
      <c r="E773" s="12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</row>
    <row r="774">
      <c r="C774" s="15"/>
      <c r="D774" s="12"/>
      <c r="E774" s="12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</row>
    <row r="775">
      <c r="C775" s="15"/>
      <c r="D775" s="12"/>
      <c r="E775" s="12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</row>
    <row r="776">
      <c r="C776" s="15"/>
      <c r="D776" s="12"/>
      <c r="E776" s="12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</row>
    <row r="777">
      <c r="C777" s="15"/>
      <c r="D777" s="12"/>
      <c r="E777" s="12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</row>
    <row r="778">
      <c r="C778" s="15"/>
      <c r="D778" s="12"/>
      <c r="E778" s="12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</row>
    <row r="779">
      <c r="C779" s="15"/>
      <c r="D779" s="12"/>
      <c r="E779" s="12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</row>
    <row r="780">
      <c r="C780" s="15"/>
      <c r="D780" s="12"/>
      <c r="E780" s="12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</row>
    <row r="781">
      <c r="C781" s="15"/>
      <c r="D781" s="12"/>
      <c r="E781" s="12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</row>
    <row r="782">
      <c r="C782" s="15"/>
      <c r="D782" s="12"/>
      <c r="E782" s="12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</row>
    <row r="783">
      <c r="C783" s="15"/>
      <c r="D783" s="12"/>
      <c r="E783" s="12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</row>
    <row r="784">
      <c r="C784" s="15"/>
      <c r="D784" s="12"/>
      <c r="E784" s="12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</row>
    <row r="785">
      <c r="C785" s="15"/>
      <c r="D785" s="12"/>
      <c r="E785" s="12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</row>
    <row r="786">
      <c r="C786" s="15"/>
      <c r="D786" s="12"/>
      <c r="E786" s="12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</row>
    <row r="787">
      <c r="C787" s="15"/>
      <c r="D787" s="12"/>
      <c r="E787" s="12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</row>
    <row r="788">
      <c r="C788" s="15"/>
      <c r="D788" s="12"/>
      <c r="E788" s="12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</row>
    <row r="789">
      <c r="C789" s="15"/>
      <c r="D789" s="12"/>
      <c r="E789" s="12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</row>
    <row r="790">
      <c r="C790" s="15"/>
      <c r="D790" s="12"/>
      <c r="E790" s="12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</row>
    <row r="791">
      <c r="C791" s="15"/>
      <c r="D791" s="12"/>
      <c r="E791" s="12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</row>
    <row r="792">
      <c r="C792" s="15"/>
      <c r="D792" s="12"/>
      <c r="E792" s="12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</row>
    <row r="793">
      <c r="C793" s="15"/>
      <c r="D793" s="12"/>
      <c r="E793" s="12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</row>
    <row r="794">
      <c r="C794" s="15"/>
      <c r="D794" s="12"/>
      <c r="E794" s="12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</row>
    <row r="795">
      <c r="C795" s="15"/>
      <c r="D795" s="12"/>
      <c r="E795" s="12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</row>
    <row r="796">
      <c r="C796" s="15"/>
      <c r="D796" s="12"/>
      <c r="E796" s="12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</row>
    <row r="797">
      <c r="C797" s="15"/>
      <c r="D797" s="12"/>
      <c r="E797" s="12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</row>
    <row r="798">
      <c r="C798" s="15"/>
      <c r="D798" s="12"/>
      <c r="E798" s="12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</row>
    <row r="799">
      <c r="C799" s="15"/>
      <c r="D799" s="12"/>
      <c r="E799" s="12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</row>
    <row r="800">
      <c r="C800" s="15"/>
      <c r="D800" s="12"/>
      <c r="E800" s="12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</row>
    <row r="801">
      <c r="C801" s="15"/>
      <c r="D801" s="12"/>
      <c r="E801" s="12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</row>
    <row r="802">
      <c r="C802" s="15"/>
      <c r="D802" s="12"/>
      <c r="E802" s="12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</row>
    <row r="803">
      <c r="C803" s="15"/>
      <c r="D803" s="12"/>
      <c r="E803" s="12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</row>
    <row r="804">
      <c r="C804" s="15"/>
      <c r="D804" s="12"/>
      <c r="E804" s="12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</row>
    <row r="805">
      <c r="C805" s="15"/>
      <c r="D805" s="12"/>
      <c r="E805" s="12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</row>
    <row r="806">
      <c r="C806" s="15"/>
      <c r="D806" s="12"/>
      <c r="E806" s="12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</row>
    <row r="807">
      <c r="C807" s="15"/>
      <c r="D807" s="12"/>
      <c r="E807" s="12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</row>
    <row r="808">
      <c r="C808" s="15"/>
      <c r="D808" s="12"/>
      <c r="E808" s="12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</row>
    <row r="809">
      <c r="C809" s="15"/>
      <c r="D809" s="12"/>
      <c r="E809" s="12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</row>
    <row r="810">
      <c r="C810" s="15"/>
      <c r="D810" s="12"/>
      <c r="E810" s="12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</row>
    <row r="811">
      <c r="C811" s="15"/>
      <c r="D811" s="12"/>
      <c r="E811" s="12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</row>
    <row r="812">
      <c r="C812" s="15"/>
      <c r="D812" s="12"/>
      <c r="E812" s="12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</row>
    <row r="813">
      <c r="C813" s="15"/>
      <c r="D813" s="12"/>
      <c r="E813" s="12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</row>
    <row r="814">
      <c r="C814" s="15"/>
      <c r="D814" s="12"/>
      <c r="E814" s="12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</row>
    <row r="815">
      <c r="C815" s="15"/>
      <c r="D815" s="12"/>
      <c r="E815" s="12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</row>
    <row r="816">
      <c r="C816" s="15"/>
      <c r="D816" s="12"/>
      <c r="E816" s="12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</row>
    <row r="817">
      <c r="C817" s="15"/>
      <c r="D817" s="12"/>
      <c r="E817" s="12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</row>
    <row r="818">
      <c r="C818" s="15"/>
      <c r="D818" s="12"/>
      <c r="E818" s="12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</row>
    <row r="819">
      <c r="C819" s="15"/>
      <c r="D819" s="12"/>
      <c r="E819" s="12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</row>
    <row r="820">
      <c r="C820" s="15"/>
      <c r="D820" s="12"/>
      <c r="E820" s="12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</row>
    <row r="821">
      <c r="C821" s="15"/>
      <c r="D821" s="12"/>
      <c r="E821" s="12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</row>
    <row r="822">
      <c r="C822" s="15"/>
      <c r="D822" s="12"/>
      <c r="E822" s="12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</row>
    <row r="823">
      <c r="C823" s="15"/>
      <c r="D823" s="12"/>
      <c r="E823" s="12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</row>
    <row r="824">
      <c r="C824" s="15"/>
      <c r="D824" s="12"/>
      <c r="E824" s="12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</row>
    <row r="825">
      <c r="C825" s="15"/>
      <c r="D825" s="12"/>
      <c r="E825" s="12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</row>
    <row r="826">
      <c r="C826" s="15"/>
      <c r="D826" s="12"/>
      <c r="E826" s="12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</row>
    <row r="827">
      <c r="C827" s="15"/>
      <c r="D827" s="12"/>
      <c r="E827" s="12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</row>
    <row r="828">
      <c r="C828" s="15"/>
      <c r="D828" s="12"/>
      <c r="E828" s="12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</row>
    <row r="829">
      <c r="C829" s="15"/>
      <c r="D829" s="12"/>
      <c r="E829" s="12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</row>
    <row r="830">
      <c r="C830" s="15"/>
      <c r="D830" s="12"/>
      <c r="E830" s="12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</row>
    <row r="831">
      <c r="C831" s="15"/>
      <c r="D831" s="12"/>
      <c r="E831" s="12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</row>
    <row r="832">
      <c r="C832" s="15"/>
      <c r="D832" s="12"/>
      <c r="E832" s="12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</row>
    <row r="833">
      <c r="C833" s="15"/>
      <c r="D833" s="12"/>
      <c r="E833" s="12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</row>
    <row r="834">
      <c r="C834" s="15"/>
      <c r="D834" s="12"/>
      <c r="E834" s="12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</row>
    <row r="835">
      <c r="C835" s="15"/>
      <c r="D835" s="12"/>
      <c r="E835" s="12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</row>
    <row r="836">
      <c r="C836" s="15"/>
      <c r="D836" s="12"/>
      <c r="E836" s="12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</row>
    <row r="837">
      <c r="C837" s="15"/>
      <c r="D837" s="12"/>
      <c r="E837" s="12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</row>
    <row r="838">
      <c r="C838" s="15"/>
      <c r="D838" s="12"/>
      <c r="E838" s="12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</row>
    <row r="839">
      <c r="C839" s="15"/>
      <c r="D839" s="12"/>
      <c r="E839" s="12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</row>
    <row r="840">
      <c r="C840" s="15"/>
      <c r="D840" s="12"/>
      <c r="E840" s="12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</row>
    <row r="841">
      <c r="C841" s="15"/>
      <c r="D841" s="12"/>
      <c r="E841" s="12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</row>
    <row r="842">
      <c r="C842" s="15"/>
      <c r="D842" s="12"/>
      <c r="E842" s="12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</row>
    <row r="843">
      <c r="C843" s="15"/>
      <c r="D843" s="12"/>
      <c r="E843" s="12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</row>
    <row r="844">
      <c r="C844" s="15"/>
      <c r="D844" s="12"/>
      <c r="E844" s="12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</row>
    <row r="845">
      <c r="C845" s="15"/>
      <c r="D845" s="12"/>
      <c r="E845" s="12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</row>
    <row r="846">
      <c r="C846" s="15"/>
      <c r="D846" s="12"/>
      <c r="E846" s="12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</row>
    <row r="847">
      <c r="C847" s="15"/>
      <c r="D847" s="12"/>
      <c r="E847" s="12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</row>
    <row r="848">
      <c r="C848" s="15"/>
      <c r="D848" s="12"/>
      <c r="E848" s="12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</row>
    <row r="849">
      <c r="C849" s="15"/>
      <c r="D849" s="12"/>
      <c r="E849" s="12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</row>
    <row r="850">
      <c r="C850" s="15"/>
      <c r="D850" s="12"/>
      <c r="E850" s="12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</row>
    <row r="851">
      <c r="C851" s="15"/>
      <c r="D851" s="12"/>
      <c r="E851" s="12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</row>
    <row r="852">
      <c r="C852" s="15"/>
      <c r="D852" s="12"/>
      <c r="E852" s="12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</row>
    <row r="853">
      <c r="C853" s="15"/>
      <c r="D853" s="12"/>
      <c r="E853" s="12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</row>
    <row r="854">
      <c r="C854" s="15"/>
      <c r="D854" s="12"/>
      <c r="E854" s="12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</row>
    <row r="855">
      <c r="C855" s="15"/>
      <c r="D855" s="12"/>
      <c r="E855" s="12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</row>
    <row r="856">
      <c r="C856" s="15"/>
      <c r="D856" s="12"/>
      <c r="E856" s="12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</row>
    <row r="857">
      <c r="C857" s="15"/>
      <c r="D857" s="12"/>
      <c r="E857" s="12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</row>
    <row r="858">
      <c r="C858" s="15"/>
      <c r="D858" s="12"/>
      <c r="E858" s="12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</row>
    <row r="859">
      <c r="C859" s="15"/>
      <c r="D859" s="12"/>
      <c r="E859" s="12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</row>
    <row r="860">
      <c r="C860" s="15"/>
      <c r="D860" s="12"/>
      <c r="E860" s="12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</row>
    <row r="861">
      <c r="C861" s="15"/>
      <c r="D861" s="12"/>
      <c r="E861" s="12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</row>
    <row r="862">
      <c r="C862" s="15"/>
      <c r="D862" s="12"/>
      <c r="E862" s="12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</row>
    <row r="863">
      <c r="C863" s="15"/>
      <c r="D863" s="12"/>
      <c r="E863" s="12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</row>
    <row r="864">
      <c r="C864" s="15"/>
      <c r="D864" s="12"/>
      <c r="E864" s="12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</row>
    <row r="865">
      <c r="C865" s="15"/>
      <c r="D865" s="12"/>
      <c r="E865" s="12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</row>
    <row r="866">
      <c r="C866" s="15"/>
      <c r="D866" s="12"/>
      <c r="E866" s="12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</row>
    <row r="867">
      <c r="C867" s="15"/>
      <c r="D867" s="12"/>
      <c r="E867" s="12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</row>
    <row r="868">
      <c r="C868" s="15"/>
      <c r="D868" s="12"/>
      <c r="E868" s="12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</row>
    <row r="869">
      <c r="C869" s="15"/>
      <c r="D869" s="12"/>
      <c r="E869" s="12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</row>
    <row r="870">
      <c r="C870" s="15"/>
      <c r="D870" s="12"/>
      <c r="E870" s="12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</row>
    <row r="871">
      <c r="C871" s="15"/>
      <c r="D871" s="12"/>
      <c r="E871" s="12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</row>
    <row r="872">
      <c r="C872" s="15"/>
      <c r="D872" s="12"/>
      <c r="E872" s="12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</row>
    <row r="873">
      <c r="C873" s="15"/>
      <c r="D873" s="12"/>
      <c r="E873" s="12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</row>
    <row r="874">
      <c r="C874" s="15"/>
      <c r="D874" s="12"/>
      <c r="E874" s="12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</row>
    <row r="875">
      <c r="C875" s="15"/>
      <c r="D875" s="12"/>
      <c r="E875" s="12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</row>
    <row r="876">
      <c r="C876" s="15"/>
      <c r="D876" s="12"/>
      <c r="E876" s="12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</row>
    <row r="877">
      <c r="C877" s="15"/>
      <c r="D877" s="12"/>
      <c r="E877" s="12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</row>
    <row r="878">
      <c r="C878" s="15"/>
      <c r="D878" s="12"/>
      <c r="E878" s="12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</row>
    <row r="879">
      <c r="C879" s="15"/>
      <c r="D879" s="12"/>
      <c r="E879" s="12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</row>
    <row r="880">
      <c r="C880" s="15"/>
      <c r="D880" s="12"/>
      <c r="E880" s="12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</row>
    <row r="881">
      <c r="C881" s="15"/>
      <c r="D881" s="12"/>
      <c r="E881" s="12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</row>
    <row r="882">
      <c r="C882" s="15"/>
      <c r="D882" s="12"/>
      <c r="E882" s="12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</row>
    <row r="883">
      <c r="C883" s="15"/>
      <c r="D883" s="12"/>
      <c r="E883" s="12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</row>
    <row r="884">
      <c r="C884" s="15"/>
      <c r="D884" s="12"/>
      <c r="E884" s="12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</row>
    <row r="885">
      <c r="C885" s="15"/>
      <c r="D885" s="12"/>
      <c r="E885" s="12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</row>
    <row r="886">
      <c r="C886" s="15"/>
      <c r="D886" s="12"/>
      <c r="E886" s="12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</row>
    <row r="887">
      <c r="C887" s="15"/>
      <c r="D887" s="12"/>
      <c r="E887" s="12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</row>
    <row r="888">
      <c r="C888" s="15"/>
      <c r="D888" s="12"/>
      <c r="E888" s="12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</row>
    <row r="889">
      <c r="C889" s="15"/>
      <c r="D889" s="12"/>
      <c r="E889" s="12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</row>
    <row r="890">
      <c r="C890" s="15"/>
      <c r="D890" s="12"/>
      <c r="E890" s="12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</row>
    <row r="891">
      <c r="C891" s="15"/>
      <c r="D891" s="12"/>
      <c r="E891" s="12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</row>
    <row r="892">
      <c r="C892" s="15"/>
      <c r="D892" s="12"/>
      <c r="E892" s="12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</row>
    <row r="893">
      <c r="C893" s="15"/>
      <c r="D893" s="12"/>
      <c r="E893" s="12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</row>
    <row r="894">
      <c r="C894" s="15"/>
      <c r="D894" s="12"/>
      <c r="E894" s="12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</row>
    <row r="895">
      <c r="C895" s="15"/>
      <c r="D895" s="12"/>
      <c r="E895" s="12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</row>
    <row r="896">
      <c r="C896" s="15"/>
      <c r="D896" s="12"/>
      <c r="E896" s="12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</row>
    <row r="897">
      <c r="C897" s="15"/>
      <c r="D897" s="12"/>
      <c r="E897" s="12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</row>
    <row r="898">
      <c r="C898" s="15"/>
      <c r="D898" s="12"/>
      <c r="E898" s="12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</row>
  </sheetData>
  <conditionalFormatting sqref="C1:C898">
    <cfRule type="containsText" dxfId="0" priority="1" operator="containsText" text="KAS">
      <formula>NOT(ISERROR(SEARCH(("KAS"),(C1))))</formula>
    </cfRule>
  </conditionalFormatting>
  <conditionalFormatting sqref="C1:C898">
    <cfRule type="containsText" dxfId="1" priority="2" operator="containsText" text="BIAYA">
      <formula>NOT(ISERROR(SEARCH(("BIAYA"),(C1))))</formula>
    </cfRule>
  </conditionalFormatting>
  <conditionalFormatting sqref="C1:C898">
    <cfRule type="containsText" dxfId="7" priority="3" operator="containsText" text="OMZET">
      <formula>NOT(ISERROR(SEARCH(("OMZET"),(C1))))</formula>
    </cfRule>
  </conditionalFormatting>
  <conditionalFormatting sqref="C1:C898">
    <cfRule type="containsText" dxfId="3" priority="4" operator="containsText" text="INVESTOR">
      <formula>NOT(ISERROR(SEARCH(("INVESTOR"),(C1))))</formula>
    </cfRule>
  </conditionalFormatting>
  <conditionalFormatting sqref="C1:C898">
    <cfRule type="containsText" dxfId="4" priority="5" operator="containsText" text="LABA">
      <formula>NOT(ISERROR(SEARCH(("LABA"),(C1))))</formula>
    </cfRule>
  </conditionalFormatting>
  <conditionalFormatting sqref="C1:C898">
    <cfRule type="containsText" dxfId="5" priority="6" operator="containsText" text="SUPPLY">
      <formula>NOT(ISERROR(SEARCH(("SUPPLY"),(C1))))</formula>
    </cfRule>
  </conditionalFormatting>
  <conditionalFormatting sqref="C208">
    <cfRule type="containsText" dxfId="8" priority="7" operator="containsText" text="TABUNGAN">
      <formula>NOT(ISERROR(SEARCH(("TABUNGAN"),(C208))))</formula>
    </cfRule>
  </conditionalFormatting>
  <dataValidations>
    <dataValidation type="list" allowBlank="1" sqref="C2:C898">
      <formula1>"KAS,BIAYA,OMZET,INVESTOR,SUBSIDI,LUNAS,SUPPLY,LABA,TABUNGAN,HUTANG,PIUTANG,PRIBADI-A,PRIBADI-S"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hidden="1" min="1" max="1" width="12.63"/>
    <col customWidth="1" min="3" max="3" width="15.13"/>
    <col customWidth="1" min="6" max="6" width="48.25"/>
    <col customWidth="1" min="7" max="7" width="12.38"/>
    <col customWidth="1" min="8" max="8" width="20.63"/>
    <col customWidth="1" min="9" max="9" width="17.75"/>
    <col customWidth="1" min="10" max="10" width="11.5"/>
    <col customWidth="1" min="11" max="11" width="11.88"/>
    <col customWidth="1" min="12" max="12" width="18.38"/>
    <col customWidth="1" min="13" max="13" width="12.38"/>
    <col customWidth="1" min="14" max="14" width="20.63"/>
    <col customWidth="1" min="15" max="15" width="14.75"/>
    <col customWidth="1" min="16" max="16" width="15.0"/>
    <col customWidth="1" min="17" max="17" width="17.0"/>
    <col customWidth="1" min="18" max="18" width="4.3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5069</v>
      </c>
      <c r="M1" s="5" t="s">
        <v>11</v>
      </c>
      <c r="N1" s="6" t="s">
        <v>5955</v>
      </c>
      <c r="O1" s="6" t="s">
        <v>12</v>
      </c>
      <c r="P1" s="6" t="s">
        <v>13</v>
      </c>
      <c r="Q1" s="7" t="s">
        <v>14</v>
      </c>
    </row>
    <row r="2">
      <c r="A2" s="1" t="s">
        <v>5633</v>
      </c>
      <c r="B2" s="8">
        <v>45658.0</v>
      </c>
      <c r="C2" s="1" t="s">
        <v>16</v>
      </c>
      <c r="D2" s="10">
        <v>3780300.0</v>
      </c>
      <c r="E2" s="10"/>
      <c r="F2" s="1" t="s">
        <v>5956</v>
      </c>
      <c r="G2" s="11">
        <f>IF(OR(C2="OMZET", C2="PIUTANG"), IF(ROW()=2, D2, G1+D2), IF(ROW()=2, 0, G1))</f>
        <v>0</v>
      </c>
      <c r="H2" s="11">
        <f t="shared" ref="H2:H153" si="1">IF(ROW()=2, 0, IF(OR(C2="BIAYA", C2="TABUNGAN"), H1+E2, H1))
</f>
        <v>0</v>
      </c>
      <c r="I2" s="11">
        <f>IF(ROW()=2, 0, IF(OR(C2="SUPPLY", C2="HUTANG"), I1+E2, I1))</f>
        <v>0</v>
      </c>
      <c r="J2" s="11">
        <f> IF(ROW()=2, D2 - E2, J1 + D2 - E2)</f>
        <v>3780300</v>
      </c>
      <c r="K2" s="11">
        <f t="shared" ref="K2:K153" si="2">G2 - (H2 + I2)</f>
        <v>0</v>
      </c>
      <c r="L2" s="11">
        <f>IF(C2="PRIBADI-R", IF(ROW()=2, IF(D2, -D2, E2), IF(D2, L1-D2, L1+E2)), IF(ROW()=2, 0, L1))</f>
        <v>0</v>
      </c>
      <c r="M2" s="11">
        <f>IF(C2="PRIBADI-S", IF(ROW()=2, IF(D2, -D2, E2), IF(D2, M1-D2, M1+E2)), IF(ROW()=2, 0, M1))</f>
        <v>0</v>
      </c>
      <c r="N2" s="11">
        <f>(K2/3)-L2</f>
        <v>0</v>
      </c>
      <c r="O2" s="11">
        <f>(K2/3)-M2</f>
        <v>0</v>
      </c>
      <c r="P2" s="11">
        <f>K2/3</f>
        <v>0</v>
      </c>
      <c r="Q2" s="11">
        <f>IF(F2="Kasbon Cahaya", IF(ROW()=2, IF(D2, -D2, E2), IF(D2, Q1-D2, Q1+E2)), IF(ROW()=2, 0, Q1))</f>
        <v>0</v>
      </c>
    </row>
    <row r="3">
      <c r="A3" s="1" t="s">
        <v>5957</v>
      </c>
      <c r="B3" s="8">
        <v>45658.0</v>
      </c>
      <c r="C3" s="1" t="s">
        <v>1959</v>
      </c>
      <c r="D3" s="12"/>
      <c r="E3" s="10">
        <v>392433.0</v>
      </c>
      <c r="F3" s="1" t="s">
        <v>5958</v>
      </c>
      <c r="G3" s="11">
        <f t="shared" ref="G3:G153" si="3">IF(OR(C3="OMZET", C3="PIUTANG"), IF(ROW()=2, D3, G2+D3), IF(ROW()=2, 0, G2))</f>
        <v>0</v>
      </c>
      <c r="H3" s="11">
        <f t="shared" si="1"/>
        <v>0</v>
      </c>
      <c r="I3" s="11">
        <f t="shared" ref="I3:I153" si="4">IF(ROW()=2, 0, IF(OR(C3="SUPPLY", C3="HUTANG"), I2+E3, I2))</f>
        <v>0</v>
      </c>
      <c r="J3" s="11">
        <f t="shared" ref="J3:J153" si="5"> IF(ROW()=2, D3 - E3, J2 + D3 - E3)</f>
        <v>3387867</v>
      </c>
      <c r="K3" s="11">
        <f t="shared" si="2"/>
        <v>0</v>
      </c>
      <c r="L3" s="11">
        <f t="shared" ref="L3:L153" si="6">IF(C3="PRIBADI-R", IF(ROW()=2, IF(D3, -D3, E3), IF(D3, L2-D3, L2+E3)), IF(ROW()=2, 0, L2))</f>
        <v>0</v>
      </c>
      <c r="M3" s="11">
        <f t="shared" ref="M3:M153" si="7">IF(C3="PRIBADI-S", IF(ROW()=2, IF(D3, -D3, E3), IF(D3, M2-D3, M2+E3)), IF(ROW()=2, 0, M2))</f>
        <v>0</v>
      </c>
      <c r="N3" s="11">
        <f t="shared" ref="N3:N153" si="8">(K3/3)-L3</f>
        <v>0</v>
      </c>
      <c r="O3" s="11">
        <f t="shared" ref="O3:O153" si="9">(K3/3)-M3</f>
        <v>0</v>
      </c>
      <c r="P3" s="11">
        <f t="shared" ref="P3:P153" si="10">K3/3</f>
        <v>0</v>
      </c>
      <c r="Q3" s="11">
        <f t="shared" ref="Q3:Q153" si="11">IF(F3="Kasbon Cahaya", IF(ROW()=2, IF(D3, -D3, E3), IF(D3, Q2-D3, Q2+E3)), IF(ROW()=2, 0, Q2))</f>
        <v>0</v>
      </c>
    </row>
    <row r="4">
      <c r="A4" s="1" t="s">
        <v>5959</v>
      </c>
      <c r="B4" s="8">
        <v>45658.0</v>
      </c>
      <c r="C4" s="1" t="s">
        <v>1959</v>
      </c>
      <c r="D4" s="12"/>
      <c r="E4" s="10">
        <v>255433.0</v>
      </c>
      <c r="F4" s="1" t="s">
        <v>5960</v>
      </c>
      <c r="G4" s="11">
        <f t="shared" si="3"/>
        <v>0</v>
      </c>
      <c r="H4" s="11">
        <f t="shared" si="1"/>
        <v>0</v>
      </c>
      <c r="I4" s="11">
        <f t="shared" si="4"/>
        <v>0</v>
      </c>
      <c r="J4" s="11">
        <f t="shared" si="5"/>
        <v>3132434</v>
      </c>
      <c r="K4" s="11">
        <f t="shared" si="2"/>
        <v>0</v>
      </c>
      <c r="L4" s="11">
        <f t="shared" si="6"/>
        <v>0</v>
      </c>
      <c r="M4" s="11">
        <f t="shared" si="7"/>
        <v>0</v>
      </c>
      <c r="N4" s="11">
        <f t="shared" si="8"/>
        <v>0</v>
      </c>
      <c r="O4" s="11">
        <f t="shared" si="9"/>
        <v>0</v>
      </c>
      <c r="P4" s="11">
        <f t="shared" si="10"/>
        <v>0</v>
      </c>
      <c r="Q4" s="11">
        <f t="shared" si="11"/>
        <v>0</v>
      </c>
    </row>
    <row r="5">
      <c r="A5" s="1" t="s">
        <v>5961</v>
      </c>
      <c r="B5" s="8">
        <v>45658.0</v>
      </c>
      <c r="C5" s="1" t="s">
        <v>6</v>
      </c>
      <c r="D5" s="10">
        <v>165000.0</v>
      </c>
      <c r="E5" s="12"/>
      <c r="F5" s="1" t="s">
        <v>5962</v>
      </c>
      <c r="G5" s="11">
        <f t="shared" si="3"/>
        <v>165000</v>
      </c>
      <c r="H5" s="11">
        <f t="shared" si="1"/>
        <v>0</v>
      </c>
      <c r="I5" s="11">
        <f t="shared" si="4"/>
        <v>0</v>
      </c>
      <c r="J5" s="11">
        <f t="shared" si="5"/>
        <v>3297434</v>
      </c>
      <c r="K5" s="11">
        <f t="shared" si="2"/>
        <v>165000</v>
      </c>
      <c r="L5" s="11">
        <f t="shared" si="6"/>
        <v>0</v>
      </c>
      <c r="M5" s="11">
        <f t="shared" si="7"/>
        <v>0</v>
      </c>
      <c r="N5" s="11">
        <f t="shared" si="8"/>
        <v>55000</v>
      </c>
      <c r="O5" s="11">
        <f t="shared" si="9"/>
        <v>55000</v>
      </c>
      <c r="P5" s="11">
        <f t="shared" si="10"/>
        <v>55000</v>
      </c>
      <c r="Q5" s="11">
        <f t="shared" si="11"/>
        <v>0</v>
      </c>
    </row>
    <row r="6">
      <c r="A6" s="1" t="s">
        <v>5963</v>
      </c>
      <c r="B6" s="8">
        <v>45659.0</v>
      </c>
      <c r="C6" s="1" t="s">
        <v>19</v>
      </c>
      <c r="D6" s="12"/>
      <c r="E6" s="10">
        <v>100000.0</v>
      </c>
      <c r="F6" s="1" t="s">
        <v>5964</v>
      </c>
      <c r="G6" s="11">
        <f t="shared" si="3"/>
        <v>165000</v>
      </c>
      <c r="H6" s="11">
        <f t="shared" si="1"/>
        <v>0</v>
      </c>
      <c r="I6" s="11">
        <f t="shared" si="4"/>
        <v>0</v>
      </c>
      <c r="J6" s="11">
        <f t="shared" si="5"/>
        <v>3197434</v>
      </c>
      <c r="K6" s="11">
        <f t="shared" si="2"/>
        <v>165000</v>
      </c>
      <c r="L6" s="11">
        <f t="shared" si="6"/>
        <v>0</v>
      </c>
      <c r="M6" s="11">
        <f t="shared" si="7"/>
        <v>0</v>
      </c>
      <c r="N6" s="11">
        <f t="shared" si="8"/>
        <v>55000</v>
      </c>
      <c r="O6" s="11">
        <f t="shared" si="9"/>
        <v>55000</v>
      </c>
      <c r="P6" s="11">
        <f t="shared" si="10"/>
        <v>55000</v>
      </c>
      <c r="Q6" s="11">
        <f t="shared" si="11"/>
        <v>0</v>
      </c>
    </row>
    <row r="7">
      <c r="A7" s="1" t="s">
        <v>5965</v>
      </c>
      <c r="B7" s="8">
        <v>45660.0</v>
      </c>
      <c r="C7" s="1" t="s">
        <v>6</v>
      </c>
      <c r="D7" s="10">
        <v>450000.0</v>
      </c>
      <c r="E7" s="12"/>
      <c r="F7" s="1" t="s">
        <v>5966</v>
      </c>
      <c r="G7" s="11">
        <f t="shared" si="3"/>
        <v>615000</v>
      </c>
      <c r="H7" s="11">
        <f t="shared" si="1"/>
        <v>0</v>
      </c>
      <c r="I7" s="11">
        <f t="shared" si="4"/>
        <v>0</v>
      </c>
      <c r="J7" s="11">
        <f t="shared" si="5"/>
        <v>3647434</v>
      </c>
      <c r="K7" s="11">
        <f t="shared" si="2"/>
        <v>615000</v>
      </c>
      <c r="L7" s="11">
        <f t="shared" si="6"/>
        <v>0</v>
      </c>
      <c r="M7" s="11">
        <f t="shared" si="7"/>
        <v>0</v>
      </c>
      <c r="N7" s="11">
        <f t="shared" si="8"/>
        <v>205000</v>
      </c>
      <c r="O7" s="11">
        <f t="shared" si="9"/>
        <v>205000</v>
      </c>
      <c r="P7" s="11">
        <f t="shared" si="10"/>
        <v>205000</v>
      </c>
      <c r="Q7" s="11">
        <f t="shared" si="11"/>
        <v>0</v>
      </c>
    </row>
    <row r="8">
      <c r="A8" s="1" t="s">
        <v>5967</v>
      </c>
      <c r="B8" s="8">
        <v>45660.0</v>
      </c>
      <c r="C8" s="1" t="s">
        <v>25</v>
      </c>
      <c r="D8" s="12"/>
      <c r="E8" s="10">
        <v>250000.0</v>
      </c>
      <c r="F8" s="1" t="s">
        <v>5968</v>
      </c>
      <c r="G8" s="11">
        <f t="shared" si="3"/>
        <v>615000</v>
      </c>
      <c r="H8" s="11">
        <f t="shared" si="1"/>
        <v>250000</v>
      </c>
      <c r="I8" s="11">
        <f t="shared" si="4"/>
        <v>0</v>
      </c>
      <c r="J8" s="11">
        <f t="shared" si="5"/>
        <v>3397434</v>
      </c>
      <c r="K8" s="11">
        <f t="shared" si="2"/>
        <v>365000</v>
      </c>
      <c r="L8" s="11">
        <f t="shared" si="6"/>
        <v>0</v>
      </c>
      <c r="M8" s="11">
        <f t="shared" si="7"/>
        <v>0</v>
      </c>
      <c r="N8" s="11">
        <f t="shared" si="8"/>
        <v>121666.6667</v>
      </c>
      <c r="O8" s="11">
        <f t="shared" si="9"/>
        <v>121666.6667</v>
      </c>
      <c r="P8" s="11">
        <f t="shared" si="10"/>
        <v>121666.6667</v>
      </c>
      <c r="Q8" s="11">
        <f t="shared" si="11"/>
        <v>0</v>
      </c>
    </row>
    <row r="9">
      <c r="A9" s="1" t="s">
        <v>5969</v>
      </c>
      <c r="B9" s="8">
        <v>45660.0</v>
      </c>
      <c r="C9" s="1" t="s">
        <v>25</v>
      </c>
      <c r="D9" s="12"/>
      <c r="E9" s="10">
        <v>550000.0</v>
      </c>
      <c r="F9" s="1" t="s">
        <v>53</v>
      </c>
      <c r="G9" s="11">
        <f t="shared" si="3"/>
        <v>615000</v>
      </c>
      <c r="H9" s="11">
        <f t="shared" si="1"/>
        <v>800000</v>
      </c>
      <c r="I9" s="11">
        <f t="shared" si="4"/>
        <v>0</v>
      </c>
      <c r="J9" s="11">
        <f t="shared" si="5"/>
        <v>2847434</v>
      </c>
      <c r="K9" s="11">
        <f t="shared" si="2"/>
        <v>-185000</v>
      </c>
      <c r="L9" s="11">
        <f t="shared" si="6"/>
        <v>0</v>
      </c>
      <c r="M9" s="11">
        <f t="shared" si="7"/>
        <v>0</v>
      </c>
      <c r="N9" s="11">
        <f t="shared" si="8"/>
        <v>-61666.66667</v>
      </c>
      <c r="O9" s="11">
        <f t="shared" si="9"/>
        <v>-61666.66667</v>
      </c>
      <c r="P9" s="11">
        <f t="shared" si="10"/>
        <v>-61666.66667</v>
      </c>
      <c r="Q9" s="11">
        <f t="shared" si="11"/>
        <v>550000</v>
      </c>
    </row>
    <row r="10">
      <c r="A10" s="1" t="s">
        <v>5970</v>
      </c>
      <c r="B10" s="8">
        <v>45661.0</v>
      </c>
      <c r="C10" s="1" t="s">
        <v>6</v>
      </c>
      <c r="D10" s="10">
        <v>50000.0</v>
      </c>
      <c r="E10" s="12"/>
      <c r="F10" s="1" t="s">
        <v>5971</v>
      </c>
      <c r="G10" s="11">
        <f t="shared" si="3"/>
        <v>665000</v>
      </c>
      <c r="H10" s="11">
        <f t="shared" si="1"/>
        <v>800000</v>
      </c>
      <c r="I10" s="11">
        <f t="shared" si="4"/>
        <v>0</v>
      </c>
      <c r="J10" s="11">
        <f t="shared" si="5"/>
        <v>2897434</v>
      </c>
      <c r="K10" s="11">
        <f t="shared" si="2"/>
        <v>-135000</v>
      </c>
      <c r="L10" s="11">
        <f t="shared" si="6"/>
        <v>0</v>
      </c>
      <c r="M10" s="11">
        <f t="shared" si="7"/>
        <v>0</v>
      </c>
      <c r="N10" s="11">
        <f t="shared" si="8"/>
        <v>-45000</v>
      </c>
      <c r="O10" s="11">
        <f t="shared" si="9"/>
        <v>-45000</v>
      </c>
      <c r="P10" s="11">
        <f t="shared" si="10"/>
        <v>-45000</v>
      </c>
      <c r="Q10" s="11">
        <f t="shared" si="11"/>
        <v>550000</v>
      </c>
    </row>
    <row r="11">
      <c r="A11" s="1" t="s">
        <v>5972</v>
      </c>
      <c r="B11" s="8">
        <v>45662.0</v>
      </c>
      <c r="C11" s="1" t="s">
        <v>5973</v>
      </c>
      <c r="D11" s="12"/>
      <c r="E11" s="10">
        <v>700000.0</v>
      </c>
      <c r="F11" s="1" t="s">
        <v>5329</v>
      </c>
      <c r="G11" s="11">
        <f t="shared" si="3"/>
        <v>665000</v>
      </c>
      <c r="H11" s="11">
        <f t="shared" si="1"/>
        <v>800000</v>
      </c>
      <c r="I11" s="11">
        <f t="shared" si="4"/>
        <v>0</v>
      </c>
      <c r="J11" s="11">
        <f t="shared" si="5"/>
        <v>2197434</v>
      </c>
      <c r="K11" s="11">
        <f t="shared" si="2"/>
        <v>-135000</v>
      </c>
      <c r="L11" s="11">
        <f t="shared" si="6"/>
        <v>700000</v>
      </c>
      <c r="M11" s="11">
        <f t="shared" si="7"/>
        <v>0</v>
      </c>
      <c r="N11" s="11">
        <f t="shared" si="8"/>
        <v>-745000</v>
      </c>
      <c r="O11" s="11">
        <f t="shared" si="9"/>
        <v>-45000</v>
      </c>
      <c r="P11" s="11">
        <f t="shared" si="10"/>
        <v>-45000</v>
      </c>
      <c r="Q11" s="11">
        <f t="shared" si="11"/>
        <v>550000</v>
      </c>
    </row>
    <row r="12">
      <c r="A12" s="1" t="s">
        <v>5974</v>
      </c>
      <c r="B12" s="8">
        <v>45663.0</v>
      </c>
      <c r="C12" s="1" t="s">
        <v>6</v>
      </c>
      <c r="D12" s="10">
        <v>285000.0</v>
      </c>
      <c r="E12" s="12"/>
      <c r="F12" s="1" t="s">
        <v>5975</v>
      </c>
      <c r="G12" s="11">
        <f t="shared" si="3"/>
        <v>950000</v>
      </c>
      <c r="H12" s="11">
        <f t="shared" si="1"/>
        <v>800000</v>
      </c>
      <c r="I12" s="11">
        <f t="shared" si="4"/>
        <v>0</v>
      </c>
      <c r="J12" s="11">
        <f t="shared" si="5"/>
        <v>2482434</v>
      </c>
      <c r="K12" s="11">
        <f t="shared" si="2"/>
        <v>150000</v>
      </c>
      <c r="L12" s="11">
        <f t="shared" si="6"/>
        <v>700000</v>
      </c>
      <c r="M12" s="11">
        <f t="shared" si="7"/>
        <v>0</v>
      </c>
      <c r="N12" s="11">
        <f t="shared" si="8"/>
        <v>-650000</v>
      </c>
      <c r="O12" s="11">
        <f t="shared" si="9"/>
        <v>50000</v>
      </c>
      <c r="P12" s="11">
        <f t="shared" si="10"/>
        <v>50000</v>
      </c>
      <c r="Q12" s="11">
        <f t="shared" si="11"/>
        <v>550000</v>
      </c>
    </row>
    <row r="13">
      <c r="A13" s="1" t="s">
        <v>5976</v>
      </c>
      <c r="B13" s="8">
        <v>45663.0</v>
      </c>
      <c r="C13" s="1" t="s">
        <v>25</v>
      </c>
      <c r="D13" s="12"/>
      <c r="E13" s="10">
        <v>310000.0</v>
      </c>
      <c r="F13" s="1" t="s">
        <v>53</v>
      </c>
      <c r="G13" s="11">
        <f t="shared" si="3"/>
        <v>950000</v>
      </c>
      <c r="H13" s="11">
        <f t="shared" si="1"/>
        <v>1110000</v>
      </c>
      <c r="I13" s="11">
        <f t="shared" si="4"/>
        <v>0</v>
      </c>
      <c r="J13" s="11">
        <f t="shared" si="5"/>
        <v>2172434</v>
      </c>
      <c r="K13" s="11">
        <f t="shared" si="2"/>
        <v>-160000</v>
      </c>
      <c r="L13" s="11">
        <f t="shared" si="6"/>
        <v>700000</v>
      </c>
      <c r="M13" s="11">
        <f t="shared" si="7"/>
        <v>0</v>
      </c>
      <c r="N13" s="11">
        <f t="shared" si="8"/>
        <v>-753333.3333</v>
      </c>
      <c r="O13" s="11">
        <f t="shared" si="9"/>
        <v>-53333.33333</v>
      </c>
      <c r="P13" s="11">
        <f t="shared" si="10"/>
        <v>-53333.33333</v>
      </c>
      <c r="Q13" s="11">
        <f t="shared" si="11"/>
        <v>860000</v>
      </c>
    </row>
    <row r="14">
      <c r="A14" s="1" t="s">
        <v>5977</v>
      </c>
      <c r="B14" s="8">
        <v>45663.0</v>
      </c>
      <c r="C14" s="1" t="s">
        <v>5973</v>
      </c>
      <c r="D14" s="12"/>
      <c r="E14" s="10">
        <v>250000.0</v>
      </c>
      <c r="F14" s="1" t="s">
        <v>5329</v>
      </c>
      <c r="G14" s="11">
        <f t="shared" si="3"/>
        <v>950000</v>
      </c>
      <c r="H14" s="11">
        <f t="shared" si="1"/>
        <v>1110000</v>
      </c>
      <c r="I14" s="11">
        <f t="shared" si="4"/>
        <v>0</v>
      </c>
      <c r="J14" s="11">
        <f t="shared" si="5"/>
        <v>1922434</v>
      </c>
      <c r="K14" s="11">
        <f t="shared" si="2"/>
        <v>-160000</v>
      </c>
      <c r="L14" s="11">
        <f t="shared" si="6"/>
        <v>950000</v>
      </c>
      <c r="M14" s="11">
        <f t="shared" si="7"/>
        <v>0</v>
      </c>
      <c r="N14" s="11">
        <f t="shared" si="8"/>
        <v>-1003333.333</v>
      </c>
      <c r="O14" s="11">
        <f t="shared" si="9"/>
        <v>-53333.33333</v>
      </c>
      <c r="P14" s="11">
        <f t="shared" si="10"/>
        <v>-53333.33333</v>
      </c>
      <c r="Q14" s="11">
        <f t="shared" si="11"/>
        <v>860000</v>
      </c>
    </row>
    <row r="15">
      <c r="A15" s="1" t="s">
        <v>5978</v>
      </c>
      <c r="B15" s="8">
        <v>45663.0</v>
      </c>
      <c r="C15" s="1" t="s">
        <v>25</v>
      </c>
      <c r="D15" s="12"/>
      <c r="E15" s="10">
        <v>127500.0</v>
      </c>
      <c r="F15" s="1" t="s">
        <v>5979</v>
      </c>
      <c r="G15" s="11">
        <f t="shared" si="3"/>
        <v>950000</v>
      </c>
      <c r="H15" s="11">
        <f t="shared" si="1"/>
        <v>1237500</v>
      </c>
      <c r="I15" s="11">
        <f t="shared" si="4"/>
        <v>0</v>
      </c>
      <c r="J15" s="11">
        <f t="shared" si="5"/>
        <v>1794934</v>
      </c>
      <c r="K15" s="11">
        <f t="shared" si="2"/>
        <v>-287500</v>
      </c>
      <c r="L15" s="11">
        <f t="shared" si="6"/>
        <v>950000</v>
      </c>
      <c r="M15" s="11">
        <f t="shared" si="7"/>
        <v>0</v>
      </c>
      <c r="N15" s="11">
        <f t="shared" si="8"/>
        <v>-1045833.333</v>
      </c>
      <c r="O15" s="11">
        <f t="shared" si="9"/>
        <v>-95833.33333</v>
      </c>
      <c r="P15" s="11">
        <f t="shared" si="10"/>
        <v>-95833.33333</v>
      </c>
      <c r="Q15" s="11">
        <f t="shared" si="11"/>
        <v>860000</v>
      </c>
    </row>
    <row r="16">
      <c r="A16" s="1" t="s">
        <v>5980</v>
      </c>
      <c r="B16" s="8">
        <v>45663.0</v>
      </c>
      <c r="C16" s="1" t="s">
        <v>6</v>
      </c>
      <c r="D16" s="10">
        <v>200000.0</v>
      </c>
      <c r="E16" s="12"/>
      <c r="F16" s="1" t="s">
        <v>2032</v>
      </c>
      <c r="G16" s="11">
        <f t="shared" si="3"/>
        <v>1150000</v>
      </c>
      <c r="H16" s="11">
        <f t="shared" si="1"/>
        <v>1237500</v>
      </c>
      <c r="I16" s="11">
        <f t="shared" si="4"/>
        <v>0</v>
      </c>
      <c r="J16" s="11">
        <f t="shared" si="5"/>
        <v>1994934</v>
      </c>
      <c r="K16" s="11">
        <f t="shared" si="2"/>
        <v>-87500</v>
      </c>
      <c r="L16" s="11">
        <f t="shared" si="6"/>
        <v>950000</v>
      </c>
      <c r="M16" s="11">
        <f t="shared" si="7"/>
        <v>0</v>
      </c>
      <c r="N16" s="11">
        <f t="shared" si="8"/>
        <v>-979166.6667</v>
      </c>
      <c r="O16" s="11">
        <f t="shared" si="9"/>
        <v>-29166.66667</v>
      </c>
      <c r="P16" s="11">
        <f t="shared" si="10"/>
        <v>-29166.66667</v>
      </c>
      <c r="Q16" s="11">
        <f t="shared" si="11"/>
        <v>860000</v>
      </c>
    </row>
    <row r="17">
      <c r="A17" s="1" t="s">
        <v>5981</v>
      </c>
      <c r="B17" s="8">
        <v>45663.0</v>
      </c>
      <c r="C17" s="1" t="s">
        <v>6</v>
      </c>
      <c r="D17" s="10">
        <v>1317000.0</v>
      </c>
      <c r="E17" s="12"/>
      <c r="F17" s="1" t="s">
        <v>4711</v>
      </c>
      <c r="G17" s="11">
        <f t="shared" si="3"/>
        <v>2467000</v>
      </c>
      <c r="H17" s="11">
        <f t="shared" si="1"/>
        <v>1237500</v>
      </c>
      <c r="I17" s="11">
        <f t="shared" si="4"/>
        <v>0</v>
      </c>
      <c r="J17" s="11">
        <f t="shared" si="5"/>
        <v>3311934</v>
      </c>
      <c r="K17" s="11">
        <f t="shared" si="2"/>
        <v>1229500</v>
      </c>
      <c r="L17" s="11">
        <f t="shared" si="6"/>
        <v>950000</v>
      </c>
      <c r="M17" s="11">
        <f t="shared" si="7"/>
        <v>0</v>
      </c>
      <c r="N17" s="11">
        <f t="shared" si="8"/>
        <v>-540166.6667</v>
      </c>
      <c r="O17" s="11">
        <f t="shared" si="9"/>
        <v>409833.3333</v>
      </c>
      <c r="P17" s="11">
        <f t="shared" si="10"/>
        <v>409833.3333</v>
      </c>
      <c r="Q17" s="11">
        <f t="shared" si="11"/>
        <v>860000</v>
      </c>
    </row>
    <row r="18">
      <c r="A18" s="1" t="s">
        <v>5982</v>
      </c>
      <c r="B18" s="8">
        <v>45663.0</v>
      </c>
      <c r="C18" s="1" t="s">
        <v>6</v>
      </c>
      <c r="D18" s="10">
        <v>133500.0</v>
      </c>
      <c r="E18" s="12"/>
      <c r="F18" s="1" t="s">
        <v>5382</v>
      </c>
      <c r="G18" s="11">
        <f t="shared" si="3"/>
        <v>2600500</v>
      </c>
      <c r="H18" s="11">
        <f t="shared" si="1"/>
        <v>1237500</v>
      </c>
      <c r="I18" s="11">
        <f t="shared" si="4"/>
        <v>0</v>
      </c>
      <c r="J18" s="11">
        <f t="shared" si="5"/>
        <v>3445434</v>
      </c>
      <c r="K18" s="11">
        <f t="shared" si="2"/>
        <v>1363000</v>
      </c>
      <c r="L18" s="11">
        <f t="shared" si="6"/>
        <v>950000</v>
      </c>
      <c r="M18" s="11">
        <f t="shared" si="7"/>
        <v>0</v>
      </c>
      <c r="N18" s="11">
        <f t="shared" si="8"/>
        <v>-495666.6667</v>
      </c>
      <c r="O18" s="11">
        <f t="shared" si="9"/>
        <v>454333.3333</v>
      </c>
      <c r="P18" s="11">
        <f t="shared" si="10"/>
        <v>454333.3333</v>
      </c>
      <c r="Q18" s="11">
        <f t="shared" si="11"/>
        <v>860000</v>
      </c>
    </row>
    <row r="19">
      <c r="A19" s="1" t="s">
        <v>5983</v>
      </c>
      <c r="B19" s="8">
        <v>45663.0</v>
      </c>
      <c r="C19" s="1" t="s">
        <v>6</v>
      </c>
      <c r="D19" s="10">
        <v>730000.0</v>
      </c>
      <c r="E19" s="12"/>
      <c r="F19" s="1" t="s">
        <v>5984</v>
      </c>
      <c r="G19" s="11">
        <f t="shared" si="3"/>
        <v>3330500</v>
      </c>
      <c r="H19" s="11">
        <f t="shared" si="1"/>
        <v>1237500</v>
      </c>
      <c r="I19" s="11">
        <f t="shared" si="4"/>
        <v>0</v>
      </c>
      <c r="J19" s="11">
        <f t="shared" si="5"/>
        <v>4175434</v>
      </c>
      <c r="K19" s="11">
        <f t="shared" si="2"/>
        <v>2093000</v>
      </c>
      <c r="L19" s="11">
        <f t="shared" si="6"/>
        <v>950000</v>
      </c>
      <c r="M19" s="11">
        <f t="shared" si="7"/>
        <v>0</v>
      </c>
      <c r="N19" s="11">
        <f t="shared" si="8"/>
        <v>-252333.3333</v>
      </c>
      <c r="O19" s="11">
        <f t="shared" si="9"/>
        <v>697666.6667</v>
      </c>
      <c r="P19" s="11">
        <f t="shared" si="10"/>
        <v>697666.6667</v>
      </c>
      <c r="Q19" s="11">
        <f t="shared" si="11"/>
        <v>860000</v>
      </c>
    </row>
    <row r="20">
      <c r="A20" s="1" t="s">
        <v>5985</v>
      </c>
      <c r="B20" s="8">
        <v>45663.0</v>
      </c>
      <c r="C20" s="1" t="s">
        <v>6</v>
      </c>
      <c r="D20" s="10">
        <v>50000.0</v>
      </c>
      <c r="E20" s="12"/>
      <c r="F20" s="1" t="s">
        <v>3913</v>
      </c>
      <c r="G20" s="11">
        <f t="shared" si="3"/>
        <v>3380500</v>
      </c>
      <c r="H20" s="11">
        <f t="shared" si="1"/>
        <v>1237500</v>
      </c>
      <c r="I20" s="11">
        <f t="shared" si="4"/>
        <v>0</v>
      </c>
      <c r="J20" s="11">
        <f t="shared" si="5"/>
        <v>4225434</v>
      </c>
      <c r="K20" s="11">
        <f t="shared" si="2"/>
        <v>2143000</v>
      </c>
      <c r="L20" s="11">
        <f t="shared" si="6"/>
        <v>950000</v>
      </c>
      <c r="M20" s="11">
        <f t="shared" si="7"/>
        <v>0</v>
      </c>
      <c r="N20" s="11">
        <f t="shared" si="8"/>
        <v>-235666.6667</v>
      </c>
      <c r="O20" s="11">
        <f t="shared" si="9"/>
        <v>714333.3333</v>
      </c>
      <c r="P20" s="11">
        <f t="shared" si="10"/>
        <v>714333.3333</v>
      </c>
      <c r="Q20" s="11">
        <f t="shared" si="11"/>
        <v>860000</v>
      </c>
    </row>
    <row r="21">
      <c r="A21" s="1" t="s">
        <v>5986</v>
      </c>
      <c r="B21" s="8">
        <v>45663.0</v>
      </c>
      <c r="C21" s="1" t="s">
        <v>6</v>
      </c>
      <c r="D21" s="10">
        <v>278000.0</v>
      </c>
      <c r="E21" s="12"/>
      <c r="F21" s="1" t="s">
        <v>5382</v>
      </c>
      <c r="G21" s="11">
        <f t="shared" si="3"/>
        <v>3658500</v>
      </c>
      <c r="H21" s="11">
        <f t="shared" si="1"/>
        <v>1237500</v>
      </c>
      <c r="I21" s="11">
        <f t="shared" si="4"/>
        <v>0</v>
      </c>
      <c r="J21" s="11">
        <f t="shared" si="5"/>
        <v>4503434</v>
      </c>
      <c r="K21" s="11">
        <f t="shared" si="2"/>
        <v>2421000</v>
      </c>
      <c r="L21" s="11">
        <f t="shared" si="6"/>
        <v>950000</v>
      </c>
      <c r="M21" s="11">
        <f t="shared" si="7"/>
        <v>0</v>
      </c>
      <c r="N21" s="11">
        <f t="shared" si="8"/>
        <v>-143000</v>
      </c>
      <c r="O21" s="11">
        <f t="shared" si="9"/>
        <v>807000</v>
      </c>
      <c r="P21" s="11">
        <f t="shared" si="10"/>
        <v>807000</v>
      </c>
      <c r="Q21" s="11">
        <f t="shared" si="11"/>
        <v>860000</v>
      </c>
    </row>
    <row r="22">
      <c r="A22" s="1" t="s">
        <v>5987</v>
      </c>
      <c r="B22" s="8">
        <v>45664.0</v>
      </c>
      <c r="C22" s="1" t="s">
        <v>25</v>
      </c>
      <c r="D22" s="12"/>
      <c r="E22" s="10">
        <v>350000.0</v>
      </c>
      <c r="F22" s="1" t="s">
        <v>5988</v>
      </c>
      <c r="G22" s="11">
        <f t="shared" si="3"/>
        <v>3658500</v>
      </c>
      <c r="H22" s="11">
        <f t="shared" si="1"/>
        <v>1587500</v>
      </c>
      <c r="I22" s="11">
        <f t="shared" si="4"/>
        <v>0</v>
      </c>
      <c r="J22" s="11">
        <f t="shared" si="5"/>
        <v>4153434</v>
      </c>
      <c r="K22" s="11">
        <f t="shared" si="2"/>
        <v>2071000</v>
      </c>
      <c r="L22" s="11">
        <f t="shared" si="6"/>
        <v>950000</v>
      </c>
      <c r="M22" s="11">
        <f t="shared" si="7"/>
        <v>0</v>
      </c>
      <c r="N22" s="11">
        <f t="shared" si="8"/>
        <v>-259666.6667</v>
      </c>
      <c r="O22" s="11">
        <f t="shared" si="9"/>
        <v>690333.3333</v>
      </c>
      <c r="P22" s="11">
        <f t="shared" si="10"/>
        <v>690333.3333</v>
      </c>
      <c r="Q22" s="11">
        <f t="shared" si="11"/>
        <v>860000</v>
      </c>
    </row>
    <row r="23">
      <c r="A23" s="1" t="s">
        <v>5989</v>
      </c>
      <c r="B23" s="8">
        <v>45664.0</v>
      </c>
      <c r="C23" s="1" t="s">
        <v>6</v>
      </c>
      <c r="D23" s="10">
        <v>224000.0</v>
      </c>
      <c r="E23" s="10"/>
      <c r="F23" s="1" t="s">
        <v>5990</v>
      </c>
      <c r="G23" s="11">
        <f t="shared" si="3"/>
        <v>3882500</v>
      </c>
      <c r="H23" s="11">
        <f t="shared" si="1"/>
        <v>1587500</v>
      </c>
      <c r="I23" s="11">
        <f t="shared" si="4"/>
        <v>0</v>
      </c>
      <c r="J23" s="11">
        <f t="shared" si="5"/>
        <v>4377434</v>
      </c>
      <c r="K23" s="11">
        <f t="shared" si="2"/>
        <v>2295000</v>
      </c>
      <c r="L23" s="11">
        <f t="shared" si="6"/>
        <v>950000</v>
      </c>
      <c r="M23" s="11">
        <f t="shared" si="7"/>
        <v>0</v>
      </c>
      <c r="N23" s="11">
        <f t="shared" si="8"/>
        <v>-185000</v>
      </c>
      <c r="O23" s="11">
        <f t="shared" si="9"/>
        <v>765000</v>
      </c>
      <c r="P23" s="11">
        <f t="shared" si="10"/>
        <v>765000</v>
      </c>
      <c r="Q23" s="11">
        <f t="shared" si="11"/>
        <v>860000</v>
      </c>
    </row>
    <row r="24">
      <c r="A24" s="1" t="s">
        <v>5991</v>
      </c>
      <c r="B24" s="8">
        <v>45664.0</v>
      </c>
      <c r="C24" s="1" t="s">
        <v>25</v>
      </c>
      <c r="D24" s="12"/>
      <c r="E24" s="10">
        <v>46000.0</v>
      </c>
      <c r="F24" s="1" t="s">
        <v>5992</v>
      </c>
      <c r="G24" s="11">
        <f t="shared" si="3"/>
        <v>3882500</v>
      </c>
      <c r="H24" s="11">
        <f t="shared" si="1"/>
        <v>1633500</v>
      </c>
      <c r="I24" s="11">
        <f t="shared" si="4"/>
        <v>0</v>
      </c>
      <c r="J24" s="11">
        <f t="shared" si="5"/>
        <v>4331434</v>
      </c>
      <c r="K24" s="11">
        <f t="shared" si="2"/>
        <v>2249000</v>
      </c>
      <c r="L24" s="11">
        <f t="shared" si="6"/>
        <v>950000</v>
      </c>
      <c r="M24" s="11">
        <f t="shared" si="7"/>
        <v>0</v>
      </c>
      <c r="N24" s="11">
        <f t="shared" si="8"/>
        <v>-200333.3333</v>
      </c>
      <c r="O24" s="11">
        <f t="shared" si="9"/>
        <v>749666.6667</v>
      </c>
      <c r="P24" s="11">
        <f t="shared" si="10"/>
        <v>749666.6667</v>
      </c>
      <c r="Q24" s="11">
        <f t="shared" si="11"/>
        <v>860000</v>
      </c>
    </row>
    <row r="25">
      <c r="A25" s="1" t="s">
        <v>5993</v>
      </c>
      <c r="B25" s="8">
        <v>45664.0</v>
      </c>
      <c r="C25" s="1" t="s">
        <v>6</v>
      </c>
      <c r="D25" s="10">
        <v>44000.0</v>
      </c>
      <c r="E25" s="12"/>
      <c r="F25" s="1" t="s">
        <v>5994</v>
      </c>
      <c r="G25" s="11">
        <f t="shared" si="3"/>
        <v>3926500</v>
      </c>
      <c r="H25" s="11">
        <f t="shared" si="1"/>
        <v>1633500</v>
      </c>
      <c r="I25" s="11">
        <f t="shared" si="4"/>
        <v>0</v>
      </c>
      <c r="J25" s="11">
        <f t="shared" si="5"/>
        <v>4375434</v>
      </c>
      <c r="K25" s="11">
        <f t="shared" si="2"/>
        <v>2293000</v>
      </c>
      <c r="L25" s="11">
        <f t="shared" si="6"/>
        <v>950000</v>
      </c>
      <c r="M25" s="11">
        <f t="shared" si="7"/>
        <v>0</v>
      </c>
      <c r="N25" s="11">
        <f t="shared" si="8"/>
        <v>-185666.6667</v>
      </c>
      <c r="O25" s="11">
        <f t="shared" si="9"/>
        <v>764333.3333</v>
      </c>
      <c r="P25" s="11">
        <f t="shared" si="10"/>
        <v>764333.3333</v>
      </c>
      <c r="Q25" s="11">
        <f t="shared" si="11"/>
        <v>860000</v>
      </c>
    </row>
    <row r="26">
      <c r="A26" s="1" t="s">
        <v>5995</v>
      </c>
      <c r="B26" s="8">
        <v>45664.0</v>
      </c>
      <c r="C26" s="1" t="s">
        <v>6</v>
      </c>
      <c r="D26" s="10">
        <v>490000.0</v>
      </c>
      <c r="E26" s="12"/>
      <c r="F26" s="1" t="s">
        <v>5996</v>
      </c>
      <c r="G26" s="11">
        <f t="shared" si="3"/>
        <v>4416500</v>
      </c>
      <c r="H26" s="11">
        <f t="shared" si="1"/>
        <v>1633500</v>
      </c>
      <c r="I26" s="11">
        <f t="shared" si="4"/>
        <v>0</v>
      </c>
      <c r="J26" s="11">
        <f t="shared" si="5"/>
        <v>4865434</v>
      </c>
      <c r="K26" s="11">
        <f t="shared" si="2"/>
        <v>2783000</v>
      </c>
      <c r="L26" s="11">
        <f t="shared" si="6"/>
        <v>950000</v>
      </c>
      <c r="M26" s="11">
        <f t="shared" si="7"/>
        <v>0</v>
      </c>
      <c r="N26" s="11">
        <f t="shared" si="8"/>
        <v>-22333.33333</v>
      </c>
      <c r="O26" s="11">
        <f t="shared" si="9"/>
        <v>927666.6667</v>
      </c>
      <c r="P26" s="11">
        <f t="shared" si="10"/>
        <v>927666.6667</v>
      </c>
      <c r="Q26" s="11">
        <f t="shared" si="11"/>
        <v>860000</v>
      </c>
    </row>
    <row r="27">
      <c r="A27" s="1" t="s">
        <v>5997</v>
      </c>
      <c r="B27" s="8">
        <v>45664.0</v>
      </c>
      <c r="C27" s="1" t="s">
        <v>6</v>
      </c>
      <c r="D27" s="10">
        <v>91000.0</v>
      </c>
      <c r="E27" s="12"/>
      <c r="F27" s="1" t="s">
        <v>5998</v>
      </c>
      <c r="G27" s="11">
        <f t="shared" si="3"/>
        <v>4507500</v>
      </c>
      <c r="H27" s="11">
        <f t="shared" si="1"/>
        <v>1633500</v>
      </c>
      <c r="I27" s="11">
        <f t="shared" si="4"/>
        <v>0</v>
      </c>
      <c r="J27" s="11">
        <f t="shared" si="5"/>
        <v>4956434</v>
      </c>
      <c r="K27" s="11">
        <f t="shared" si="2"/>
        <v>2874000</v>
      </c>
      <c r="L27" s="11">
        <f t="shared" si="6"/>
        <v>950000</v>
      </c>
      <c r="M27" s="11">
        <f t="shared" si="7"/>
        <v>0</v>
      </c>
      <c r="N27" s="11">
        <f t="shared" si="8"/>
        <v>8000</v>
      </c>
      <c r="O27" s="11">
        <f t="shared" si="9"/>
        <v>958000</v>
      </c>
      <c r="P27" s="11">
        <f t="shared" si="10"/>
        <v>958000</v>
      </c>
      <c r="Q27" s="11">
        <f t="shared" si="11"/>
        <v>860000</v>
      </c>
    </row>
    <row r="28">
      <c r="A28" s="1" t="s">
        <v>5999</v>
      </c>
      <c r="B28" s="8">
        <v>45664.0</v>
      </c>
      <c r="C28" s="1" t="s">
        <v>6</v>
      </c>
      <c r="D28" s="10">
        <v>207933.0</v>
      </c>
      <c r="E28" s="12"/>
      <c r="F28" s="1" t="s">
        <v>6000</v>
      </c>
      <c r="G28" s="11">
        <f t="shared" si="3"/>
        <v>4715433</v>
      </c>
      <c r="H28" s="11">
        <f t="shared" si="1"/>
        <v>1633500</v>
      </c>
      <c r="I28" s="11">
        <f t="shared" si="4"/>
        <v>0</v>
      </c>
      <c r="J28" s="11">
        <f t="shared" si="5"/>
        <v>5164367</v>
      </c>
      <c r="K28" s="11">
        <f t="shared" si="2"/>
        <v>3081933</v>
      </c>
      <c r="L28" s="11">
        <f t="shared" si="6"/>
        <v>950000</v>
      </c>
      <c r="M28" s="11">
        <f t="shared" si="7"/>
        <v>0</v>
      </c>
      <c r="N28" s="11">
        <f t="shared" si="8"/>
        <v>77311</v>
      </c>
      <c r="O28" s="11">
        <f t="shared" si="9"/>
        <v>1027311</v>
      </c>
      <c r="P28" s="11">
        <f t="shared" si="10"/>
        <v>1027311</v>
      </c>
      <c r="Q28" s="11">
        <f t="shared" si="11"/>
        <v>860000</v>
      </c>
    </row>
    <row r="29">
      <c r="A29" s="1" t="s">
        <v>6001</v>
      </c>
      <c r="B29" s="8">
        <v>45665.0</v>
      </c>
      <c r="C29" s="1" t="s">
        <v>25</v>
      </c>
      <c r="D29" s="12"/>
      <c r="E29" s="10">
        <v>21500.0</v>
      </c>
      <c r="F29" s="1" t="s">
        <v>6002</v>
      </c>
      <c r="G29" s="11">
        <f t="shared" si="3"/>
        <v>4715433</v>
      </c>
      <c r="H29" s="11">
        <f t="shared" si="1"/>
        <v>1655000</v>
      </c>
      <c r="I29" s="11">
        <f t="shared" si="4"/>
        <v>0</v>
      </c>
      <c r="J29" s="11">
        <f t="shared" si="5"/>
        <v>5142867</v>
      </c>
      <c r="K29" s="11">
        <f t="shared" si="2"/>
        <v>3060433</v>
      </c>
      <c r="L29" s="11">
        <f t="shared" si="6"/>
        <v>950000</v>
      </c>
      <c r="M29" s="11">
        <f t="shared" si="7"/>
        <v>0</v>
      </c>
      <c r="N29" s="11">
        <f t="shared" si="8"/>
        <v>70144.33333</v>
      </c>
      <c r="O29" s="11">
        <f t="shared" si="9"/>
        <v>1020144.333</v>
      </c>
      <c r="P29" s="11">
        <f t="shared" si="10"/>
        <v>1020144.333</v>
      </c>
      <c r="Q29" s="11">
        <f t="shared" si="11"/>
        <v>860000</v>
      </c>
    </row>
    <row r="30">
      <c r="A30" s="1" t="s">
        <v>6003</v>
      </c>
      <c r="B30" s="8">
        <v>45665.0</v>
      </c>
      <c r="C30" s="1" t="s">
        <v>25</v>
      </c>
      <c r="D30" s="12"/>
      <c r="E30" s="10">
        <v>20000.0</v>
      </c>
      <c r="F30" s="1" t="s">
        <v>6004</v>
      </c>
      <c r="G30" s="11">
        <f t="shared" si="3"/>
        <v>4715433</v>
      </c>
      <c r="H30" s="11">
        <f t="shared" si="1"/>
        <v>1675000</v>
      </c>
      <c r="I30" s="11">
        <f t="shared" si="4"/>
        <v>0</v>
      </c>
      <c r="J30" s="11">
        <f t="shared" si="5"/>
        <v>5122867</v>
      </c>
      <c r="K30" s="11">
        <f t="shared" si="2"/>
        <v>3040433</v>
      </c>
      <c r="L30" s="11">
        <f t="shared" si="6"/>
        <v>950000</v>
      </c>
      <c r="M30" s="11">
        <f t="shared" si="7"/>
        <v>0</v>
      </c>
      <c r="N30" s="11">
        <f t="shared" si="8"/>
        <v>63477.66667</v>
      </c>
      <c r="O30" s="11">
        <f t="shared" si="9"/>
        <v>1013477.667</v>
      </c>
      <c r="P30" s="11">
        <f t="shared" si="10"/>
        <v>1013477.667</v>
      </c>
      <c r="Q30" s="11">
        <f t="shared" si="11"/>
        <v>860000</v>
      </c>
    </row>
    <row r="31">
      <c r="A31" s="1" t="s">
        <v>6005</v>
      </c>
      <c r="B31" s="8">
        <v>45665.0</v>
      </c>
      <c r="C31" s="1" t="s">
        <v>6</v>
      </c>
      <c r="D31" s="10">
        <v>50000.0</v>
      </c>
      <c r="E31" s="12"/>
      <c r="F31" s="1" t="s">
        <v>2677</v>
      </c>
      <c r="G31" s="11">
        <f t="shared" si="3"/>
        <v>4765433</v>
      </c>
      <c r="H31" s="11">
        <f t="shared" si="1"/>
        <v>1675000</v>
      </c>
      <c r="I31" s="11">
        <f t="shared" si="4"/>
        <v>0</v>
      </c>
      <c r="J31" s="11">
        <f t="shared" si="5"/>
        <v>5172867</v>
      </c>
      <c r="K31" s="11">
        <f t="shared" si="2"/>
        <v>3090433</v>
      </c>
      <c r="L31" s="11">
        <f t="shared" si="6"/>
        <v>950000</v>
      </c>
      <c r="M31" s="11">
        <f t="shared" si="7"/>
        <v>0</v>
      </c>
      <c r="N31" s="11">
        <f t="shared" si="8"/>
        <v>80144.33333</v>
      </c>
      <c r="O31" s="11">
        <f t="shared" si="9"/>
        <v>1030144.333</v>
      </c>
      <c r="P31" s="11">
        <f t="shared" si="10"/>
        <v>1030144.333</v>
      </c>
      <c r="Q31" s="11">
        <f t="shared" si="11"/>
        <v>860000</v>
      </c>
    </row>
    <row r="32">
      <c r="A32" s="1" t="s">
        <v>6006</v>
      </c>
      <c r="B32" s="8">
        <v>45665.0</v>
      </c>
      <c r="C32" s="1" t="s">
        <v>6</v>
      </c>
      <c r="D32" s="10">
        <v>380000.0</v>
      </c>
      <c r="E32" s="12"/>
      <c r="F32" s="1" t="s">
        <v>3378</v>
      </c>
      <c r="G32" s="11">
        <f t="shared" si="3"/>
        <v>5145433</v>
      </c>
      <c r="H32" s="11">
        <f t="shared" si="1"/>
        <v>1675000</v>
      </c>
      <c r="I32" s="11">
        <f t="shared" si="4"/>
        <v>0</v>
      </c>
      <c r="J32" s="11">
        <f t="shared" si="5"/>
        <v>5552867</v>
      </c>
      <c r="K32" s="11">
        <f t="shared" si="2"/>
        <v>3470433</v>
      </c>
      <c r="L32" s="11">
        <f t="shared" si="6"/>
        <v>950000</v>
      </c>
      <c r="M32" s="11">
        <f t="shared" si="7"/>
        <v>0</v>
      </c>
      <c r="N32" s="11">
        <f t="shared" si="8"/>
        <v>206811</v>
      </c>
      <c r="O32" s="11">
        <f t="shared" si="9"/>
        <v>1156811</v>
      </c>
      <c r="P32" s="11">
        <f t="shared" si="10"/>
        <v>1156811</v>
      </c>
      <c r="Q32" s="11">
        <f t="shared" si="11"/>
        <v>860000</v>
      </c>
    </row>
    <row r="33">
      <c r="A33" s="1" t="s">
        <v>6007</v>
      </c>
      <c r="B33" s="8">
        <v>45665.0</v>
      </c>
      <c r="C33" s="1" t="s">
        <v>25</v>
      </c>
      <c r="D33" s="12"/>
      <c r="E33" s="10">
        <v>25000.0</v>
      </c>
      <c r="F33" s="1" t="s">
        <v>6008</v>
      </c>
      <c r="G33" s="11">
        <f t="shared" si="3"/>
        <v>5145433</v>
      </c>
      <c r="H33" s="11">
        <f t="shared" si="1"/>
        <v>1700000</v>
      </c>
      <c r="I33" s="11">
        <f t="shared" si="4"/>
        <v>0</v>
      </c>
      <c r="J33" s="11">
        <f t="shared" si="5"/>
        <v>5527867</v>
      </c>
      <c r="K33" s="11">
        <f t="shared" si="2"/>
        <v>3445433</v>
      </c>
      <c r="L33" s="11">
        <f t="shared" si="6"/>
        <v>950000</v>
      </c>
      <c r="M33" s="11">
        <f t="shared" si="7"/>
        <v>0</v>
      </c>
      <c r="N33" s="11">
        <f t="shared" si="8"/>
        <v>198477.6667</v>
      </c>
      <c r="O33" s="11">
        <f t="shared" si="9"/>
        <v>1148477.667</v>
      </c>
      <c r="P33" s="11">
        <f t="shared" si="10"/>
        <v>1148477.667</v>
      </c>
      <c r="Q33" s="11">
        <f t="shared" si="11"/>
        <v>860000</v>
      </c>
    </row>
    <row r="34">
      <c r="A34" s="1" t="s">
        <v>6009</v>
      </c>
      <c r="B34" s="8">
        <v>45665.0</v>
      </c>
      <c r="C34" s="1" t="s">
        <v>25</v>
      </c>
      <c r="D34" s="12"/>
      <c r="E34" s="10">
        <v>57000.0</v>
      </c>
      <c r="F34" s="1" t="s">
        <v>6010</v>
      </c>
      <c r="G34" s="11">
        <f t="shared" si="3"/>
        <v>5145433</v>
      </c>
      <c r="H34" s="11">
        <f t="shared" si="1"/>
        <v>1757000</v>
      </c>
      <c r="I34" s="11">
        <f t="shared" si="4"/>
        <v>0</v>
      </c>
      <c r="J34" s="11">
        <f t="shared" si="5"/>
        <v>5470867</v>
      </c>
      <c r="K34" s="11">
        <f t="shared" si="2"/>
        <v>3388433</v>
      </c>
      <c r="L34" s="11">
        <f t="shared" si="6"/>
        <v>950000</v>
      </c>
      <c r="M34" s="11">
        <f t="shared" si="7"/>
        <v>0</v>
      </c>
      <c r="N34" s="11">
        <f t="shared" si="8"/>
        <v>179477.6667</v>
      </c>
      <c r="O34" s="11">
        <f t="shared" si="9"/>
        <v>1129477.667</v>
      </c>
      <c r="P34" s="11">
        <f t="shared" si="10"/>
        <v>1129477.667</v>
      </c>
      <c r="Q34" s="11">
        <f t="shared" si="11"/>
        <v>860000</v>
      </c>
    </row>
    <row r="35">
      <c r="A35" s="1" t="s">
        <v>6011</v>
      </c>
      <c r="B35" s="8">
        <v>45665.0</v>
      </c>
      <c r="C35" s="1" t="s">
        <v>25</v>
      </c>
      <c r="D35" s="12"/>
      <c r="E35" s="10">
        <v>40000.0</v>
      </c>
      <c r="F35" s="1" t="s">
        <v>5988</v>
      </c>
      <c r="G35" s="11">
        <f t="shared" si="3"/>
        <v>5145433</v>
      </c>
      <c r="H35" s="11">
        <f t="shared" si="1"/>
        <v>1797000</v>
      </c>
      <c r="I35" s="11">
        <f t="shared" si="4"/>
        <v>0</v>
      </c>
      <c r="J35" s="11">
        <f t="shared" si="5"/>
        <v>5430867</v>
      </c>
      <c r="K35" s="11">
        <f t="shared" si="2"/>
        <v>3348433</v>
      </c>
      <c r="L35" s="11">
        <f t="shared" si="6"/>
        <v>950000</v>
      </c>
      <c r="M35" s="11">
        <f t="shared" si="7"/>
        <v>0</v>
      </c>
      <c r="N35" s="11">
        <f t="shared" si="8"/>
        <v>166144.3333</v>
      </c>
      <c r="O35" s="11">
        <f t="shared" si="9"/>
        <v>1116144.333</v>
      </c>
      <c r="P35" s="11">
        <f t="shared" si="10"/>
        <v>1116144.333</v>
      </c>
      <c r="Q35" s="11">
        <f t="shared" si="11"/>
        <v>860000</v>
      </c>
    </row>
    <row r="36">
      <c r="A36" s="1" t="s">
        <v>6012</v>
      </c>
      <c r="B36" s="8">
        <v>45665.0</v>
      </c>
      <c r="C36" s="1" t="s">
        <v>6</v>
      </c>
      <c r="D36" s="10">
        <v>617000.0</v>
      </c>
      <c r="E36" s="10"/>
      <c r="F36" s="1" t="s">
        <v>6013</v>
      </c>
      <c r="G36" s="11">
        <f t="shared" si="3"/>
        <v>5762433</v>
      </c>
      <c r="H36" s="11">
        <f t="shared" si="1"/>
        <v>1797000</v>
      </c>
      <c r="I36" s="11">
        <f t="shared" si="4"/>
        <v>0</v>
      </c>
      <c r="J36" s="11">
        <f t="shared" si="5"/>
        <v>6047867</v>
      </c>
      <c r="K36" s="11">
        <f t="shared" si="2"/>
        <v>3965433</v>
      </c>
      <c r="L36" s="11">
        <f t="shared" si="6"/>
        <v>950000</v>
      </c>
      <c r="M36" s="11">
        <f t="shared" si="7"/>
        <v>0</v>
      </c>
      <c r="N36" s="11">
        <f t="shared" si="8"/>
        <v>371811</v>
      </c>
      <c r="O36" s="11">
        <f t="shared" si="9"/>
        <v>1321811</v>
      </c>
      <c r="P36" s="11">
        <f t="shared" si="10"/>
        <v>1321811</v>
      </c>
      <c r="Q36" s="11">
        <f t="shared" si="11"/>
        <v>860000</v>
      </c>
    </row>
    <row r="37">
      <c r="A37" s="1" t="s">
        <v>6014</v>
      </c>
      <c r="B37" s="8">
        <v>45666.0</v>
      </c>
      <c r="C37" s="1" t="s">
        <v>6</v>
      </c>
      <c r="D37" s="10">
        <v>190000.0</v>
      </c>
      <c r="E37" s="12"/>
      <c r="F37" s="1" t="s">
        <v>6015</v>
      </c>
      <c r="G37" s="11">
        <f t="shared" si="3"/>
        <v>5952433</v>
      </c>
      <c r="H37" s="11">
        <f t="shared" si="1"/>
        <v>1797000</v>
      </c>
      <c r="I37" s="11">
        <f t="shared" si="4"/>
        <v>0</v>
      </c>
      <c r="J37" s="11">
        <f t="shared" si="5"/>
        <v>6237867</v>
      </c>
      <c r="K37" s="11">
        <f t="shared" si="2"/>
        <v>4155433</v>
      </c>
      <c r="L37" s="11">
        <f t="shared" si="6"/>
        <v>950000</v>
      </c>
      <c r="M37" s="11">
        <f t="shared" si="7"/>
        <v>0</v>
      </c>
      <c r="N37" s="11">
        <f t="shared" si="8"/>
        <v>435144.3333</v>
      </c>
      <c r="O37" s="11">
        <f t="shared" si="9"/>
        <v>1385144.333</v>
      </c>
      <c r="P37" s="11">
        <f t="shared" si="10"/>
        <v>1385144.333</v>
      </c>
      <c r="Q37" s="11">
        <f t="shared" si="11"/>
        <v>860000</v>
      </c>
    </row>
    <row r="38">
      <c r="A38" s="1" t="s">
        <v>6016</v>
      </c>
      <c r="B38" s="8">
        <v>45667.0</v>
      </c>
      <c r="C38" s="1" t="s">
        <v>25</v>
      </c>
      <c r="D38" s="12"/>
      <c r="E38" s="10">
        <v>30000.0</v>
      </c>
      <c r="F38" s="1" t="s">
        <v>6017</v>
      </c>
      <c r="G38" s="11">
        <f t="shared" si="3"/>
        <v>5952433</v>
      </c>
      <c r="H38" s="11">
        <f t="shared" si="1"/>
        <v>1827000</v>
      </c>
      <c r="I38" s="11">
        <f t="shared" si="4"/>
        <v>0</v>
      </c>
      <c r="J38" s="11">
        <f t="shared" si="5"/>
        <v>6207867</v>
      </c>
      <c r="K38" s="11">
        <f t="shared" si="2"/>
        <v>4125433</v>
      </c>
      <c r="L38" s="11">
        <f t="shared" si="6"/>
        <v>950000</v>
      </c>
      <c r="M38" s="11">
        <f t="shared" si="7"/>
        <v>0</v>
      </c>
      <c r="N38" s="11">
        <f t="shared" si="8"/>
        <v>425144.3333</v>
      </c>
      <c r="O38" s="11">
        <f t="shared" si="9"/>
        <v>1375144.333</v>
      </c>
      <c r="P38" s="11">
        <f t="shared" si="10"/>
        <v>1375144.333</v>
      </c>
      <c r="Q38" s="11">
        <f t="shared" si="11"/>
        <v>860000</v>
      </c>
    </row>
    <row r="39">
      <c r="A39" s="1" t="s">
        <v>6018</v>
      </c>
      <c r="B39" s="8">
        <v>45667.0</v>
      </c>
      <c r="C39" s="1" t="s">
        <v>25</v>
      </c>
      <c r="D39" s="12"/>
      <c r="E39" s="10">
        <v>170000.0</v>
      </c>
      <c r="F39" s="1" t="s">
        <v>6019</v>
      </c>
      <c r="G39" s="11">
        <f t="shared" si="3"/>
        <v>5952433</v>
      </c>
      <c r="H39" s="11">
        <f t="shared" si="1"/>
        <v>1997000</v>
      </c>
      <c r="I39" s="11">
        <f t="shared" si="4"/>
        <v>0</v>
      </c>
      <c r="J39" s="11">
        <f t="shared" si="5"/>
        <v>6037867</v>
      </c>
      <c r="K39" s="11">
        <f t="shared" si="2"/>
        <v>3955433</v>
      </c>
      <c r="L39" s="11">
        <f t="shared" si="6"/>
        <v>950000</v>
      </c>
      <c r="M39" s="11">
        <f t="shared" si="7"/>
        <v>0</v>
      </c>
      <c r="N39" s="11">
        <f t="shared" si="8"/>
        <v>368477.6667</v>
      </c>
      <c r="O39" s="11">
        <f t="shared" si="9"/>
        <v>1318477.667</v>
      </c>
      <c r="P39" s="11">
        <f t="shared" si="10"/>
        <v>1318477.667</v>
      </c>
      <c r="Q39" s="11">
        <f t="shared" si="11"/>
        <v>860000</v>
      </c>
    </row>
    <row r="40">
      <c r="A40" s="1" t="s">
        <v>6020</v>
      </c>
      <c r="B40" s="8">
        <v>45667.0</v>
      </c>
      <c r="C40" s="1" t="s">
        <v>25</v>
      </c>
      <c r="D40" s="12"/>
      <c r="E40" s="10">
        <v>502500.0</v>
      </c>
      <c r="F40" s="1" t="s">
        <v>5149</v>
      </c>
      <c r="G40" s="11">
        <f t="shared" si="3"/>
        <v>5952433</v>
      </c>
      <c r="H40" s="11">
        <f t="shared" si="1"/>
        <v>2499500</v>
      </c>
      <c r="I40" s="11">
        <f t="shared" si="4"/>
        <v>0</v>
      </c>
      <c r="J40" s="11">
        <f t="shared" si="5"/>
        <v>5535367</v>
      </c>
      <c r="K40" s="11">
        <f t="shared" si="2"/>
        <v>3452933</v>
      </c>
      <c r="L40" s="11">
        <f t="shared" si="6"/>
        <v>950000</v>
      </c>
      <c r="M40" s="11">
        <f t="shared" si="7"/>
        <v>0</v>
      </c>
      <c r="N40" s="11">
        <f t="shared" si="8"/>
        <v>200977.6667</v>
      </c>
      <c r="O40" s="11">
        <f t="shared" si="9"/>
        <v>1150977.667</v>
      </c>
      <c r="P40" s="11">
        <f t="shared" si="10"/>
        <v>1150977.667</v>
      </c>
      <c r="Q40" s="11">
        <f t="shared" si="11"/>
        <v>860000</v>
      </c>
    </row>
    <row r="41">
      <c r="A41" s="1" t="s">
        <v>6021</v>
      </c>
      <c r="B41" s="8">
        <v>45667.0</v>
      </c>
      <c r="C41" s="1" t="s">
        <v>25</v>
      </c>
      <c r="D41" s="12"/>
      <c r="E41" s="10">
        <v>7000.0</v>
      </c>
      <c r="F41" s="1" t="s">
        <v>1944</v>
      </c>
      <c r="G41" s="11">
        <f t="shared" si="3"/>
        <v>5952433</v>
      </c>
      <c r="H41" s="11">
        <f t="shared" si="1"/>
        <v>2506500</v>
      </c>
      <c r="I41" s="11">
        <f t="shared" si="4"/>
        <v>0</v>
      </c>
      <c r="J41" s="11">
        <f t="shared" si="5"/>
        <v>5528367</v>
      </c>
      <c r="K41" s="11">
        <f t="shared" si="2"/>
        <v>3445933</v>
      </c>
      <c r="L41" s="11">
        <f t="shared" si="6"/>
        <v>950000</v>
      </c>
      <c r="M41" s="11">
        <f t="shared" si="7"/>
        <v>0</v>
      </c>
      <c r="N41" s="11">
        <f t="shared" si="8"/>
        <v>198644.3333</v>
      </c>
      <c r="O41" s="11">
        <f t="shared" si="9"/>
        <v>1148644.333</v>
      </c>
      <c r="P41" s="11">
        <f t="shared" si="10"/>
        <v>1148644.333</v>
      </c>
      <c r="Q41" s="11">
        <f t="shared" si="11"/>
        <v>860000</v>
      </c>
    </row>
    <row r="42">
      <c r="A42" s="1" t="s">
        <v>6022</v>
      </c>
      <c r="B42" s="8">
        <v>45667.0</v>
      </c>
      <c r="C42" s="1" t="s">
        <v>22</v>
      </c>
      <c r="D42" s="12"/>
      <c r="E42" s="10">
        <v>500000.0</v>
      </c>
      <c r="F42" s="1" t="s">
        <v>30</v>
      </c>
      <c r="G42" s="11">
        <f t="shared" si="3"/>
        <v>5952433</v>
      </c>
      <c r="H42" s="11">
        <f t="shared" si="1"/>
        <v>2506500</v>
      </c>
      <c r="I42" s="11">
        <f t="shared" si="4"/>
        <v>0</v>
      </c>
      <c r="J42" s="11">
        <f t="shared" si="5"/>
        <v>5028367</v>
      </c>
      <c r="K42" s="11">
        <f t="shared" si="2"/>
        <v>3445933</v>
      </c>
      <c r="L42" s="11">
        <f t="shared" si="6"/>
        <v>950000</v>
      </c>
      <c r="M42" s="11">
        <f t="shared" si="7"/>
        <v>500000</v>
      </c>
      <c r="N42" s="11">
        <f t="shared" si="8"/>
        <v>198644.3333</v>
      </c>
      <c r="O42" s="11">
        <f t="shared" si="9"/>
        <v>648644.3333</v>
      </c>
      <c r="P42" s="11">
        <f t="shared" si="10"/>
        <v>1148644.333</v>
      </c>
      <c r="Q42" s="11">
        <f t="shared" si="11"/>
        <v>860000</v>
      </c>
    </row>
    <row r="43">
      <c r="A43" s="1" t="s">
        <v>6023</v>
      </c>
      <c r="B43" s="8">
        <v>45667.0</v>
      </c>
      <c r="C43" s="1" t="s">
        <v>25</v>
      </c>
      <c r="D43" s="12"/>
      <c r="E43" s="10">
        <v>38000.0</v>
      </c>
      <c r="F43" s="1" t="s">
        <v>6024</v>
      </c>
      <c r="G43" s="11">
        <f t="shared" si="3"/>
        <v>5952433</v>
      </c>
      <c r="H43" s="11">
        <f t="shared" si="1"/>
        <v>2544500</v>
      </c>
      <c r="I43" s="11">
        <f t="shared" si="4"/>
        <v>0</v>
      </c>
      <c r="J43" s="11">
        <f t="shared" si="5"/>
        <v>4990367</v>
      </c>
      <c r="K43" s="11">
        <f t="shared" si="2"/>
        <v>3407933</v>
      </c>
      <c r="L43" s="11">
        <f t="shared" si="6"/>
        <v>950000</v>
      </c>
      <c r="M43" s="11">
        <f t="shared" si="7"/>
        <v>500000</v>
      </c>
      <c r="N43" s="11">
        <f t="shared" si="8"/>
        <v>185977.6667</v>
      </c>
      <c r="O43" s="11">
        <f t="shared" si="9"/>
        <v>635977.6667</v>
      </c>
      <c r="P43" s="11">
        <f t="shared" si="10"/>
        <v>1135977.667</v>
      </c>
      <c r="Q43" s="11">
        <f t="shared" si="11"/>
        <v>860000</v>
      </c>
    </row>
    <row r="44">
      <c r="A44" s="1" t="s">
        <v>6025</v>
      </c>
      <c r="B44" s="8">
        <v>45667.0</v>
      </c>
      <c r="C44" s="1" t="s">
        <v>6</v>
      </c>
      <c r="D44" s="10">
        <v>427000.0</v>
      </c>
      <c r="E44" s="10"/>
      <c r="F44" s="1" t="s">
        <v>6026</v>
      </c>
      <c r="G44" s="11">
        <f t="shared" si="3"/>
        <v>6379433</v>
      </c>
      <c r="H44" s="11">
        <f t="shared" si="1"/>
        <v>2544500</v>
      </c>
      <c r="I44" s="11">
        <f t="shared" si="4"/>
        <v>0</v>
      </c>
      <c r="J44" s="11">
        <f t="shared" si="5"/>
        <v>5417367</v>
      </c>
      <c r="K44" s="11">
        <f t="shared" si="2"/>
        <v>3834933</v>
      </c>
      <c r="L44" s="11">
        <f t="shared" si="6"/>
        <v>950000</v>
      </c>
      <c r="M44" s="11">
        <f t="shared" si="7"/>
        <v>500000</v>
      </c>
      <c r="N44" s="11">
        <f t="shared" si="8"/>
        <v>328311</v>
      </c>
      <c r="O44" s="11">
        <f t="shared" si="9"/>
        <v>778311</v>
      </c>
      <c r="P44" s="11">
        <f t="shared" si="10"/>
        <v>1278311</v>
      </c>
      <c r="Q44" s="11">
        <f t="shared" si="11"/>
        <v>860000</v>
      </c>
    </row>
    <row r="45">
      <c r="A45" s="1" t="s">
        <v>6027</v>
      </c>
      <c r="B45" s="8">
        <v>45667.0</v>
      </c>
      <c r="C45" s="1" t="s">
        <v>25</v>
      </c>
      <c r="D45" s="12"/>
      <c r="E45" s="10">
        <v>302700.0</v>
      </c>
      <c r="F45" s="1" t="s">
        <v>6028</v>
      </c>
      <c r="G45" s="11">
        <f t="shared" si="3"/>
        <v>6379433</v>
      </c>
      <c r="H45" s="11">
        <f t="shared" si="1"/>
        <v>2847200</v>
      </c>
      <c r="I45" s="11">
        <f t="shared" si="4"/>
        <v>0</v>
      </c>
      <c r="J45" s="11">
        <f t="shared" si="5"/>
        <v>5114667</v>
      </c>
      <c r="K45" s="11">
        <f t="shared" si="2"/>
        <v>3532233</v>
      </c>
      <c r="L45" s="11">
        <f t="shared" si="6"/>
        <v>950000</v>
      </c>
      <c r="M45" s="11">
        <f t="shared" si="7"/>
        <v>500000</v>
      </c>
      <c r="N45" s="11">
        <f t="shared" si="8"/>
        <v>227411</v>
      </c>
      <c r="O45" s="11">
        <f t="shared" si="9"/>
        <v>677411</v>
      </c>
      <c r="P45" s="11">
        <f t="shared" si="10"/>
        <v>1177411</v>
      </c>
      <c r="Q45" s="11">
        <f t="shared" si="11"/>
        <v>860000</v>
      </c>
    </row>
    <row r="46">
      <c r="A46" s="1" t="s">
        <v>6029</v>
      </c>
      <c r="B46" s="8">
        <v>45667.0</v>
      </c>
      <c r="C46" s="1" t="s">
        <v>25</v>
      </c>
      <c r="D46" s="12"/>
      <c r="E46" s="10">
        <v>215100.0</v>
      </c>
      <c r="F46" s="1" t="s">
        <v>6030</v>
      </c>
      <c r="G46" s="11">
        <f t="shared" si="3"/>
        <v>6379433</v>
      </c>
      <c r="H46" s="11">
        <f t="shared" si="1"/>
        <v>3062300</v>
      </c>
      <c r="I46" s="11">
        <f t="shared" si="4"/>
        <v>0</v>
      </c>
      <c r="J46" s="11">
        <f t="shared" si="5"/>
        <v>4899567</v>
      </c>
      <c r="K46" s="11">
        <f t="shared" si="2"/>
        <v>3317133</v>
      </c>
      <c r="L46" s="11">
        <f t="shared" si="6"/>
        <v>950000</v>
      </c>
      <c r="M46" s="11">
        <f t="shared" si="7"/>
        <v>500000</v>
      </c>
      <c r="N46" s="11">
        <f t="shared" si="8"/>
        <v>155711</v>
      </c>
      <c r="O46" s="11">
        <f t="shared" si="9"/>
        <v>605711</v>
      </c>
      <c r="P46" s="11">
        <f t="shared" si="10"/>
        <v>1105711</v>
      </c>
      <c r="Q46" s="11">
        <f t="shared" si="11"/>
        <v>860000</v>
      </c>
    </row>
    <row r="47">
      <c r="A47" s="1" t="s">
        <v>6031</v>
      </c>
      <c r="B47" s="8">
        <v>45667.0</v>
      </c>
      <c r="C47" s="1" t="s">
        <v>6</v>
      </c>
      <c r="D47" s="10">
        <v>2616000.0</v>
      </c>
      <c r="E47" s="12"/>
      <c r="F47" s="1" t="s">
        <v>5382</v>
      </c>
      <c r="G47" s="11">
        <f t="shared" si="3"/>
        <v>8995433</v>
      </c>
      <c r="H47" s="11">
        <f t="shared" si="1"/>
        <v>3062300</v>
      </c>
      <c r="I47" s="11">
        <f t="shared" si="4"/>
        <v>0</v>
      </c>
      <c r="J47" s="11">
        <f t="shared" si="5"/>
        <v>7515567</v>
      </c>
      <c r="K47" s="11">
        <f t="shared" si="2"/>
        <v>5933133</v>
      </c>
      <c r="L47" s="11">
        <f t="shared" si="6"/>
        <v>950000</v>
      </c>
      <c r="M47" s="11">
        <f t="shared" si="7"/>
        <v>500000</v>
      </c>
      <c r="N47" s="11">
        <f t="shared" si="8"/>
        <v>1027711</v>
      </c>
      <c r="O47" s="11">
        <f t="shared" si="9"/>
        <v>1477711</v>
      </c>
      <c r="P47" s="11">
        <f t="shared" si="10"/>
        <v>1977711</v>
      </c>
      <c r="Q47" s="11">
        <f t="shared" si="11"/>
        <v>860000</v>
      </c>
    </row>
    <row r="48">
      <c r="A48" s="1" t="s">
        <v>6032</v>
      </c>
      <c r="B48" s="8">
        <v>45667.0</v>
      </c>
      <c r="C48" s="1" t="s">
        <v>6</v>
      </c>
      <c r="D48" s="10">
        <v>20000.0</v>
      </c>
      <c r="E48" s="12"/>
      <c r="F48" s="1" t="s">
        <v>6033</v>
      </c>
      <c r="G48" s="11">
        <f t="shared" si="3"/>
        <v>9015433</v>
      </c>
      <c r="H48" s="11">
        <f t="shared" si="1"/>
        <v>3062300</v>
      </c>
      <c r="I48" s="11">
        <f t="shared" si="4"/>
        <v>0</v>
      </c>
      <c r="J48" s="11">
        <f t="shared" si="5"/>
        <v>7535567</v>
      </c>
      <c r="K48" s="11">
        <f t="shared" si="2"/>
        <v>5953133</v>
      </c>
      <c r="L48" s="11">
        <f t="shared" si="6"/>
        <v>950000</v>
      </c>
      <c r="M48" s="11">
        <f t="shared" si="7"/>
        <v>500000</v>
      </c>
      <c r="N48" s="11">
        <f t="shared" si="8"/>
        <v>1034377.667</v>
      </c>
      <c r="O48" s="11">
        <f t="shared" si="9"/>
        <v>1484377.667</v>
      </c>
      <c r="P48" s="11">
        <f t="shared" si="10"/>
        <v>1984377.667</v>
      </c>
      <c r="Q48" s="11">
        <f t="shared" si="11"/>
        <v>860000</v>
      </c>
    </row>
    <row r="49">
      <c r="A49" s="1" t="s">
        <v>6034</v>
      </c>
      <c r="B49" s="8">
        <v>45667.0</v>
      </c>
      <c r="C49" s="1" t="s">
        <v>6</v>
      </c>
      <c r="D49" s="10">
        <v>50000.0</v>
      </c>
      <c r="E49" s="12"/>
      <c r="F49" s="1" t="s">
        <v>2032</v>
      </c>
      <c r="G49" s="11">
        <f t="shared" si="3"/>
        <v>9065433</v>
      </c>
      <c r="H49" s="11">
        <f t="shared" si="1"/>
        <v>3062300</v>
      </c>
      <c r="I49" s="11">
        <f t="shared" si="4"/>
        <v>0</v>
      </c>
      <c r="J49" s="11">
        <f t="shared" si="5"/>
        <v>7585567</v>
      </c>
      <c r="K49" s="11">
        <f t="shared" si="2"/>
        <v>6003133</v>
      </c>
      <c r="L49" s="11">
        <f t="shared" si="6"/>
        <v>950000</v>
      </c>
      <c r="M49" s="11">
        <f t="shared" si="7"/>
        <v>500000</v>
      </c>
      <c r="N49" s="11">
        <f t="shared" si="8"/>
        <v>1051044.333</v>
      </c>
      <c r="O49" s="11">
        <f t="shared" si="9"/>
        <v>1501044.333</v>
      </c>
      <c r="P49" s="11">
        <f t="shared" si="10"/>
        <v>2001044.333</v>
      </c>
      <c r="Q49" s="11">
        <f t="shared" si="11"/>
        <v>860000</v>
      </c>
    </row>
    <row r="50">
      <c r="A50" s="1" t="s">
        <v>6035</v>
      </c>
      <c r="B50" s="8">
        <v>45667.0</v>
      </c>
      <c r="C50" s="1" t="s">
        <v>6</v>
      </c>
      <c r="D50" s="10">
        <v>272000.0</v>
      </c>
      <c r="E50" s="12"/>
      <c r="F50" s="1" t="s">
        <v>6036</v>
      </c>
      <c r="G50" s="11">
        <f t="shared" si="3"/>
        <v>9337433</v>
      </c>
      <c r="H50" s="11">
        <f t="shared" si="1"/>
        <v>3062300</v>
      </c>
      <c r="I50" s="11">
        <f t="shared" si="4"/>
        <v>0</v>
      </c>
      <c r="J50" s="11">
        <f t="shared" si="5"/>
        <v>7857567</v>
      </c>
      <c r="K50" s="11">
        <f t="shared" si="2"/>
        <v>6275133</v>
      </c>
      <c r="L50" s="11">
        <f t="shared" si="6"/>
        <v>950000</v>
      </c>
      <c r="M50" s="11">
        <f t="shared" si="7"/>
        <v>500000</v>
      </c>
      <c r="N50" s="11">
        <f t="shared" si="8"/>
        <v>1141711</v>
      </c>
      <c r="O50" s="11">
        <f t="shared" si="9"/>
        <v>1591711</v>
      </c>
      <c r="P50" s="11">
        <f t="shared" si="10"/>
        <v>2091711</v>
      </c>
      <c r="Q50" s="11">
        <f t="shared" si="11"/>
        <v>860000</v>
      </c>
    </row>
    <row r="51">
      <c r="A51" s="1" t="s">
        <v>6037</v>
      </c>
      <c r="B51" s="8">
        <v>45667.0</v>
      </c>
      <c r="C51" s="1" t="s">
        <v>6</v>
      </c>
      <c r="D51" s="10">
        <v>330000.0</v>
      </c>
      <c r="E51" s="12"/>
      <c r="F51" s="1" t="s">
        <v>6038</v>
      </c>
      <c r="G51" s="11">
        <f t="shared" si="3"/>
        <v>9667433</v>
      </c>
      <c r="H51" s="11">
        <f t="shared" si="1"/>
        <v>3062300</v>
      </c>
      <c r="I51" s="11">
        <f t="shared" si="4"/>
        <v>0</v>
      </c>
      <c r="J51" s="11">
        <f t="shared" si="5"/>
        <v>8187567</v>
      </c>
      <c r="K51" s="11">
        <f t="shared" si="2"/>
        <v>6605133</v>
      </c>
      <c r="L51" s="11">
        <f t="shared" si="6"/>
        <v>950000</v>
      </c>
      <c r="M51" s="11">
        <f t="shared" si="7"/>
        <v>500000</v>
      </c>
      <c r="N51" s="11">
        <f t="shared" si="8"/>
        <v>1251711</v>
      </c>
      <c r="O51" s="11">
        <f t="shared" si="9"/>
        <v>1701711</v>
      </c>
      <c r="P51" s="11">
        <f t="shared" si="10"/>
        <v>2201711</v>
      </c>
      <c r="Q51" s="11">
        <f t="shared" si="11"/>
        <v>860000</v>
      </c>
    </row>
    <row r="52">
      <c r="A52" s="1" t="s">
        <v>6039</v>
      </c>
      <c r="B52" s="8">
        <v>45667.0</v>
      </c>
      <c r="C52" s="1" t="s">
        <v>6</v>
      </c>
      <c r="D52" s="10">
        <v>108000.0</v>
      </c>
      <c r="E52" s="12"/>
      <c r="F52" s="1" t="s">
        <v>5382</v>
      </c>
      <c r="G52" s="11">
        <f t="shared" si="3"/>
        <v>9775433</v>
      </c>
      <c r="H52" s="11">
        <f t="shared" si="1"/>
        <v>3062300</v>
      </c>
      <c r="I52" s="11">
        <f t="shared" si="4"/>
        <v>0</v>
      </c>
      <c r="J52" s="11">
        <f t="shared" si="5"/>
        <v>8295567</v>
      </c>
      <c r="K52" s="11">
        <f t="shared" si="2"/>
        <v>6713133</v>
      </c>
      <c r="L52" s="11">
        <f t="shared" si="6"/>
        <v>950000</v>
      </c>
      <c r="M52" s="11">
        <f t="shared" si="7"/>
        <v>500000</v>
      </c>
      <c r="N52" s="11">
        <f t="shared" si="8"/>
        <v>1287711</v>
      </c>
      <c r="O52" s="11">
        <f t="shared" si="9"/>
        <v>1737711</v>
      </c>
      <c r="P52" s="11">
        <f t="shared" si="10"/>
        <v>2237711</v>
      </c>
      <c r="Q52" s="11">
        <f t="shared" si="11"/>
        <v>860000</v>
      </c>
    </row>
    <row r="53">
      <c r="A53" s="1" t="s">
        <v>6040</v>
      </c>
      <c r="B53" s="8">
        <v>45667.0</v>
      </c>
      <c r="C53" s="1" t="s">
        <v>6</v>
      </c>
      <c r="D53" s="10">
        <v>60000.0</v>
      </c>
      <c r="E53" s="12"/>
      <c r="F53" s="1" t="s">
        <v>6041</v>
      </c>
      <c r="G53" s="11">
        <f t="shared" si="3"/>
        <v>9835433</v>
      </c>
      <c r="H53" s="11">
        <f t="shared" si="1"/>
        <v>3062300</v>
      </c>
      <c r="I53" s="11">
        <f t="shared" si="4"/>
        <v>0</v>
      </c>
      <c r="J53" s="11">
        <f t="shared" si="5"/>
        <v>8355567</v>
      </c>
      <c r="K53" s="11">
        <f t="shared" si="2"/>
        <v>6773133</v>
      </c>
      <c r="L53" s="11">
        <f t="shared" si="6"/>
        <v>950000</v>
      </c>
      <c r="M53" s="11">
        <f t="shared" si="7"/>
        <v>500000</v>
      </c>
      <c r="N53" s="11">
        <f t="shared" si="8"/>
        <v>1307711</v>
      </c>
      <c r="O53" s="11">
        <f t="shared" si="9"/>
        <v>1757711</v>
      </c>
      <c r="P53" s="11">
        <f t="shared" si="10"/>
        <v>2257711</v>
      </c>
      <c r="Q53" s="11">
        <f t="shared" si="11"/>
        <v>860000</v>
      </c>
    </row>
    <row r="54">
      <c r="A54" s="1" t="s">
        <v>6042</v>
      </c>
      <c r="B54" s="8">
        <v>45668.0</v>
      </c>
      <c r="C54" s="1" t="s">
        <v>5973</v>
      </c>
      <c r="D54" s="12"/>
      <c r="E54" s="10">
        <v>450000.0</v>
      </c>
      <c r="F54" s="1" t="s">
        <v>5329</v>
      </c>
      <c r="G54" s="11">
        <f t="shared" si="3"/>
        <v>9835433</v>
      </c>
      <c r="H54" s="11">
        <f t="shared" si="1"/>
        <v>3062300</v>
      </c>
      <c r="I54" s="11">
        <f t="shared" si="4"/>
        <v>0</v>
      </c>
      <c r="J54" s="11">
        <f t="shared" si="5"/>
        <v>7905567</v>
      </c>
      <c r="K54" s="11">
        <f t="shared" si="2"/>
        <v>6773133</v>
      </c>
      <c r="L54" s="11">
        <f t="shared" si="6"/>
        <v>1400000</v>
      </c>
      <c r="M54" s="11">
        <f t="shared" si="7"/>
        <v>500000</v>
      </c>
      <c r="N54" s="11">
        <f t="shared" si="8"/>
        <v>857711</v>
      </c>
      <c r="O54" s="11">
        <f t="shared" si="9"/>
        <v>1757711</v>
      </c>
      <c r="P54" s="11">
        <f t="shared" si="10"/>
        <v>2257711</v>
      </c>
      <c r="Q54" s="11">
        <f t="shared" si="11"/>
        <v>860000</v>
      </c>
    </row>
    <row r="55">
      <c r="A55" s="1" t="s">
        <v>6043</v>
      </c>
      <c r="B55" s="8">
        <v>45668.0</v>
      </c>
      <c r="C55" s="1" t="s">
        <v>25</v>
      </c>
      <c r="D55" s="12"/>
      <c r="E55" s="10">
        <v>36000.0</v>
      </c>
      <c r="F55" s="1" t="s">
        <v>6044</v>
      </c>
      <c r="G55" s="11">
        <f t="shared" si="3"/>
        <v>9835433</v>
      </c>
      <c r="H55" s="11">
        <f t="shared" si="1"/>
        <v>3098300</v>
      </c>
      <c r="I55" s="11">
        <f t="shared" si="4"/>
        <v>0</v>
      </c>
      <c r="J55" s="11">
        <f t="shared" si="5"/>
        <v>7869567</v>
      </c>
      <c r="K55" s="11">
        <f t="shared" si="2"/>
        <v>6737133</v>
      </c>
      <c r="L55" s="11">
        <f t="shared" si="6"/>
        <v>1400000</v>
      </c>
      <c r="M55" s="11">
        <f t="shared" si="7"/>
        <v>500000</v>
      </c>
      <c r="N55" s="11">
        <f t="shared" si="8"/>
        <v>845711</v>
      </c>
      <c r="O55" s="11">
        <f t="shared" si="9"/>
        <v>1745711</v>
      </c>
      <c r="P55" s="11">
        <f t="shared" si="10"/>
        <v>2245711</v>
      </c>
      <c r="Q55" s="11">
        <f t="shared" si="11"/>
        <v>860000</v>
      </c>
    </row>
    <row r="56">
      <c r="A56" s="1" t="s">
        <v>6045</v>
      </c>
      <c r="B56" s="8">
        <v>45668.0</v>
      </c>
      <c r="C56" s="1" t="s">
        <v>25</v>
      </c>
      <c r="D56" s="12"/>
      <c r="E56" s="10">
        <v>50000.0</v>
      </c>
      <c r="F56" s="1" t="s">
        <v>5554</v>
      </c>
      <c r="G56" s="11">
        <f t="shared" si="3"/>
        <v>9835433</v>
      </c>
      <c r="H56" s="11">
        <f t="shared" si="1"/>
        <v>3148300</v>
      </c>
      <c r="I56" s="11">
        <f t="shared" si="4"/>
        <v>0</v>
      </c>
      <c r="J56" s="11">
        <f t="shared" si="5"/>
        <v>7819567</v>
      </c>
      <c r="K56" s="11">
        <f t="shared" si="2"/>
        <v>6687133</v>
      </c>
      <c r="L56" s="11">
        <f t="shared" si="6"/>
        <v>1400000</v>
      </c>
      <c r="M56" s="11">
        <f t="shared" si="7"/>
        <v>500000</v>
      </c>
      <c r="N56" s="11">
        <f t="shared" si="8"/>
        <v>829044.3333</v>
      </c>
      <c r="O56" s="11">
        <f t="shared" si="9"/>
        <v>1729044.333</v>
      </c>
      <c r="P56" s="11">
        <f t="shared" si="10"/>
        <v>2229044.333</v>
      </c>
      <c r="Q56" s="11">
        <f t="shared" si="11"/>
        <v>860000</v>
      </c>
    </row>
    <row r="57">
      <c r="A57" s="1" t="s">
        <v>6046</v>
      </c>
      <c r="B57" s="8">
        <v>45668.0</v>
      </c>
      <c r="C57" s="1" t="s">
        <v>25</v>
      </c>
      <c r="D57" s="12"/>
      <c r="E57" s="10">
        <v>700000.0</v>
      </c>
      <c r="F57" s="1" t="s">
        <v>53</v>
      </c>
      <c r="G57" s="11">
        <f t="shared" si="3"/>
        <v>9835433</v>
      </c>
      <c r="H57" s="11">
        <f t="shared" si="1"/>
        <v>3848300</v>
      </c>
      <c r="I57" s="11">
        <f t="shared" si="4"/>
        <v>0</v>
      </c>
      <c r="J57" s="11">
        <f t="shared" si="5"/>
        <v>7119567</v>
      </c>
      <c r="K57" s="11">
        <f t="shared" si="2"/>
        <v>5987133</v>
      </c>
      <c r="L57" s="11">
        <f t="shared" si="6"/>
        <v>1400000</v>
      </c>
      <c r="M57" s="11">
        <f t="shared" si="7"/>
        <v>500000</v>
      </c>
      <c r="N57" s="11">
        <f t="shared" si="8"/>
        <v>595711</v>
      </c>
      <c r="O57" s="11">
        <f t="shared" si="9"/>
        <v>1495711</v>
      </c>
      <c r="P57" s="11">
        <f t="shared" si="10"/>
        <v>1995711</v>
      </c>
      <c r="Q57" s="11">
        <f t="shared" si="11"/>
        <v>1560000</v>
      </c>
    </row>
    <row r="58">
      <c r="A58" s="1" t="s">
        <v>6047</v>
      </c>
      <c r="B58" s="8">
        <v>45668.0</v>
      </c>
      <c r="C58" s="1" t="s">
        <v>25</v>
      </c>
      <c r="D58" s="12"/>
      <c r="E58" s="10">
        <v>70000.0</v>
      </c>
      <c r="F58" s="1" t="s">
        <v>5607</v>
      </c>
      <c r="G58" s="11">
        <f t="shared" si="3"/>
        <v>9835433</v>
      </c>
      <c r="H58" s="11">
        <f t="shared" si="1"/>
        <v>3918300</v>
      </c>
      <c r="I58" s="11">
        <f t="shared" si="4"/>
        <v>0</v>
      </c>
      <c r="J58" s="11">
        <f t="shared" si="5"/>
        <v>7049567</v>
      </c>
      <c r="K58" s="11">
        <f t="shared" si="2"/>
        <v>5917133</v>
      </c>
      <c r="L58" s="11">
        <f t="shared" si="6"/>
        <v>1400000</v>
      </c>
      <c r="M58" s="11">
        <f t="shared" si="7"/>
        <v>500000</v>
      </c>
      <c r="N58" s="11">
        <f t="shared" si="8"/>
        <v>572377.6667</v>
      </c>
      <c r="O58" s="11">
        <f t="shared" si="9"/>
        <v>1472377.667</v>
      </c>
      <c r="P58" s="11">
        <f t="shared" si="10"/>
        <v>1972377.667</v>
      </c>
      <c r="Q58" s="11">
        <f t="shared" si="11"/>
        <v>1560000</v>
      </c>
    </row>
    <row r="59">
      <c r="A59" s="1" t="s">
        <v>6048</v>
      </c>
      <c r="B59" s="8">
        <v>45668.0</v>
      </c>
      <c r="C59" s="1" t="s">
        <v>6</v>
      </c>
      <c r="D59" s="10">
        <v>68000.0</v>
      </c>
      <c r="E59" s="12"/>
      <c r="F59" s="1" t="s">
        <v>6049</v>
      </c>
      <c r="G59" s="11">
        <f t="shared" si="3"/>
        <v>9903433</v>
      </c>
      <c r="H59" s="11">
        <f t="shared" si="1"/>
        <v>3918300</v>
      </c>
      <c r="I59" s="11">
        <f t="shared" si="4"/>
        <v>0</v>
      </c>
      <c r="J59" s="11">
        <f t="shared" si="5"/>
        <v>7117567</v>
      </c>
      <c r="K59" s="11">
        <f t="shared" si="2"/>
        <v>5985133</v>
      </c>
      <c r="L59" s="11">
        <f t="shared" si="6"/>
        <v>1400000</v>
      </c>
      <c r="M59" s="11">
        <f t="shared" si="7"/>
        <v>500000</v>
      </c>
      <c r="N59" s="11">
        <f t="shared" si="8"/>
        <v>595044.3333</v>
      </c>
      <c r="O59" s="11">
        <f t="shared" si="9"/>
        <v>1495044.333</v>
      </c>
      <c r="P59" s="11">
        <f t="shared" si="10"/>
        <v>1995044.333</v>
      </c>
      <c r="Q59" s="11">
        <f t="shared" si="11"/>
        <v>1560000</v>
      </c>
    </row>
    <row r="60">
      <c r="A60" s="1" t="s">
        <v>6050</v>
      </c>
      <c r="B60" s="8">
        <v>45668.0</v>
      </c>
      <c r="C60" s="1" t="s">
        <v>25</v>
      </c>
      <c r="D60" s="12"/>
      <c r="E60" s="10">
        <v>350000.0</v>
      </c>
      <c r="F60" s="1" t="s">
        <v>5968</v>
      </c>
      <c r="G60" s="11">
        <f t="shared" si="3"/>
        <v>9903433</v>
      </c>
      <c r="H60" s="11">
        <f t="shared" si="1"/>
        <v>4268300</v>
      </c>
      <c r="I60" s="11">
        <f t="shared" si="4"/>
        <v>0</v>
      </c>
      <c r="J60" s="11">
        <f t="shared" si="5"/>
        <v>6767567</v>
      </c>
      <c r="K60" s="11">
        <f t="shared" si="2"/>
        <v>5635133</v>
      </c>
      <c r="L60" s="11">
        <f t="shared" si="6"/>
        <v>1400000</v>
      </c>
      <c r="M60" s="11">
        <f t="shared" si="7"/>
        <v>500000</v>
      </c>
      <c r="N60" s="11">
        <f t="shared" si="8"/>
        <v>478377.6667</v>
      </c>
      <c r="O60" s="11">
        <f t="shared" si="9"/>
        <v>1378377.667</v>
      </c>
      <c r="P60" s="11">
        <f t="shared" si="10"/>
        <v>1878377.667</v>
      </c>
      <c r="Q60" s="11">
        <f t="shared" si="11"/>
        <v>1560000</v>
      </c>
    </row>
    <row r="61">
      <c r="A61" s="1" t="s">
        <v>6051</v>
      </c>
      <c r="B61" s="8">
        <v>45670.0</v>
      </c>
      <c r="C61" s="1" t="s">
        <v>25</v>
      </c>
      <c r="D61" s="12"/>
      <c r="E61" s="10">
        <v>132000.0</v>
      </c>
      <c r="F61" s="1" t="s">
        <v>6052</v>
      </c>
      <c r="G61" s="11">
        <f t="shared" si="3"/>
        <v>9903433</v>
      </c>
      <c r="H61" s="11">
        <f t="shared" si="1"/>
        <v>4400300</v>
      </c>
      <c r="I61" s="11">
        <f t="shared" si="4"/>
        <v>0</v>
      </c>
      <c r="J61" s="11">
        <f t="shared" si="5"/>
        <v>6635567</v>
      </c>
      <c r="K61" s="11">
        <f t="shared" si="2"/>
        <v>5503133</v>
      </c>
      <c r="L61" s="11">
        <f t="shared" si="6"/>
        <v>1400000</v>
      </c>
      <c r="M61" s="11">
        <f t="shared" si="7"/>
        <v>500000</v>
      </c>
      <c r="N61" s="11">
        <f t="shared" si="8"/>
        <v>434377.6667</v>
      </c>
      <c r="O61" s="11">
        <f t="shared" si="9"/>
        <v>1334377.667</v>
      </c>
      <c r="P61" s="11">
        <f t="shared" si="10"/>
        <v>1834377.667</v>
      </c>
      <c r="Q61" s="11">
        <f t="shared" si="11"/>
        <v>1560000</v>
      </c>
    </row>
    <row r="62">
      <c r="A62" s="1" t="s">
        <v>6053</v>
      </c>
      <c r="B62" s="8">
        <v>45670.0</v>
      </c>
      <c r="C62" s="1" t="s">
        <v>25</v>
      </c>
      <c r="D62" s="12"/>
      <c r="E62" s="10">
        <v>270000.0</v>
      </c>
      <c r="F62" s="1" t="s">
        <v>6054</v>
      </c>
      <c r="G62" s="11">
        <f t="shared" si="3"/>
        <v>9903433</v>
      </c>
      <c r="H62" s="11">
        <f t="shared" si="1"/>
        <v>4670300</v>
      </c>
      <c r="I62" s="11">
        <f t="shared" si="4"/>
        <v>0</v>
      </c>
      <c r="J62" s="11">
        <f t="shared" si="5"/>
        <v>6365567</v>
      </c>
      <c r="K62" s="11">
        <f t="shared" si="2"/>
        <v>5233133</v>
      </c>
      <c r="L62" s="11">
        <f t="shared" si="6"/>
        <v>1400000</v>
      </c>
      <c r="M62" s="11">
        <f t="shared" si="7"/>
        <v>500000</v>
      </c>
      <c r="N62" s="11">
        <f t="shared" si="8"/>
        <v>344377.6667</v>
      </c>
      <c r="O62" s="11">
        <f t="shared" si="9"/>
        <v>1244377.667</v>
      </c>
      <c r="P62" s="11">
        <f t="shared" si="10"/>
        <v>1744377.667</v>
      </c>
      <c r="Q62" s="11">
        <f t="shared" si="11"/>
        <v>1560000</v>
      </c>
    </row>
    <row r="63">
      <c r="A63" s="1" t="s">
        <v>6055</v>
      </c>
      <c r="B63" s="8">
        <v>45671.0</v>
      </c>
      <c r="C63" s="1" t="s">
        <v>25</v>
      </c>
      <c r="D63" s="12"/>
      <c r="E63" s="10">
        <v>34000.0</v>
      </c>
      <c r="F63" s="1" t="s">
        <v>6056</v>
      </c>
      <c r="G63" s="11">
        <f t="shared" si="3"/>
        <v>9903433</v>
      </c>
      <c r="H63" s="11">
        <f t="shared" si="1"/>
        <v>4704300</v>
      </c>
      <c r="I63" s="11">
        <f t="shared" si="4"/>
        <v>0</v>
      </c>
      <c r="J63" s="11">
        <f t="shared" si="5"/>
        <v>6331567</v>
      </c>
      <c r="K63" s="11">
        <f t="shared" si="2"/>
        <v>5199133</v>
      </c>
      <c r="L63" s="11">
        <f t="shared" si="6"/>
        <v>1400000</v>
      </c>
      <c r="M63" s="11">
        <f t="shared" si="7"/>
        <v>500000</v>
      </c>
      <c r="N63" s="11">
        <f t="shared" si="8"/>
        <v>333044.3333</v>
      </c>
      <c r="O63" s="11">
        <f t="shared" si="9"/>
        <v>1233044.333</v>
      </c>
      <c r="P63" s="11">
        <f t="shared" si="10"/>
        <v>1733044.333</v>
      </c>
      <c r="Q63" s="11">
        <f t="shared" si="11"/>
        <v>1560000</v>
      </c>
    </row>
    <row r="64">
      <c r="A64" s="1" t="s">
        <v>6057</v>
      </c>
      <c r="B64" s="8">
        <v>45671.0</v>
      </c>
      <c r="C64" s="1" t="s">
        <v>6</v>
      </c>
      <c r="D64" s="10">
        <v>150000.0</v>
      </c>
      <c r="E64" s="12"/>
      <c r="F64" s="1" t="s">
        <v>6058</v>
      </c>
      <c r="G64" s="11">
        <f t="shared" si="3"/>
        <v>10053433</v>
      </c>
      <c r="H64" s="11">
        <f t="shared" si="1"/>
        <v>4704300</v>
      </c>
      <c r="I64" s="11">
        <f t="shared" si="4"/>
        <v>0</v>
      </c>
      <c r="J64" s="11">
        <f t="shared" si="5"/>
        <v>6481567</v>
      </c>
      <c r="K64" s="11">
        <f t="shared" si="2"/>
        <v>5349133</v>
      </c>
      <c r="L64" s="11">
        <f t="shared" si="6"/>
        <v>1400000</v>
      </c>
      <c r="M64" s="11">
        <f t="shared" si="7"/>
        <v>500000</v>
      </c>
      <c r="N64" s="11">
        <f t="shared" si="8"/>
        <v>383044.3333</v>
      </c>
      <c r="O64" s="11">
        <f t="shared" si="9"/>
        <v>1283044.333</v>
      </c>
      <c r="P64" s="11">
        <f t="shared" si="10"/>
        <v>1783044.333</v>
      </c>
      <c r="Q64" s="11">
        <f t="shared" si="11"/>
        <v>1560000</v>
      </c>
    </row>
    <row r="65">
      <c r="A65" s="1" t="s">
        <v>6059</v>
      </c>
      <c r="B65" s="8">
        <v>45671.0</v>
      </c>
      <c r="C65" s="1" t="s">
        <v>25</v>
      </c>
      <c r="D65" s="12"/>
      <c r="E65" s="10">
        <v>17000.0</v>
      </c>
      <c r="F65" s="1" t="s">
        <v>6060</v>
      </c>
      <c r="G65" s="11">
        <f t="shared" si="3"/>
        <v>10053433</v>
      </c>
      <c r="H65" s="11">
        <f t="shared" si="1"/>
        <v>4721300</v>
      </c>
      <c r="I65" s="11">
        <f t="shared" si="4"/>
        <v>0</v>
      </c>
      <c r="J65" s="11">
        <f t="shared" si="5"/>
        <v>6464567</v>
      </c>
      <c r="K65" s="11">
        <f t="shared" si="2"/>
        <v>5332133</v>
      </c>
      <c r="L65" s="11">
        <f t="shared" si="6"/>
        <v>1400000</v>
      </c>
      <c r="M65" s="11">
        <f t="shared" si="7"/>
        <v>500000</v>
      </c>
      <c r="N65" s="11">
        <f t="shared" si="8"/>
        <v>377377.6667</v>
      </c>
      <c r="O65" s="11">
        <f t="shared" si="9"/>
        <v>1277377.667</v>
      </c>
      <c r="P65" s="11">
        <f t="shared" si="10"/>
        <v>1777377.667</v>
      </c>
      <c r="Q65" s="11">
        <f t="shared" si="11"/>
        <v>1560000</v>
      </c>
    </row>
    <row r="66">
      <c r="A66" s="1" t="s">
        <v>6061</v>
      </c>
      <c r="B66" s="8">
        <v>45671.0</v>
      </c>
      <c r="C66" s="1" t="s">
        <v>6</v>
      </c>
      <c r="D66" s="10">
        <v>120000.0</v>
      </c>
      <c r="E66" s="12"/>
      <c r="F66" s="1" t="s">
        <v>3241</v>
      </c>
      <c r="G66" s="11">
        <f t="shared" si="3"/>
        <v>10173433</v>
      </c>
      <c r="H66" s="11">
        <f t="shared" si="1"/>
        <v>4721300</v>
      </c>
      <c r="I66" s="11">
        <f t="shared" si="4"/>
        <v>0</v>
      </c>
      <c r="J66" s="11">
        <f t="shared" si="5"/>
        <v>6584567</v>
      </c>
      <c r="K66" s="11">
        <f t="shared" si="2"/>
        <v>5452133</v>
      </c>
      <c r="L66" s="11">
        <f t="shared" si="6"/>
        <v>1400000</v>
      </c>
      <c r="M66" s="11">
        <f t="shared" si="7"/>
        <v>500000</v>
      </c>
      <c r="N66" s="11">
        <f t="shared" si="8"/>
        <v>417377.6667</v>
      </c>
      <c r="O66" s="11">
        <f t="shared" si="9"/>
        <v>1317377.667</v>
      </c>
      <c r="P66" s="11">
        <f t="shared" si="10"/>
        <v>1817377.667</v>
      </c>
      <c r="Q66" s="11">
        <f t="shared" si="11"/>
        <v>1560000</v>
      </c>
    </row>
    <row r="67">
      <c r="A67" s="1" t="s">
        <v>6062</v>
      </c>
      <c r="B67" s="8">
        <v>45671.0</v>
      </c>
      <c r="C67" s="1" t="s">
        <v>6</v>
      </c>
      <c r="D67" s="10">
        <v>368500.0</v>
      </c>
      <c r="E67" s="12"/>
      <c r="F67" s="1" t="s">
        <v>5371</v>
      </c>
      <c r="G67" s="11">
        <f t="shared" si="3"/>
        <v>10541933</v>
      </c>
      <c r="H67" s="11">
        <f t="shared" si="1"/>
        <v>4721300</v>
      </c>
      <c r="I67" s="11">
        <f t="shared" si="4"/>
        <v>0</v>
      </c>
      <c r="J67" s="11">
        <f t="shared" si="5"/>
        <v>6953067</v>
      </c>
      <c r="K67" s="11">
        <f t="shared" si="2"/>
        <v>5820633</v>
      </c>
      <c r="L67" s="11">
        <f t="shared" si="6"/>
        <v>1400000</v>
      </c>
      <c r="M67" s="11">
        <f t="shared" si="7"/>
        <v>500000</v>
      </c>
      <c r="N67" s="11">
        <f t="shared" si="8"/>
        <v>540211</v>
      </c>
      <c r="O67" s="11">
        <f t="shared" si="9"/>
        <v>1440211</v>
      </c>
      <c r="P67" s="11">
        <f t="shared" si="10"/>
        <v>1940211</v>
      </c>
      <c r="Q67" s="11">
        <f t="shared" si="11"/>
        <v>1560000</v>
      </c>
    </row>
    <row r="68">
      <c r="A68" s="1" t="s">
        <v>6063</v>
      </c>
      <c r="B68" s="8">
        <v>45671.0</v>
      </c>
      <c r="C68" s="1" t="s">
        <v>6</v>
      </c>
      <c r="D68" s="10">
        <v>190000.0</v>
      </c>
      <c r="E68" s="12"/>
      <c r="F68" s="1" t="s">
        <v>5382</v>
      </c>
      <c r="G68" s="11">
        <f t="shared" si="3"/>
        <v>10731933</v>
      </c>
      <c r="H68" s="11">
        <f t="shared" si="1"/>
        <v>4721300</v>
      </c>
      <c r="I68" s="11">
        <f t="shared" si="4"/>
        <v>0</v>
      </c>
      <c r="J68" s="11">
        <f t="shared" si="5"/>
        <v>7143067</v>
      </c>
      <c r="K68" s="11">
        <f t="shared" si="2"/>
        <v>6010633</v>
      </c>
      <c r="L68" s="11">
        <f t="shared" si="6"/>
        <v>1400000</v>
      </c>
      <c r="M68" s="11">
        <f t="shared" si="7"/>
        <v>500000</v>
      </c>
      <c r="N68" s="11">
        <f t="shared" si="8"/>
        <v>603544.3333</v>
      </c>
      <c r="O68" s="11">
        <f t="shared" si="9"/>
        <v>1503544.333</v>
      </c>
      <c r="P68" s="11">
        <f t="shared" si="10"/>
        <v>2003544.333</v>
      </c>
      <c r="Q68" s="11">
        <f t="shared" si="11"/>
        <v>1560000</v>
      </c>
    </row>
    <row r="69">
      <c r="A69" s="1" t="s">
        <v>6064</v>
      </c>
      <c r="B69" s="8">
        <v>45671.0</v>
      </c>
      <c r="C69" s="1" t="s">
        <v>6</v>
      </c>
      <c r="D69" s="10">
        <v>100000.0</v>
      </c>
      <c r="E69" s="12"/>
      <c r="F69" s="1" t="s">
        <v>2032</v>
      </c>
      <c r="G69" s="11">
        <f t="shared" si="3"/>
        <v>10831933</v>
      </c>
      <c r="H69" s="11">
        <f t="shared" si="1"/>
        <v>4721300</v>
      </c>
      <c r="I69" s="11">
        <f t="shared" si="4"/>
        <v>0</v>
      </c>
      <c r="J69" s="11">
        <f t="shared" si="5"/>
        <v>7243067</v>
      </c>
      <c r="K69" s="11">
        <f t="shared" si="2"/>
        <v>6110633</v>
      </c>
      <c r="L69" s="11">
        <f t="shared" si="6"/>
        <v>1400000</v>
      </c>
      <c r="M69" s="11">
        <f t="shared" si="7"/>
        <v>500000</v>
      </c>
      <c r="N69" s="11">
        <f t="shared" si="8"/>
        <v>636877.6667</v>
      </c>
      <c r="O69" s="11">
        <f t="shared" si="9"/>
        <v>1536877.667</v>
      </c>
      <c r="P69" s="11">
        <f t="shared" si="10"/>
        <v>2036877.667</v>
      </c>
      <c r="Q69" s="11">
        <f t="shared" si="11"/>
        <v>1560000</v>
      </c>
    </row>
    <row r="70">
      <c r="A70" s="1" t="s">
        <v>6065</v>
      </c>
      <c r="B70" s="8">
        <v>45671.0</v>
      </c>
      <c r="C70" s="1" t="s">
        <v>6</v>
      </c>
      <c r="D70" s="10">
        <v>20000.0</v>
      </c>
      <c r="E70" s="12"/>
      <c r="F70" s="1" t="s">
        <v>3233</v>
      </c>
      <c r="G70" s="11">
        <f t="shared" si="3"/>
        <v>10851933</v>
      </c>
      <c r="H70" s="11">
        <f t="shared" si="1"/>
        <v>4721300</v>
      </c>
      <c r="I70" s="11">
        <f t="shared" si="4"/>
        <v>0</v>
      </c>
      <c r="J70" s="11">
        <f t="shared" si="5"/>
        <v>7263067</v>
      </c>
      <c r="K70" s="11">
        <f t="shared" si="2"/>
        <v>6130633</v>
      </c>
      <c r="L70" s="11">
        <f t="shared" si="6"/>
        <v>1400000</v>
      </c>
      <c r="M70" s="11">
        <f t="shared" si="7"/>
        <v>500000</v>
      </c>
      <c r="N70" s="11">
        <f t="shared" si="8"/>
        <v>643544.3333</v>
      </c>
      <c r="O70" s="11">
        <f t="shared" si="9"/>
        <v>1543544.333</v>
      </c>
      <c r="P70" s="11">
        <f t="shared" si="10"/>
        <v>2043544.333</v>
      </c>
      <c r="Q70" s="11">
        <f t="shared" si="11"/>
        <v>1560000</v>
      </c>
    </row>
    <row r="71">
      <c r="A71" s="1" t="s">
        <v>6066</v>
      </c>
      <c r="B71" s="8">
        <v>45671.0</v>
      </c>
      <c r="C71" s="1" t="s">
        <v>6</v>
      </c>
      <c r="D71" s="10">
        <v>126000.0</v>
      </c>
      <c r="E71" s="12"/>
      <c r="F71" s="1" t="s">
        <v>6067</v>
      </c>
      <c r="G71" s="11">
        <f t="shared" si="3"/>
        <v>10977933</v>
      </c>
      <c r="H71" s="11">
        <f t="shared" si="1"/>
        <v>4721300</v>
      </c>
      <c r="I71" s="11">
        <f t="shared" si="4"/>
        <v>0</v>
      </c>
      <c r="J71" s="11">
        <f t="shared" si="5"/>
        <v>7389067</v>
      </c>
      <c r="K71" s="11">
        <f t="shared" si="2"/>
        <v>6256633</v>
      </c>
      <c r="L71" s="11">
        <f t="shared" si="6"/>
        <v>1400000</v>
      </c>
      <c r="M71" s="11">
        <f t="shared" si="7"/>
        <v>500000</v>
      </c>
      <c r="N71" s="11">
        <f t="shared" si="8"/>
        <v>685544.3333</v>
      </c>
      <c r="O71" s="11">
        <f t="shared" si="9"/>
        <v>1585544.333</v>
      </c>
      <c r="P71" s="11">
        <f t="shared" si="10"/>
        <v>2085544.333</v>
      </c>
      <c r="Q71" s="11">
        <f t="shared" si="11"/>
        <v>1560000</v>
      </c>
    </row>
    <row r="72">
      <c r="A72" s="1" t="s">
        <v>6068</v>
      </c>
      <c r="B72" s="8">
        <v>45671.0</v>
      </c>
      <c r="C72" s="1" t="s">
        <v>6</v>
      </c>
      <c r="D72" s="10">
        <v>50000.0</v>
      </c>
      <c r="E72" s="12"/>
      <c r="F72" s="1" t="s">
        <v>3913</v>
      </c>
      <c r="G72" s="11">
        <f t="shared" si="3"/>
        <v>11027933</v>
      </c>
      <c r="H72" s="11">
        <f t="shared" si="1"/>
        <v>4721300</v>
      </c>
      <c r="I72" s="11">
        <f t="shared" si="4"/>
        <v>0</v>
      </c>
      <c r="J72" s="11">
        <f t="shared" si="5"/>
        <v>7439067</v>
      </c>
      <c r="K72" s="11">
        <f t="shared" si="2"/>
        <v>6306633</v>
      </c>
      <c r="L72" s="11">
        <f t="shared" si="6"/>
        <v>1400000</v>
      </c>
      <c r="M72" s="11">
        <f t="shared" si="7"/>
        <v>500000</v>
      </c>
      <c r="N72" s="11">
        <f t="shared" si="8"/>
        <v>702211</v>
      </c>
      <c r="O72" s="11">
        <f t="shared" si="9"/>
        <v>1602211</v>
      </c>
      <c r="P72" s="11">
        <f t="shared" si="10"/>
        <v>2102211</v>
      </c>
      <c r="Q72" s="11">
        <f t="shared" si="11"/>
        <v>1560000</v>
      </c>
    </row>
    <row r="73">
      <c r="A73" s="1" t="s">
        <v>6069</v>
      </c>
      <c r="B73" s="8">
        <v>45671.0</v>
      </c>
      <c r="C73" s="1" t="s">
        <v>6</v>
      </c>
      <c r="D73" s="10">
        <v>85000.0</v>
      </c>
      <c r="E73" s="12"/>
      <c r="F73" s="1" t="s">
        <v>6070</v>
      </c>
      <c r="G73" s="11">
        <f t="shared" si="3"/>
        <v>11112933</v>
      </c>
      <c r="H73" s="11">
        <f t="shared" si="1"/>
        <v>4721300</v>
      </c>
      <c r="I73" s="11">
        <f t="shared" si="4"/>
        <v>0</v>
      </c>
      <c r="J73" s="11">
        <f t="shared" si="5"/>
        <v>7524067</v>
      </c>
      <c r="K73" s="11">
        <f t="shared" si="2"/>
        <v>6391633</v>
      </c>
      <c r="L73" s="11">
        <f t="shared" si="6"/>
        <v>1400000</v>
      </c>
      <c r="M73" s="11">
        <f t="shared" si="7"/>
        <v>500000</v>
      </c>
      <c r="N73" s="11">
        <f t="shared" si="8"/>
        <v>730544.3333</v>
      </c>
      <c r="O73" s="11">
        <f t="shared" si="9"/>
        <v>1630544.333</v>
      </c>
      <c r="P73" s="11">
        <f t="shared" si="10"/>
        <v>2130544.333</v>
      </c>
      <c r="Q73" s="11">
        <f t="shared" si="11"/>
        <v>1560000</v>
      </c>
    </row>
    <row r="74">
      <c r="A74" s="1" t="s">
        <v>6071</v>
      </c>
      <c r="B74" s="8">
        <v>45671.0</v>
      </c>
      <c r="C74" s="1" t="s">
        <v>6</v>
      </c>
      <c r="D74" s="10">
        <v>67500.0</v>
      </c>
      <c r="E74" s="12"/>
      <c r="F74" s="1" t="s">
        <v>6036</v>
      </c>
      <c r="G74" s="11">
        <f t="shared" si="3"/>
        <v>11180433</v>
      </c>
      <c r="H74" s="11">
        <f t="shared" si="1"/>
        <v>4721300</v>
      </c>
      <c r="I74" s="11">
        <f t="shared" si="4"/>
        <v>0</v>
      </c>
      <c r="J74" s="11">
        <f t="shared" si="5"/>
        <v>7591567</v>
      </c>
      <c r="K74" s="11">
        <f t="shared" si="2"/>
        <v>6459133</v>
      </c>
      <c r="L74" s="11">
        <f t="shared" si="6"/>
        <v>1400000</v>
      </c>
      <c r="M74" s="11">
        <f t="shared" si="7"/>
        <v>500000</v>
      </c>
      <c r="N74" s="11">
        <f t="shared" si="8"/>
        <v>753044.3333</v>
      </c>
      <c r="O74" s="11">
        <f t="shared" si="9"/>
        <v>1653044.333</v>
      </c>
      <c r="P74" s="11">
        <f t="shared" si="10"/>
        <v>2153044.333</v>
      </c>
      <c r="Q74" s="11">
        <f t="shared" si="11"/>
        <v>1560000</v>
      </c>
    </row>
    <row r="75">
      <c r="A75" s="1" t="s">
        <v>6072</v>
      </c>
      <c r="B75" s="8">
        <v>45671.0</v>
      </c>
      <c r="C75" s="1" t="s">
        <v>6</v>
      </c>
      <c r="D75" s="10">
        <v>200000.0</v>
      </c>
      <c r="E75" s="12"/>
      <c r="F75" s="1" t="s">
        <v>4879</v>
      </c>
      <c r="G75" s="11">
        <f t="shared" si="3"/>
        <v>11380433</v>
      </c>
      <c r="H75" s="11">
        <f t="shared" si="1"/>
        <v>4721300</v>
      </c>
      <c r="I75" s="11">
        <f t="shared" si="4"/>
        <v>0</v>
      </c>
      <c r="J75" s="11">
        <f t="shared" si="5"/>
        <v>7791567</v>
      </c>
      <c r="K75" s="11">
        <f t="shared" si="2"/>
        <v>6659133</v>
      </c>
      <c r="L75" s="11">
        <f t="shared" si="6"/>
        <v>1400000</v>
      </c>
      <c r="M75" s="11">
        <f t="shared" si="7"/>
        <v>500000</v>
      </c>
      <c r="N75" s="11">
        <f t="shared" si="8"/>
        <v>819711</v>
      </c>
      <c r="O75" s="11">
        <f t="shared" si="9"/>
        <v>1719711</v>
      </c>
      <c r="P75" s="11">
        <f t="shared" si="10"/>
        <v>2219711</v>
      </c>
      <c r="Q75" s="11">
        <f t="shared" si="11"/>
        <v>1560000</v>
      </c>
    </row>
    <row r="76">
      <c r="A76" s="1" t="s">
        <v>6073</v>
      </c>
      <c r="B76" s="8">
        <v>45672.0</v>
      </c>
      <c r="C76" s="1" t="s">
        <v>6</v>
      </c>
      <c r="D76" s="10">
        <v>3177000.0</v>
      </c>
      <c r="E76" s="12"/>
      <c r="F76" s="1" t="s">
        <v>6074</v>
      </c>
      <c r="G76" s="11">
        <f t="shared" si="3"/>
        <v>14557433</v>
      </c>
      <c r="H76" s="11">
        <f t="shared" si="1"/>
        <v>4721300</v>
      </c>
      <c r="I76" s="11">
        <f t="shared" si="4"/>
        <v>0</v>
      </c>
      <c r="J76" s="11">
        <f t="shared" si="5"/>
        <v>10968567</v>
      </c>
      <c r="K76" s="11">
        <f t="shared" si="2"/>
        <v>9836133</v>
      </c>
      <c r="L76" s="11">
        <f t="shared" si="6"/>
        <v>1400000</v>
      </c>
      <c r="M76" s="11">
        <f t="shared" si="7"/>
        <v>500000</v>
      </c>
      <c r="N76" s="11">
        <f t="shared" si="8"/>
        <v>1878711</v>
      </c>
      <c r="O76" s="11">
        <f t="shared" si="9"/>
        <v>2778711</v>
      </c>
      <c r="P76" s="11">
        <f t="shared" si="10"/>
        <v>3278711</v>
      </c>
      <c r="Q76" s="11">
        <f t="shared" si="11"/>
        <v>1560000</v>
      </c>
    </row>
    <row r="77">
      <c r="A77" s="1" t="s">
        <v>6075</v>
      </c>
      <c r="B77" s="8">
        <v>45672.0</v>
      </c>
      <c r="C77" s="1" t="s">
        <v>25</v>
      </c>
      <c r="D77" s="12"/>
      <c r="E77" s="10">
        <v>100000.0</v>
      </c>
      <c r="F77" s="1" t="s">
        <v>5968</v>
      </c>
      <c r="G77" s="11">
        <f t="shared" si="3"/>
        <v>14557433</v>
      </c>
      <c r="H77" s="11">
        <f t="shared" si="1"/>
        <v>4821300</v>
      </c>
      <c r="I77" s="11">
        <f t="shared" si="4"/>
        <v>0</v>
      </c>
      <c r="J77" s="11">
        <f t="shared" si="5"/>
        <v>10868567</v>
      </c>
      <c r="K77" s="11">
        <f t="shared" si="2"/>
        <v>9736133</v>
      </c>
      <c r="L77" s="11">
        <f t="shared" si="6"/>
        <v>1400000</v>
      </c>
      <c r="M77" s="11">
        <f t="shared" si="7"/>
        <v>500000</v>
      </c>
      <c r="N77" s="11">
        <f t="shared" si="8"/>
        <v>1845377.667</v>
      </c>
      <c r="O77" s="11">
        <f t="shared" si="9"/>
        <v>2745377.667</v>
      </c>
      <c r="P77" s="11">
        <f t="shared" si="10"/>
        <v>3245377.667</v>
      </c>
      <c r="Q77" s="11">
        <f t="shared" si="11"/>
        <v>1560000</v>
      </c>
    </row>
    <row r="78">
      <c r="A78" s="1" t="s">
        <v>6076</v>
      </c>
      <c r="B78" s="8">
        <v>45673.0</v>
      </c>
      <c r="C78" s="1" t="s">
        <v>6</v>
      </c>
      <c r="D78" s="10">
        <v>217000.0</v>
      </c>
      <c r="E78" s="12"/>
      <c r="F78" s="1" t="s">
        <v>5382</v>
      </c>
      <c r="G78" s="11">
        <f t="shared" si="3"/>
        <v>14774433</v>
      </c>
      <c r="H78" s="11">
        <f t="shared" si="1"/>
        <v>4821300</v>
      </c>
      <c r="I78" s="11">
        <f t="shared" si="4"/>
        <v>0</v>
      </c>
      <c r="J78" s="11">
        <f t="shared" si="5"/>
        <v>11085567</v>
      </c>
      <c r="K78" s="11">
        <f t="shared" si="2"/>
        <v>9953133</v>
      </c>
      <c r="L78" s="11">
        <f t="shared" si="6"/>
        <v>1400000</v>
      </c>
      <c r="M78" s="11">
        <f t="shared" si="7"/>
        <v>500000</v>
      </c>
      <c r="N78" s="11">
        <f t="shared" si="8"/>
        <v>1917711</v>
      </c>
      <c r="O78" s="11">
        <f t="shared" si="9"/>
        <v>2817711</v>
      </c>
      <c r="P78" s="11">
        <f t="shared" si="10"/>
        <v>3317711</v>
      </c>
      <c r="Q78" s="11">
        <f t="shared" si="11"/>
        <v>1560000</v>
      </c>
    </row>
    <row r="79">
      <c r="A79" s="1" t="s">
        <v>6077</v>
      </c>
      <c r="B79" s="8">
        <v>45673.0</v>
      </c>
      <c r="C79" s="1" t="s">
        <v>6</v>
      </c>
      <c r="D79" s="10">
        <v>73000.0</v>
      </c>
      <c r="E79" s="12"/>
      <c r="F79" s="1" t="s">
        <v>5382</v>
      </c>
      <c r="G79" s="11">
        <f t="shared" si="3"/>
        <v>14847433</v>
      </c>
      <c r="H79" s="11">
        <f t="shared" si="1"/>
        <v>4821300</v>
      </c>
      <c r="I79" s="11">
        <f t="shared" si="4"/>
        <v>0</v>
      </c>
      <c r="J79" s="11">
        <f t="shared" si="5"/>
        <v>11158567</v>
      </c>
      <c r="K79" s="11">
        <f t="shared" si="2"/>
        <v>10026133</v>
      </c>
      <c r="L79" s="11">
        <f t="shared" si="6"/>
        <v>1400000</v>
      </c>
      <c r="M79" s="11">
        <f t="shared" si="7"/>
        <v>500000</v>
      </c>
      <c r="N79" s="11">
        <f t="shared" si="8"/>
        <v>1942044.333</v>
      </c>
      <c r="O79" s="11">
        <f t="shared" si="9"/>
        <v>2842044.333</v>
      </c>
      <c r="P79" s="11">
        <f t="shared" si="10"/>
        <v>3342044.333</v>
      </c>
      <c r="Q79" s="11">
        <f t="shared" si="11"/>
        <v>1560000</v>
      </c>
    </row>
    <row r="80">
      <c r="A80" s="1" t="s">
        <v>6078</v>
      </c>
      <c r="B80" s="8">
        <v>45673.0</v>
      </c>
      <c r="C80" s="1" t="s">
        <v>6</v>
      </c>
      <c r="D80" s="10">
        <v>150000.0</v>
      </c>
      <c r="E80" s="12"/>
      <c r="F80" s="1" t="s">
        <v>6079</v>
      </c>
      <c r="G80" s="11">
        <f t="shared" si="3"/>
        <v>14997433</v>
      </c>
      <c r="H80" s="11">
        <f t="shared" si="1"/>
        <v>4821300</v>
      </c>
      <c r="I80" s="11">
        <f t="shared" si="4"/>
        <v>0</v>
      </c>
      <c r="J80" s="11">
        <f t="shared" si="5"/>
        <v>11308567</v>
      </c>
      <c r="K80" s="11">
        <f t="shared" si="2"/>
        <v>10176133</v>
      </c>
      <c r="L80" s="11">
        <f t="shared" si="6"/>
        <v>1400000</v>
      </c>
      <c r="M80" s="11">
        <f t="shared" si="7"/>
        <v>500000</v>
      </c>
      <c r="N80" s="11">
        <f t="shared" si="8"/>
        <v>1992044.333</v>
      </c>
      <c r="O80" s="11">
        <f t="shared" si="9"/>
        <v>2892044.333</v>
      </c>
      <c r="P80" s="11">
        <f t="shared" si="10"/>
        <v>3392044.333</v>
      </c>
      <c r="Q80" s="11">
        <f t="shared" si="11"/>
        <v>1560000</v>
      </c>
    </row>
    <row r="81">
      <c r="A81" s="1" t="s">
        <v>6080</v>
      </c>
      <c r="B81" s="8">
        <v>45673.0</v>
      </c>
      <c r="C81" s="1" t="s">
        <v>6</v>
      </c>
      <c r="D81" s="10">
        <v>435000.0</v>
      </c>
      <c r="E81" s="12"/>
      <c r="F81" s="1" t="s">
        <v>6081</v>
      </c>
      <c r="G81" s="11">
        <f t="shared" si="3"/>
        <v>15432433</v>
      </c>
      <c r="H81" s="11">
        <f t="shared" si="1"/>
        <v>4821300</v>
      </c>
      <c r="I81" s="11">
        <f t="shared" si="4"/>
        <v>0</v>
      </c>
      <c r="J81" s="11">
        <f t="shared" si="5"/>
        <v>11743567</v>
      </c>
      <c r="K81" s="11">
        <f t="shared" si="2"/>
        <v>10611133</v>
      </c>
      <c r="L81" s="11">
        <f t="shared" si="6"/>
        <v>1400000</v>
      </c>
      <c r="M81" s="11">
        <f t="shared" si="7"/>
        <v>500000</v>
      </c>
      <c r="N81" s="11">
        <f t="shared" si="8"/>
        <v>2137044.333</v>
      </c>
      <c r="O81" s="11">
        <f t="shared" si="9"/>
        <v>3037044.333</v>
      </c>
      <c r="P81" s="11">
        <f t="shared" si="10"/>
        <v>3537044.333</v>
      </c>
      <c r="Q81" s="11">
        <f t="shared" si="11"/>
        <v>1560000</v>
      </c>
    </row>
    <row r="82">
      <c r="A82" s="1" t="s">
        <v>6082</v>
      </c>
      <c r="B82" s="8">
        <v>45673.0</v>
      </c>
      <c r="C82" s="1" t="s">
        <v>6</v>
      </c>
      <c r="D82" s="10">
        <v>215000.0</v>
      </c>
      <c r="E82" s="12"/>
      <c r="F82" s="1" t="s">
        <v>5382</v>
      </c>
      <c r="G82" s="11">
        <f t="shared" si="3"/>
        <v>15647433</v>
      </c>
      <c r="H82" s="11">
        <f t="shared" si="1"/>
        <v>4821300</v>
      </c>
      <c r="I82" s="11">
        <f t="shared" si="4"/>
        <v>0</v>
      </c>
      <c r="J82" s="11">
        <f t="shared" si="5"/>
        <v>11958567</v>
      </c>
      <c r="K82" s="11">
        <f t="shared" si="2"/>
        <v>10826133</v>
      </c>
      <c r="L82" s="11">
        <f t="shared" si="6"/>
        <v>1400000</v>
      </c>
      <c r="M82" s="11">
        <f t="shared" si="7"/>
        <v>500000</v>
      </c>
      <c r="N82" s="11">
        <f t="shared" si="8"/>
        <v>2208711</v>
      </c>
      <c r="O82" s="11">
        <f t="shared" si="9"/>
        <v>3108711</v>
      </c>
      <c r="P82" s="11">
        <f t="shared" si="10"/>
        <v>3608711</v>
      </c>
      <c r="Q82" s="11">
        <f t="shared" si="11"/>
        <v>1560000</v>
      </c>
    </row>
    <row r="83">
      <c r="A83" s="1" t="s">
        <v>6083</v>
      </c>
      <c r="B83" s="8">
        <v>45673.0</v>
      </c>
      <c r="C83" s="1" t="s">
        <v>6</v>
      </c>
      <c r="D83" s="10">
        <v>150000.0</v>
      </c>
      <c r="E83" s="10"/>
      <c r="F83" s="1" t="s">
        <v>6084</v>
      </c>
      <c r="G83" s="11">
        <f t="shared" si="3"/>
        <v>15797433</v>
      </c>
      <c r="H83" s="11">
        <f t="shared" si="1"/>
        <v>4821300</v>
      </c>
      <c r="I83" s="11">
        <f t="shared" si="4"/>
        <v>0</v>
      </c>
      <c r="J83" s="11">
        <f t="shared" si="5"/>
        <v>12108567</v>
      </c>
      <c r="K83" s="11">
        <f t="shared" si="2"/>
        <v>10976133</v>
      </c>
      <c r="L83" s="11">
        <f t="shared" si="6"/>
        <v>1400000</v>
      </c>
      <c r="M83" s="11">
        <f t="shared" si="7"/>
        <v>500000</v>
      </c>
      <c r="N83" s="11">
        <f t="shared" si="8"/>
        <v>2258711</v>
      </c>
      <c r="O83" s="11">
        <f t="shared" si="9"/>
        <v>3158711</v>
      </c>
      <c r="P83" s="11">
        <f t="shared" si="10"/>
        <v>3658711</v>
      </c>
      <c r="Q83" s="11">
        <f t="shared" si="11"/>
        <v>1560000</v>
      </c>
    </row>
    <row r="84">
      <c r="A84" s="1" t="s">
        <v>6085</v>
      </c>
      <c r="B84" s="8">
        <v>45674.0</v>
      </c>
      <c r="C84" s="1" t="s">
        <v>34</v>
      </c>
      <c r="D84" s="12"/>
      <c r="E84" s="10">
        <v>7101600.0</v>
      </c>
      <c r="F84" s="1" t="s">
        <v>6086</v>
      </c>
      <c r="G84" s="11">
        <f t="shared" si="3"/>
        <v>15797433</v>
      </c>
      <c r="H84" s="11">
        <f t="shared" si="1"/>
        <v>4821300</v>
      </c>
      <c r="I84" s="11">
        <f t="shared" si="4"/>
        <v>7101600</v>
      </c>
      <c r="J84" s="11">
        <f t="shared" si="5"/>
        <v>5006967</v>
      </c>
      <c r="K84" s="11">
        <f t="shared" si="2"/>
        <v>3874533</v>
      </c>
      <c r="L84" s="11">
        <f t="shared" si="6"/>
        <v>1400000</v>
      </c>
      <c r="M84" s="11">
        <f t="shared" si="7"/>
        <v>500000</v>
      </c>
      <c r="N84" s="11">
        <f t="shared" si="8"/>
        <v>-108489</v>
      </c>
      <c r="O84" s="11">
        <f t="shared" si="9"/>
        <v>791511</v>
      </c>
      <c r="P84" s="11">
        <f t="shared" si="10"/>
        <v>1291511</v>
      </c>
      <c r="Q84" s="11">
        <f t="shared" si="11"/>
        <v>1560000</v>
      </c>
    </row>
    <row r="85">
      <c r="A85" s="1" t="s">
        <v>6087</v>
      </c>
      <c r="B85" s="8">
        <v>45674.0</v>
      </c>
      <c r="C85" s="1" t="s">
        <v>25</v>
      </c>
      <c r="D85" s="12"/>
      <c r="E85" s="10">
        <v>20000.0</v>
      </c>
      <c r="F85" s="1" t="s">
        <v>6088</v>
      </c>
      <c r="G85" s="11">
        <f t="shared" si="3"/>
        <v>15797433</v>
      </c>
      <c r="H85" s="11">
        <f t="shared" si="1"/>
        <v>4841300</v>
      </c>
      <c r="I85" s="11">
        <f t="shared" si="4"/>
        <v>7101600</v>
      </c>
      <c r="J85" s="11">
        <f t="shared" si="5"/>
        <v>4986967</v>
      </c>
      <c r="K85" s="11">
        <f t="shared" si="2"/>
        <v>3854533</v>
      </c>
      <c r="L85" s="11">
        <f t="shared" si="6"/>
        <v>1400000</v>
      </c>
      <c r="M85" s="11">
        <f t="shared" si="7"/>
        <v>500000</v>
      </c>
      <c r="N85" s="11">
        <f t="shared" si="8"/>
        <v>-115155.6667</v>
      </c>
      <c r="O85" s="11">
        <f t="shared" si="9"/>
        <v>784844.3333</v>
      </c>
      <c r="P85" s="11">
        <f t="shared" si="10"/>
        <v>1284844.333</v>
      </c>
      <c r="Q85" s="11">
        <f t="shared" si="11"/>
        <v>1560000</v>
      </c>
    </row>
    <row r="86">
      <c r="A86" s="14" t="s">
        <v>6089</v>
      </c>
      <c r="B86" s="8">
        <v>45674.0</v>
      </c>
      <c r="C86" s="1" t="s">
        <v>5973</v>
      </c>
      <c r="D86" s="12"/>
      <c r="E86" s="10">
        <v>100000.0</v>
      </c>
      <c r="F86" s="1" t="s">
        <v>5329</v>
      </c>
      <c r="G86" s="11">
        <f t="shared" si="3"/>
        <v>15797433</v>
      </c>
      <c r="H86" s="11">
        <f t="shared" si="1"/>
        <v>4841300</v>
      </c>
      <c r="I86" s="11">
        <f t="shared" si="4"/>
        <v>7101600</v>
      </c>
      <c r="J86" s="11">
        <f t="shared" si="5"/>
        <v>4886967</v>
      </c>
      <c r="K86" s="11">
        <f t="shared" si="2"/>
        <v>3854533</v>
      </c>
      <c r="L86" s="11">
        <f t="shared" si="6"/>
        <v>1500000</v>
      </c>
      <c r="M86" s="11">
        <f t="shared" si="7"/>
        <v>500000</v>
      </c>
      <c r="N86" s="11">
        <f t="shared" si="8"/>
        <v>-215155.6667</v>
      </c>
      <c r="O86" s="11">
        <f t="shared" si="9"/>
        <v>784844.3333</v>
      </c>
      <c r="P86" s="11">
        <f t="shared" si="10"/>
        <v>1284844.333</v>
      </c>
      <c r="Q86" s="11">
        <f t="shared" si="11"/>
        <v>1560000</v>
      </c>
    </row>
    <row r="87">
      <c r="A87" s="1" t="s">
        <v>6090</v>
      </c>
      <c r="B87" s="8">
        <v>45674.0</v>
      </c>
      <c r="C87" s="1" t="s">
        <v>25</v>
      </c>
      <c r="D87" s="12"/>
      <c r="E87" s="10">
        <v>40000.0</v>
      </c>
      <c r="F87" s="1" t="s">
        <v>6091</v>
      </c>
      <c r="G87" s="11">
        <f t="shared" si="3"/>
        <v>15797433</v>
      </c>
      <c r="H87" s="11">
        <f t="shared" si="1"/>
        <v>4881300</v>
      </c>
      <c r="I87" s="11">
        <f t="shared" si="4"/>
        <v>7101600</v>
      </c>
      <c r="J87" s="11">
        <f t="shared" si="5"/>
        <v>4846967</v>
      </c>
      <c r="K87" s="11">
        <f t="shared" si="2"/>
        <v>3814533</v>
      </c>
      <c r="L87" s="11">
        <f t="shared" si="6"/>
        <v>1500000</v>
      </c>
      <c r="M87" s="11">
        <f t="shared" si="7"/>
        <v>500000</v>
      </c>
      <c r="N87" s="11">
        <f t="shared" si="8"/>
        <v>-228489</v>
      </c>
      <c r="O87" s="11">
        <f t="shared" si="9"/>
        <v>771511</v>
      </c>
      <c r="P87" s="11">
        <f t="shared" si="10"/>
        <v>1271511</v>
      </c>
      <c r="Q87" s="11">
        <f t="shared" si="11"/>
        <v>1560000</v>
      </c>
    </row>
    <row r="88">
      <c r="A88" s="1" t="s">
        <v>6092</v>
      </c>
      <c r="B88" s="8">
        <v>45674.0</v>
      </c>
      <c r="C88" s="1" t="s">
        <v>25</v>
      </c>
      <c r="D88" s="12"/>
      <c r="E88" s="10">
        <v>1500000.0</v>
      </c>
      <c r="F88" s="1" t="s">
        <v>5968</v>
      </c>
      <c r="G88" s="11">
        <f t="shared" si="3"/>
        <v>15797433</v>
      </c>
      <c r="H88" s="11">
        <f t="shared" si="1"/>
        <v>6381300</v>
      </c>
      <c r="I88" s="11">
        <f t="shared" si="4"/>
        <v>7101600</v>
      </c>
      <c r="J88" s="11">
        <f t="shared" si="5"/>
        <v>3346967</v>
      </c>
      <c r="K88" s="11">
        <f t="shared" si="2"/>
        <v>2314533</v>
      </c>
      <c r="L88" s="11">
        <f t="shared" si="6"/>
        <v>1500000</v>
      </c>
      <c r="M88" s="11">
        <f t="shared" si="7"/>
        <v>500000</v>
      </c>
      <c r="N88" s="11">
        <f t="shared" si="8"/>
        <v>-728489</v>
      </c>
      <c r="O88" s="11">
        <f t="shared" si="9"/>
        <v>271511</v>
      </c>
      <c r="P88" s="11">
        <f t="shared" si="10"/>
        <v>771511</v>
      </c>
      <c r="Q88" s="11">
        <f t="shared" si="11"/>
        <v>1560000</v>
      </c>
    </row>
    <row r="89">
      <c r="A89" s="1" t="s">
        <v>6093</v>
      </c>
      <c r="B89" s="8">
        <v>45675.0</v>
      </c>
      <c r="C89" s="1" t="s">
        <v>5973</v>
      </c>
      <c r="D89" s="12"/>
      <c r="E89" s="10">
        <v>150000.0</v>
      </c>
      <c r="F89" s="1" t="s">
        <v>5329</v>
      </c>
      <c r="G89" s="11">
        <f t="shared" si="3"/>
        <v>15797433</v>
      </c>
      <c r="H89" s="11">
        <f t="shared" si="1"/>
        <v>6381300</v>
      </c>
      <c r="I89" s="11">
        <f t="shared" si="4"/>
        <v>7101600</v>
      </c>
      <c r="J89" s="11">
        <f t="shared" si="5"/>
        <v>3196967</v>
      </c>
      <c r="K89" s="11">
        <f t="shared" si="2"/>
        <v>2314533</v>
      </c>
      <c r="L89" s="11">
        <f t="shared" si="6"/>
        <v>1650000</v>
      </c>
      <c r="M89" s="11">
        <f t="shared" si="7"/>
        <v>500000</v>
      </c>
      <c r="N89" s="11">
        <f t="shared" si="8"/>
        <v>-878489</v>
      </c>
      <c r="O89" s="11">
        <f t="shared" si="9"/>
        <v>271511</v>
      </c>
      <c r="P89" s="11">
        <f t="shared" si="10"/>
        <v>771511</v>
      </c>
      <c r="Q89" s="11">
        <f t="shared" si="11"/>
        <v>1560000</v>
      </c>
    </row>
    <row r="90">
      <c r="A90" s="1" t="s">
        <v>6094</v>
      </c>
      <c r="B90" s="8">
        <v>45675.0</v>
      </c>
      <c r="C90" s="1" t="s">
        <v>25</v>
      </c>
      <c r="D90" s="12"/>
      <c r="E90" s="10">
        <v>326000.0</v>
      </c>
      <c r="F90" s="1" t="s">
        <v>53</v>
      </c>
      <c r="G90" s="11">
        <f t="shared" si="3"/>
        <v>15797433</v>
      </c>
      <c r="H90" s="11">
        <f t="shared" si="1"/>
        <v>6707300</v>
      </c>
      <c r="I90" s="11">
        <f t="shared" si="4"/>
        <v>7101600</v>
      </c>
      <c r="J90" s="11">
        <f t="shared" si="5"/>
        <v>2870967</v>
      </c>
      <c r="K90" s="11">
        <f t="shared" si="2"/>
        <v>1988533</v>
      </c>
      <c r="L90" s="11">
        <f t="shared" si="6"/>
        <v>1650000</v>
      </c>
      <c r="M90" s="11">
        <f t="shared" si="7"/>
        <v>500000</v>
      </c>
      <c r="N90" s="11">
        <f t="shared" si="8"/>
        <v>-987155.6667</v>
      </c>
      <c r="O90" s="11">
        <f t="shared" si="9"/>
        <v>162844.3333</v>
      </c>
      <c r="P90" s="11">
        <f t="shared" si="10"/>
        <v>662844.3333</v>
      </c>
      <c r="Q90" s="11">
        <f t="shared" si="11"/>
        <v>1886000</v>
      </c>
    </row>
    <row r="91">
      <c r="A91" s="1" t="s">
        <v>6095</v>
      </c>
      <c r="B91" s="8">
        <v>45675.0</v>
      </c>
      <c r="C91" s="1" t="s">
        <v>34</v>
      </c>
      <c r="D91" s="12"/>
      <c r="E91" s="10">
        <v>310400.0</v>
      </c>
      <c r="F91" s="1" t="s">
        <v>6096</v>
      </c>
      <c r="G91" s="11">
        <f t="shared" si="3"/>
        <v>15797433</v>
      </c>
      <c r="H91" s="11">
        <f t="shared" si="1"/>
        <v>6707300</v>
      </c>
      <c r="I91" s="11">
        <f t="shared" si="4"/>
        <v>7412000</v>
      </c>
      <c r="J91" s="11">
        <f t="shared" si="5"/>
        <v>2560567</v>
      </c>
      <c r="K91" s="11">
        <f t="shared" si="2"/>
        <v>1678133</v>
      </c>
      <c r="L91" s="11">
        <f t="shared" si="6"/>
        <v>1650000</v>
      </c>
      <c r="M91" s="11">
        <f t="shared" si="7"/>
        <v>500000</v>
      </c>
      <c r="N91" s="11">
        <f t="shared" si="8"/>
        <v>-1090622.333</v>
      </c>
      <c r="O91" s="11">
        <f t="shared" si="9"/>
        <v>59377.66667</v>
      </c>
      <c r="P91" s="11">
        <f t="shared" si="10"/>
        <v>559377.6667</v>
      </c>
      <c r="Q91" s="11">
        <f t="shared" si="11"/>
        <v>1886000</v>
      </c>
    </row>
    <row r="92">
      <c r="A92" s="14" t="s">
        <v>6097</v>
      </c>
      <c r="B92" s="8">
        <v>45675.0</v>
      </c>
      <c r="C92" s="1" t="s">
        <v>25</v>
      </c>
      <c r="D92" s="12"/>
      <c r="E92" s="10">
        <v>80000.0</v>
      </c>
      <c r="F92" s="1" t="s">
        <v>5988</v>
      </c>
      <c r="G92" s="11">
        <f t="shared" si="3"/>
        <v>15797433</v>
      </c>
      <c r="H92" s="11">
        <f t="shared" si="1"/>
        <v>6787300</v>
      </c>
      <c r="I92" s="11">
        <f t="shared" si="4"/>
        <v>7412000</v>
      </c>
      <c r="J92" s="11">
        <f t="shared" si="5"/>
        <v>2480567</v>
      </c>
      <c r="K92" s="11">
        <f t="shared" si="2"/>
        <v>1598133</v>
      </c>
      <c r="L92" s="11">
        <f t="shared" si="6"/>
        <v>1650000</v>
      </c>
      <c r="M92" s="11">
        <f t="shared" si="7"/>
        <v>500000</v>
      </c>
      <c r="N92" s="11">
        <f t="shared" si="8"/>
        <v>-1117289</v>
      </c>
      <c r="O92" s="11">
        <f t="shared" si="9"/>
        <v>32711</v>
      </c>
      <c r="P92" s="11">
        <f t="shared" si="10"/>
        <v>532711</v>
      </c>
      <c r="Q92" s="11">
        <f t="shared" si="11"/>
        <v>1886000</v>
      </c>
    </row>
    <row r="93">
      <c r="A93" s="1" t="s">
        <v>6098</v>
      </c>
      <c r="B93" s="8">
        <v>45675.0</v>
      </c>
      <c r="C93" s="1" t="s">
        <v>6</v>
      </c>
      <c r="D93" s="10">
        <v>250000.0</v>
      </c>
      <c r="E93" s="12"/>
      <c r="F93" s="1" t="s">
        <v>6099</v>
      </c>
      <c r="G93" s="11">
        <f t="shared" si="3"/>
        <v>16047433</v>
      </c>
      <c r="H93" s="11">
        <f t="shared" si="1"/>
        <v>6787300</v>
      </c>
      <c r="I93" s="11">
        <f t="shared" si="4"/>
        <v>7412000</v>
      </c>
      <c r="J93" s="11">
        <f t="shared" si="5"/>
        <v>2730567</v>
      </c>
      <c r="K93" s="11">
        <f t="shared" si="2"/>
        <v>1848133</v>
      </c>
      <c r="L93" s="11">
        <f t="shared" si="6"/>
        <v>1650000</v>
      </c>
      <c r="M93" s="11">
        <f t="shared" si="7"/>
        <v>500000</v>
      </c>
      <c r="N93" s="11">
        <f t="shared" si="8"/>
        <v>-1033955.667</v>
      </c>
      <c r="O93" s="11">
        <f t="shared" si="9"/>
        <v>116044.3333</v>
      </c>
      <c r="P93" s="11">
        <f t="shared" si="10"/>
        <v>616044.3333</v>
      </c>
      <c r="Q93" s="11">
        <f t="shared" si="11"/>
        <v>1886000</v>
      </c>
    </row>
    <row r="94">
      <c r="A94" s="1" t="s">
        <v>6100</v>
      </c>
      <c r="B94" s="8">
        <v>45677.0</v>
      </c>
      <c r="C94" s="1" t="s">
        <v>25</v>
      </c>
      <c r="D94" s="12"/>
      <c r="E94" s="10">
        <v>91500.0</v>
      </c>
      <c r="F94" s="1" t="s">
        <v>6101</v>
      </c>
      <c r="G94" s="11">
        <f t="shared" si="3"/>
        <v>16047433</v>
      </c>
      <c r="H94" s="11">
        <f t="shared" si="1"/>
        <v>6878800</v>
      </c>
      <c r="I94" s="11">
        <f t="shared" si="4"/>
        <v>7412000</v>
      </c>
      <c r="J94" s="11">
        <f t="shared" si="5"/>
        <v>2639067</v>
      </c>
      <c r="K94" s="11">
        <f t="shared" si="2"/>
        <v>1756633</v>
      </c>
      <c r="L94" s="11">
        <f t="shared" si="6"/>
        <v>1650000</v>
      </c>
      <c r="M94" s="11">
        <f t="shared" si="7"/>
        <v>500000</v>
      </c>
      <c r="N94" s="11">
        <f t="shared" si="8"/>
        <v>-1064455.667</v>
      </c>
      <c r="O94" s="11">
        <f t="shared" si="9"/>
        <v>85544.33333</v>
      </c>
      <c r="P94" s="11">
        <f t="shared" si="10"/>
        <v>585544.3333</v>
      </c>
      <c r="Q94" s="11">
        <f t="shared" si="11"/>
        <v>1886000</v>
      </c>
    </row>
    <row r="95">
      <c r="A95" s="1" t="s">
        <v>6102</v>
      </c>
      <c r="B95" s="8">
        <v>45677.0</v>
      </c>
      <c r="C95" s="1" t="s">
        <v>25</v>
      </c>
      <c r="D95" s="12"/>
      <c r="E95" s="10">
        <v>468000.0</v>
      </c>
      <c r="F95" s="1" t="s">
        <v>6103</v>
      </c>
      <c r="G95" s="11">
        <f t="shared" si="3"/>
        <v>16047433</v>
      </c>
      <c r="H95" s="11">
        <f t="shared" si="1"/>
        <v>7346800</v>
      </c>
      <c r="I95" s="11">
        <f t="shared" si="4"/>
        <v>7412000</v>
      </c>
      <c r="J95" s="11">
        <f t="shared" si="5"/>
        <v>2171067</v>
      </c>
      <c r="K95" s="11">
        <f t="shared" si="2"/>
        <v>1288633</v>
      </c>
      <c r="L95" s="11">
        <f t="shared" si="6"/>
        <v>1650000</v>
      </c>
      <c r="M95" s="11">
        <f t="shared" si="7"/>
        <v>500000</v>
      </c>
      <c r="N95" s="11">
        <f t="shared" si="8"/>
        <v>-1220455.667</v>
      </c>
      <c r="O95" s="11">
        <f t="shared" si="9"/>
        <v>-70455.66667</v>
      </c>
      <c r="P95" s="11">
        <f t="shared" si="10"/>
        <v>429544.3333</v>
      </c>
      <c r="Q95" s="11">
        <f t="shared" si="11"/>
        <v>1886000</v>
      </c>
    </row>
    <row r="96">
      <c r="A96" s="1" t="s">
        <v>6104</v>
      </c>
      <c r="B96" s="8">
        <v>45677.0</v>
      </c>
      <c r="C96" s="1" t="s">
        <v>25</v>
      </c>
      <c r="D96" s="12"/>
      <c r="E96" s="10">
        <v>205000.0</v>
      </c>
      <c r="F96" s="1" t="s">
        <v>53</v>
      </c>
      <c r="G96" s="11">
        <f t="shared" si="3"/>
        <v>16047433</v>
      </c>
      <c r="H96" s="11">
        <f t="shared" si="1"/>
        <v>7551800</v>
      </c>
      <c r="I96" s="11">
        <f t="shared" si="4"/>
        <v>7412000</v>
      </c>
      <c r="J96" s="11">
        <f t="shared" si="5"/>
        <v>1966067</v>
      </c>
      <c r="K96" s="11">
        <f t="shared" si="2"/>
        <v>1083633</v>
      </c>
      <c r="L96" s="11">
        <f t="shared" si="6"/>
        <v>1650000</v>
      </c>
      <c r="M96" s="11">
        <f t="shared" si="7"/>
        <v>500000</v>
      </c>
      <c r="N96" s="11">
        <f t="shared" si="8"/>
        <v>-1288789</v>
      </c>
      <c r="O96" s="11">
        <f t="shared" si="9"/>
        <v>-138789</v>
      </c>
      <c r="P96" s="11">
        <f t="shared" si="10"/>
        <v>361211</v>
      </c>
      <c r="Q96" s="11">
        <f t="shared" si="11"/>
        <v>2091000</v>
      </c>
    </row>
    <row r="97">
      <c r="A97" s="1" t="s">
        <v>6105</v>
      </c>
      <c r="B97" s="8">
        <v>45678.0</v>
      </c>
      <c r="C97" s="1" t="s">
        <v>6</v>
      </c>
      <c r="D97" s="10">
        <v>150000.0</v>
      </c>
      <c r="E97" s="10"/>
      <c r="F97" s="1" t="s">
        <v>6106</v>
      </c>
      <c r="G97" s="11">
        <f t="shared" si="3"/>
        <v>16197433</v>
      </c>
      <c r="H97" s="11">
        <f t="shared" si="1"/>
        <v>7551800</v>
      </c>
      <c r="I97" s="11">
        <f t="shared" si="4"/>
        <v>7412000</v>
      </c>
      <c r="J97" s="11">
        <f t="shared" si="5"/>
        <v>2116067</v>
      </c>
      <c r="K97" s="11">
        <f t="shared" si="2"/>
        <v>1233633</v>
      </c>
      <c r="L97" s="11">
        <f t="shared" si="6"/>
        <v>1650000</v>
      </c>
      <c r="M97" s="11">
        <f t="shared" si="7"/>
        <v>500000</v>
      </c>
      <c r="N97" s="11">
        <f t="shared" si="8"/>
        <v>-1238789</v>
      </c>
      <c r="O97" s="11">
        <f t="shared" si="9"/>
        <v>-88789</v>
      </c>
      <c r="P97" s="11">
        <f t="shared" si="10"/>
        <v>411211</v>
      </c>
      <c r="Q97" s="11">
        <f t="shared" si="11"/>
        <v>2091000</v>
      </c>
    </row>
    <row r="98">
      <c r="A98" s="1" t="s">
        <v>6107</v>
      </c>
      <c r="B98" s="8">
        <v>45679.0</v>
      </c>
      <c r="C98" s="1" t="s">
        <v>19</v>
      </c>
      <c r="D98" s="12"/>
      <c r="E98" s="10">
        <v>122000.0</v>
      </c>
      <c r="F98" s="1" t="s">
        <v>6108</v>
      </c>
      <c r="G98" s="11">
        <f t="shared" si="3"/>
        <v>16197433</v>
      </c>
      <c r="H98" s="11">
        <f t="shared" si="1"/>
        <v>7551800</v>
      </c>
      <c r="I98" s="11">
        <f t="shared" si="4"/>
        <v>7412000</v>
      </c>
      <c r="J98" s="11">
        <f t="shared" si="5"/>
        <v>1994067</v>
      </c>
      <c r="K98" s="11">
        <f t="shared" si="2"/>
        <v>1233633</v>
      </c>
      <c r="L98" s="11">
        <f t="shared" si="6"/>
        <v>1650000</v>
      </c>
      <c r="M98" s="11">
        <f t="shared" si="7"/>
        <v>500000</v>
      </c>
      <c r="N98" s="11">
        <f t="shared" si="8"/>
        <v>-1238789</v>
      </c>
      <c r="O98" s="11">
        <f t="shared" si="9"/>
        <v>-88789</v>
      </c>
      <c r="P98" s="11">
        <f t="shared" si="10"/>
        <v>411211</v>
      </c>
      <c r="Q98" s="11">
        <f t="shared" si="11"/>
        <v>2091000</v>
      </c>
    </row>
    <row r="99">
      <c r="A99" s="1" t="s">
        <v>6109</v>
      </c>
      <c r="B99" s="8">
        <v>45679.0</v>
      </c>
      <c r="C99" s="1" t="s">
        <v>25</v>
      </c>
      <c r="D99" s="12"/>
      <c r="E99" s="10">
        <v>50000.0</v>
      </c>
      <c r="F99" s="1" t="s">
        <v>53</v>
      </c>
      <c r="G99" s="11">
        <f t="shared" si="3"/>
        <v>16197433</v>
      </c>
      <c r="H99" s="11">
        <f t="shared" si="1"/>
        <v>7601800</v>
      </c>
      <c r="I99" s="11">
        <f t="shared" si="4"/>
        <v>7412000</v>
      </c>
      <c r="J99" s="11">
        <f t="shared" si="5"/>
        <v>1944067</v>
      </c>
      <c r="K99" s="11">
        <f t="shared" si="2"/>
        <v>1183633</v>
      </c>
      <c r="L99" s="11">
        <f t="shared" si="6"/>
        <v>1650000</v>
      </c>
      <c r="M99" s="11">
        <f t="shared" si="7"/>
        <v>500000</v>
      </c>
      <c r="N99" s="11">
        <f t="shared" si="8"/>
        <v>-1255455.667</v>
      </c>
      <c r="O99" s="11">
        <f t="shared" si="9"/>
        <v>-105455.6667</v>
      </c>
      <c r="P99" s="11">
        <f t="shared" si="10"/>
        <v>394544.3333</v>
      </c>
      <c r="Q99" s="11">
        <f t="shared" si="11"/>
        <v>2141000</v>
      </c>
    </row>
    <row r="100">
      <c r="A100" s="1" t="s">
        <v>6110</v>
      </c>
      <c r="B100" s="8">
        <v>45679.0</v>
      </c>
      <c r="C100" s="1" t="s">
        <v>25</v>
      </c>
      <c r="D100" s="12"/>
      <c r="E100" s="10">
        <v>50000.0</v>
      </c>
      <c r="F100" s="1" t="s">
        <v>5968</v>
      </c>
      <c r="G100" s="11">
        <f t="shared" si="3"/>
        <v>16197433</v>
      </c>
      <c r="H100" s="11">
        <f t="shared" si="1"/>
        <v>7651800</v>
      </c>
      <c r="I100" s="11">
        <f t="shared" si="4"/>
        <v>7412000</v>
      </c>
      <c r="J100" s="11">
        <f t="shared" si="5"/>
        <v>1894067</v>
      </c>
      <c r="K100" s="11">
        <f t="shared" si="2"/>
        <v>1133633</v>
      </c>
      <c r="L100" s="11">
        <f t="shared" si="6"/>
        <v>1650000</v>
      </c>
      <c r="M100" s="11">
        <f t="shared" si="7"/>
        <v>500000</v>
      </c>
      <c r="N100" s="11">
        <f t="shared" si="8"/>
        <v>-1272122.333</v>
      </c>
      <c r="O100" s="11">
        <f t="shared" si="9"/>
        <v>-122122.3333</v>
      </c>
      <c r="P100" s="11">
        <f t="shared" si="10"/>
        <v>377877.6667</v>
      </c>
      <c r="Q100" s="11">
        <f t="shared" si="11"/>
        <v>2141000</v>
      </c>
    </row>
    <row r="101">
      <c r="A101" s="1" t="s">
        <v>6111</v>
      </c>
      <c r="B101" s="8">
        <v>45679.0</v>
      </c>
      <c r="C101" s="1" t="s">
        <v>25</v>
      </c>
      <c r="D101" s="12"/>
      <c r="E101" s="10">
        <v>130000.0</v>
      </c>
      <c r="F101" s="1" t="s">
        <v>6112</v>
      </c>
      <c r="G101" s="11">
        <f t="shared" si="3"/>
        <v>16197433</v>
      </c>
      <c r="H101" s="11">
        <f t="shared" si="1"/>
        <v>7781800</v>
      </c>
      <c r="I101" s="11">
        <f t="shared" si="4"/>
        <v>7412000</v>
      </c>
      <c r="J101" s="11">
        <f t="shared" si="5"/>
        <v>1764067</v>
      </c>
      <c r="K101" s="11">
        <f t="shared" si="2"/>
        <v>1003633</v>
      </c>
      <c r="L101" s="11">
        <f t="shared" si="6"/>
        <v>1650000</v>
      </c>
      <c r="M101" s="11">
        <f t="shared" si="7"/>
        <v>500000</v>
      </c>
      <c r="N101" s="11">
        <f t="shared" si="8"/>
        <v>-1315455.667</v>
      </c>
      <c r="O101" s="11">
        <f t="shared" si="9"/>
        <v>-165455.6667</v>
      </c>
      <c r="P101" s="11">
        <f t="shared" si="10"/>
        <v>334544.3333</v>
      </c>
      <c r="Q101" s="11">
        <f t="shared" si="11"/>
        <v>2141000</v>
      </c>
    </row>
    <row r="102">
      <c r="A102" s="1" t="s">
        <v>6113</v>
      </c>
      <c r="B102" s="8">
        <v>45679.0</v>
      </c>
      <c r="C102" s="1" t="s">
        <v>6</v>
      </c>
      <c r="D102" s="10">
        <v>142000.0</v>
      </c>
      <c r="E102" s="12"/>
      <c r="F102" s="1" t="s">
        <v>6114</v>
      </c>
      <c r="G102" s="11">
        <f t="shared" si="3"/>
        <v>16339433</v>
      </c>
      <c r="H102" s="11">
        <f t="shared" si="1"/>
        <v>7781800</v>
      </c>
      <c r="I102" s="11">
        <f t="shared" si="4"/>
        <v>7412000</v>
      </c>
      <c r="J102" s="11">
        <f t="shared" si="5"/>
        <v>1906067</v>
      </c>
      <c r="K102" s="11">
        <f t="shared" si="2"/>
        <v>1145633</v>
      </c>
      <c r="L102" s="11">
        <f t="shared" si="6"/>
        <v>1650000</v>
      </c>
      <c r="M102" s="11">
        <f t="shared" si="7"/>
        <v>500000</v>
      </c>
      <c r="N102" s="11">
        <f t="shared" si="8"/>
        <v>-1268122.333</v>
      </c>
      <c r="O102" s="11">
        <f t="shared" si="9"/>
        <v>-118122.3333</v>
      </c>
      <c r="P102" s="11">
        <f t="shared" si="10"/>
        <v>381877.6667</v>
      </c>
      <c r="Q102" s="11">
        <f t="shared" si="11"/>
        <v>2141000</v>
      </c>
    </row>
    <row r="103">
      <c r="A103" s="1" t="s">
        <v>6115</v>
      </c>
      <c r="B103" s="8">
        <v>45680.0</v>
      </c>
      <c r="C103" s="1" t="s">
        <v>6</v>
      </c>
      <c r="D103" s="10">
        <v>50000.0</v>
      </c>
      <c r="E103" s="12"/>
      <c r="F103" s="1" t="s">
        <v>5818</v>
      </c>
      <c r="G103" s="11">
        <f t="shared" si="3"/>
        <v>16389433</v>
      </c>
      <c r="H103" s="11">
        <f t="shared" si="1"/>
        <v>7781800</v>
      </c>
      <c r="I103" s="11">
        <f t="shared" si="4"/>
        <v>7412000</v>
      </c>
      <c r="J103" s="11">
        <f t="shared" si="5"/>
        <v>1956067</v>
      </c>
      <c r="K103" s="11">
        <f t="shared" si="2"/>
        <v>1195633</v>
      </c>
      <c r="L103" s="11">
        <f t="shared" si="6"/>
        <v>1650000</v>
      </c>
      <c r="M103" s="11">
        <f t="shared" si="7"/>
        <v>500000</v>
      </c>
      <c r="N103" s="11">
        <f t="shared" si="8"/>
        <v>-1251455.667</v>
      </c>
      <c r="O103" s="11">
        <f t="shared" si="9"/>
        <v>-101455.6667</v>
      </c>
      <c r="P103" s="11">
        <f t="shared" si="10"/>
        <v>398544.3333</v>
      </c>
      <c r="Q103" s="11">
        <f t="shared" si="11"/>
        <v>2141000</v>
      </c>
    </row>
    <row r="104">
      <c r="A104" s="1" t="s">
        <v>6116</v>
      </c>
      <c r="B104" s="8">
        <v>45680.0</v>
      </c>
      <c r="C104" s="1" t="s">
        <v>6</v>
      </c>
      <c r="D104" s="10">
        <v>467500.0</v>
      </c>
      <c r="E104" s="12"/>
      <c r="F104" s="1" t="s">
        <v>2478</v>
      </c>
      <c r="G104" s="11">
        <f t="shared" si="3"/>
        <v>16856933</v>
      </c>
      <c r="H104" s="11">
        <f t="shared" si="1"/>
        <v>7781800</v>
      </c>
      <c r="I104" s="11">
        <f t="shared" si="4"/>
        <v>7412000</v>
      </c>
      <c r="J104" s="11">
        <f t="shared" si="5"/>
        <v>2423567</v>
      </c>
      <c r="K104" s="11">
        <f t="shared" si="2"/>
        <v>1663133</v>
      </c>
      <c r="L104" s="11">
        <f t="shared" si="6"/>
        <v>1650000</v>
      </c>
      <c r="M104" s="11">
        <f t="shared" si="7"/>
        <v>500000</v>
      </c>
      <c r="N104" s="11">
        <f t="shared" si="8"/>
        <v>-1095622.333</v>
      </c>
      <c r="O104" s="11">
        <f t="shared" si="9"/>
        <v>54377.66667</v>
      </c>
      <c r="P104" s="11">
        <f t="shared" si="10"/>
        <v>554377.6667</v>
      </c>
      <c r="Q104" s="11">
        <f t="shared" si="11"/>
        <v>2141000</v>
      </c>
    </row>
    <row r="105">
      <c r="A105" s="1" t="s">
        <v>6117</v>
      </c>
      <c r="B105" s="8">
        <v>45680.0</v>
      </c>
      <c r="C105" s="1" t="s">
        <v>6</v>
      </c>
      <c r="D105" s="10">
        <v>50000.0</v>
      </c>
      <c r="E105" s="12"/>
      <c r="F105" s="1" t="s">
        <v>2677</v>
      </c>
      <c r="G105" s="11">
        <f t="shared" si="3"/>
        <v>16906933</v>
      </c>
      <c r="H105" s="11">
        <f t="shared" si="1"/>
        <v>7781800</v>
      </c>
      <c r="I105" s="11">
        <f t="shared" si="4"/>
        <v>7412000</v>
      </c>
      <c r="J105" s="11">
        <f t="shared" si="5"/>
        <v>2473567</v>
      </c>
      <c r="K105" s="11">
        <f t="shared" si="2"/>
        <v>1713133</v>
      </c>
      <c r="L105" s="11">
        <f t="shared" si="6"/>
        <v>1650000</v>
      </c>
      <c r="M105" s="11">
        <f t="shared" si="7"/>
        <v>500000</v>
      </c>
      <c r="N105" s="11">
        <f t="shared" si="8"/>
        <v>-1078955.667</v>
      </c>
      <c r="O105" s="11">
        <f t="shared" si="9"/>
        <v>71044.33333</v>
      </c>
      <c r="P105" s="11">
        <f t="shared" si="10"/>
        <v>571044.3333</v>
      </c>
      <c r="Q105" s="11">
        <f t="shared" si="11"/>
        <v>2141000</v>
      </c>
    </row>
    <row r="106">
      <c r="A106" s="1" t="s">
        <v>6118</v>
      </c>
      <c r="B106" s="8">
        <v>45680.0</v>
      </c>
      <c r="C106" s="1" t="s">
        <v>6</v>
      </c>
      <c r="D106" s="10">
        <v>398000.0</v>
      </c>
      <c r="E106" s="12"/>
      <c r="F106" s="1" t="s">
        <v>6119</v>
      </c>
      <c r="G106" s="11">
        <f t="shared" si="3"/>
        <v>17304933</v>
      </c>
      <c r="H106" s="11">
        <f t="shared" si="1"/>
        <v>7781800</v>
      </c>
      <c r="I106" s="11">
        <f t="shared" si="4"/>
        <v>7412000</v>
      </c>
      <c r="J106" s="11">
        <f t="shared" si="5"/>
        <v>2871567</v>
      </c>
      <c r="K106" s="11">
        <f t="shared" si="2"/>
        <v>2111133</v>
      </c>
      <c r="L106" s="11">
        <f t="shared" si="6"/>
        <v>1650000</v>
      </c>
      <c r="M106" s="11">
        <f t="shared" si="7"/>
        <v>500000</v>
      </c>
      <c r="N106" s="11">
        <f t="shared" si="8"/>
        <v>-946289</v>
      </c>
      <c r="O106" s="11">
        <f t="shared" si="9"/>
        <v>203711</v>
      </c>
      <c r="P106" s="11">
        <f t="shared" si="10"/>
        <v>703711</v>
      </c>
      <c r="Q106" s="11">
        <f t="shared" si="11"/>
        <v>2141000</v>
      </c>
    </row>
    <row r="107">
      <c r="A107" s="1" t="s">
        <v>6120</v>
      </c>
      <c r="B107" s="8">
        <v>45680.0</v>
      </c>
      <c r="C107" s="1" t="s">
        <v>6</v>
      </c>
      <c r="D107" s="10">
        <v>76500.0</v>
      </c>
      <c r="E107" s="12"/>
      <c r="F107" s="1" t="s">
        <v>6121</v>
      </c>
      <c r="G107" s="11">
        <f t="shared" si="3"/>
        <v>17381433</v>
      </c>
      <c r="H107" s="11">
        <f t="shared" si="1"/>
        <v>7781800</v>
      </c>
      <c r="I107" s="11">
        <f t="shared" si="4"/>
        <v>7412000</v>
      </c>
      <c r="J107" s="11">
        <f t="shared" si="5"/>
        <v>2948067</v>
      </c>
      <c r="K107" s="11">
        <f t="shared" si="2"/>
        <v>2187633</v>
      </c>
      <c r="L107" s="11">
        <f t="shared" si="6"/>
        <v>1650000</v>
      </c>
      <c r="M107" s="11">
        <f t="shared" si="7"/>
        <v>500000</v>
      </c>
      <c r="N107" s="11">
        <f t="shared" si="8"/>
        <v>-920789</v>
      </c>
      <c r="O107" s="11">
        <f t="shared" si="9"/>
        <v>229211</v>
      </c>
      <c r="P107" s="11">
        <f t="shared" si="10"/>
        <v>729211</v>
      </c>
      <c r="Q107" s="11">
        <f t="shared" si="11"/>
        <v>2141000</v>
      </c>
    </row>
    <row r="108">
      <c r="A108" s="1" t="s">
        <v>6122</v>
      </c>
      <c r="B108" s="8">
        <v>45680.0</v>
      </c>
      <c r="C108" s="1" t="s">
        <v>6</v>
      </c>
      <c r="D108" s="10">
        <v>180000.0</v>
      </c>
      <c r="E108" s="12"/>
      <c r="F108" s="1" t="s">
        <v>6119</v>
      </c>
      <c r="G108" s="11">
        <f t="shared" si="3"/>
        <v>17561433</v>
      </c>
      <c r="H108" s="11">
        <f t="shared" si="1"/>
        <v>7781800</v>
      </c>
      <c r="I108" s="11">
        <f t="shared" si="4"/>
        <v>7412000</v>
      </c>
      <c r="J108" s="11">
        <f t="shared" si="5"/>
        <v>3128067</v>
      </c>
      <c r="K108" s="11">
        <f t="shared" si="2"/>
        <v>2367633</v>
      </c>
      <c r="L108" s="11">
        <f t="shared" si="6"/>
        <v>1650000</v>
      </c>
      <c r="M108" s="11">
        <f t="shared" si="7"/>
        <v>500000</v>
      </c>
      <c r="N108" s="11">
        <f t="shared" si="8"/>
        <v>-860789</v>
      </c>
      <c r="O108" s="11">
        <f t="shared" si="9"/>
        <v>289211</v>
      </c>
      <c r="P108" s="11">
        <f t="shared" si="10"/>
        <v>789211</v>
      </c>
      <c r="Q108" s="11">
        <f t="shared" si="11"/>
        <v>2141000</v>
      </c>
    </row>
    <row r="109">
      <c r="A109" s="1" t="s">
        <v>6123</v>
      </c>
      <c r="B109" s="8">
        <v>45680.0</v>
      </c>
      <c r="C109" s="1" t="s">
        <v>6</v>
      </c>
      <c r="D109" s="10">
        <v>105000.0</v>
      </c>
      <c r="E109" s="12"/>
      <c r="F109" s="1" t="s">
        <v>6124</v>
      </c>
      <c r="G109" s="11">
        <f t="shared" si="3"/>
        <v>17666433</v>
      </c>
      <c r="H109" s="11">
        <f t="shared" si="1"/>
        <v>7781800</v>
      </c>
      <c r="I109" s="11">
        <f t="shared" si="4"/>
        <v>7412000</v>
      </c>
      <c r="J109" s="11">
        <f t="shared" si="5"/>
        <v>3233067</v>
      </c>
      <c r="K109" s="11">
        <f t="shared" si="2"/>
        <v>2472633</v>
      </c>
      <c r="L109" s="11">
        <f t="shared" si="6"/>
        <v>1650000</v>
      </c>
      <c r="M109" s="11">
        <f t="shared" si="7"/>
        <v>500000</v>
      </c>
      <c r="N109" s="11">
        <f t="shared" si="8"/>
        <v>-825789</v>
      </c>
      <c r="O109" s="11">
        <f t="shared" si="9"/>
        <v>324211</v>
      </c>
      <c r="P109" s="11">
        <f t="shared" si="10"/>
        <v>824211</v>
      </c>
      <c r="Q109" s="11">
        <f t="shared" si="11"/>
        <v>2141000</v>
      </c>
    </row>
    <row r="110">
      <c r="A110" s="1" t="s">
        <v>6125</v>
      </c>
      <c r="B110" s="8">
        <v>45680.0</v>
      </c>
      <c r="C110" s="1" t="s">
        <v>6</v>
      </c>
      <c r="D110" s="10">
        <v>520000.0</v>
      </c>
      <c r="E110" s="12"/>
      <c r="F110" s="1" t="s">
        <v>6126</v>
      </c>
      <c r="G110" s="11">
        <f t="shared" si="3"/>
        <v>18186433</v>
      </c>
      <c r="H110" s="11">
        <f t="shared" si="1"/>
        <v>7781800</v>
      </c>
      <c r="I110" s="11">
        <f t="shared" si="4"/>
        <v>7412000</v>
      </c>
      <c r="J110" s="11">
        <f t="shared" si="5"/>
        <v>3753067</v>
      </c>
      <c r="K110" s="11">
        <f t="shared" si="2"/>
        <v>2992633</v>
      </c>
      <c r="L110" s="11">
        <f t="shared" si="6"/>
        <v>1650000</v>
      </c>
      <c r="M110" s="11">
        <f t="shared" si="7"/>
        <v>500000</v>
      </c>
      <c r="N110" s="11">
        <f t="shared" si="8"/>
        <v>-652455.6667</v>
      </c>
      <c r="O110" s="11">
        <f t="shared" si="9"/>
        <v>497544.3333</v>
      </c>
      <c r="P110" s="11">
        <f t="shared" si="10"/>
        <v>997544.3333</v>
      </c>
      <c r="Q110" s="11">
        <f t="shared" si="11"/>
        <v>2141000</v>
      </c>
    </row>
    <row r="111">
      <c r="A111" s="1" t="s">
        <v>6127</v>
      </c>
      <c r="B111" s="8">
        <v>45680.0</v>
      </c>
      <c r="C111" s="1" t="s">
        <v>6</v>
      </c>
      <c r="D111" s="10">
        <v>200000.0</v>
      </c>
      <c r="E111" s="12"/>
      <c r="F111" s="1" t="s">
        <v>6128</v>
      </c>
      <c r="G111" s="11">
        <f t="shared" si="3"/>
        <v>18386433</v>
      </c>
      <c r="H111" s="11">
        <f t="shared" si="1"/>
        <v>7781800</v>
      </c>
      <c r="I111" s="11">
        <f t="shared" si="4"/>
        <v>7412000</v>
      </c>
      <c r="J111" s="11">
        <f t="shared" si="5"/>
        <v>3953067</v>
      </c>
      <c r="K111" s="11">
        <f t="shared" si="2"/>
        <v>3192633</v>
      </c>
      <c r="L111" s="11">
        <f t="shared" si="6"/>
        <v>1650000</v>
      </c>
      <c r="M111" s="11">
        <f t="shared" si="7"/>
        <v>500000</v>
      </c>
      <c r="N111" s="11">
        <f t="shared" si="8"/>
        <v>-585789</v>
      </c>
      <c r="O111" s="11">
        <f t="shared" si="9"/>
        <v>564211</v>
      </c>
      <c r="P111" s="11">
        <f t="shared" si="10"/>
        <v>1064211</v>
      </c>
      <c r="Q111" s="11">
        <f t="shared" si="11"/>
        <v>2141000</v>
      </c>
    </row>
    <row r="112">
      <c r="A112" s="1" t="s">
        <v>6129</v>
      </c>
      <c r="B112" s="8">
        <v>45680.0</v>
      </c>
      <c r="C112" s="1" t="s">
        <v>6</v>
      </c>
      <c r="D112" s="10">
        <v>250000.0</v>
      </c>
      <c r="E112" s="12"/>
      <c r="F112" s="1" t="s">
        <v>5382</v>
      </c>
      <c r="G112" s="11">
        <f t="shared" si="3"/>
        <v>18636433</v>
      </c>
      <c r="H112" s="11">
        <f t="shared" si="1"/>
        <v>7781800</v>
      </c>
      <c r="I112" s="11">
        <f t="shared" si="4"/>
        <v>7412000</v>
      </c>
      <c r="J112" s="11">
        <f t="shared" si="5"/>
        <v>4203067</v>
      </c>
      <c r="K112" s="11">
        <f t="shared" si="2"/>
        <v>3442633</v>
      </c>
      <c r="L112" s="11">
        <f t="shared" si="6"/>
        <v>1650000</v>
      </c>
      <c r="M112" s="11">
        <f t="shared" si="7"/>
        <v>500000</v>
      </c>
      <c r="N112" s="11">
        <f t="shared" si="8"/>
        <v>-502455.6667</v>
      </c>
      <c r="O112" s="11">
        <f t="shared" si="9"/>
        <v>647544.3333</v>
      </c>
      <c r="P112" s="11">
        <f t="shared" si="10"/>
        <v>1147544.333</v>
      </c>
      <c r="Q112" s="11">
        <f t="shared" si="11"/>
        <v>2141000</v>
      </c>
    </row>
    <row r="113">
      <c r="A113" s="1" t="s">
        <v>6130</v>
      </c>
      <c r="B113" s="8">
        <v>45680.0</v>
      </c>
      <c r="C113" s="1" t="s">
        <v>6</v>
      </c>
      <c r="D113" s="10">
        <v>145000.0</v>
      </c>
      <c r="E113" s="12"/>
      <c r="F113" s="1" t="s">
        <v>6131</v>
      </c>
      <c r="G113" s="11">
        <f t="shared" si="3"/>
        <v>18781433</v>
      </c>
      <c r="H113" s="11">
        <f t="shared" si="1"/>
        <v>7781800</v>
      </c>
      <c r="I113" s="11">
        <f t="shared" si="4"/>
        <v>7412000</v>
      </c>
      <c r="J113" s="11">
        <f t="shared" si="5"/>
        <v>4348067</v>
      </c>
      <c r="K113" s="11">
        <f t="shared" si="2"/>
        <v>3587633</v>
      </c>
      <c r="L113" s="11">
        <f t="shared" si="6"/>
        <v>1650000</v>
      </c>
      <c r="M113" s="11">
        <f t="shared" si="7"/>
        <v>500000</v>
      </c>
      <c r="N113" s="11">
        <f t="shared" si="8"/>
        <v>-454122.3333</v>
      </c>
      <c r="O113" s="11">
        <f t="shared" si="9"/>
        <v>695877.6667</v>
      </c>
      <c r="P113" s="11">
        <f t="shared" si="10"/>
        <v>1195877.667</v>
      </c>
      <c r="Q113" s="11">
        <f t="shared" si="11"/>
        <v>2141000</v>
      </c>
    </row>
    <row r="114">
      <c r="A114" s="1" t="s">
        <v>6132</v>
      </c>
      <c r="B114" s="8">
        <v>45680.0</v>
      </c>
      <c r="C114" s="1" t="s">
        <v>6</v>
      </c>
      <c r="D114" s="10">
        <v>245000.0</v>
      </c>
      <c r="E114" s="12"/>
      <c r="F114" s="1" t="s">
        <v>2144</v>
      </c>
      <c r="G114" s="11">
        <f t="shared" si="3"/>
        <v>19026433</v>
      </c>
      <c r="H114" s="11">
        <f t="shared" si="1"/>
        <v>7781800</v>
      </c>
      <c r="I114" s="11">
        <f t="shared" si="4"/>
        <v>7412000</v>
      </c>
      <c r="J114" s="11">
        <f t="shared" si="5"/>
        <v>4593067</v>
      </c>
      <c r="K114" s="11">
        <f t="shared" si="2"/>
        <v>3832633</v>
      </c>
      <c r="L114" s="11">
        <f t="shared" si="6"/>
        <v>1650000</v>
      </c>
      <c r="M114" s="11">
        <f t="shared" si="7"/>
        <v>500000</v>
      </c>
      <c r="N114" s="11">
        <f t="shared" si="8"/>
        <v>-372455.6667</v>
      </c>
      <c r="O114" s="11">
        <f t="shared" si="9"/>
        <v>777544.3333</v>
      </c>
      <c r="P114" s="11">
        <f t="shared" si="10"/>
        <v>1277544.333</v>
      </c>
      <c r="Q114" s="11">
        <f t="shared" si="11"/>
        <v>2141000</v>
      </c>
    </row>
    <row r="115">
      <c r="A115" s="1" t="s">
        <v>6133</v>
      </c>
      <c r="B115" s="8">
        <v>45680.0</v>
      </c>
      <c r="C115" s="1" t="s">
        <v>6</v>
      </c>
      <c r="D115" s="10">
        <v>68000.0</v>
      </c>
      <c r="E115" s="12"/>
      <c r="F115" s="1" t="s">
        <v>2144</v>
      </c>
      <c r="G115" s="11">
        <f t="shared" si="3"/>
        <v>19094433</v>
      </c>
      <c r="H115" s="11">
        <f t="shared" si="1"/>
        <v>7781800</v>
      </c>
      <c r="I115" s="11">
        <f t="shared" si="4"/>
        <v>7412000</v>
      </c>
      <c r="J115" s="11">
        <f t="shared" si="5"/>
        <v>4661067</v>
      </c>
      <c r="K115" s="11">
        <f t="shared" si="2"/>
        <v>3900633</v>
      </c>
      <c r="L115" s="11">
        <f t="shared" si="6"/>
        <v>1650000</v>
      </c>
      <c r="M115" s="11">
        <f t="shared" si="7"/>
        <v>500000</v>
      </c>
      <c r="N115" s="11">
        <f t="shared" si="8"/>
        <v>-349789</v>
      </c>
      <c r="O115" s="11">
        <f t="shared" si="9"/>
        <v>800211</v>
      </c>
      <c r="P115" s="11">
        <f t="shared" si="10"/>
        <v>1300211</v>
      </c>
      <c r="Q115" s="11">
        <f t="shared" si="11"/>
        <v>2141000</v>
      </c>
    </row>
    <row r="116">
      <c r="A116" s="1" t="s">
        <v>6134</v>
      </c>
      <c r="B116" s="8">
        <v>45680.0</v>
      </c>
      <c r="C116" s="1" t="s">
        <v>6</v>
      </c>
      <c r="D116" s="10">
        <v>220000.0</v>
      </c>
      <c r="E116" s="12"/>
      <c r="F116" s="1" t="s">
        <v>6135</v>
      </c>
      <c r="G116" s="11">
        <f t="shared" si="3"/>
        <v>19314433</v>
      </c>
      <c r="H116" s="11">
        <f t="shared" si="1"/>
        <v>7781800</v>
      </c>
      <c r="I116" s="11">
        <f t="shared" si="4"/>
        <v>7412000</v>
      </c>
      <c r="J116" s="11">
        <f t="shared" si="5"/>
        <v>4881067</v>
      </c>
      <c r="K116" s="11">
        <f t="shared" si="2"/>
        <v>4120633</v>
      </c>
      <c r="L116" s="11">
        <f t="shared" si="6"/>
        <v>1650000</v>
      </c>
      <c r="M116" s="11">
        <f t="shared" si="7"/>
        <v>500000</v>
      </c>
      <c r="N116" s="11">
        <f t="shared" si="8"/>
        <v>-276455.6667</v>
      </c>
      <c r="O116" s="11">
        <f t="shared" si="9"/>
        <v>873544.3333</v>
      </c>
      <c r="P116" s="11">
        <f t="shared" si="10"/>
        <v>1373544.333</v>
      </c>
      <c r="Q116" s="11">
        <f t="shared" si="11"/>
        <v>2141000</v>
      </c>
    </row>
    <row r="117">
      <c r="A117" s="1" t="s">
        <v>6136</v>
      </c>
      <c r="B117" s="8">
        <v>45680.0</v>
      </c>
      <c r="C117" s="1" t="s">
        <v>25</v>
      </c>
      <c r="D117" s="12"/>
      <c r="E117" s="10">
        <v>50000.0</v>
      </c>
      <c r="F117" s="1" t="s">
        <v>53</v>
      </c>
      <c r="G117" s="11">
        <f t="shared" si="3"/>
        <v>19314433</v>
      </c>
      <c r="H117" s="11">
        <f t="shared" si="1"/>
        <v>7831800</v>
      </c>
      <c r="I117" s="11">
        <f t="shared" si="4"/>
        <v>7412000</v>
      </c>
      <c r="J117" s="11">
        <f t="shared" si="5"/>
        <v>4831067</v>
      </c>
      <c r="K117" s="11">
        <f t="shared" si="2"/>
        <v>4070633</v>
      </c>
      <c r="L117" s="11">
        <f t="shared" si="6"/>
        <v>1650000</v>
      </c>
      <c r="M117" s="11">
        <f t="shared" si="7"/>
        <v>500000</v>
      </c>
      <c r="N117" s="11">
        <f t="shared" si="8"/>
        <v>-293122.3333</v>
      </c>
      <c r="O117" s="11">
        <f t="shared" si="9"/>
        <v>856877.6667</v>
      </c>
      <c r="P117" s="11">
        <f t="shared" si="10"/>
        <v>1356877.667</v>
      </c>
      <c r="Q117" s="11">
        <f t="shared" si="11"/>
        <v>2191000</v>
      </c>
    </row>
    <row r="118">
      <c r="A118" s="1" t="s">
        <v>6137</v>
      </c>
      <c r="B118" s="8">
        <v>45680.0</v>
      </c>
      <c r="C118" s="1" t="s">
        <v>6</v>
      </c>
      <c r="D118" s="10">
        <v>90000.0</v>
      </c>
      <c r="E118" s="12"/>
      <c r="F118" s="1" t="s">
        <v>4740</v>
      </c>
      <c r="G118" s="11">
        <f t="shared" si="3"/>
        <v>19404433</v>
      </c>
      <c r="H118" s="11">
        <f t="shared" si="1"/>
        <v>7831800</v>
      </c>
      <c r="I118" s="11">
        <f t="shared" si="4"/>
        <v>7412000</v>
      </c>
      <c r="J118" s="11">
        <f t="shared" si="5"/>
        <v>4921067</v>
      </c>
      <c r="K118" s="11">
        <f t="shared" si="2"/>
        <v>4160633</v>
      </c>
      <c r="L118" s="11">
        <f t="shared" si="6"/>
        <v>1650000</v>
      </c>
      <c r="M118" s="11">
        <f t="shared" si="7"/>
        <v>500000</v>
      </c>
      <c r="N118" s="11">
        <f t="shared" si="8"/>
        <v>-263122.3333</v>
      </c>
      <c r="O118" s="11">
        <f t="shared" si="9"/>
        <v>886877.6667</v>
      </c>
      <c r="P118" s="11">
        <f t="shared" si="10"/>
        <v>1386877.667</v>
      </c>
      <c r="Q118" s="11">
        <f t="shared" si="11"/>
        <v>2191000</v>
      </c>
    </row>
    <row r="119">
      <c r="A119" s="1" t="s">
        <v>6138</v>
      </c>
      <c r="B119" s="8">
        <v>45681.0</v>
      </c>
      <c r="C119" s="1" t="s">
        <v>25</v>
      </c>
      <c r="D119" s="12"/>
      <c r="E119" s="10">
        <v>72000.0</v>
      </c>
      <c r="F119" s="1" t="s">
        <v>6139</v>
      </c>
      <c r="G119" s="11">
        <f t="shared" si="3"/>
        <v>19404433</v>
      </c>
      <c r="H119" s="11">
        <f t="shared" si="1"/>
        <v>7903800</v>
      </c>
      <c r="I119" s="11">
        <f t="shared" si="4"/>
        <v>7412000</v>
      </c>
      <c r="J119" s="11">
        <f t="shared" si="5"/>
        <v>4849067</v>
      </c>
      <c r="K119" s="11">
        <f t="shared" si="2"/>
        <v>4088633</v>
      </c>
      <c r="L119" s="11">
        <f t="shared" si="6"/>
        <v>1650000</v>
      </c>
      <c r="M119" s="11">
        <f t="shared" si="7"/>
        <v>500000</v>
      </c>
      <c r="N119" s="11">
        <f t="shared" si="8"/>
        <v>-287122.3333</v>
      </c>
      <c r="O119" s="11">
        <f t="shared" si="9"/>
        <v>862877.6667</v>
      </c>
      <c r="P119" s="11">
        <f t="shared" si="10"/>
        <v>1362877.667</v>
      </c>
      <c r="Q119" s="11">
        <f t="shared" si="11"/>
        <v>2191000</v>
      </c>
    </row>
    <row r="120">
      <c r="A120" s="1" t="s">
        <v>6140</v>
      </c>
      <c r="B120" s="8">
        <v>45681.0</v>
      </c>
      <c r="C120" s="1" t="s">
        <v>25</v>
      </c>
      <c r="D120" s="12"/>
      <c r="E120" s="10">
        <v>40000.0</v>
      </c>
      <c r="F120" s="1" t="s">
        <v>4969</v>
      </c>
      <c r="G120" s="11">
        <f t="shared" si="3"/>
        <v>19404433</v>
      </c>
      <c r="H120" s="11">
        <f t="shared" si="1"/>
        <v>7943800</v>
      </c>
      <c r="I120" s="11">
        <f t="shared" si="4"/>
        <v>7412000</v>
      </c>
      <c r="J120" s="11">
        <f t="shared" si="5"/>
        <v>4809067</v>
      </c>
      <c r="K120" s="11">
        <f t="shared" si="2"/>
        <v>4048633</v>
      </c>
      <c r="L120" s="11">
        <f t="shared" si="6"/>
        <v>1650000</v>
      </c>
      <c r="M120" s="11">
        <f t="shared" si="7"/>
        <v>500000</v>
      </c>
      <c r="N120" s="11">
        <f t="shared" si="8"/>
        <v>-300455.6667</v>
      </c>
      <c r="O120" s="11">
        <f t="shared" si="9"/>
        <v>849544.3333</v>
      </c>
      <c r="P120" s="11">
        <f t="shared" si="10"/>
        <v>1349544.333</v>
      </c>
      <c r="Q120" s="11">
        <f t="shared" si="11"/>
        <v>2191000</v>
      </c>
    </row>
    <row r="121">
      <c r="A121" s="1" t="s">
        <v>6141</v>
      </c>
      <c r="B121" s="8">
        <v>45681.0</v>
      </c>
      <c r="C121" s="1" t="s">
        <v>6</v>
      </c>
      <c r="D121" s="10">
        <v>447000.0</v>
      </c>
      <c r="E121" s="12"/>
      <c r="F121" s="1" t="s">
        <v>6142</v>
      </c>
      <c r="G121" s="11">
        <f t="shared" si="3"/>
        <v>19851433</v>
      </c>
      <c r="H121" s="11">
        <f t="shared" si="1"/>
        <v>7943800</v>
      </c>
      <c r="I121" s="11">
        <f t="shared" si="4"/>
        <v>7412000</v>
      </c>
      <c r="J121" s="11">
        <f t="shared" si="5"/>
        <v>5256067</v>
      </c>
      <c r="K121" s="11">
        <f t="shared" si="2"/>
        <v>4495633</v>
      </c>
      <c r="L121" s="11">
        <f t="shared" si="6"/>
        <v>1650000</v>
      </c>
      <c r="M121" s="11">
        <f t="shared" si="7"/>
        <v>500000</v>
      </c>
      <c r="N121" s="11">
        <f t="shared" si="8"/>
        <v>-151455.6667</v>
      </c>
      <c r="O121" s="11">
        <f t="shared" si="9"/>
        <v>998544.3333</v>
      </c>
      <c r="P121" s="11">
        <f t="shared" si="10"/>
        <v>1498544.333</v>
      </c>
      <c r="Q121" s="11">
        <f t="shared" si="11"/>
        <v>2191000</v>
      </c>
    </row>
    <row r="122">
      <c r="A122" s="1" t="s">
        <v>6143</v>
      </c>
      <c r="B122" s="8">
        <v>45682.0</v>
      </c>
      <c r="C122" s="1" t="s">
        <v>25</v>
      </c>
      <c r="D122" s="12"/>
      <c r="E122" s="10">
        <v>20000.0</v>
      </c>
      <c r="F122" s="1" t="s">
        <v>6144</v>
      </c>
      <c r="G122" s="11">
        <f t="shared" si="3"/>
        <v>19851433</v>
      </c>
      <c r="H122" s="11">
        <f t="shared" si="1"/>
        <v>7963800</v>
      </c>
      <c r="I122" s="11">
        <f t="shared" si="4"/>
        <v>7412000</v>
      </c>
      <c r="J122" s="11">
        <f t="shared" si="5"/>
        <v>5236067</v>
      </c>
      <c r="K122" s="11">
        <f t="shared" si="2"/>
        <v>4475633</v>
      </c>
      <c r="L122" s="11">
        <f t="shared" si="6"/>
        <v>1650000</v>
      </c>
      <c r="M122" s="11">
        <f t="shared" si="7"/>
        <v>500000</v>
      </c>
      <c r="N122" s="11">
        <f t="shared" si="8"/>
        <v>-158122.3333</v>
      </c>
      <c r="O122" s="11">
        <f t="shared" si="9"/>
        <v>991877.6667</v>
      </c>
      <c r="P122" s="11">
        <f t="shared" si="10"/>
        <v>1491877.667</v>
      </c>
      <c r="Q122" s="11">
        <f t="shared" si="11"/>
        <v>2191000</v>
      </c>
    </row>
    <row r="123">
      <c r="A123" s="1" t="s">
        <v>6145</v>
      </c>
      <c r="B123" s="8">
        <v>45682.0</v>
      </c>
      <c r="C123" s="1" t="s">
        <v>25</v>
      </c>
      <c r="D123" s="12"/>
      <c r="E123" s="10">
        <v>150000.0</v>
      </c>
      <c r="F123" s="1" t="s">
        <v>53</v>
      </c>
      <c r="G123" s="11">
        <f t="shared" si="3"/>
        <v>19851433</v>
      </c>
      <c r="H123" s="11">
        <f t="shared" si="1"/>
        <v>8113800</v>
      </c>
      <c r="I123" s="11">
        <f t="shared" si="4"/>
        <v>7412000</v>
      </c>
      <c r="J123" s="11">
        <f t="shared" si="5"/>
        <v>5086067</v>
      </c>
      <c r="K123" s="11">
        <f t="shared" si="2"/>
        <v>4325633</v>
      </c>
      <c r="L123" s="11">
        <f t="shared" si="6"/>
        <v>1650000</v>
      </c>
      <c r="M123" s="11">
        <f t="shared" si="7"/>
        <v>500000</v>
      </c>
      <c r="N123" s="11">
        <f t="shared" si="8"/>
        <v>-208122.3333</v>
      </c>
      <c r="O123" s="11">
        <f t="shared" si="9"/>
        <v>941877.6667</v>
      </c>
      <c r="P123" s="11">
        <f t="shared" si="10"/>
        <v>1441877.667</v>
      </c>
      <c r="Q123" s="11">
        <f t="shared" si="11"/>
        <v>2341000</v>
      </c>
    </row>
    <row r="124">
      <c r="A124" s="1" t="s">
        <v>6146</v>
      </c>
      <c r="B124" s="8">
        <v>45682.0</v>
      </c>
      <c r="C124" s="1" t="s">
        <v>25</v>
      </c>
      <c r="D124" s="12"/>
      <c r="E124" s="10">
        <v>250000.0</v>
      </c>
      <c r="F124" s="1" t="s">
        <v>5968</v>
      </c>
      <c r="G124" s="11">
        <f t="shared" si="3"/>
        <v>19851433</v>
      </c>
      <c r="H124" s="11">
        <f t="shared" si="1"/>
        <v>8363800</v>
      </c>
      <c r="I124" s="11">
        <f t="shared" si="4"/>
        <v>7412000</v>
      </c>
      <c r="J124" s="11">
        <f t="shared" si="5"/>
        <v>4836067</v>
      </c>
      <c r="K124" s="11">
        <f t="shared" si="2"/>
        <v>4075633</v>
      </c>
      <c r="L124" s="11">
        <f t="shared" si="6"/>
        <v>1650000</v>
      </c>
      <c r="M124" s="11">
        <f t="shared" si="7"/>
        <v>500000</v>
      </c>
      <c r="N124" s="11">
        <f t="shared" si="8"/>
        <v>-291455.6667</v>
      </c>
      <c r="O124" s="11">
        <f t="shared" si="9"/>
        <v>858544.3333</v>
      </c>
      <c r="P124" s="11">
        <f t="shared" si="10"/>
        <v>1358544.333</v>
      </c>
      <c r="Q124" s="11">
        <f t="shared" si="11"/>
        <v>2341000</v>
      </c>
    </row>
    <row r="125">
      <c r="A125" s="1" t="s">
        <v>6147</v>
      </c>
      <c r="B125" s="8">
        <v>45682.0</v>
      </c>
      <c r="C125" s="1" t="s">
        <v>6</v>
      </c>
      <c r="D125" s="10">
        <v>170000.0</v>
      </c>
      <c r="E125" s="12"/>
      <c r="F125" s="1" t="s">
        <v>6148</v>
      </c>
      <c r="G125" s="11">
        <f t="shared" si="3"/>
        <v>20021433</v>
      </c>
      <c r="H125" s="11">
        <f t="shared" si="1"/>
        <v>8363800</v>
      </c>
      <c r="I125" s="11">
        <f t="shared" si="4"/>
        <v>7412000</v>
      </c>
      <c r="J125" s="11">
        <f t="shared" si="5"/>
        <v>5006067</v>
      </c>
      <c r="K125" s="11">
        <f t="shared" si="2"/>
        <v>4245633</v>
      </c>
      <c r="L125" s="11">
        <f t="shared" si="6"/>
        <v>1650000</v>
      </c>
      <c r="M125" s="11">
        <f t="shared" si="7"/>
        <v>500000</v>
      </c>
      <c r="N125" s="11">
        <f t="shared" si="8"/>
        <v>-234789</v>
      </c>
      <c r="O125" s="11">
        <f t="shared" si="9"/>
        <v>915211</v>
      </c>
      <c r="P125" s="11">
        <f t="shared" si="10"/>
        <v>1415211</v>
      </c>
      <c r="Q125" s="11">
        <f t="shared" si="11"/>
        <v>2341000</v>
      </c>
    </row>
    <row r="126">
      <c r="A126" s="1" t="s">
        <v>6149</v>
      </c>
      <c r="B126" s="8">
        <v>45682.0</v>
      </c>
      <c r="C126" s="1" t="s">
        <v>5973</v>
      </c>
      <c r="D126" s="12"/>
      <c r="E126" s="10">
        <v>300000.0</v>
      </c>
      <c r="F126" s="1" t="s">
        <v>5329</v>
      </c>
      <c r="G126" s="11">
        <f t="shared" si="3"/>
        <v>20021433</v>
      </c>
      <c r="H126" s="11">
        <f t="shared" si="1"/>
        <v>8363800</v>
      </c>
      <c r="I126" s="11">
        <f t="shared" si="4"/>
        <v>7412000</v>
      </c>
      <c r="J126" s="11">
        <f t="shared" si="5"/>
        <v>4706067</v>
      </c>
      <c r="K126" s="11">
        <f t="shared" si="2"/>
        <v>4245633</v>
      </c>
      <c r="L126" s="11">
        <f t="shared" si="6"/>
        <v>1950000</v>
      </c>
      <c r="M126" s="11">
        <f t="shared" si="7"/>
        <v>500000</v>
      </c>
      <c r="N126" s="11">
        <f t="shared" si="8"/>
        <v>-534789</v>
      </c>
      <c r="O126" s="11">
        <f t="shared" si="9"/>
        <v>915211</v>
      </c>
      <c r="P126" s="11">
        <f t="shared" si="10"/>
        <v>1415211</v>
      </c>
      <c r="Q126" s="11">
        <f t="shared" si="11"/>
        <v>2341000</v>
      </c>
    </row>
    <row r="127">
      <c r="A127" s="1" t="s">
        <v>6150</v>
      </c>
      <c r="B127" s="8">
        <v>45685.0</v>
      </c>
      <c r="C127" s="1" t="s">
        <v>6</v>
      </c>
      <c r="D127" s="10">
        <v>550000.0</v>
      </c>
      <c r="E127" s="12"/>
      <c r="F127" s="1" t="s">
        <v>1990</v>
      </c>
      <c r="G127" s="11">
        <f t="shared" si="3"/>
        <v>20571433</v>
      </c>
      <c r="H127" s="11">
        <f t="shared" si="1"/>
        <v>8363800</v>
      </c>
      <c r="I127" s="11">
        <f t="shared" si="4"/>
        <v>7412000</v>
      </c>
      <c r="J127" s="11">
        <f t="shared" si="5"/>
        <v>5256067</v>
      </c>
      <c r="K127" s="11">
        <f t="shared" si="2"/>
        <v>4795633</v>
      </c>
      <c r="L127" s="11">
        <f t="shared" si="6"/>
        <v>1950000</v>
      </c>
      <c r="M127" s="11">
        <f t="shared" si="7"/>
        <v>500000</v>
      </c>
      <c r="N127" s="11">
        <f t="shared" si="8"/>
        <v>-351455.6667</v>
      </c>
      <c r="O127" s="11">
        <f t="shared" si="9"/>
        <v>1098544.333</v>
      </c>
      <c r="P127" s="11">
        <f t="shared" si="10"/>
        <v>1598544.333</v>
      </c>
      <c r="Q127" s="11">
        <f t="shared" si="11"/>
        <v>2341000</v>
      </c>
    </row>
    <row r="128">
      <c r="A128" s="1" t="s">
        <v>6151</v>
      </c>
      <c r="B128" s="8">
        <v>45685.0</v>
      </c>
      <c r="C128" s="1" t="s">
        <v>6</v>
      </c>
      <c r="D128" s="10">
        <v>50000.0</v>
      </c>
      <c r="E128" s="12"/>
      <c r="F128" s="1" t="s">
        <v>5382</v>
      </c>
      <c r="G128" s="11">
        <f t="shared" si="3"/>
        <v>20621433</v>
      </c>
      <c r="H128" s="11">
        <f t="shared" si="1"/>
        <v>8363800</v>
      </c>
      <c r="I128" s="11">
        <f t="shared" si="4"/>
        <v>7412000</v>
      </c>
      <c r="J128" s="11">
        <f t="shared" si="5"/>
        <v>5306067</v>
      </c>
      <c r="K128" s="11">
        <f t="shared" si="2"/>
        <v>4845633</v>
      </c>
      <c r="L128" s="11">
        <f t="shared" si="6"/>
        <v>1950000</v>
      </c>
      <c r="M128" s="11">
        <f t="shared" si="7"/>
        <v>500000</v>
      </c>
      <c r="N128" s="11">
        <f t="shared" si="8"/>
        <v>-334789</v>
      </c>
      <c r="O128" s="11">
        <f t="shared" si="9"/>
        <v>1115211</v>
      </c>
      <c r="P128" s="11">
        <f t="shared" si="10"/>
        <v>1615211</v>
      </c>
      <c r="Q128" s="11">
        <f t="shared" si="11"/>
        <v>2341000</v>
      </c>
    </row>
    <row r="129">
      <c r="A129" s="1" t="s">
        <v>6152</v>
      </c>
      <c r="B129" s="8">
        <v>45685.0</v>
      </c>
      <c r="C129" s="1" t="s">
        <v>6</v>
      </c>
      <c r="D129" s="10">
        <v>62000.0</v>
      </c>
      <c r="E129" s="12"/>
      <c r="F129" s="1" t="s">
        <v>6153</v>
      </c>
      <c r="G129" s="11">
        <f t="shared" si="3"/>
        <v>20683433</v>
      </c>
      <c r="H129" s="11">
        <f t="shared" si="1"/>
        <v>8363800</v>
      </c>
      <c r="I129" s="11">
        <f t="shared" si="4"/>
        <v>7412000</v>
      </c>
      <c r="J129" s="11">
        <f t="shared" si="5"/>
        <v>5368067</v>
      </c>
      <c r="K129" s="11">
        <f t="shared" si="2"/>
        <v>4907633</v>
      </c>
      <c r="L129" s="11">
        <f t="shared" si="6"/>
        <v>1950000</v>
      </c>
      <c r="M129" s="11">
        <f t="shared" si="7"/>
        <v>500000</v>
      </c>
      <c r="N129" s="11">
        <f t="shared" si="8"/>
        <v>-314122.3333</v>
      </c>
      <c r="O129" s="11">
        <f t="shared" si="9"/>
        <v>1135877.667</v>
      </c>
      <c r="P129" s="11">
        <f t="shared" si="10"/>
        <v>1635877.667</v>
      </c>
      <c r="Q129" s="11">
        <f t="shared" si="11"/>
        <v>2341000</v>
      </c>
    </row>
    <row r="130">
      <c r="A130" s="1" t="s">
        <v>6154</v>
      </c>
      <c r="B130" s="8">
        <v>45685.0</v>
      </c>
      <c r="C130" s="1" t="s">
        <v>6</v>
      </c>
      <c r="D130" s="10">
        <v>80000.0</v>
      </c>
      <c r="E130" s="12"/>
      <c r="F130" s="1" t="s">
        <v>6155</v>
      </c>
      <c r="G130" s="11">
        <f t="shared" si="3"/>
        <v>20763433</v>
      </c>
      <c r="H130" s="11">
        <f t="shared" si="1"/>
        <v>8363800</v>
      </c>
      <c r="I130" s="11">
        <f t="shared" si="4"/>
        <v>7412000</v>
      </c>
      <c r="J130" s="11">
        <f t="shared" si="5"/>
        <v>5448067</v>
      </c>
      <c r="K130" s="11">
        <f t="shared" si="2"/>
        <v>4987633</v>
      </c>
      <c r="L130" s="11">
        <f t="shared" si="6"/>
        <v>1950000</v>
      </c>
      <c r="M130" s="11">
        <f t="shared" si="7"/>
        <v>500000</v>
      </c>
      <c r="N130" s="11">
        <f t="shared" si="8"/>
        <v>-287455.6667</v>
      </c>
      <c r="O130" s="11">
        <f t="shared" si="9"/>
        <v>1162544.333</v>
      </c>
      <c r="P130" s="11">
        <f t="shared" si="10"/>
        <v>1662544.333</v>
      </c>
      <c r="Q130" s="11">
        <f t="shared" si="11"/>
        <v>2341000</v>
      </c>
    </row>
    <row r="131">
      <c r="A131" s="1" t="s">
        <v>6156</v>
      </c>
      <c r="B131" s="8">
        <v>45685.0</v>
      </c>
      <c r="C131" s="1" t="s">
        <v>25</v>
      </c>
      <c r="D131" s="12"/>
      <c r="E131" s="10">
        <v>105000.0</v>
      </c>
      <c r="F131" s="1" t="s">
        <v>6157</v>
      </c>
      <c r="G131" s="11">
        <f t="shared" si="3"/>
        <v>20763433</v>
      </c>
      <c r="H131" s="11">
        <f t="shared" si="1"/>
        <v>8468800</v>
      </c>
      <c r="I131" s="11">
        <f t="shared" si="4"/>
        <v>7412000</v>
      </c>
      <c r="J131" s="11">
        <f t="shared" si="5"/>
        <v>5343067</v>
      </c>
      <c r="K131" s="11">
        <f t="shared" si="2"/>
        <v>4882633</v>
      </c>
      <c r="L131" s="11">
        <f t="shared" si="6"/>
        <v>1950000</v>
      </c>
      <c r="M131" s="11">
        <f t="shared" si="7"/>
        <v>500000</v>
      </c>
      <c r="N131" s="11">
        <f t="shared" si="8"/>
        <v>-322455.6667</v>
      </c>
      <c r="O131" s="11">
        <f t="shared" si="9"/>
        <v>1127544.333</v>
      </c>
      <c r="P131" s="11">
        <f t="shared" si="10"/>
        <v>1627544.333</v>
      </c>
      <c r="Q131" s="11">
        <f t="shared" si="11"/>
        <v>2341000</v>
      </c>
    </row>
    <row r="132">
      <c r="A132" s="1" t="s">
        <v>6158</v>
      </c>
      <c r="B132" s="8">
        <v>45685.0</v>
      </c>
      <c r="C132" s="1" t="s">
        <v>25</v>
      </c>
      <c r="D132" s="12"/>
      <c r="E132" s="10">
        <v>617000.0</v>
      </c>
      <c r="F132" s="1" t="s">
        <v>53</v>
      </c>
      <c r="G132" s="11">
        <f t="shared" si="3"/>
        <v>20763433</v>
      </c>
      <c r="H132" s="11">
        <f t="shared" si="1"/>
        <v>9085800</v>
      </c>
      <c r="I132" s="11">
        <f t="shared" si="4"/>
        <v>7412000</v>
      </c>
      <c r="J132" s="11">
        <f t="shared" si="5"/>
        <v>4726067</v>
      </c>
      <c r="K132" s="11">
        <f t="shared" si="2"/>
        <v>4265633</v>
      </c>
      <c r="L132" s="11">
        <f t="shared" si="6"/>
        <v>1950000</v>
      </c>
      <c r="M132" s="11">
        <f t="shared" si="7"/>
        <v>500000</v>
      </c>
      <c r="N132" s="11">
        <f t="shared" si="8"/>
        <v>-528122.3333</v>
      </c>
      <c r="O132" s="11">
        <f t="shared" si="9"/>
        <v>921877.6667</v>
      </c>
      <c r="P132" s="11">
        <f t="shared" si="10"/>
        <v>1421877.667</v>
      </c>
      <c r="Q132" s="11">
        <f t="shared" si="11"/>
        <v>2958000</v>
      </c>
    </row>
    <row r="133">
      <c r="A133" s="1" t="s">
        <v>6159</v>
      </c>
      <c r="B133" s="8">
        <v>45685.0</v>
      </c>
      <c r="C133" s="1" t="s">
        <v>25</v>
      </c>
      <c r="D133" s="12"/>
      <c r="E133" s="10">
        <v>75000.0</v>
      </c>
      <c r="F133" s="1" t="s">
        <v>5439</v>
      </c>
      <c r="G133" s="11">
        <f t="shared" si="3"/>
        <v>20763433</v>
      </c>
      <c r="H133" s="11">
        <f t="shared" si="1"/>
        <v>9160800</v>
      </c>
      <c r="I133" s="11">
        <f t="shared" si="4"/>
        <v>7412000</v>
      </c>
      <c r="J133" s="11">
        <f t="shared" si="5"/>
        <v>4651067</v>
      </c>
      <c r="K133" s="11">
        <f t="shared" si="2"/>
        <v>4190633</v>
      </c>
      <c r="L133" s="11">
        <f t="shared" si="6"/>
        <v>1950000</v>
      </c>
      <c r="M133" s="11">
        <f t="shared" si="7"/>
        <v>500000</v>
      </c>
      <c r="N133" s="11">
        <f t="shared" si="8"/>
        <v>-553122.3333</v>
      </c>
      <c r="O133" s="11">
        <f t="shared" si="9"/>
        <v>896877.6667</v>
      </c>
      <c r="P133" s="11">
        <f t="shared" si="10"/>
        <v>1396877.667</v>
      </c>
      <c r="Q133" s="11">
        <f t="shared" si="11"/>
        <v>2958000</v>
      </c>
    </row>
    <row r="134">
      <c r="A134" s="1" t="s">
        <v>6160</v>
      </c>
      <c r="B134" s="8">
        <v>45685.0</v>
      </c>
      <c r="C134" s="1" t="s">
        <v>25</v>
      </c>
      <c r="D134" s="12"/>
      <c r="E134" s="10">
        <v>400000.0</v>
      </c>
      <c r="F134" s="1" t="s">
        <v>5787</v>
      </c>
      <c r="G134" s="11">
        <f t="shared" si="3"/>
        <v>20763433</v>
      </c>
      <c r="H134" s="11">
        <f t="shared" si="1"/>
        <v>9560800</v>
      </c>
      <c r="I134" s="11">
        <f t="shared" si="4"/>
        <v>7412000</v>
      </c>
      <c r="J134" s="11">
        <f t="shared" si="5"/>
        <v>4251067</v>
      </c>
      <c r="K134" s="11">
        <f t="shared" si="2"/>
        <v>3790633</v>
      </c>
      <c r="L134" s="11">
        <f t="shared" si="6"/>
        <v>1950000</v>
      </c>
      <c r="M134" s="11">
        <f t="shared" si="7"/>
        <v>500000</v>
      </c>
      <c r="N134" s="11">
        <f t="shared" si="8"/>
        <v>-686455.6667</v>
      </c>
      <c r="O134" s="11">
        <f t="shared" si="9"/>
        <v>763544.3333</v>
      </c>
      <c r="P134" s="11">
        <f t="shared" si="10"/>
        <v>1263544.333</v>
      </c>
      <c r="Q134" s="11">
        <f t="shared" si="11"/>
        <v>2958000</v>
      </c>
    </row>
    <row r="135">
      <c r="A135" s="1" t="s">
        <v>6161</v>
      </c>
      <c r="B135" s="8">
        <v>45685.0</v>
      </c>
      <c r="C135" s="1" t="s">
        <v>25</v>
      </c>
      <c r="D135" s="12"/>
      <c r="E135" s="10">
        <v>50000.0</v>
      </c>
      <c r="F135" s="1" t="s">
        <v>5968</v>
      </c>
      <c r="G135" s="11">
        <f t="shared" si="3"/>
        <v>20763433</v>
      </c>
      <c r="H135" s="11">
        <f t="shared" si="1"/>
        <v>9610800</v>
      </c>
      <c r="I135" s="11">
        <f t="shared" si="4"/>
        <v>7412000</v>
      </c>
      <c r="J135" s="11">
        <f t="shared" si="5"/>
        <v>4201067</v>
      </c>
      <c r="K135" s="11">
        <f t="shared" si="2"/>
        <v>3740633</v>
      </c>
      <c r="L135" s="11">
        <f t="shared" si="6"/>
        <v>1950000</v>
      </c>
      <c r="M135" s="11">
        <f t="shared" si="7"/>
        <v>500000</v>
      </c>
      <c r="N135" s="11">
        <f t="shared" si="8"/>
        <v>-703122.3333</v>
      </c>
      <c r="O135" s="11">
        <f t="shared" si="9"/>
        <v>746877.6667</v>
      </c>
      <c r="P135" s="11">
        <f t="shared" si="10"/>
        <v>1246877.667</v>
      </c>
      <c r="Q135" s="11">
        <f t="shared" si="11"/>
        <v>2958000</v>
      </c>
    </row>
    <row r="136">
      <c r="A136" s="1" t="s">
        <v>6162</v>
      </c>
      <c r="B136" s="8">
        <v>45685.0</v>
      </c>
      <c r="C136" s="1" t="s">
        <v>6</v>
      </c>
      <c r="D136" s="10">
        <v>375000.0</v>
      </c>
      <c r="E136" s="12"/>
      <c r="F136" s="1" t="s">
        <v>6163</v>
      </c>
      <c r="G136" s="11">
        <f t="shared" si="3"/>
        <v>21138433</v>
      </c>
      <c r="H136" s="11">
        <f t="shared" si="1"/>
        <v>9610800</v>
      </c>
      <c r="I136" s="11">
        <f t="shared" si="4"/>
        <v>7412000</v>
      </c>
      <c r="J136" s="11">
        <f t="shared" si="5"/>
        <v>4576067</v>
      </c>
      <c r="K136" s="11">
        <f t="shared" si="2"/>
        <v>4115633</v>
      </c>
      <c r="L136" s="11">
        <f t="shared" si="6"/>
        <v>1950000</v>
      </c>
      <c r="M136" s="11">
        <f t="shared" si="7"/>
        <v>500000</v>
      </c>
      <c r="N136" s="11">
        <f t="shared" si="8"/>
        <v>-578122.3333</v>
      </c>
      <c r="O136" s="11">
        <f t="shared" si="9"/>
        <v>871877.6667</v>
      </c>
      <c r="P136" s="11">
        <f t="shared" si="10"/>
        <v>1371877.667</v>
      </c>
      <c r="Q136" s="11">
        <f t="shared" si="11"/>
        <v>2958000</v>
      </c>
    </row>
    <row r="137">
      <c r="A137" s="1" t="s">
        <v>6164</v>
      </c>
      <c r="B137" s="8">
        <v>45687.0</v>
      </c>
      <c r="C137" s="1" t="s">
        <v>25</v>
      </c>
      <c r="D137" s="12"/>
      <c r="E137" s="10">
        <v>50000.0</v>
      </c>
      <c r="F137" s="1" t="s">
        <v>6165</v>
      </c>
      <c r="G137" s="11">
        <f t="shared" si="3"/>
        <v>21138433</v>
      </c>
      <c r="H137" s="11">
        <f t="shared" si="1"/>
        <v>9660800</v>
      </c>
      <c r="I137" s="11">
        <f t="shared" si="4"/>
        <v>7412000</v>
      </c>
      <c r="J137" s="11">
        <f t="shared" si="5"/>
        <v>4526067</v>
      </c>
      <c r="K137" s="11">
        <f t="shared" si="2"/>
        <v>4065633</v>
      </c>
      <c r="L137" s="11">
        <f t="shared" si="6"/>
        <v>1950000</v>
      </c>
      <c r="M137" s="11">
        <f t="shared" si="7"/>
        <v>500000</v>
      </c>
      <c r="N137" s="11">
        <f t="shared" si="8"/>
        <v>-594789</v>
      </c>
      <c r="O137" s="11">
        <f t="shared" si="9"/>
        <v>855211</v>
      </c>
      <c r="P137" s="11">
        <f t="shared" si="10"/>
        <v>1355211</v>
      </c>
      <c r="Q137" s="11">
        <f t="shared" si="11"/>
        <v>2958000</v>
      </c>
    </row>
    <row r="138">
      <c r="A138" s="1" t="s">
        <v>6166</v>
      </c>
      <c r="B138" s="8">
        <v>45687.0</v>
      </c>
      <c r="C138" s="1" t="s">
        <v>25</v>
      </c>
      <c r="D138" s="12"/>
      <c r="E138" s="10">
        <v>249000.0</v>
      </c>
      <c r="F138" s="1" t="s">
        <v>6167</v>
      </c>
      <c r="G138" s="11">
        <f t="shared" si="3"/>
        <v>21138433</v>
      </c>
      <c r="H138" s="11">
        <f t="shared" si="1"/>
        <v>9909800</v>
      </c>
      <c r="I138" s="11">
        <f t="shared" si="4"/>
        <v>7412000</v>
      </c>
      <c r="J138" s="11">
        <f t="shared" si="5"/>
        <v>4277067</v>
      </c>
      <c r="K138" s="11">
        <f t="shared" si="2"/>
        <v>3816633</v>
      </c>
      <c r="L138" s="11">
        <f t="shared" si="6"/>
        <v>1950000</v>
      </c>
      <c r="M138" s="11">
        <f t="shared" si="7"/>
        <v>500000</v>
      </c>
      <c r="N138" s="11">
        <f t="shared" si="8"/>
        <v>-677789</v>
      </c>
      <c r="O138" s="11">
        <f t="shared" si="9"/>
        <v>772211</v>
      </c>
      <c r="P138" s="11">
        <f t="shared" si="10"/>
        <v>1272211</v>
      </c>
      <c r="Q138" s="11">
        <f t="shared" si="11"/>
        <v>2958000</v>
      </c>
    </row>
    <row r="139">
      <c r="A139" s="1" t="s">
        <v>6168</v>
      </c>
      <c r="B139" s="8">
        <v>45687.0</v>
      </c>
      <c r="C139" s="1" t="s">
        <v>25</v>
      </c>
      <c r="D139" s="12"/>
      <c r="E139" s="10">
        <v>160000.0</v>
      </c>
      <c r="F139" s="1" t="s">
        <v>53</v>
      </c>
      <c r="G139" s="11">
        <f t="shared" si="3"/>
        <v>21138433</v>
      </c>
      <c r="H139" s="11">
        <f t="shared" si="1"/>
        <v>10069800</v>
      </c>
      <c r="I139" s="11">
        <f t="shared" si="4"/>
        <v>7412000</v>
      </c>
      <c r="J139" s="11">
        <f t="shared" si="5"/>
        <v>4117067</v>
      </c>
      <c r="K139" s="11">
        <f t="shared" si="2"/>
        <v>3656633</v>
      </c>
      <c r="L139" s="11">
        <f t="shared" si="6"/>
        <v>1950000</v>
      </c>
      <c r="M139" s="11">
        <f t="shared" si="7"/>
        <v>500000</v>
      </c>
      <c r="N139" s="11">
        <f t="shared" si="8"/>
        <v>-731122.3333</v>
      </c>
      <c r="O139" s="11">
        <f t="shared" si="9"/>
        <v>718877.6667</v>
      </c>
      <c r="P139" s="11">
        <f t="shared" si="10"/>
        <v>1218877.667</v>
      </c>
      <c r="Q139" s="11">
        <f t="shared" si="11"/>
        <v>3118000</v>
      </c>
    </row>
    <row r="140">
      <c r="A140" s="1" t="s">
        <v>6169</v>
      </c>
      <c r="B140" s="8">
        <v>45687.0</v>
      </c>
      <c r="C140" s="1" t="s">
        <v>6</v>
      </c>
      <c r="D140" s="10">
        <v>470000.0</v>
      </c>
      <c r="E140" s="12"/>
      <c r="F140" s="1" t="s">
        <v>6170</v>
      </c>
      <c r="G140" s="11">
        <f t="shared" si="3"/>
        <v>21608433</v>
      </c>
      <c r="H140" s="11">
        <f t="shared" si="1"/>
        <v>10069800</v>
      </c>
      <c r="I140" s="11">
        <f t="shared" si="4"/>
        <v>7412000</v>
      </c>
      <c r="J140" s="11">
        <f t="shared" si="5"/>
        <v>4587067</v>
      </c>
      <c r="K140" s="11">
        <f t="shared" si="2"/>
        <v>4126633</v>
      </c>
      <c r="L140" s="11">
        <f t="shared" si="6"/>
        <v>1950000</v>
      </c>
      <c r="M140" s="11">
        <f t="shared" si="7"/>
        <v>500000</v>
      </c>
      <c r="N140" s="11">
        <f t="shared" si="8"/>
        <v>-574455.6667</v>
      </c>
      <c r="O140" s="11">
        <f t="shared" si="9"/>
        <v>875544.3333</v>
      </c>
      <c r="P140" s="11">
        <f t="shared" si="10"/>
        <v>1375544.333</v>
      </c>
      <c r="Q140" s="11">
        <f t="shared" si="11"/>
        <v>3118000</v>
      </c>
    </row>
    <row r="141">
      <c r="A141" s="1" t="s">
        <v>6171</v>
      </c>
      <c r="B141" s="8">
        <v>45688.0</v>
      </c>
      <c r="C141" s="1" t="s">
        <v>25</v>
      </c>
      <c r="D141" s="12"/>
      <c r="E141" s="10">
        <v>350000.0</v>
      </c>
      <c r="F141" s="1" t="s">
        <v>6172</v>
      </c>
      <c r="G141" s="11">
        <f t="shared" si="3"/>
        <v>21608433</v>
      </c>
      <c r="H141" s="11">
        <f t="shared" si="1"/>
        <v>10419800</v>
      </c>
      <c r="I141" s="11">
        <f t="shared" si="4"/>
        <v>7412000</v>
      </c>
      <c r="J141" s="11">
        <f t="shared" si="5"/>
        <v>4237067</v>
      </c>
      <c r="K141" s="11">
        <f t="shared" si="2"/>
        <v>3776633</v>
      </c>
      <c r="L141" s="11">
        <f t="shared" si="6"/>
        <v>1950000</v>
      </c>
      <c r="M141" s="11">
        <f t="shared" si="7"/>
        <v>500000</v>
      </c>
      <c r="N141" s="11">
        <f t="shared" si="8"/>
        <v>-691122.3333</v>
      </c>
      <c r="O141" s="11">
        <f t="shared" si="9"/>
        <v>758877.6667</v>
      </c>
      <c r="P141" s="11">
        <f t="shared" si="10"/>
        <v>1258877.667</v>
      </c>
      <c r="Q141" s="11">
        <f t="shared" si="11"/>
        <v>3118000</v>
      </c>
    </row>
    <row r="142">
      <c r="A142" s="1" t="s">
        <v>6173</v>
      </c>
      <c r="B142" s="8">
        <v>45688.0</v>
      </c>
      <c r="C142" s="1" t="s">
        <v>6</v>
      </c>
      <c r="D142" s="10">
        <v>2143000.0</v>
      </c>
      <c r="E142" s="12"/>
      <c r="F142" s="1" t="s">
        <v>6174</v>
      </c>
      <c r="G142" s="11">
        <f t="shared" si="3"/>
        <v>23751433</v>
      </c>
      <c r="H142" s="11">
        <f t="shared" si="1"/>
        <v>10419800</v>
      </c>
      <c r="I142" s="11">
        <f t="shared" si="4"/>
        <v>7412000</v>
      </c>
      <c r="J142" s="11">
        <f t="shared" si="5"/>
        <v>6380067</v>
      </c>
      <c r="K142" s="11">
        <f t="shared" si="2"/>
        <v>5919633</v>
      </c>
      <c r="L142" s="11">
        <f t="shared" si="6"/>
        <v>1950000</v>
      </c>
      <c r="M142" s="11">
        <f t="shared" si="7"/>
        <v>500000</v>
      </c>
      <c r="N142" s="11">
        <f t="shared" si="8"/>
        <v>23211</v>
      </c>
      <c r="O142" s="11">
        <f t="shared" si="9"/>
        <v>1473211</v>
      </c>
      <c r="P142" s="11">
        <f t="shared" si="10"/>
        <v>1973211</v>
      </c>
      <c r="Q142" s="11">
        <f t="shared" si="11"/>
        <v>3118000</v>
      </c>
    </row>
    <row r="143">
      <c r="A143" s="1" t="s">
        <v>6175</v>
      </c>
      <c r="B143" s="8">
        <v>45688.0</v>
      </c>
      <c r="C143" s="1" t="s">
        <v>6</v>
      </c>
      <c r="D143" s="10">
        <v>300000.0</v>
      </c>
      <c r="E143" s="12"/>
      <c r="F143" s="1" t="s">
        <v>6176</v>
      </c>
      <c r="G143" s="11">
        <f t="shared" si="3"/>
        <v>24051433</v>
      </c>
      <c r="H143" s="11">
        <f t="shared" si="1"/>
        <v>10419800</v>
      </c>
      <c r="I143" s="11">
        <f t="shared" si="4"/>
        <v>7412000</v>
      </c>
      <c r="J143" s="11">
        <f t="shared" si="5"/>
        <v>6680067</v>
      </c>
      <c r="K143" s="11">
        <f t="shared" si="2"/>
        <v>6219633</v>
      </c>
      <c r="L143" s="11">
        <f t="shared" si="6"/>
        <v>1950000</v>
      </c>
      <c r="M143" s="11">
        <f t="shared" si="7"/>
        <v>500000</v>
      </c>
      <c r="N143" s="11">
        <f t="shared" si="8"/>
        <v>123211</v>
      </c>
      <c r="O143" s="11">
        <f t="shared" si="9"/>
        <v>1573211</v>
      </c>
      <c r="P143" s="11">
        <f t="shared" si="10"/>
        <v>2073211</v>
      </c>
      <c r="Q143" s="11">
        <f t="shared" si="11"/>
        <v>3118000</v>
      </c>
    </row>
    <row r="144">
      <c r="A144" s="1" t="s">
        <v>6177</v>
      </c>
      <c r="B144" s="8">
        <v>45688.0</v>
      </c>
      <c r="C144" s="1" t="s">
        <v>6</v>
      </c>
      <c r="D144" s="10">
        <v>85000.0</v>
      </c>
      <c r="E144" s="12"/>
      <c r="F144" s="1" t="s">
        <v>5313</v>
      </c>
      <c r="G144" s="11">
        <f t="shared" si="3"/>
        <v>24136433</v>
      </c>
      <c r="H144" s="11">
        <f t="shared" si="1"/>
        <v>10419800</v>
      </c>
      <c r="I144" s="11">
        <f t="shared" si="4"/>
        <v>7412000</v>
      </c>
      <c r="J144" s="11">
        <f t="shared" si="5"/>
        <v>6765067</v>
      </c>
      <c r="K144" s="11">
        <f t="shared" si="2"/>
        <v>6304633</v>
      </c>
      <c r="L144" s="11">
        <f t="shared" si="6"/>
        <v>1950000</v>
      </c>
      <c r="M144" s="11">
        <f t="shared" si="7"/>
        <v>500000</v>
      </c>
      <c r="N144" s="11">
        <f t="shared" si="8"/>
        <v>151544.3333</v>
      </c>
      <c r="O144" s="11">
        <f t="shared" si="9"/>
        <v>1601544.333</v>
      </c>
      <c r="P144" s="11">
        <f t="shared" si="10"/>
        <v>2101544.333</v>
      </c>
      <c r="Q144" s="11">
        <f t="shared" si="11"/>
        <v>3118000</v>
      </c>
    </row>
    <row r="145">
      <c r="A145" s="1" t="s">
        <v>6178</v>
      </c>
      <c r="B145" s="8">
        <v>45688.0</v>
      </c>
      <c r="C145" s="1" t="s">
        <v>6</v>
      </c>
      <c r="D145" s="10">
        <v>200000.0</v>
      </c>
      <c r="E145" s="12"/>
      <c r="F145" s="1" t="s">
        <v>2032</v>
      </c>
      <c r="G145" s="11">
        <f t="shared" si="3"/>
        <v>24336433</v>
      </c>
      <c r="H145" s="11">
        <f t="shared" si="1"/>
        <v>10419800</v>
      </c>
      <c r="I145" s="11">
        <f t="shared" si="4"/>
        <v>7412000</v>
      </c>
      <c r="J145" s="11">
        <f t="shared" si="5"/>
        <v>6965067</v>
      </c>
      <c r="K145" s="11">
        <f t="shared" si="2"/>
        <v>6504633</v>
      </c>
      <c r="L145" s="11">
        <f t="shared" si="6"/>
        <v>1950000</v>
      </c>
      <c r="M145" s="11">
        <f t="shared" si="7"/>
        <v>500000</v>
      </c>
      <c r="N145" s="11">
        <f t="shared" si="8"/>
        <v>218211</v>
      </c>
      <c r="O145" s="11">
        <f t="shared" si="9"/>
        <v>1668211</v>
      </c>
      <c r="P145" s="11">
        <f t="shared" si="10"/>
        <v>2168211</v>
      </c>
      <c r="Q145" s="11">
        <f t="shared" si="11"/>
        <v>3118000</v>
      </c>
    </row>
    <row r="146">
      <c r="A146" s="1" t="s">
        <v>6179</v>
      </c>
      <c r="B146" s="8">
        <v>45688.0</v>
      </c>
      <c r="C146" s="1" t="s">
        <v>6</v>
      </c>
      <c r="D146" s="10">
        <v>119000.0</v>
      </c>
      <c r="E146" s="12"/>
      <c r="F146" s="1" t="s">
        <v>2144</v>
      </c>
      <c r="G146" s="11">
        <f t="shared" si="3"/>
        <v>24455433</v>
      </c>
      <c r="H146" s="11">
        <f t="shared" si="1"/>
        <v>10419800</v>
      </c>
      <c r="I146" s="11">
        <f t="shared" si="4"/>
        <v>7412000</v>
      </c>
      <c r="J146" s="11">
        <f t="shared" si="5"/>
        <v>7084067</v>
      </c>
      <c r="K146" s="11">
        <f t="shared" si="2"/>
        <v>6623633</v>
      </c>
      <c r="L146" s="11">
        <f t="shared" si="6"/>
        <v>1950000</v>
      </c>
      <c r="M146" s="11">
        <f t="shared" si="7"/>
        <v>500000</v>
      </c>
      <c r="N146" s="11">
        <f t="shared" si="8"/>
        <v>257877.6667</v>
      </c>
      <c r="O146" s="11">
        <f t="shared" si="9"/>
        <v>1707877.667</v>
      </c>
      <c r="P146" s="11">
        <f t="shared" si="10"/>
        <v>2207877.667</v>
      </c>
      <c r="Q146" s="11">
        <f t="shared" si="11"/>
        <v>3118000</v>
      </c>
    </row>
    <row r="147">
      <c r="A147" s="1" t="s">
        <v>6180</v>
      </c>
      <c r="B147" s="8">
        <v>45688.0</v>
      </c>
      <c r="C147" s="1" t="s">
        <v>6</v>
      </c>
      <c r="D147" s="10">
        <v>200000.0</v>
      </c>
      <c r="E147" s="12"/>
      <c r="F147" s="1" t="s">
        <v>6181</v>
      </c>
      <c r="G147" s="11">
        <f t="shared" si="3"/>
        <v>24655433</v>
      </c>
      <c r="H147" s="11">
        <f t="shared" si="1"/>
        <v>10419800</v>
      </c>
      <c r="I147" s="11">
        <f t="shared" si="4"/>
        <v>7412000</v>
      </c>
      <c r="J147" s="11">
        <f t="shared" si="5"/>
        <v>7284067</v>
      </c>
      <c r="K147" s="11">
        <f t="shared" si="2"/>
        <v>6823633</v>
      </c>
      <c r="L147" s="11">
        <f t="shared" si="6"/>
        <v>1950000</v>
      </c>
      <c r="M147" s="11">
        <f t="shared" si="7"/>
        <v>500000</v>
      </c>
      <c r="N147" s="11">
        <f t="shared" si="8"/>
        <v>324544.3333</v>
      </c>
      <c r="O147" s="11">
        <f t="shared" si="9"/>
        <v>1774544.333</v>
      </c>
      <c r="P147" s="11">
        <f t="shared" si="10"/>
        <v>2274544.333</v>
      </c>
      <c r="Q147" s="11">
        <f t="shared" si="11"/>
        <v>3118000</v>
      </c>
    </row>
    <row r="148">
      <c r="A148" s="1" t="s">
        <v>6182</v>
      </c>
      <c r="B148" s="8">
        <v>45688.0</v>
      </c>
      <c r="C148" s="1" t="s">
        <v>6</v>
      </c>
      <c r="D148" s="10">
        <v>225000.0</v>
      </c>
      <c r="E148" s="12"/>
      <c r="F148" s="1" t="s">
        <v>6176</v>
      </c>
      <c r="G148" s="11">
        <f t="shared" si="3"/>
        <v>24880433</v>
      </c>
      <c r="H148" s="11">
        <f t="shared" si="1"/>
        <v>10419800</v>
      </c>
      <c r="I148" s="11">
        <f t="shared" si="4"/>
        <v>7412000</v>
      </c>
      <c r="J148" s="11">
        <f t="shared" si="5"/>
        <v>7509067</v>
      </c>
      <c r="K148" s="11">
        <f t="shared" si="2"/>
        <v>7048633</v>
      </c>
      <c r="L148" s="11">
        <f t="shared" si="6"/>
        <v>1950000</v>
      </c>
      <c r="M148" s="11">
        <f t="shared" si="7"/>
        <v>500000</v>
      </c>
      <c r="N148" s="11">
        <f t="shared" si="8"/>
        <v>399544.3333</v>
      </c>
      <c r="O148" s="11">
        <f t="shared" si="9"/>
        <v>1849544.333</v>
      </c>
      <c r="P148" s="11">
        <f t="shared" si="10"/>
        <v>2349544.333</v>
      </c>
      <c r="Q148" s="11">
        <f t="shared" si="11"/>
        <v>3118000</v>
      </c>
    </row>
    <row r="149">
      <c r="A149" s="1" t="s">
        <v>6183</v>
      </c>
      <c r="B149" s="8">
        <v>45688.0</v>
      </c>
      <c r="C149" s="1" t="s">
        <v>6</v>
      </c>
      <c r="D149" s="10">
        <v>40000.0</v>
      </c>
      <c r="E149" s="12"/>
      <c r="F149" s="1" t="s">
        <v>2830</v>
      </c>
      <c r="G149" s="11">
        <f t="shared" si="3"/>
        <v>24920433</v>
      </c>
      <c r="H149" s="11">
        <f t="shared" si="1"/>
        <v>10419800</v>
      </c>
      <c r="I149" s="11">
        <f t="shared" si="4"/>
        <v>7412000</v>
      </c>
      <c r="J149" s="11">
        <f t="shared" si="5"/>
        <v>7549067</v>
      </c>
      <c r="K149" s="11">
        <f t="shared" si="2"/>
        <v>7088633</v>
      </c>
      <c r="L149" s="11">
        <f t="shared" si="6"/>
        <v>1950000</v>
      </c>
      <c r="M149" s="11">
        <f t="shared" si="7"/>
        <v>500000</v>
      </c>
      <c r="N149" s="11">
        <f t="shared" si="8"/>
        <v>412877.6667</v>
      </c>
      <c r="O149" s="11">
        <f t="shared" si="9"/>
        <v>1862877.667</v>
      </c>
      <c r="P149" s="11">
        <f t="shared" si="10"/>
        <v>2362877.667</v>
      </c>
      <c r="Q149" s="11">
        <f t="shared" si="11"/>
        <v>3118000</v>
      </c>
    </row>
    <row r="150">
      <c r="A150" s="1" t="s">
        <v>6184</v>
      </c>
      <c r="B150" s="8">
        <v>45688.0</v>
      </c>
      <c r="C150" s="1" t="s">
        <v>6</v>
      </c>
      <c r="D150" s="10">
        <v>350000.0</v>
      </c>
      <c r="E150" s="12"/>
      <c r="F150" s="1" t="s">
        <v>6185</v>
      </c>
      <c r="G150" s="11">
        <f t="shared" si="3"/>
        <v>25270433</v>
      </c>
      <c r="H150" s="11">
        <f t="shared" si="1"/>
        <v>10419800</v>
      </c>
      <c r="I150" s="11">
        <f t="shared" si="4"/>
        <v>7412000</v>
      </c>
      <c r="J150" s="11">
        <f t="shared" si="5"/>
        <v>7899067</v>
      </c>
      <c r="K150" s="11">
        <f t="shared" si="2"/>
        <v>7438633</v>
      </c>
      <c r="L150" s="11">
        <f t="shared" si="6"/>
        <v>1950000</v>
      </c>
      <c r="M150" s="11">
        <f t="shared" si="7"/>
        <v>500000</v>
      </c>
      <c r="N150" s="11">
        <f t="shared" si="8"/>
        <v>529544.3333</v>
      </c>
      <c r="O150" s="11">
        <f t="shared" si="9"/>
        <v>1979544.333</v>
      </c>
      <c r="P150" s="11">
        <f t="shared" si="10"/>
        <v>2479544.333</v>
      </c>
      <c r="Q150" s="11">
        <f t="shared" si="11"/>
        <v>3118000</v>
      </c>
    </row>
    <row r="151">
      <c r="A151" s="1" t="s">
        <v>6186</v>
      </c>
      <c r="B151" s="8">
        <v>45688.0</v>
      </c>
      <c r="C151" s="1" t="s">
        <v>6</v>
      </c>
      <c r="D151" s="10">
        <v>750000.0</v>
      </c>
      <c r="E151" s="12"/>
      <c r="F151" s="1" t="s">
        <v>4889</v>
      </c>
      <c r="G151" s="11">
        <f t="shared" si="3"/>
        <v>26020433</v>
      </c>
      <c r="H151" s="11">
        <f t="shared" si="1"/>
        <v>10419800</v>
      </c>
      <c r="I151" s="11">
        <f t="shared" si="4"/>
        <v>7412000</v>
      </c>
      <c r="J151" s="11">
        <f t="shared" si="5"/>
        <v>8649067</v>
      </c>
      <c r="K151" s="11">
        <f t="shared" si="2"/>
        <v>8188633</v>
      </c>
      <c r="L151" s="11">
        <f t="shared" si="6"/>
        <v>1950000</v>
      </c>
      <c r="M151" s="11">
        <f t="shared" si="7"/>
        <v>500000</v>
      </c>
      <c r="N151" s="11">
        <f t="shared" si="8"/>
        <v>779544.3333</v>
      </c>
      <c r="O151" s="11">
        <f t="shared" si="9"/>
        <v>2229544.333</v>
      </c>
      <c r="P151" s="11">
        <f t="shared" si="10"/>
        <v>2729544.333</v>
      </c>
      <c r="Q151" s="11">
        <f t="shared" si="11"/>
        <v>3118000</v>
      </c>
    </row>
    <row r="152">
      <c r="A152" s="1" t="s">
        <v>6187</v>
      </c>
      <c r="B152" s="8">
        <v>45689.0</v>
      </c>
      <c r="C152" s="1" t="s">
        <v>4718</v>
      </c>
      <c r="D152" s="12"/>
      <c r="E152" s="10">
        <v>7000000.0</v>
      </c>
      <c r="F152" s="1" t="s">
        <v>6188</v>
      </c>
      <c r="G152" s="11">
        <f t="shared" si="3"/>
        <v>26020433</v>
      </c>
      <c r="H152" s="11">
        <f t="shared" si="1"/>
        <v>17419800</v>
      </c>
      <c r="I152" s="11">
        <f t="shared" si="4"/>
        <v>7412000</v>
      </c>
      <c r="J152" s="11">
        <f t="shared" si="5"/>
        <v>1649067</v>
      </c>
      <c r="K152" s="11">
        <f t="shared" si="2"/>
        <v>1188633</v>
      </c>
      <c r="L152" s="11">
        <f t="shared" si="6"/>
        <v>1950000</v>
      </c>
      <c r="M152" s="11">
        <f t="shared" si="7"/>
        <v>500000</v>
      </c>
      <c r="N152" s="11">
        <f t="shared" si="8"/>
        <v>-1553789</v>
      </c>
      <c r="O152" s="11">
        <f t="shared" si="9"/>
        <v>-103789</v>
      </c>
      <c r="P152" s="11">
        <f t="shared" si="10"/>
        <v>396211</v>
      </c>
      <c r="Q152" s="11">
        <f t="shared" si="11"/>
        <v>3118000</v>
      </c>
    </row>
    <row r="153">
      <c r="B153" s="8">
        <v>45689.0</v>
      </c>
      <c r="C153" s="1" t="s">
        <v>1962</v>
      </c>
      <c r="D153" s="10">
        <v>250000.0</v>
      </c>
      <c r="E153" s="12"/>
      <c r="F153" s="1" t="s">
        <v>6189</v>
      </c>
      <c r="G153" s="11">
        <f t="shared" si="3"/>
        <v>26270433</v>
      </c>
      <c r="H153" s="11">
        <f t="shared" si="1"/>
        <v>17419800</v>
      </c>
      <c r="I153" s="11">
        <f t="shared" si="4"/>
        <v>7412000</v>
      </c>
      <c r="J153" s="11">
        <f t="shared" si="5"/>
        <v>1899067</v>
      </c>
      <c r="K153" s="11">
        <f t="shared" si="2"/>
        <v>1438633</v>
      </c>
      <c r="L153" s="11">
        <f t="shared" si="6"/>
        <v>1950000</v>
      </c>
      <c r="M153" s="11">
        <f t="shared" si="7"/>
        <v>500000</v>
      </c>
      <c r="N153" s="11">
        <f t="shared" si="8"/>
        <v>-1470455.667</v>
      </c>
      <c r="O153" s="11">
        <f t="shared" si="9"/>
        <v>-20455.66667</v>
      </c>
      <c r="P153" s="11">
        <f t="shared" si="10"/>
        <v>479544.3333</v>
      </c>
      <c r="Q153" s="11">
        <f t="shared" si="11"/>
        <v>3118000</v>
      </c>
    </row>
    <row r="154">
      <c r="C154" s="15"/>
      <c r="D154" s="12"/>
      <c r="E154" s="12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9">
        <v>2800000.0</v>
      </c>
    </row>
    <row r="155">
      <c r="C155" s="15"/>
      <c r="D155" s="12"/>
      <c r="E155" s="12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>
        <f>Q153-Q154</f>
        <v>318000</v>
      </c>
    </row>
    <row r="156">
      <c r="C156" s="15"/>
      <c r="D156" s="12"/>
      <c r="E156" s="12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</row>
    <row r="157">
      <c r="C157" s="15"/>
      <c r="D157" s="12"/>
      <c r="E157" s="12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</row>
    <row r="158">
      <c r="C158" s="15"/>
      <c r="D158" s="12"/>
      <c r="E158" s="12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</row>
    <row r="159">
      <c r="C159" s="15"/>
      <c r="D159" s="12"/>
      <c r="E159" s="12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</row>
    <row r="160">
      <c r="C160" s="15"/>
      <c r="D160" s="12"/>
      <c r="E160" s="12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</row>
    <row r="161">
      <c r="C161" s="15"/>
      <c r="D161" s="12"/>
      <c r="E161" s="12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</row>
    <row r="162">
      <c r="C162" s="15"/>
      <c r="D162" s="12"/>
      <c r="E162" s="12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</row>
    <row r="163">
      <c r="C163" s="15"/>
      <c r="D163" s="12"/>
      <c r="E163" s="12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</row>
    <row r="164">
      <c r="C164" s="15"/>
      <c r="D164" s="12"/>
      <c r="E164" s="12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</row>
    <row r="165">
      <c r="C165" s="15"/>
      <c r="D165" s="12"/>
      <c r="E165" s="12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</row>
    <row r="166">
      <c r="C166" s="15"/>
      <c r="D166" s="12"/>
      <c r="E166" s="12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</row>
    <row r="167">
      <c r="C167" s="15"/>
      <c r="D167" s="12"/>
      <c r="E167" s="12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</row>
    <row r="168">
      <c r="C168" s="15"/>
      <c r="D168" s="12"/>
      <c r="E168" s="12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</row>
    <row r="169">
      <c r="C169" s="15"/>
      <c r="D169" s="12"/>
      <c r="E169" s="12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</row>
    <row r="170">
      <c r="C170" s="15"/>
      <c r="D170" s="12"/>
      <c r="E170" s="12"/>
      <c r="G170" s="11"/>
      <c r="H170" s="11"/>
      <c r="I170" s="9"/>
      <c r="K170" s="11"/>
      <c r="L170" s="11"/>
      <c r="M170" s="11"/>
      <c r="N170" s="11"/>
      <c r="O170" s="11"/>
      <c r="P170" s="11"/>
      <c r="Q170" s="11"/>
      <c r="R170" s="11"/>
    </row>
    <row r="171">
      <c r="C171" s="15"/>
      <c r="D171" s="12"/>
      <c r="E171" s="12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</row>
    <row r="172">
      <c r="C172" s="15"/>
      <c r="D172" s="12"/>
      <c r="E172" s="12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</row>
    <row r="173">
      <c r="C173" s="15"/>
      <c r="D173" s="12"/>
      <c r="E173" s="12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</row>
    <row r="174">
      <c r="C174" s="15"/>
      <c r="D174" s="12"/>
      <c r="E174" s="12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</row>
    <row r="175">
      <c r="C175" s="15"/>
      <c r="D175" s="12"/>
      <c r="E175" s="12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</row>
    <row r="176">
      <c r="C176" s="15"/>
      <c r="D176" s="12"/>
      <c r="E176" s="12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</row>
    <row r="177">
      <c r="C177" s="15"/>
      <c r="D177" s="12"/>
      <c r="E177" s="12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</row>
    <row r="178">
      <c r="C178" s="15"/>
      <c r="D178" s="12"/>
      <c r="E178" s="12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</row>
    <row r="179">
      <c r="C179" s="15"/>
      <c r="D179" s="12"/>
      <c r="E179" s="12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</row>
    <row r="180">
      <c r="C180" s="15"/>
      <c r="D180" s="12"/>
      <c r="E180" s="12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</row>
    <row r="181">
      <c r="C181" s="15"/>
      <c r="D181" s="12"/>
      <c r="E181" s="12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</row>
    <row r="182">
      <c r="C182" s="15"/>
      <c r="D182" s="12"/>
      <c r="E182" s="12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</row>
    <row r="183">
      <c r="C183" s="15"/>
      <c r="D183" s="12"/>
      <c r="E183" s="12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</row>
    <row r="184">
      <c r="C184" s="15"/>
      <c r="D184" s="12"/>
      <c r="E184" s="12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</row>
    <row r="185">
      <c r="C185" s="15"/>
      <c r="D185" s="12"/>
      <c r="E185" s="12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</row>
    <row r="186">
      <c r="C186" s="15"/>
      <c r="D186" s="12"/>
      <c r="E186" s="12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</row>
    <row r="187">
      <c r="C187" s="15"/>
      <c r="D187" s="12"/>
      <c r="E187" s="12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</row>
    <row r="188">
      <c r="C188" s="15"/>
      <c r="D188" s="12"/>
      <c r="E188" s="12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</row>
    <row r="189">
      <c r="C189" s="15"/>
      <c r="D189" s="12"/>
      <c r="E189" s="12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</row>
    <row r="190">
      <c r="C190" s="15"/>
      <c r="D190" s="12"/>
      <c r="E190" s="12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</row>
    <row r="191">
      <c r="C191" s="15"/>
      <c r="D191" s="12"/>
      <c r="E191" s="12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</row>
    <row r="192">
      <c r="C192" s="15"/>
      <c r="D192" s="12"/>
      <c r="E192" s="12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</row>
    <row r="193">
      <c r="C193" s="15"/>
      <c r="D193" s="12"/>
      <c r="E193" s="12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</row>
    <row r="194">
      <c r="C194" s="15"/>
      <c r="D194" s="12"/>
      <c r="E194" s="12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</row>
    <row r="195">
      <c r="C195" s="15"/>
      <c r="D195" s="12"/>
      <c r="E195" s="12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</row>
    <row r="196">
      <c r="C196" s="15"/>
      <c r="D196" s="12"/>
      <c r="E196" s="12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</row>
    <row r="197">
      <c r="C197" s="15"/>
      <c r="D197" s="12"/>
      <c r="E197" s="12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</row>
    <row r="198">
      <c r="C198" s="15"/>
      <c r="D198" s="12"/>
      <c r="E198" s="12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</row>
    <row r="199">
      <c r="C199" s="15"/>
      <c r="D199" s="12"/>
      <c r="E199" s="12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</row>
    <row r="200">
      <c r="C200" s="15"/>
      <c r="D200" s="12"/>
      <c r="E200" s="12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</row>
    <row r="201">
      <c r="C201" s="15"/>
      <c r="D201" s="12"/>
      <c r="E201" s="12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</row>
    <row r="202">
      <c r="C202" s="15"/>
      <c r="D202" s="12"/>
      <c r="E202" s="12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</row>
    <row r="203">
      <c r="C203" s="15"/>
      <c r="D203" s="12"/>
      <c r="E203" s="12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</row>
    <row r="204">
      <c r="C204" s="15"/>
      <c r="D204" s="12"/>
      <c r="E204" s="12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</row>
    <row r="205">
      <c r="C205" s="15"/>
      <c r="D205" s="12"/>
      <c r="E205" s="12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</row>
    <row r="206">
      <c r="C206" s="15"/>
      <c r="D206" s="12"/>
      <c r="E206" s="12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</row>
    <row r="207">
      <c r="C207" s="15"/>
      <c r="D207" s="12"/>
      <c r="E207" s="12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</row>
    <row r="208">
      <c r="C208" s="15"/>
      <c r="D208" s="12"/>
      <c r="E208" s="12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</row>
    <row r="209">
      <c r="C209" s="15"/>
      <c r="D209" s="12"/>
      <c r="E209" s="12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</row>
    <row r="210">
      <c r="C210" s="15"/>
      <c r="D210" s="12"/>
      <c r="E210" s="12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</row>
    <row r="211">
      <c r="C211" s="15"/>
      <c r="D211" s="12"/>
      <c r="E211" s="12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</row>
    <row r="212">
      <c r="C212" s="15"/>
      <c r="D212" s="12"/>
      <c r="E212" s="12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</row>
    <row r="213">
      <c r="C213" s="15"/>
      <c r="D213" s="12"/>
      <c r="E213" s="12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</row>
    <row r="214">
      <c r="C214" s="15"/>
      <c r="D214" s="12"/>
      <c r="E214" s="12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</row>
    <row r="215">
      <c r="C215" s="15"/>
      <c r="D215" s="12"/>
      <c r="E215" s="12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</row>
    <row r="216">
      <c r="C216" s="15"/>
      <c r="D216" s="12"/>
      <c r="E216" s="12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</row>
    <row r="217">
      <c r="C217" s="15"/>
      <c r="D217" s="12"/>
      <c r="E217" s="12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</row>
    <row r="218">
      <c r="C218" s="15"/>
      <c r="D218" s="12"/>
      <c r="E218" s="12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</row>
    <row r="219">
      <c r="C219" s="15"/>
      <c r="D219" s="12"/>
      <c r="E219" s="12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</row>
    <row r="220">
      <c r="C220" s="15"/>
      <c r="D220" s="12"/>
      <c r="E220" s="12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</row>
    <row r="221">
      <c r="C221" s="15"/>
      <c r="D221" s="12"/>
      <c r="E221" s="12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</row>
    <row r="222">
      <c r="C222" s="15"/>
      <c r="D222" s="12"/>
      <c r="E222" s="12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</row>
    <row r="223">
      <c r="C223" s="15"/>
      <c r="D223" s="12"/>
      <c r="E223" s="12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</row>
    <row r="224">
      <c r="C224" s="15"/>
      <c r="D224" s="12"/>
      <c r="E224" s="12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</row>
    <row r="225">
      <c r="C225" s="15"/>
      <c r="D225" s="12"/>
      <c r="E225" s="12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</row>
    <row r="226">
      <c r="C226" s="15"/>
      <c r="D226" s="12"/>
      <c r="E226" s="12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</row>
    <row r="227">
      <c r="C227" s="15"/>
      <c r="D227" s="12"/>
      <c r="E227" s="12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</row>
    <row r="228">
      <c r="C228" s="15"/>
      <c r="D228" s="12"/>
      <c r="E228" s="12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</row>
    <row r="229">
      <c r="C229" s="15"/>
      <c r="D229" s="12"/>
      <c r="E229" s="12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</row>
    <row r="230">
      <c r="C230" s="15"/>
      <c r="D230" s="12"/>
      <c r="E230" s="12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</row>
    <row r="231">
      <c r="C231" s="15"/>
      <c r="D231" s="12"/>
      <c r="E231" s="12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</row>
    <row r="232">
      <c r="C232" s="15"/>
      <c r="D232" s="12"/>
      <c r="E232" s="12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</row>
    <row r="233">
      <c r="C233" s="15"/>
      <c r="D233" s="12"/>
      <c r="E233" s="12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</row>
    <row r="234">
      <c r="C234" s="15"/>
      <c r="D234" s="12"/>
      <c r="E234" s="12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</row>
    <row r="235">
      <c r="C235" s="15"/>
      <c r="D235" s="12"/>
      <c r="E235" s="12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</row>
    <row r="236">
      <c r="C236" s="15"/>
      <c r="D236" s="12"/>
      <c r="E236" s="12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</row>
    <row r="237">
      <c r="C237" s="15"/>
      <c r="D237" s="12"/>
      <c r="E237" s="12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</row>
    <row r="238">
      <c r="C238" s="15"/>
      <c r="D238" s="12"/>
      <c r="E238" s="12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</row>
    <row r="239">
      <c r="C239" s="15"/>
      <c r="D239" s="12"/>
      <c r="E239" s="12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</row>
    <row r="240">
      <c r="C240" s="15"/>
      <c r="D240" s="12"/>
      <c r="E240" s="12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</row>
    <row r="241">
      <c r="C241" s="15"/>
      <c r="D241" s="12"/>
      <c r="E241" s="12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</row>
    <row r="242">
      <c r="C242" s="15"/>
      <c r="D242" s="12"/>
      <c r="E242" s="12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</row>
    <row r="243">
      <c r="C243" s="15"/>
      <c r="D243" s="12"/>
      <c r="E243" s="12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</row>
    <row r="244">
      <c r="C244" s="15"/>
      <c r="D244" s="12"/>
      <c r="E244" s="12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</row>
    <row r="245">
      <c r="C245" s="15"/>
      <c r="D245" s="12"/>
      <c r="E245" s="12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</row>
    <row r="246">
      <c r="C246" s="15"/>
      <c r="D246" s="12"/>
      <c r="E246" s="12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</row>
    <row r="247">
      <c r="C247" s="15"/>
      <c r="D247" s="12"/>
      <c r="E247" s="12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</row>
    <row r="248">
      <c r="C248" s="15"/>
      <c r="D248" s="12"/>
      <c r="E248" s="12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</row>
    <row r="249">
      <c r="C249" s="15"/>
      <c r="D249" s="12"/>
      <c r="E249" s="12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</row>
    <row r="250">
      <c r="C250" s="15"/>
      <c r="D250" s="12"/>
      <c r="E250" s="12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</row>
    <row r="251">
      <c r="C251" s="15"/>
      <c r="D251" s="12"/>
      <c r="E251" s="12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</row>
    <row r="252">
      <c r="C252" s="15"/>
      <c r="D252" s="12"/>
      <c r="E252" s="12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</row>
    <row r="253">
      <c r="C253" s="15"/>
      <c r="D253" s="12"/>
      <c r="E253" s="12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</row>
    <row r="254">
      <c r="C254" s="15"/>
      <c r="D254" s="12"/>
      <c r="E254" s="12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</row>
    <row r="255">
      <c r="C255" s="15"/>
      <c r="D255" s="12"/>
      <c r="E255" s="12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</row>
    <row r="256">
      <c r="C256" s="15"/>
      <c r="D256" s="12"/>
      <c r="E256" s="12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</row>
    <row r="257">
      <c r="C257" s="15"/>
      <c r="D257" s="12"/>
      <c r="E257" s="12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</row>
    <row r="258">
      <c r="C258" s="15"/>
      <c r="D258" s="12"/>
      <c r="E258" s="12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</row>
    <row r="259">
      <c r="C259" s="15"/>
      <c r="D259" s="12"/>
      <c r="E259" s="12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</row>
    <row r="260">
      <c r="C260" s="15"/>
      <c r="D260" s="12"/>
      <c r="E260" s="12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</row>
    <row r="261">
      <c r="C261" s="15"/>
      <c r="D261" s="12"/>
      <c r="E261" s="12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</row>
    <row r="262">
      <c r="C262" s="15"/>
      <c r="D262" s="12"/>
      <c r="E262" s="12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</row>
    <row r="263">
      <c r="C263" s="15"/>
      <c r="D263" s="12"/>
      <c r="E263" s="12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</row>
    <row r="264">
      <c r="C264" s="15"/>
      <c r="D264" s="12"/>
      <c r="E264" s="12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</row>
    <row r="265">
      <c r="C265" s="15"/>
      <c r="D265" s="12"/>
      <c r="E265" s="12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</row>
    <row r="266">
      <c r="C266" s="15"/>
      <c r="D266" s="12"/>
      <c r="E266" s="12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</row>
    <row r="267">
      <c r="C267" s="15"/>
      <c r="D267" s="12"/>
      <c r="E267" s="12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</row>
    <row r="268">
      <c r="C268" s="15"/>
      <c r="D268" s="12"/>
      <c r="E268" s="12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</row>
    <row r="269">
      <c r="C269" s="15"/>
      <c r="D269" s="12"/>
      <c r="E269" s="12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</row>
    <row r="270">
      <c r="C270" s="15"/>
      <c r="D270" s="12"/>
      <c r="E270" s="12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</row>
    <row r="271">
      <c r="C271" s="15"/>
      <c r="D271" s="12"/>
      <c r="E271" s="12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</row>
    <row r="272">
      <c r="C272" s="15"/>
      <c r="D272" s="12"/>
      <c r="E272" s="12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</row>
    <row r="273">
      <c r="C273" s="15"/>
      <c r="D273" s="12"/>
      <c r="E273" s="12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</row>
    <row r="274">
      <c r="C274" s="15"/>
      <c r="D274" s="12"/>
      <c r="E274" s="12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</row>
    <row r="275">
      <c r="C275" s="15"/>
      <c r="D275" s="12"/>
      <c r="E275" s="12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</row>
    <row r="276">
      <c r="C276" s="15"/>
      <c r="D276" s="12"/>
      <c r="E276" s="12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</row>
    <row r="277">
      <c r="C277" s="15"/>
      <c r="D277" s="12"/>
      <c r="E277" s="12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</row>
    <row r="278">
      <c r="C278" s="15"/>
      <c r="D278" s="12"/>
      <c r="E278" s="12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</row>
    <row r="279">
      <c r="C279" s="15"/>
      <c r="D279" s="12"/>
      <c r="E279" s="12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</row>
    <row r="280">
      <c r="C280" s="15"/>
      <c r="D280" s="12"/>
      <c r="E280" s="12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</row>
    <row r="281">
      <c r="C281" s="15"/>
      <c r="D281" s="12"/>
      <c r="E281" s="12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</row>
    <row r="282">
      <c r="C282" s="15"/>
      <c r="D282" s="12"/>
      <c r="E282" s="12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</row>
    <row r="283">
      <c r="C283" s="15"/>
      <c r="D283" s="12"/>
      <c r="E283" s="12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</row>
    <row r="284">
      <c r="C284" s="15"/>
      <c r="D284" s="12"/>
      <c r="E284" s="12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</row>
    <row r="285">
      <c r="C285" s="15"/>
      <c r="D285" s="12"/>
      <c r="E285" s="12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</row>
    <row r="286">
      <c r="C286" s="15"/>
      <c r="D286" s="12"/>
      <c r="E286" s="12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</row>
    <row r="287">
      <c r="C287" s="15"/>
      <c r="D287" s="12"/>
      <c r="E287" s="12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</row>
    <row r="288">
      <c r="C288" s="15"/>
      <c r="D288" s="12"/>
      <c r="E288" s="12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</row>
    <row r="289">
      <c r="C289" s="15"/>
      <c r="D289" s="12"/>
      <c r="E289" s="12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</row>
    <row r="290">
      <c r="C290" s="15"/>
      <c r="D290" s="12"/>
      <c r="E290" s="12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</row>
    <row r="291">
      <c r="C291" s="15"/>
      <c r="D291" s="12"/>
      <c r="E291" s="12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</row>
    <row r="292">
      <c r="C292" s="15"/>
      <c r="D292" s="12"/>
      <c r="E292" s="12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</row>
    <row r="293">
      <c r="C293" s="15"/>
      <c r="D293" s="12"/>
      <c r="E293" s="12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</row>
    <row r="294">
      <c r="C294" s="15"/>
      <c r="D294" s="12"/>
      <c r="E294" s="12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</row>
    <row r="295">
      <c r="C295" s="15"/>
      <c r="D295" s="12"/>
      <c r="E295" s="12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</row>
    <row r="296">
      <c r="C296" s="15"/>
      <c r="D296" s="12"/>
      <c r="E296" s="12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</row>
    <row r="297">
      <c r="C297" s="15"/>
      <c r="D297" s="12"/>
      <c r="E297" s="12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</row>
    <row r="298">
      <c r="C298" s="15"/>
      <c r="D298" s="12"/>
      <c r="E298" s="12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</row>
    <row r="299">
      <c r="C299" s="15"/>
      <c r="D299" s="12"/>
      <c r="E299" s="12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</row>
    <row r="300">
      <c r="C300" s="15"/>
      <c r="D300" s="12"/>
      <c r="E300" s="12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</row>
    <row r="301">
      <c r="C301" s="15"/>
      <c r="D301" s="12"/>
      <c r="E301" s="12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</row>
    <row r="302">
      <c r="C302" s="15"/>
      <c r="D302" s="12"/>
      <c r="E302" s="12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</row>
    <row r="303">
      <c r="C303" s="15"/>
      <c r="D303" s="12"/>
      <c r="E303" s="12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</row>
    <row r="304">
      <c r="C304" s="15"/>
      <c r="D304" s="12"/>
      <c r="E304" s="12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</row>
    <row r="305">
      <c r="C305" s="15"/>
      <c r="D305" s="12"/>
      <c r="E305" s="12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</row>
    <row r="306">
      <c r="C306" s="15"/>
      <c r="D306" s="12"/>
      <c r="E306" s="12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</row>
    <row r="307">
      <c r="C307" s="15"/>
      <c r="D307" s="12"/>
      <c r="E307" s="12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</row>
    <row r="308">
      <c r="C308" s="15"/>
      <c r="D308" s="12"/>
      <c r="E308" s="12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</row>
    <row r="309">
      <c r="C309" s="15"/>
      <c r="D309" s="12"/>
      <c r="E309" s="12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</row>
    <row r="310">
      <c r="C310" s="15"/>
      <c r="D310" s="12"/>
      <c r="E310" s="12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</row>
    <row r="311">
      <c r="C311" s="15"/>
      <c r="D311" s="12"/>
      <c r="E311" s="12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</row>
    <row r="312">
      <c r="C312" s="15"/>
      <c r="D312" s="12"/>
      <c r="E312" s="12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</row>
    <row r="313">
      <c r="C313" s="15"/>
      <c r="D313" s="12"/>
      <c r="E313" s="12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</row>
    <row r="314">
      <c r="C314" s="15"/>
      <c r="D314" s="12"/>
      <c r="E314" s="12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</row>
    <row r="315">
      <c r="C315" s="15"/>
      <c r="D315" s="12"/>
      <c r="E315" s="12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</row>
    <row r="316">
      <c r="C316" s="15"/>
      <c r="D316" s="12"/>
      <c r="E316" s="12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</row>
    <row r="317">
      <c r="C317" s="15"/>
      <c r="D317" s="12"/>
      <c r="E317" s="12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</row>
    <row r="318">
      <c r="C318" s="15"/>
      <c r="D318" s="12"/>
      <c r="E318" s="12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</row>
    <row r="319">
      <c r="C319" s="15"/>
      <c r="D319" s="12"/>
      <c r="E319" s="12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</row>
    <row r="320">
      <c r="C320" s="15"/>
      <c r="D320" s="12"/>
      <c r="E320" s="12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</row>
    <row r="321">
      <c r="C321" s="15"/>
      <c r="D321" s="12"/>
      <c r="E321" s="12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</row>
    <row r="322">
      <c r="C322" s="15"/>
      <c r="D322" s="12"/>
      <c r="E322" s="12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</row>
    <row r="323">
      <c r="C323" s="15"/>
      <c r="D323" s="12"/>
      <c r="E323" s="12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</row>
    <row r="324">
      <c r="C324" s="15"/>
      <c r="D324" s="12"/>
      <c r="E324" s="12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</row>
    <row r="325">
      <c r="C325" s="15"/>
      <c r="D325" s="12"/>
      <c r="E325" s="12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</row>
    <row r="326">
      <c r="C326" s="15"/>
      <c r="D326" s="12"/>
      <c r="E326" s="12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</row>
    <row r="327">
      <c r="C327" s="15"/>
      <c r="D327" s="12"/>
      <c r="E327" s="12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</row>
    <row r="328">
      <c r="C328" s="15"/>
      <c r="D328" s="12"/>
      <c r="E328" s="12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</row>
    <row r="329">
      <c r="C329" s="15"/>
      <c r="D329" s="12"/>
      <c r="E329" s="12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</row>
    <row r="330">
      <c r="C330" s="15"/>
      <c r="D330" s="12"/>
      <c r="E330" s="12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</row>
    <row r="331">
      <c r="C331" s="15"/>
      <c r="D331" s="12"/>
      <c r="E331" s="12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</row>
    <row r="332">
      <c r="C332" s="15"/>
      <c r="D332" s="12"/>
      <c r="E332" s="12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</row>
    <row r="333">
      <c r="C333" s="15"/>
      <c r="D333" s="12"/>
      <c r="E333" s="12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</row>
    <row r="334">
      <c r="C334" s="15"/>
      <c r="D334" s="12"/>
      <c r="E334" s="12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</row>
    <row r="335">
      <c r="C335" s="15"/>
      <c r="D335" s="12"/>
      <c r="E335" s="12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</row>
    <row r="336">
      <c r="C336" s="15"/>
      <c r="D336" s="12"/>
      <c r="E336" s="12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</row>
    <row r="337">
      <c r="C337" s="15"/>
      <c r="D337" s="12"/>
      <c r="E337" s="12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</row>
    <row r="338">
      <c r="C338" s="15"/>
      <c r="D338" s="12"/>
      <c r="E338" s="12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</row>
    <row r="339">
      <c r="C339" s="15"/>
      <c r="D339" s="12"/>
      <c r="E339" s="12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</row>
    <row r="340">
      <c r="C340" s="15"/>
      <c r="D340" s="12"/>
      <c r="E340" s="12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</row>
    <row r="341">
      <c r="C341" s="15"/>
      <c r="D341" s="12"/>
      <c r="E341" s="12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</row>
    <row r="342">
      <c r="C342" s="15"/>
      <c r="D342" s="12"/>
      <c r="E342" s="12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</row>
    <row r="343">
      <c r="C343" s="15"/>
      <c r="D343" s="12"/>
      <c r="E343" s="12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</row>
    <row r="344">
      <c r="C344" s="15"/>
      <c r="D344" s="12"/>
      <c r="E344" s="12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</row>
    <row r="345">
      <c r="C345" s="15"/>
      <c r="D345" s="12"/>
      <c r="E345" s="12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</row>
    <row r="346">
      <c r="C346" s="15"/>
      <c r="D346" s="12"/>
      <c r="E346" s="12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</row>
    <row r="347">
      <c r="C347" s="15"/>
      <c r="D347" s="12"/>
      <c r="E347" s="12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</row>
    <row r="348">
      <c r="C348" s="15"/>
      <c r="D348" s="12"/>
      <c r="E348" s="12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</row>
    <row r="349">
      <c r="C349" s="15"/>
      <c r="D349" s="12"/>
      <c r="E349" s="12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</row>
    <row r="350">
      <c r="C350" s="15"/>
      <c r="D350" s="12"/>
      <c r="E350" s="12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</row>
    <row r="351">
      <c r="C351" s="15"/>
      <c r="D351" s="12"/>
      <c r="E351" s="12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</row>
    <row r="352">
      <c r="C352" s="15"/>
      <c r="D352" s="12"/>
      <c r="E352" s="12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</row>
    <row r="353">
      <c r="C353" s="15"/>
      <c r="D353" s="12"/>
      <c r="E353" s="12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</row>
    <row r="354">
      <c r="C354" s="15"/>
      <c r="D354" s="12"/>
      <c r="E354" s="12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</row>
    <row r="355">
      <c r="C355" s="15"/>
      <c r="D355" s="12"/>
      <c r="E355" s="12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</row>
    <row r="356">
      <c r="C356" s="15"/>
      <c r="D356" s="12"/>
      <c r="E356" s="12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</row>
    <row r="357">
      <c r="C357" s="15"/>
      <c r="D357" s="12"/>
      <c r="E357" s="12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</row>
    <row r="358">
      <c r="C358" s="15"/>
      <c r="D358" s="12"/>
      <c r="E358" s="12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</row>
    <row r="359">
      <c r="C359" s="15"/>
      <c r="D359" s="12"/>
      <c r="E359" s="12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</row>
    <row r="360">
      <c r="C360" s="15"/>
      <c r="D360" s="12"/>
      <c r="E360" s="12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</row>
    <row r="361">
      <c r="C361" s="15"/>
      <c r="D361" s="12"/>
      <c r="E361" s="12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</row>
    <row r="362">
      <c r="C362" s="15"/>
      <c r="D362" s="12"/>
      <c r="E362" s="12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</row>
    <row r="363">
      <c r="C363" s="15"/>
      <c r="D363" s="12"/>
      <c r="E363" s="12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</row>
    <row r="364">
      <c r="C364" s="15"/>
      <c r="D364" s="12"/>
      <c r="E364" s="12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</row>
    <row r="365">
      <c r="C365" s="15"/>
      <c r="D365" s="12"/>
      <c r="E365" s="12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</row>
    <row r="366">
      <c r="C366" s="15"/>
      <c r="D366" s="12"/>
      <c r="E366" s="12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</row>
    <row r="367">
      <c r="C367" s="15"/>
      <c r="D367" s="12"/>
      <c r="E367" s="12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</row>
    <row r="368">
      <c r="C368" s="15"/>
      <c r="D368" s="12"/>
      <c r="E368" s="12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</row>
    <row r="369">
      <c r="C369" s="15"/>
      <c r="D369" s="12"/>
      <c r="E369" s="12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</row>
    <row r="370">
      <c r="C370" s="15"/>
      <c r="D370" s="12"/>
      <c r="E370" s="12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</row>
    <row r="371">
      <c r="C371" s="15"/>
      <c r="D371" s="12"/>
      <c r="E371" s="12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</row>
    <row r="372">
      <c r="C372" s="15"/>
      <c r="D372" s="12"/>
      <c r="E372" s="12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</row>
    <row r="373">
      <c r="C373" s="15"/>
      <c r="D373" s="12"/>
      <c r="E373" s="12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</row>
    <row r="374">
      <c r="C374" s="15"/>
      <c r="D374" s="12"/>
      <c r="E374" s="12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</row>
    <row r="375">
      <c r="C375" s="15"/>
      <c r="D375" s="12"/>
      <c r="E375" s="12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</row>
    <row r="376">
      <c r="C376" s="15"/>
      <c r="D376" s="12"/>
      <c r="E376" s="12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</row>
    <row r="377">
      <c r="C377" s="15"/>
      <c r="D377" s="12"/>
      <c r="E377" s="12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</row>
    <row r="378">
      <c r="C378" s="15"/>
      <c r="D378" s="12"/>
      <c r="E378" s="12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</row>
    <row r="379">
      <c r="C379" s="15"/>
      <c r="D379" s="12"/>
      <c r="E379" s="12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</row>
    <row r="380">
      <c r="C380" s="15"/>
      <c r="D380" s="12"/>
      <c r="E380" s="12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</row>
    <row r="381">
      <c r="C381" s="15"/>
      <c r="D381" s="12"/>
      <c r="E381" s="12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</row>
    <row r="382">
      <c r="C382" s="15"/>
      <c r="D382" s="12"/>
      <c r="E382" s="12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</row>
    <row r="383">
      <c r="C383" s="15"/>
      <c r="D383" s="12"/>
      <c r="E383" s="12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</row>
    <row r="384">
      <c r="C384" s="15"/>
      <c r="D384" s="12"/>
      <c r="E384" s="12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</row>
    <row r="385">
      <c r="C385" s="15"/>
      <c r="D385" s="12"/>
      <c r="E385" s="12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</row>
    <row r="386">
      <c r="C386" s="15"/>
      <c r="D386" s="12"/>
      <c r="E386" s="12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</row>
    <row r="387">
      <c r="C387" s="15"/>
      <c r="D387" s="12"/>
      <c r="E387" s="12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</row>
    <row r="388">
      <c r="C388" s="15"/>
      <c r="D388" s="12"/>
      <c r="E388" s="12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</row>
    <row r="389">
      <c r="C389" s="15"/>
      <c r="D389" s="12"/>
      <c r="E389" s="12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</row>
    <row r="390">
      <c r="C390" s="15"/>
      <c r="D390" s="12"/>
      <c r="E390" s="12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</row>
    <row r="391">
      <c r="C391" s="15"/>
      <c r="D391" s="12"/>
      <c r="E391" s="12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</row>
    <row r="392">
      <c r="C392" s="15"/>
      <c r="D392" s="12"/>
      <c r="E392" s="12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</row>
    <row r="393">
      <c r="C393" s="15"/>
      <c r="D393" s="12"/>
      <c r="E393" s="12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</row>
    <row r="394">
      <c r="C394" s="15"/>
      <c r="D394" s="12"/>
      <c r="E394" s="12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</row>
    <row r="395">
      <c r="C395" s="15"/>
      <c r="D395" s="12"/>
      <c r="E395" s="12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</row>
    <row r="396">
      <c r="C396" s="15"/>
      <c r="D396" s="12"/>
      <c r="E396" s="12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</row>
    <row r="397">
      <c r="C397" s="15"/>
      <c r="D397" s="12"/>
      <c r="E397" s="12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</row>
    <row r="398">
      <c r="C398" s="15"/>
      <c r="D398" s="12"/>
      <c r="E398" s="12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</row>
    <row r="399">
      <c r="C399" s="15"/>
      <c r="D399" s="12"/>
      <c r="E399" s="12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</row>
    <row r="400">
      <c r="C400" s="15"/>
      <c r="D400" s="12"/>
      <c r="E400" s="12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</row>
    <row r="401">
      <c r="C401" s="15"/>
      <c r="D401" s="12"/>
      <c r="E401" s="12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</row>
    <row r="402">
      <c r="C402" s="15"/>
      <c r="D402" s="12"/>
      <c r="E402" s="12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</row>
    <row r="403">
      <c r="C403" s="15"/>
      <c r="D403" s="12"/>
      <c r="E403" s="12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</row>
    <row r="404">
      <c r="C404" s="15"/>
      <c r="D404" s="12"/>
      <c r="E404" s="12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</row>
    <row r="405">
      <c r="C405" s="15"/>
      <c r="D405" s="12"/>
      <c r="E405" s="12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</row>
    <row r="406">
      <c r="C406" s="15"/>
      <c r="D406" s="12"/>
      <c r="E406" s="12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</row>
    <row r="407">
      <c r="C407" s="15"/>
      <c r="D407" s="12"/>
      <c r="E407" s="12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</row>
    <row r="408">
      <c r="C408" s="15"/>
      <c r="D408" s="12"/>
      <c r="E408" s="12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</row>
    <row r="409">
      <c r="C409" s="15"/>
      <c r="D409" s="12"/>
      <c r="E409" s="12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</row>
    <row r="410">
      <c r="C410" s="15"/>
      <c r="D410" s="12"/>
      <c r="E410" s="12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</row>
    <row r="411">
      <c r="C411" s="15"/>
      <c r="D411" s="12"/>
      <c r="E411" s="12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</row>
    <row r="412">
      <c r="C412" s="15"/>
      <c r="D412" s="12"/>
      <c r="E412" s="12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</row>
    <row r="413">
      <c r="C413" s="15"/>
      <c r="D413" s="12"/>
      <c r="E413" s="12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</row>
    <row r="414">
      <c r="C414" s="15"/>
      <c r="D414" s="12"/>
      <c r="E414" s="12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</row>
    <row r="415">
      <c r="C415" s="15"/>
      <c r="D415" s="12"/>
      <c r="E415" s="12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</row>
    <row r="416">
      <c r="C416" s="15"/>
      <c r="D416" s="12"/>
      <c r="E416" s="12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</row>
    <row r="417">
      <c r="C417" s="15"/>
      <c r="D417" s="12"/>
      <c r="E417" s="12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</row>
    <row r="418">
      <c r="C418" s="15"/>
      <c r="D418" s="12"/>
      <c r="E418" s="12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</row>
    <row r="419">
      <c r="C419" s="15"/>
      <c r="D419" s="12"/>
      <c r="E419" s="12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</row>
    <row r="420">
      <c r="C420" s="15"/>
      <c r="D420" s="12"/>
      <c r="E420" s="12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</row>
    <row r="421">
      <c r="C421" s="15"/>
      <c r="D421" s="12"/>
      <c r="E421" s="12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</row>
    <row r="422">
      <c r="C422" s="15"/>
      <c r="D422" s="12"/>
      <c r="E422" s="12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</row>
    <row r="423">
      <c r="C423" s="15"/>
      <c r="D423" s="12"/>
      <c r="E423" s="12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</row>
    <row r="424">
      <c r="C424" s="15"/>
      <c r="D424" s="12"/>
      <c r="E424" s="12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</row>
    <row r="425">
      <c r="C425" s="15"/>
      <c r="D425" s="12"/>
      <c r="E425" s="12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</row>
    <row r="426">
      <c r="C426" s="15"/>
      <c r="D426" s="12"/>
      <c r="E426" s="12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</row>
    <row r="427">
      <c r="C427" s="15"/>
      <c r="D427" s="12"/>
      <c r="E427" s="12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</row>
    <row r="428">
      <c r="C428" s="15"/>
      <c r="D428" s="12"/>
      <c r="E428" s="12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</row>
    <row r="429">
      <c r="C429" s="15"/>
      <c r="D429" s="12"/>
      <c r="E429" s="12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</row>
    <row r="430">
      <c r="C430" s="15"/>
      <c r="D430" s="12"/>
      <c r="E430" s="12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</row>
    <row r="431">
      <c r="C431" s="15"/>
      <c r="D431" s="12"/>
      <c r="E431" s="12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</row>
    <row r="432">
      <c r="C432" s="15"/>
      <c r="D432" s="12"/>
      <c r="E432" s="12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</row>
    <row r="433">
      <c r="C433" s="15"/>
      <c r="D433" s="12"/>
      <c r="E433" s="12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</row>
    <row r="434">
      <c r="C434" s="15"/>
      <c r="D434" s="12"/>
      <c r="E434" s="12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</row>
    <row r="435">
      <c r="C435" s="15"/>
      <c r="D435" s="12"/>
      <c r="E435" s="12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</row>
    <row r="436">
      <c r="C436" s="15"/>
      <c r="D436" s="12"/>
      <c r="E436" s="12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</row>
    <row r="437">
      <c r="C437" s="15"/>
      <c r="D437" s="12"/>
      <c r="E437" s="12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</row>
    <row r="438">
      <c r="C438" s="15"/>
      <c r="D438" s="12"/>
      <c r="E438" s="12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</row>
    <row r="439">
      <c r="C439" s="15"/>
      <c r="D439" s="12"/>
      <c r="E439" s="12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</row>
    <row r="440">
      <c r="C440" s="15"/>
      <c r="D440" s="12"/>
      <c r="E440" s="12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</row>
    <row r="441">
      <c r="C441" s="15"/>
      <c r="D441" s="12"/>
      <c r="E441" s="12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</row>
    <row r="442">
      <c r="C442" s="15"/>
      <c r="D442" s="12"/>
      <c r="E442" s="12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</row>
    <row r="443">
      <c r="C443" s="15"/>
      <c r="D443" s="12"/>
      <c r="E443" s="12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</row>
    <row r="444">
      <c r="C444" s="15"/>
      <c r="D444" s="12"/>
      <c r="E444" s="12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</row>
    <row r="445">
      <c r="C445" s="15"/>
      <c r="D445" s="12"/>
      <c r="E445" s="12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</row>
    <row r="446">
      <c r="C446" s="15"/>
      <c r="D446" s="12"/>
      <c r="E446" s="12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</row>
    <row r="447">
      <c r="C447" s="15"/>
      <c r="D447" s="12"/>
      <c r="E447" s="12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</row>
    <row r="448">
      <c r="C448" s="15"/>
      <c r="D448" s="12"/>
      <c r="E448" s="12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</row>
    <row r="449">
      <c r="C449" s="15"/>
      <c r="D449" s="12"/>
      <c r="E449" s="12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</row>
    <row r="450">
      <c r="C450" s="15"/>
      <c r="D450" s="12"/>
      <c r="E450" s="12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</row>
    <row r="451">
      <c r="C451" s="15"/>
      <c r="D451" s="12"/>
      <c r="E451" s="12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</row>
    <row r="452">
      <c r="C452" s="15"/>
      <c r="D452" s="12"/>
      <c r="E452" s="12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</row>
    <row r="453">
      <c r="C453" s="15"/>
      <c r="D453" s="12"/>
      <c r="E453" s="12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</row>
    <row r="454">
      <c r="C454" s="15"/>
      <c r="D454" s="12"/>
      <c r="E454" s="12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</row>
    <row r="455">
      <c r="C455" s="15"/>
      <c r="D455" s="12"/>
      <c r="E455" s="12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</row>
    <row r="456">
      <c r="C456" s="15"/>
      <c r="D456" s="12"/>
      <c r="E456" s="12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</row>
    <row r="457">
      <c r="C457" s="15"/>
      <c r="D457" s="12"/>
      <c r="E457" s="12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</row>
    <row r="458">
      <c r="C458" s="15"/>
      <c r="D458" s="12"/>
      <c r="E458" s="12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</row>
    <row r="459">
      <c r="C459" s="15"/>
      <c r="D459" s="12"/>
      <c r="E459" s="12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</row>
    <row r="460">
      <c r="C460" s="15"/>
      <c r="D460" s="12"/>
      <c r="E460" s="12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</row>
    <row r="461">
      <c r="C461" s="15"/>
      <c r="D461" s="12"/>
      <c r="E461" s="12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</row>
    <row r="462">
      <c r="C462" s="15"/>
      <c r="D462" s="12"/>
      <c r="E462" s="12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</row>
    <row r="463">
      <c r="C463" s="15"/>
      <c r="D463" s="12"/>
      <c r="E463" s="12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</row>
    <row r="464">
      <c r="C464" s="15"/>
      <c r="D464" s="12"/>
      <c r="E464" s="12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</row>
    <row r="465">
      <c r="C465" s="15"/>
      <c r="D465" s="12"/>
      <c r="E465" s="12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</row>
    <row r="466">
      <c r="C466" s="15"/>
      <c r="D466" s="12"/>
      <c r="E466" s="12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</row>
    <row r="467">
      <c r="C467" s="15"/>
      <c r="D467" s="12"/>
      <c r="E467" s="12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</row>
    <row r="468">
      <c r="C468" s="15"/>
      <c r="D468" s="12"/>
      <c r="E468" s="12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</row>
    <row r="469">
      <c r="C469" s="15"/>
      <c r="D469" s="12"/>
      <c r="E469" s="12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</row>
    <row r="470">
      <c r="C470" s="15"/>
      <c r="D470" s="12"/>
      <c r="E470" s="12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</row>
    <row r="471">
      <c r="C471" s="15"/>
      <c r="D471" s="12"/>
      <c r="E471" s="12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</row>
    <row r="472">
      <c r="C472" s="15"/>
      <c r="D472" s="12"/>
      <c r="E472" s="12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</row>
    <row r="473">
      <c r="C473" s="15"/>
      <c r="D473" s="12"/>
      <c r="E473" s="12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</row>
    <row r="474">
      <c r="C474" s="15"/>
      <c r="D474" s="12"/>
      <c r="E474" s="12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</row>
    <row r="475">
      <c r="C475" s="15"/>
      <c r="D475" s="12"/>
      <c r="E475" s="12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</row>
    <row r="476">
      <c r="C476" s="15"/>
      <c r="D476" s="12"/>
      <c r="E476" s="12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</row>
    <row r="477">
      <c r="C477" s="15"/>
      <c r="D477" s="12"/>
      <c r="E477" s="12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</row>
    <row r="478">
      <c r="C478" s="15"/>
      <c r="D478" s="12"/>
      <c r="E478" s="12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</row>
    <row r="479">
      <c r="C479" s="15"/>
      <c r="D479" s="12"/>
      <c r="E479" s="12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</row>
    <row r="480">
      <c r="C480" s="15"/>
      <c r="D480" s="12"/>
      <c r="E480" s="12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</row>
    <row r="481">
      <c r="C481" s="15"/>
      <c r="D481" s="12"/>
      <c r="E481" s="12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</row>
    <row r="482">
      <c r="C482" s="15"/>
      <c r="D482" s="12"/>
      <c r="E482" s="12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</row>
    <row r="483">
      <c r="C483" s="15"/>
      <c r="D483" s="12"/>
      <c r="E483" s="12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</row>
    <row r="484">
      <c r="C484" s="15"/>
      <c r="D484" s="12"/>
      <c r="E484" s="12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</row>
    <row r="485">
      <c r="C485" s="15"/>
      <c r="D485" s="12"/>
      <c r="E485" s="12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</row>
    <row r="486">
      <c r="C486" s="15"/>
      <c r="D486" s="12"/>
      <c r="E486" s="12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</row>
    <row r="487">
      <c r="C487" s="15"/>
      <c r="D487" s="12"/>
      <c r="E487" s="12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</row>
    <row r="488">
      <c r="C488" s="15"/>
      <c r="D488" s="12"/>
      <c r="E488" s="12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</row>
    <row r="489">
      <c r="C489" s="15"/>
      <c r="D489" s="12"/>
      <c r="E489" s="12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</row>
    <row r="490">
      <c r="C490" s="15"/>
      <c r="D490" s="12"/>
      <c r="E490" s="12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</row>
    <row r="491">
      <c r="C491" s="15"/>
      <c r="D491" s="12"/>
      <c r="E491" s="12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</row>
    <row r="492">
      <c r="C492" s="15"/>
      <c r="D492" s="12"/>
      <c r="E492" s="12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</row>
    <row r="493">
      <c r="C493" s="15"/>
      <c r="D493" s="12"/>
      <c r="E493" s="12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</row>
    <row r="494">
      <c r="C494" s="15"/>
      <c r="D494" s="12"/>
      <c r="E494" s="12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</row>
    <row r="495">
      <c r="C495" s="15"/>
      <c r="D495" s="12"/>
      <c r="E495" s="12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</row>
    <row r="496">
      <c r="C496" s="15"/>
      <c r="D496" s="12"/>
      <c r="E496" s="12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</row>
    <row r="497">
      <c r="C497" s="15"/>
      <c r="D497" s="12"/>
      <c r="E497" s="12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</row>
    <row r="498">
      <c r="C498" s="15"/>
      <c r="D498" s="12"/>
      <c r="E498" s="12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</row>
    <row r="499">
      <c r="C499" s="15"/>
      <c r="D499" s="12"/>
      <c r="E499" s="12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</row>
    <row r="500">
      <c r="C500" s="15"/>
      <c r="D500" s="12"/>
      <c r="E500" s="12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</row>
    <row r="501">
      <c r="C501" s="15"/>
      <c r="D501" s="12"/>
      <c r="E501" s="12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</row>
    <row r="502">
      <c r="C502" s="15"/>
      <c r="D502" s="12"/>
      <c r="E502" s="12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</row>
    <row r="503">
      <c r="C503" s="15"/>
      <c r="D503" s="12"/>
      <c r="E503" s="12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</row>
    <row r="504">
      <c r="C504" s="15"/>
      <c r="D504" s="12"/>
      <c r="E504" s="12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</row>
    <row r="505">
      <c r="C505" s="15"/>
      <c r="D505" s="12"/>
      <c r="E505" s="12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</row>
    <row r="506">
      <c r="C506" s="15"/>
      <c r="D506" s="12"/>
      <c r="E506" s="12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</row>
    <row r="507">
      <c r="C507" s="15"/>
      <c r="D507" s="12"/>
      <c r="E507" s="12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</row>
    <row r="508">
      <c r="C508" s="15"/>
      <c r="D508" s="12"/>
      <c r="E508" s="12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</row>
    <row r="509">
      <c r="C509" s="15"/>
      <c r="D509" s="12"/>
      <c r="E509" s="12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</row>
    <row r="510">
      <c r="C510" s="15"/>
      <c r="D510" s="12"/>
      <c r="E510" s="12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</row>
    <row r="511">
      <c r="C511" s="15"/>
      <c r="D511" s="12"/>
      <c r="E511" s="12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</row>
    <row r="512">
      <c r="C512" s="15"/>
      <c r="D512" s="12"/>
      <c r="E512" s="12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</row>
    <row r="513">
      <c r="C513" s="15"/>
      <c r="D513" s="12"/>
      <c r="E513" s="12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</row>
    <row r="514">
      <c r="C514" s="15"/>
      <c r="D514" s="12"/>
      <c r="E514" s="12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</row>
    <row r="515">
      <c r="C515" s="15"/>
      <c r="D515" s="12"/>
      <c r="E515" s="12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</row>
    <row r="516">
      <c r="C516" s="15"/>
      <c r="D516" s="12"/>
      <c r="E516" s="12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</row>
    <row r="517">
      <c r="C517" s="15"/>
      <c r="D517" s="12"/>
      <c r="E517" s="12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</row>
    <row r="518">
      <c r="C518" s="15"/>
      <c r="D518" s="12"/>
      <c r="E518" s="12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</row>
    <row r="519">
      <c r="C519" s="15"/>
      <c r="D519" s="12"/>
      <c r="E519" s="12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</row>
    <row r="520">
      <c r="C520" s="15"/>
      <c r="D520" s="12"/>
      <c r="E520" s="12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</row>
    <row r="521">
      <c r="C521" s="15"/>
      <c r="D521" s="12"/>
      <c r="E521" s="12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</row>
    <row r="522">
      <c r="C522" s="15"/>
      <c r="D522" s="12"/>
      <c r="E522" s="12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</row>
    <row r="523">
      <c r="C523" s="15"/>
      <c r="D523" s="12"/>
      <c r="E523" s="12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</row>
    <row r="524">
      <c r="C524" s="15"/>
      <c r="D524" s="12"/>
      <c r="E524" s="12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</row>
    <row r="525">
      <c r="C525" s="15"/>
      <c r="D525" s="12"/>
      <c r="E525" s="12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</row>
    <row r="526">
      <c r="C526" s="15"/>
      <c r="D526" s="12"/>
      <c r="E526" s="12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</row>
    <row r="527">
      <c r="C527" s="15"/>
      <c r="D527" s="12"/>
      <c r="E527" s="12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</row>
    <row r="528">
      <c r="C528" s="15"/>
      <c r="D528" s="12"/>
      <c r="E528" s="12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</row>
    <row r="529">
      <c r="C529" s="15"/>
      <c r="D529" s="12"/>
      <c r="E529" s="12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</row>
    <row r="530">
      <c r="C530" s="15"/>
      <c r="D530" s="12"/>
      <c r="E530" s="12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</row>
    <row r="531">
      <c r="C531" s="15"/>
      <c r="D531" s="12"/>
      <c r="E531" s="12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</row>
    <row r="532">
      <c r="C532" s="15"/>
      <c r="D532" s="12"/>
      <c r="E532" s="12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</row>
    <row r="533">
      <c r="C533" s="15"/>
      <c r="D533" s="12"/>
      <c r="E533" s="12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</row>
    <row r="534">
      <c r="C534" s="15"/>
      <c r="D534" s="12"/>
      <c r="E534" s="12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</row>
    <row r="535">
      <c r="C535" s="15"/>
      <c r="D535" s="12"/>
      <c r="E535" s="12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</row>
    <row r="536">
      <c r="C536" s="15"/>
      <c r="D536" s="12"/>
      <c r="E536" s="12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</row>
    <row r="537">
      <c r="C537" s="15"/>
      <c r="D537" s="12"/>
      <c r="E537" s="12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</row>
    <row r="538">
      <c r="C538" s="15"/>
      <c r="D538" s="12"/>
      <c r="E538" s="12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</row>
    <row r="539">
      <c r="C539" s="15"/>
      <c r="D539" s="12"/>
      <c r="E539" s="12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</row>
    <row r="540">
      <c r="C540" s="15"/>
      <c r="D540" s="12"/>
      <c r="E540" s="12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</row>
    <row r="541">
      <c r="C541" s="15"/>
      <c r="D541" s="12"/>
      <c r="E541" s="12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</row>
    <row r="542">
      <c r="C542" s="15"/>
      <c r="D542" s="12"/>
      <c r="E542" s="12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</row>
    <row r="543">
      <c r="C543" s="15"/>
      <c r="D543" s="12"/>
      <c r="E543" s="12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</row>
    <row r="544">
      <c r="C544" s="15"/>
      <c r="D544" s="12"/>
      <c r="E544" s="12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</row>
    <row r="545">
      <c r="C545" s="15"/>
      <c r="D545" s="12"/>
      <c r="E545" s="12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</row>
    <row r="546">
      <c r="C546" s="15"/>
      <c r="D546" s="12"/>
      <c r="E546" s="12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</row>
    <row r="547">
      <c r="C547" s="15"/>
      <c r="D547" s="12"/>
      <c r="E547" s="12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</row>
    <row r="548">
      <c r="C548" s="15"/>
      <c r="D548" s="12"/>
      <c r="E548" s="12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</row>
    <row r="549">
      <c r="C549" s="15"/>
      <c r="D549" s="12"/>
      <c r="E549" s="12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</row>
    <row r="550">
      <c r="C550" s="15"/>
      <c r="D550" s="12"/>
      <c r="E550" s="12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</row>
    <row r="551">
      <c r="C551" s="15"/>
      <c r="D551" s="12"/>
      <c r="E551" s="12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</row>
    <row r="552">
      <c r="C552" s="15"/>
      <c r="D552" s="12"/>
      <c r="E552" s="12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</row>
    <row r="553">
      <c r="C553" s="15"/>
      <c r="D553" s="12"/>
      <c r="E553" s="12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</row>
    <row r="554">
      <c r="C554" s="15"/>
      <c r="D554" s="12"/>
      <c r="E554" s="12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</row>
    <row r="555">
      <c r="C555" s="15"/>
      <c r="D555" s="12"/>
      <c r="E555" s="12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</row>
    <row r="556">
      <c r="C556" s="15"/>
      <c r="D556" s="12"/>
      <c r="E556" s="12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</row>
    <row r="557">
      <c r="C557" s="15"/>
      <c r="D557" s="12"/>
      <c r="E557" s="12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</row>
    <row r="558">
      <c r="C558" s="15"/>
      <c r="D558" s="12"/>
      <c r="E558" s="12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</row>
    <row r="559">
      <c r="C559" s="15"/>
      <c r="D559" s="12"/>
      <c r="E559" s="12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</row>
    <row r="560">
      <c r="C560" s="15"/>
      <c r="D560" s="12"/>
      <c r="E560" s="12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</row>
    <row r="561">
      <c r="C561" s="15"/>
      <c r="D561" s="12"/>
      <c r="E561" s="12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</row>
    <row r="562">
      <c r="C562" s="15"/>
      <c r="D562" s="12"/>
      <c r="E562" s="12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</row>
    <row r="563">
      <c r="C563" s="15"/>
      <c r="D563" s="12"/>
      <c r="E563" s="12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</row>
    <row r="564">
      <c r="C564" s="15"/>
      <c r="D564" s="12"/>
      <c r="E564" s="12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</row>
    <row r="565">
      <c r="C565" s="15"/>
      <c r="D565" s="12"/>
      <c r="E565" s="12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</row>
    <row r="566">
      <c r="C566" s="15"/>
      <c r="D566" s="12"/>
      <c r="E566" s="12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</row>
    <row r="567">
      <c r="C567" s="15"/>
      <c r="D567" s="12"/>
      <c r="E567" s="12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</row>
    <row r="568">
      <c r="C568" s="15"/>
      <c r="D568" s="12"/>
      <c r="E568" s="12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</row>
    <row r="569">
      <c r="C569" s="15"/>
      <c r="D569" s="12"/>
      <c r="E569" s="12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</row>
    <row r="570">
      <c r="C570" s="15"/>
      <c r="D570" s="12"/>
      <c r="E570" s="12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</row>
    <row r="571">
      <c r="C571" s="15"/>
      <c r="D571" s="12"/>
      <c r="E571" s="12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</row>
    <row r="572">
      <c r="C572" s="15"/>
      <c r="D572" s="12"/>
      <c r="E572" s="12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</row>
    <row r="573">
      <c r="C573" s="15"/>
      <c r="D573" s="12"/>
      <c r="E573" s="12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</row>
    <row r="574">
      <c r="C574" s="15"/>
      <c r="D574" s="12"/>
      <c r="E574" s="12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</row>
    <row r="575">
      <c r="C575" s="15"/>
      <c r="D575" s="12"/>
      <c r="E575" s="12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</row>
    <row r="576">
      <c r="C576" s="15"/>
      <c r="D576" s="12"/>
      <c r="E576" s="12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</row>
    <row r="577">
      <c r="C577" s="15"/>
      <c r="D577" s="12"/>
      <c r="E577" s="12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</row>
    <row r="578">
      <c r="C578" s="15"/>
      <c r="D578" s="12"/>
      <c r="E578" s="12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</row>
    <row r="579">
      <c r="C579" s="15"/>
      <c r="D579" s="12"/>
      <c r="E579" s="12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</row>
    <row r="580">
      <c r="C580" s="15"/>
      <c r="D580" s="12"/>
      <c r="E580" s="12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</row>
    <row r="581">
      <c r="C581" s="15"/>
      <c r="D581" s="12"/>
      <c r="E581" s="12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</row>
    <row r="582">
      <c r="C582" s="15"/>
      <c r="D582" s="12"/>
      <c r="E582" s="12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</row>
    <row r="583">
      <c r="C583" s="15"/>
      <c r="D583" s="12"/>
      <c r="E583" s="12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</row>
    <row r="584">
      <c r="C584" s="15"/>
      <c r="D584" s="12"/>
      <c r="E584" s="12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</row>
    <row r="585">
      <c r="C585" s="15"/>
      <c r="D585" s="12"/>
      <c r="E585" s="12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</row>
    <row r="586">
      <c r="C586" s="15"/>
      <c r="D586" s="12"/>
      <c r="E586" s="12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</row>
    <row r="587">
      <c r="C587" s="15"/>
      <c r="D587" s="12"/>
      <c r="E587" s="12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</row>
    <row r="588">
      <c r="C588" s="15"/>
      <c r="D588" s="12"/>
      <c r="E588" s="12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</row>
    <row r="589">
      <c r="C589" s="15"/>
      <c r="D589" s="12"/>
      <c r="E589" s="12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</row>
    <row r="590">
      <c r="C590" s="15"/>
      <c r="D590" s="12"/>
      <c r="E590" s="12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</row>
    <row r="591">
      <c r="C591" s="15"/>
      <c r="D591" s="12"/>
      <c r="E591" s="12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</row>
    <row r="592">
      <c r="C592" s="15"/>
      <c r="D592" s="12"/>
      <c r="E592" s="12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</row>
    <row r="593">
      <c r="C593" s="15"/>
      <c r="D593" s="12"/>
      <c r="E593" s="12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</row>
    <row r="594">
      <c r="C594" s="15"/>
      <c r="D594" s="12"/>
      <c r="E594" s="12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</row>
    <row r="595">
      <c r="C595" s="15"/>
      <c r="D595" s="12"/>
      <c r="E595" s="12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</row>
    <row r="596">
      <c r="C596" s="15"/>
      <c r="D596" s="12"/>
      <c r="E596" s="12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</row>
    <row r="597">
      <c r="C597" s="15"/>
      <c r="D597" s="12"/>
      <c r="E597" s="12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</row>
    <row r="598">
      <c r="C598" s="15"/>
      <c r="D598" s="12"/>
      <c r="E598" s="12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</row>
    <row r="599">
      <c r="C599" s="15"/>
      <c r="D599" s="12"/>
      <c r="E599" s="12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</row>
    <row r="600">
      <c r="C600" s="15"/>
      <c r="D600" s="12"/>
      <c r="E600" s="12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</row>
    <row r="601">
      <c r="C601" s="15"/>
      <c r="D601" s="12"/>
      <c r="E601" s="12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</row>
    <row r="602">
      <c r="C602" s="15"/>
      <c r="D602" s="12"/>
      <c r="E602" s="12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</row>
    <row r="603">
      <c r="C603" s="15"/>
      <c r="D603" s="12"/>
      <c r="E603" s="12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</row>
    <row r="604">
      <c r="C604" s="15"/>
      <c r="D604" s="12"/>
      <c r="E604" s="12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</row>
    <row r="605">
      <c r="C605" s="15"/>
      <c r="D605" s="12"/>
      <c r="E605" s="12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</row>
    <row r="606">
      <c r="C606" s="15"/>
      <c r="D606" s="12"/>
      <c r="E606" s="12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</row>
    <row r="607">
      <c r="C607" s="15"/>
      <c r="D607" s="12"/>
      <c r="E607" s="12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</row>
    <row r="608">
      <c r="C608" s="15"/>
      <c r="D608" s="12"/>
      <c r="E608" s="12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</row>
    <row r="609">
      <c r="C609" s="15"/>
      <c r="D609" s="12"/>
      <c r="E609" s="12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</row>
    <row r="610">
      <c r="C610" s="15"/>
      <c r="D610" s="12"/>
      <c r="E610" s="12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</row>
    <row r="611">
      <c r="C611" s="15"/>
      <c r="D611" s="12"/>
      <c r="E611" s="12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</row>
    <row r="612">
      <c r="C612" s="15"/>
      <c r="D612" s="12"/>
      <c r="E612" s="12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</row>
    <row r="613">
      <c r="C613" s="15"/>
      <c r="D613" s="12"/>
      <c r="E613" s="12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</row>
    <row r="614">
      <c r="C614" s="15"/>
      <c r="D614" s="12"/>
      <c r="E614" s="12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</row>
    <row r="615">
      <c r="C615" s="15"/>
      <c r="D615" s="12"/>
      <c r="E615" s="12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</row>
    <row r="616">
      <c r="C616" s="15"/>
      <c r="D616" s="12"/>
      <c r="E616" s="12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</row>
    <row r="617">
      <c r="C617" s="15"/>
      <c r="D617" s="12"/>
      <c r="E617" s="12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</row>
    <row r="618">
      <c r="C618" s="15"/>
      <c r="D618" s="12"/>
      <c r="E618" s="12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</row>
    <row r="619">
      <c r="C619" s="15"/>
      <c r="D619" s="12"/>
      <c r="E619" s="12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</row>
    <row r="620">
      <c r="C620" s="15"/>
      <c r="D620" s="12"/>
      <c r="E620" s="12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</row>
    <row r="621">
      <c r="C621" s="15"/>
      <c r="D621" s="12"/>
      <c r="E621" s="12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</row>
    <row r="622">
      <c r="C622" s="15"/>
      <c r="D622" s="12"/>
      <c r="E622" s="12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</row>
    <row r="623">
      <c r="C623" s="15"/>
      <c r="D623" s="12"/>
      <c r="E623" s="12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</row>
    <row r="624">
      <c r="C624" s="15"/>
      <c r="D624" s="12"/>
      <c r="E624" s="12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</row>
    <row r="625">
      <c r="C625" s="15"/>
      <c r="D625" s="12"/>
      <c r="E625" s="12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</row>
    <row r="626">
      <c r="C626" s="15"/>
      <c r="D626" s="12"/>
      <c r="E626" s="12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</row>
    <row r="627">
      <c r="C627" s="15"/>
      <c r="D627" s="12"/>
      <c r="E627" s="12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</row>
    <row r="628">
      <c r="C628" s="15"/>
      <c r="D628" s="12"/>
      <c r="E628" s="12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</row>
    <row r="629">
      <c r="C629" s="15"/>
      <c r="D629" s="12"/>
      <c r="E629" s="12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</row>
    <row r="630">
      <c r="C630" s="15"/>
      <c r="D630" s="12"/>
      <c r="E630" s="12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</row>
    <row r="631">
      <c r="C631" s="15"/>
      <c r="D631" s="12"/>
      <c r="E631" s="12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</row>
    <row r="632">
      <c r="C632" s="15"/>
      <c r="D632" s="12"/>
      <c r="E632" s="12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</row>
    <row r="633">
      <c r="C633" s="15"/>
      <c r="D633" s="12"/>
      <c r="E633" s="12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</row>
    <row r="634">
      <c r="C634" s="15"/>
      <c r="D634" s="12"/>
      <c r="E634" s="12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</row>
    <row r="635">
      <c r="C635" s="15"/>
      <c r="D635" s="12"/>
      <c r="E635" s="12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</row>
    <row r="636">
      <c r="C636" s="15"/>
      <c r="D636" s="12"/>
      <c r="E636" s="12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</row>
    <row r="637">
      <c r="C637" s="15"/>
      <c r="D637" s="12"/>
      <c r="E637" s="12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</row>
    <row r="638">
      <c r="C638" s="15"/>
      <c r="D638" s="12"/>
      <c r="E638" s="12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</row>
    <row r="639">
      <c r="C639" s="15"/>
      <c r="D639" s="12"/>
      <c r="E639" s="12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</row>
    <row r="640">
      <c r="C640" s="15"/>
      <c r="D640" s="12"/>
      <c r="E640" s="12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</row>
    <row r="641">
      <c r="C641" s="15"/>
      <c r="D641" s="12"/>
      <c r="E641" s="12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</row>
    <row r="642">
      <c r="C642" s="15"/>
      <c r="D642" s="12"/>
      <c r="E642" s="12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</row>
    <row r="643">
      <c r="C643" s="15"/>
      <c r="D643" s="12"/>
      <c r="E643" s="12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</row>
    <row r="644">
      <c r="C644" s="15"/>
      <c r="D644" s="12"/>
      <c r="E644" s="12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</row>
    <row r="645">
      <c r="C645" s="15"/>
      <c r="D645" s="12"/>
      <c r="E645" s="12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</row>
    <row r="646">
      <c r="C646" s="15"/>
      <c r="D646" s="12"/>
      <c r="E646" s="12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</row>
    <row r="647">
      <c r="C647" s="15"/>
      <c r="D647" s="12"/>
      <c r="E647" s="12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</row>
    <row r="648">
      <c r="C648" s="15"/>
      <c r="D648" s="12"/>
      <c r="E648" s="12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</row>
    <row r="649">
      <c r="C649" s="15"/>
      <c r="D649" s="12"/>
      <c r="E649" s="12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</row>
    <row r="650">
      <c r="C650" s="15"/>
      <c r="D650" s="12"/>
      <c r="E650" s="12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</row>
    <row r="651">
      <c r="C651" s="15"/>
      <c r="D651" s="12"/>
      <c r="E651" s="12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</row>
    <row r="652">
      <c r="C652" s="15"/>
      <c r="D652" s="12"/>
      <c r="E652" s="12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</row>
    <row r="653">
      <c r="C653" s="15"/>
      <c r="D653" s="12"/>
      <c r="E653" s="12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</row>
    <row r="654">
      <c r="C654" s="15"/>
      <c r="D654" s="12"/>
      <c r="E654" s="12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</row>
    <row r="655">
      <c r="C655" s="15"/>
      <c r="D655" s="12"/>
      <c r="E655" s="12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</row>
    <row r="656">
      <c r="C656" s="15"/>
      <c r="D656" s="12"/>
      <c r="E656" s="12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</row>
    <row r="657">
      <c r="C657" s="15"/>
      <c r="D657" s="12"/>
      <c r="E657" s="12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</row>
    <row r="658">
      <c r="C658" s="15"/>
      <c r="D658" s="12"/>
      <c r="E658" s="12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</row>
    <row r="659">
      <c r="C659" s="15"/>
      <c r="D659" s="12"/>
      <c r="E659" s="12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</row>
    <row r="660">
      <c r="C660" s="15"/>
      <c r="D660" s="12"/>
      <c r="E660" s="12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</row>
    <row r="661">
      <c r="C661" s="15"/>
      <c r="D661" s="12"/>
      <c r="E661" s="12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</row>
    <row r="662">
      <c r="C662" s="15"/>
      <c r="D662" s="12"/>
      <c r="E662" s="12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</row>
    <row r="663">
      <c r="C663" s="15"/>
      <c r="D663" s="12"/>
      <c r="E663" s="12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</row>
    <row r="664">
      <c r="C664" s="15"/>
      <c r="D664" s="12"/>
      <c r="E664" s="12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</row>
    <row r="665">
      <c r="C665" s="15"/>
      <c r="D665" s="12"/>
      <c r="E665" s="12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</row>
    <row r="666">
      <c r="C666" s="15"/>
      <c r="D666" s="12"/>
      <c r="E666" s="12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</row>
    <row r="667">
      <c r="C667" s="15"/>
      <c r="D667" s="12"/>
      <c r="E667" s="12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</row>
    <row r="668">
      <c r="C668" s="15"/>
      <c r="D668" s="12"/>
      <c r="E668" s="12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</row>
    <row r="669">
      <c r="C669" s="15"/>
      <c r="D669" s="12"/>
      <c r="E669" s="12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</row>
    <row r="670">
      <c r="C670" s="15"/>
      <c r="D670" s="12"/>
      <c r="E670" s="12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</row>
    <row r="671">
      <c r="C671" s="15"/>
      <c r="D671" s="12"/>
      <c r="E671" s="12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</row>
    <row r="672">
      <c r="C672" s="15"/>
      <c r="D672" s="12"/>
      <c r="E672" s="12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</row>
    <row r="673">
      <c r="C673" s="15"/>
      <c r="D673" s="12"/>
      <c r="E673" s="12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</row>
    <row r="674">
      <c r="C674" s="15"/>
      <c r="D674" s="12"/>
      <c r="E674" s="12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</row>
    <row r="675">
      <c r="C675" s="15"/>
      <c r="D675" s="12"/>
      <c r="E675" s="12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</row>
    <row r="676">
      <c r="C676" s="15"/>
      <c r="D676" s="12"/>
      <c r="E676" s="12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</row>
    <row r="677">
      <c r="C677" s="15"/>
      <c r="D677" s="12"/>
      <c r="E677" s="12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</row>
    <row r="678">
      <c r="C678" s="15"/>
      <c r="D678" s="12"/>
      <c r="E678" s="12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</row>
    <row r="679">
      <c r="C679" s="15"/>
      <c r="D679" s="12"/>
      <c r="E679" s="12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</row>
    <row r="680">
      <c r="C680" s="15"/>
      <c r="D680" s="12"/>
      <c r="E680" s="12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</row>
    <row r="681">
      <c r="C681" s="15"/>
      <c r="D681" s="12"/>
      <c r="E681" s="12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</row>
    <row r="682">
      <c r="C682" s="15"/>
      <c r="D682" s="12"/>
      <c r="E682" s="12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</row>
    <row r="683">
      <c r="C683" s="15"/>
      <c r="D683" s="12"/>
      <c r="E683" s="12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</row>
    <row r="684">
      <c r="C684" s="15"/>
      <c r="D684" s="12"/>
      <c r="E684" s="12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</row>
    <row r="685">
      <c r="C685" s="15"/>
      <c r="D685" s="12"/>
      <c r="E685" s="12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</row>
    <row r="686">
      <c r="C686" s="15"/>
      <c r="D686" s="12"/>
      <c r="E686" s="12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</row>
    <row r="687">
      <c r="C687" s="15"/>
      <c r="D687" s="12"/>
      <c r="E687" s="12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</row>
    <row r="688">
      <c r="C688" s="15"/>
      <c r="D688" s="12"/>
      <c r="E688" s="12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</row>
    <row r="689">
      <c r="C689" s="15"/>
      <c r="D689" s="12"/>
      <c r="E689" s="12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</row>
    <row r="690">
      <c r="C690" s="15"/>
      <c r="D690" s="12"/>
      <c r="E690" s="12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</row>
    <row r="691">
      <c r="C691" s="15"/>
      <c r="D691" s="12"/>
      <c r="E691" s="12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</row>
    <row r="692">
      <c r="C692" s="15"/>
      <c r="D692" s="12"/>
      <c r="E692" s="12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</row>
    <row r="693">
      <c r="C693" s="15"/>
      <c r="D693" s="12"/>
      <c r="E693" s="12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</row>
    <row r="694">
      <c r="C694" s="15"/>
      <c r="D694" s="12"/>
      <c r="E694" s="12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</row>
    <row r="695">
      <c r="C695" s="15"/>
      <c r="D695" s="12"/>
      <c r="E695" s="12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</row>
    <row r="696">
      <c r="C696" s="15"/>
      <c r="D696" s="12"/>
      <c r="E696" s="12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</row>
    <row r="697">
      <c r="C697" s="15"/>
      <c r="D697" s="12"/>
      <c r="E697" s="12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</row>
    <row r="698">
      <c r="C698" s="15"/>
      <c r="D698" s="12"/>
      <c r="E698" s="12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</row>
    <row r="699">
      <c r="C699" s="15"/>
      <c r="D699" s="12"/>
      <c r="E699" s="12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</row>
    <row r="700">
      <c r="C700" s="15"/>
      <c r="D700" s="12"/>
      <c r="E700" s="12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</row>
    <row r="701">
      <c r="C701" s="15"/>
      <c r="D701" s="12"/>
      <c r="E701" s="12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</row>
    <row r="702">
      <c r="C702" s="15"/>
      <c r="D702" s="12"/>
      <c r="E702" s="12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</row>
    <row r="703">
      <c r="C703" s="15"/>
      <c r="D703" s="12"/>
      <c r="E703" s="12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</row>
    <row r="704">
      <c r="C704" s="15"/>
      <c r="D704" s="12"/>
      <c r="E704" s="12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</row>
    <row r="705">
      <c r="C705" s="15"/>
      <c r="D705" s="12"/>
      <c r="E705" s="12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</row>
    <row r="706">
      <c r="C706" s="15"/>
      <c r="D706" s="12"/>
      <c r="E706" s="12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</row>
    <row r="707">
      <c r="C707" s="15"/>
      <c r="D707" s="12"/>
      <c r="E707" s="12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</row>
    <row r="708">
      <c r="C708" s="15"/>
      <c r="D708" s="12"/>
      <c r="E708" s="12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</row>
    <row r="709">
      <c r="C709" s="15"/>
      <c r="D709" s="12"/>
      <c r="E709" s="12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</row>
    <row r="710">
      <c r="C710" s="15"/>
      <c r="D710" s="12"/>
      <c r="E710" s="12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</row>
    <row r="711">
      <c r="C711" s="15"/>
      <c r="D711" s="12"/>
      <c r="E711" s="12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</row>
    <row r="712">
      <c r="C712" s="15"/>
      <c r="D712" s="12"/>
      <c r="E712" s="12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</row>
    <row r="713">
      <c r="C713" s="15"/>
      <c r="D713" s="12"/>
      <c r="E713" s="12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</row>
    <row r="714">
      <c r="C714" s="15"/>
      <c r="D714" s="12"/>
      <c r="E714" s="12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</row>
    <row r="715">
      <c r="C715" s="15"/>
      <c r="D715" s="12"/>
      <c r="E715" s="12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</row>
    <row r="716">
      <c r="C716" s="15"/>
      <c r="D716" s="12"/>
      <c r="E716" s="12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</row>
    <row r="717">
      <c r="C717" s="15"/>
      <c r="D717" s="12"/>
      <c r="E717" s="12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</row>
    <row r="718">
      <c r="C718" s="15"/>
      <c r="D718" s="12"/>
      <c r="E718" s="12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</row>
    <row r="719">
      <c r="C719" s="15"/>
      <c r="D719" s="12"/>
      <c r="E719" s="12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</row>
    <row r="720">
      <c r="C720" s="15"/>
      <c r="D720" s="12"/>
      <c r="E720" s="12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</row>
    <row r="721">
      <c r="C721" s="15"/>
      <c r="D721" s="12"/>
      <c r="E721" s="12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</row>
    <row r="722">
      <c r="C722" s="15"/>
      <c r="D722" s="12"/>
      <c r="E722" s="12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</row>
    <row r="723">
      <c r="C723" s="15"/>
      <c r="D723" s="12"/>
      <c r="E723" s="12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</row>
    <row r="724">
      <c r="C724" s="15"/>
      <c r="D724" s="12"/>
      <c r="E724" s="12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</row>
    <row r="725">
      <c r="C725" s="15"/>
      <c r="D725" s="12"/>
      <c r="E725" s="12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</row>
    <row r="726">
      <c r="C726" s="15"/>
      <c r="D726" s="12"/>
      <c r="E726" s="12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</row>
    <row r="727">
      <c r="C727" s="15"/>
      <c r="D727" s="12"/>
      <c r="E727" s="12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</row>
    <row r="728">
      <c r="C728" s="15"/>
      <c r="D728" s="12"/>
      <c r="E728" s="12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</row>
    <row r="729">
      <c r="C729" s="15"/>
      <c r="D729" s="12"/>
      <c r="E729" s="12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</row>
    <row r="730">
      <c r="C730" s="15"/>
      <c r="D730" s="12"/>
      <c r="E730" s="12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</row>
    <row r="731">
      <c r="C731" s="15"/>
      <c r="D731" s="12"/>
      <c r="E731" s="12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</row>
    <row r="732">
      <c r="C732" s="15"/>
      <c r="D732" s="12"/>
      <c r="E732" s="12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</row>
    <row r="733">
      <c r="C733" s="15"/>
      <c r="D733" s="12"/>
      <c r="E733" s="12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</row>
    <row r="734">
      <c r="C734" s="15"/>
      <c r="D734" s="12"/>
      <c r="E734" s="12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</row>
    <row r="735">
      <c r="C735" s="15"/>
      <c r="D735" s="12"/>
      <c r="E735" s="12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</row>
    <row r="736">
      <c r="C736" s="15"/>
      <c r="D736" s="12"/>
      <c r="E736" s="12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</row>
    <row r="737">
      <c r="C737" s="15"/>
      <c r="D737" s="12"/>
      <c r="E737" s="12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</row>
    <row r="738">
      <c r="C738" s="15"/>
      <c r="D738" s="12"/>
      <c r="E738" s="12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</row>
    <row r="739">
      <c r="C739" s="15"/>
      <c r="D739" s="12"/>
      <c r="E739" s="12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</row>
    <row r="740">
      <c r="C740" s="15"/>
      <c r="D740" s="12"/>
      <c r="E740" s="12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</row>
    <row r="741">
      <c r="C741" s="15"/>
      <c r="D741" s="12"/>
      <c r="E741" s="12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</row>
    <row r="742">
      <c r="C742" s="15"/>
      <c r="D742" s="12"/>
      <c r="E742" s="12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</row>
    <row r="743">
      <c r="C743" s="15"/>
      <c r="D743" s="12"/>
      <c r="E743" s="12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</row>
    <row r="744">
      <c r="C744" s="15"/>
      <c r="D744" s="12"/>
      <c r="E744" s="12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</row>
    <row r="745">
      <c r="C745" s="15"/>
      <c r="D745" s="12"/>
      <c r="E745" s="12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</row>
    <row r="746">
      <c r="C746" s="15"/>
      <c r="D746" s="12"/>
      <c r="E746" s="12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</row>
    <row r="747">
      <c r="C747" s="15"/>
      <c r="D747" s="12"/>
      <c r="E747" s="12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</row>
    <row r="748">
      <c r="C748" s="15"/>
      <c r="D748" s="12"/>
      <c r="E748" s="12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</row>
    <row r="749">
      <c r="C749" s="15"/>
      <c r="D749" s="12"/>
      <c r="E749" s="12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</row>
    <row r="750">
      <c r="C750" s="15"/>
      <c r="D750" s="12"/>
      <c r="E750" s="12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</row>
    <row r="751">
      <c r="C751" s="15"/>
      <c r="D751" s="12"/>
      <c r="E751" s="12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</row>
    <row r="752">
      <c r="C752" s="15"/>
      <c r="D752" s="12"/>
      <c r="E752" s="12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</row>
    <row r="753">
      <c r="C753" s="15"/>
      <c r="D753" s="12"/>
      <c r="E753" s="12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</row>
    <row r="754">
      <c r="C754" s="15"/>
      <c r="D754" s="12"/>
      <c r="E754" s="12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</row>
    <row r="755">
      <c r="C755" s="15"/>
      <c r="D755" s="12"/>
      <c r="E755" s="12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</row>
    <row r="756">
      <c r="C756" s="15"/>
      <c r="D756" s="12"/>
      <c r="E756" s="12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</row>
    <row r="757">
      <c r="C757" s="15"/>
      <c r="D757" s="12"/>
      <c r="E757" s="12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</row>
    <row r="758">
      <c r="C758" s="15"/>
      <c r="D758" s="12"/>
      <c r="E758" s="12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</row>
    <row r="759">
      <c r="C759" s="15"/>
      <c r="D759" s="12"/>
      <c r="E759" s="12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</row>
    <row r="760">
      <c r="C760" s="15"/>
      <c r="D760" s="12"/>
      <c r="E760" s="12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</row>
    <row r="761">
      <c r="C761" s="15"/>
      <c r="D761" s="12"/>
      <c r="E761" s="12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</row>
    <row r="762">
      <c r="C762" s="15"/>
      <c r="D762" s="12"/>
      <c r="E762" s="12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</row>
    <row r="763">
      <c r="C763" s="15"/>
      <c r="D763" s="12"/>
      <c r="E763" s="12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</row>
    <row r="764">
      <c r="C764" s="15"/>
      <c r="D764" s="12"/>
      <c r="E764" s="12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</row>
    <row r="765">
      <c r="C765" s="15"/>
      <c r="D765" s="12"/>
      <c r="E765" s="12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</row>
    <row r="766">
      <c r="C766" s="15"/>
      <c r="D766" s="12"/>
      <c r="E766" s="12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</row>
    <row r="767">
      <c r="C767" s="15"/>
      <c r="D767" s="12"/>
      <c r="E767" s="12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</row>
    <row r="768">
      <c r="C768" s="15"/>
      <c r="D768" s="12"/>
      <c r="E768" s="12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</row>
    <row r="769">
      <c r="C769" s="15"/>
      <c r="D769" s="12"/>
      <c r="E769" s="12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</row>
    <row r="770">
      <c r="C770" s="15"/>
      <c r="D770" s="12"/>
      <c r="E770" s="12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</row>
    <row r="771">
      <c r="C771" s="15"/>
      <c r="D771" s="12"/>
      <c r="E771" s="12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</row>
    <row r="772">
      <c r="C772" s="15"/>
      <c r="D772" s="12"/>
      <c r="E772" s="12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</row>
    <row r="773">
      <c r="C773" s="15"/>
      <c r="D773" s="12"/>
      <c r="E773" s="12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</row>
    <row r="774">
      <c r="C774" s="15"/>
      <c r="D774" s="12"/>
      <c r="E774" s="12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</row>
    <row r="775">
      <c r="C775" s="15"/>
      <c r="D775" s="12"/>
      <c r="E775" s="12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</row>
    <row r="776">
      <c r="C776" s="15"/>
      <c r="D776" s="12"/>
      <c r="E776" s="12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</row>
    <row r="777">
      <c r="C777" s="15"/>
      <c r="D777" s="12"/>
      <c r="E777" s="12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</row>
    <row r="778">
      <c r="C778" s="15"/>
      <c r="D778" s="12"/>
      <c r="E778" s="12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</row>
    <row r="779">
      <c r="C779" s="15"/>
      <c r="D779" s="12"/>
      <c r="E779" s="12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</row>
    <row r="780">
      <c r="C780" s="15"/>
      <c r="D780" s="12"/>
      <c r="E780" s="12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</row>
    <row r="781">
      <c r="C781" s="15"/>
      <c r="D781" s="12"/>
      <c r="E781" s="12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</row>
    <row r="782">
      <c r="C782" s="15"/>
      <c r="D782" s="12"/>
      <c r="E782" s="12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</row>
    <row r="783">
      <c r="C783" s="15"/>
      <c r="D783" s="12"/>
      <c r="E783" s="12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</row>
    <row r="784">
      <c r="C784" s="15"/>
      <c r="D784" s="12"/>
      <c r="E784" s="12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</row>
    <row r="785">
      <c r="C785" s="15"/>
      <c r="D785" s="12"/>
      <c r="E785" s="12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</row>
    <row r="786">
      <c r="C786" s="15"/>
      <c r="D786" s="12"/>
      <c r="E786" s="12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</row>
    <row r="787">
      <c r="C787" s="15"/>
      <c r="D787" s="12"/>
      <c r="E787" s="12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</row>
    <row r="788">
      <c r="C788" s="15"/>
      <c r="D788" s="12"/>
      <c r="E788" s="12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</row>
    <row r="789">
      <c r="C789" s="15"/>
      <c r="D789" s="12"/>
      <c r="E789" s="12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</row>
    <row r="790">
      <c r="C790" s="15"/>
      <c r="D790" s="12"/>
      <c r="E790" s="12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</row>
    <row r="791">
      <c r="C791" s="15"/>
      <c r="D791" s="12"/>
      <c r="E791" s="12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</row>
    <row r="792">
      <c r="C792" s="15"/>
      <c r="D792" s="12"/>
      <c r="E792" s="12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</row>
    <row r="793">
      <c r="C793" s="15"/>
      <c r="D793" s="12"/>
      <c r="E793" s="12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</row>
    <row r="794">
      <c r="C794" s="15"/>
      <c r="D794" s="12"/>
      <c r="E794" s="12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</row>
    <row r="795">
      <c r="C795" s="15"/>
      <c r="D795" s="12"/>
      <c r="E795" s="12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</row>
    <row r="796">
      <c r="C796" s="15"/>
      <c r="D796" s="12"/>
      <c r="E796" s="12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</row>
    <row r="797">
      <c r="C797" s="15"/>
      <c r="D797" s="12"/>
      <c r="E797" s="12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</row>
    <row r="798">
      <c r="C798" s="15"/>
      <c r="D798" s="12"/>
      <c r="E798" s="12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</row>
    <row r="799">
      <c r="C799" s="15"/>
      <c r="D799" s="12"/>
      <c r="E799" s="12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</row>
    <row r="800">
      <c r="C800" s="15"/>
      <c r="D800" s="12"/>
      <c r="E800" s="12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</row>
    <row r="801">
      <c r="C801" s="15"/>
      <c r="D801" s="12"/>
      <c r="E801" s="12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</row>
    <row r="802">
      <c r="C802" s="15"/>
      <c r="D802" s="12"/>
      <c r="E802" s="12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</row>
    <row r="803">
      <c r="C803" s="15"/>
      <c r="D803" s="12"/>
      <c r="E803" s="12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</row>
    <row r="804">
      <c r="C804" s="15"/>
      <c r="D804" s="12"/>
      <c r="E804" s="12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</row>
    <row r="805">
      <c r="C805" s="15"/>
      <c r="D805" s="12"/>
      <c r="E805" s="12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</row>
    <row r="806">
      <c r="C806" s="15"/>
      <c r="D806" s="12"/>
      <c r="E806" s="12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</row>
    <row r="807">
      <c r="C807" s="15"/>
      <c r="D807" s="12"/>
      <c r="E807" s="12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</row>
    <row r="808">
      <c r="C808" s="15"/>
      <c r="D808" s="12"/>
      <c r="E808" s="12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</row>
    <row r="809">
      <c r="C809" s="15"/>
      <c r="D809" s="12"/>
      <c r="E809" s="12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</row>
    <row r="810">
      <c r="C810" s="15"/>
      <c r="D810" s="12"/>
      <c r="E810" s="12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</row>
    <row r="811">
      <c r="C811" s="15"/>
      <c r="D811" s="12"/>
      <c r="E811" s="12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</row>
    <row r="812">
      <c r="C812" s="15"/>
      <c r="D812" s="12"/>
      <c r="E812" s="12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</row>
    <row r="813">
      <c r="C813" s="15"/>
      <c r="D813" s="12"/>
      <c r="E813" s="12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</row>
    <row r="814">
      <c r="C814" s="15"/>
      <c r="D814" s="12"/>
      <c r="E814" s="12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</row>
    <row r="815">
      <c r="C815" s="15"/>
      <c r="D815" s="12"/>
      <c r="E815" s="12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</row>
    <row r="816">
      <c r="C816" s="15"/>
      <c r="D816" s="12"/>
      <c r="E816" s="12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</row>
    <row r="817">
      <c r="C817" s="15"/>
      <c r="D817" s="12"/>
      <c r="E817" s="12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</row>
    <row r="818">
      <c r="C818" s="15"/>
      <c r="D818" s="12"/>
      <c r="E818" s="12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</row>
    <row r="819">
      <c r="C819" s="15"/>
      <c r="D819" s="12"/>
      <c r="E819" s="12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</row>
    <row r="820">
      <c r="C820" s="15"/>
      <c r="D820" s="12"/>
      <c r="E820" s="12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</row>
    <row r="821">
      <c r="C821" s="15"/>
      <c r="D821" s="12"/>
      <c r="E821" s="12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</row>
    <row r="822">
      <c r="C822" s="15"/>
      <c r="D822" s="12"/>
      <c r="E822" s="12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</row>
    <row r="823">
      <c r="C823" s="15"/>
      <c r="D823" s="12"/>
      <c r="E823" s="12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</row>
    <row r="824">
      <c r="C824" s="15"/>
      <c r="D824" s="12"/>
      <c r="E824" s="12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</row>
    <row r="825">
      <c r="C825" s="15"/>
      <c r="D825" s="12"/>
      <c r="E825" s="12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</row>
    <row r="826">
      <c r="C826" s="15"/>
      <c r="D826" s="12"/>
      <c r="E826" s="12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</row>
    <row r="827">
      <c r="C827" s="15"/>
      <c r="D827" s="12"/>
      <c r="E827" s="12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</row>
    <row r="828">
      <c r="C828" s="15"/>
      <c r="D828" s="12"/>
      <c r="E828" s="12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</row>
    <row r="829">
      <c r="C829" s="15"/>
      <c r="D829" s="12"/>
      <c r="E829" s="12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</row>
    <row r="830">
      <c r="C830" s="15"/>
      <c r="D830" s="12"/>
      <c r="E830" s="12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</row>
    <row r="831">
      <c r="C831" s="15"/>
      <c r="D831" s="12"/>
      <c r="E831" s="12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</row>
    <row r="832">
      <c r="C832" s="15"/>
      <c r="D832" s="12"/>
      <c r="E832" s="12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</row>
    <row r="833">
      <c r="C833" s="15"/>
      <c r="D833" s="12"/>
      <c r="E833" s="12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</row>
    <row r="834">
      <c r="C834" s="15"/>
      <c r="D834" s="12"/>
      <c r="E834" s="12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</row>
    <row r="835">
      <c r="C835" s="15"/>
      <c r="D835" s="12"/>
      <c r="E835" s="12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</row>
    <row r="836">
      <c r="C836" s="15"/>
      <c r="D836" s="12"/>
      <c r="E836" s="12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</row>
    <row r="837">
      <c r="C837" s="15"/>
      <c r="D837" s="12"/>
      <c r="E837" s="12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</row>
    <row r="838">
      <c r="C838" s="15"/>
      <c r="D838" s="12"/>
      <c r="E838" s="12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</row>
    <row r="839">
      <c r="C839" s="15"/>
      <c r="D839" s="12"/>
      <c r="E839" s="12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</row>
    <row r="840">
      <c r="C840" s="15"/>
      <c r="D840" s="12"/>
      <c r="E840" s="12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</row>
    <row r="841">
      <c r="C841" s="15"/>
      <c r="D841" s="12"/>
      <c r="E841" s="12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</row>
    <row r="842">
      <c r="C842" s="15"/>
      <c r="D842" s="12"/>
      <c r="E842" s="12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</row>
    <row r="843">
      <c r="C843" s="15"/>
      <c r="D843" s="12"/>
      <c r="E843" s="12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</row>
    <row r="844">
      <c r="C844" s="15"/>
      <c r="D844" s="12"/>
      <c r="E844" s="12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</row>
    <row r="845">
      <c r="C845" s="15"/>
      <c r="D845" s="12"/>
      <c r="E845" s="12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</row>
    <row r="846">
      <c r="C846" s="15"/>
      <c r="D846" s="12"/>
      <c r="E846" s="12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</row>
    <row r="847">
      <c r="C847" s="15"/>
      <c r="D847" s="12"/>
      <c r="E847" s="12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</row>
    <row r="848">
      <c r="C848" s="15"/>
      <c r="D848" s="12"/>
      <c r="E848" s="12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</row>
    <row r="849">
      <c r="C849" s="15"/>
      <c r="D849" s="12"/>
      <c r="E849" s="12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</row>
    <row r="850">
      <c r="C850" s="15"/>
      <c r="D850" s="12"/>
      <c r="E850" s="12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</row>
    <row r="851">
      <c r="C851" s="15"/>
      <c r="D851" s="12"/>
      <c r="E851" s="12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</row>
    <row r="852">
      <c r="C852" s="15"/>
      <c r="D852" s="12"/>
      <c r="E852" s="12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</row>
    <row r="853">
      <c r="C853" s="15"/>
      <c r="D853" s="12"/>
      <c r="E853" s="12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</row>
    <row r="854">
      <c r="C854" s="15"/>
      <c r="D854" s="12"/>
      <c r="E854" s="12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</row>
    <row r="855">
      <c r="C855" s="15"/>
      <c r="D855" s="12"/>
      <c r="E855" s="12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</row>
    <row r="856">
      <c r="C856" s="15"/>
      <c r="D856" s="12"/>
      <c r="E856" s="12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</row>
    <row r="857">
      <c r="C857" s="15"/>
      <c r="D857" s="12"/>
      <c r="E857" s="12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</row>
    <row r="858">
      <c r="C858" s="15"/>
      <c r="D858" s="12"/>
      <c r="E858" s="12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</row>
    <row r="859">
      <c r="C859" s="15"/>
      <c r="D859" s="12"/>
      <c r="E859" s="12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</row>
    <row r="860">
      <c r="C860" s="15"/>
      <c r="D860" s="12"/>
      <c r="E860" s="12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</row>
    <row r="861">
      <c r="C861" s="15"/>
      <c r="D861" s="12"/>
      <c r="E861" s="12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</row>
    <row r="862">
      <c r="C862" s="15"/>
      <c r="D862" s="12"/>
      <c r="E862" s="12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</row>
    <row r="863">
      <c r="C863" s="15"/>
      <c r="D863" s="12"/>
      <c r="E863" s="12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</row>
    <row r="864">
      <c r="C864" s="15"/>
      <c r="D864" s="12"/>
      <c r="E864" s="12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</row>
    <row r="865">
      <c r="C865" s="15"/>
      <c r="D865" s="12"/>
      <c r="E865" s="12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</row>
    <row r="866">
      <c r="C866" s="15"/>
      <c r="D866" s="12"/>
      <c r="E866" s="12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</row>
    <row r="867">
      <c r="C867" s="15"/>
      <c r="D867" s="12"/>
      <c r="E867" s="12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</row>
    <row r="868">
      <c r="C868" s="15"/>
      <c r="D868" s="12"/>
      <c r="E868" s="12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</row>
    <row r="869">
      <c r="C869" s="15"/>
      <c r="D869" s="12"/>
      <c r="E869" s="12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</row>
    <row r="870">
      <c r="C870" s="15"/>
      <c r="D870" s="12"/>
      <c r="E870" s="12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</row>
    <row r="871">
      <c r="C871" s="15"/>
      <c r="D871" s="12"/>
      <c r="E871" s="12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</row>
    <row r="872">
      <c r="C872" s="15"/>
      <c r="D872" s="12"/>
      <c r="E872" s="12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</row>
    <row r="873">
      <c r="C873" s="15"/>
      <c r="D873" s="12"/>
      <c r="E873" s="12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</row>
    <row r="874">
      <c r="C874" s="15"/>
      <c r="D874" s="12"/>
      <c r="E874" s="12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</row>
    <row r="875">
      <c r="C875" s="15"/>
      <c r="D875" s="12"/>
      <c r="E875" s="12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</row>
    <row r="876">
      <c r="C876" s="15"/>
      <c r="D876" s="12"/>
      <c r="E876" s="12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</row>
    <row r="877">
      <c r="C877" s="15"/>
      <c r="D877" s="12"/>
      <c r="E877" s="12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</row>
    <row r="878">
      <c r="C878" s="15"/>
      <c r="D878" s="12"/>
      <c r="E878" s="12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</row>
    <row r="879">
      <c r="C879" s="15"/>
      <c r="D879" s="12"/>
      <c r="E879" s="12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</row>
    <row r="880">
      <c r="C880" s="15"/>
      <c r="D880" s="12"/>
      <c r="E880" s="12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</row>
    <row r="881">
      <c r="C881" s="15"/>
      <c r="D881" s="12"/>
      <c r="E881" s="12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</row>
    <row r="882">
      <c r="C882" s="15"/>
      <c r="D882" s="12"/>
      <c r="E882" s="12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</row>
    <row r="883">
      <c r="C883" s="15"/>
      <c r="D883" s="12"/>
      <c r="E883" s="12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</row>
    <row r="884">
      <c r="C884" s="15"/>
      <c r="D884" s="12"/>
      <c r="E884" s="12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</row>
    <row r="885">
      <c r="C885" s="15"/>
      <c r="D885" s="12"/>
      <c r="E885" s="12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</row>
    <row r="886">
      <c r="C886" s="15"/>
      <c r="D886" s="12"/>
      <c r="E886" s="12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</row>
    <row r="887">
      <c r="C887" s="15"/>
      <c r="D887" s="12"/>
      <c r="E887" s="12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</row>
    <row r="888">
      <c r="C888" s="15"/>
      <c r="D888" s="12"/>
      <c r="E888" s="12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</row>
    <row r="889">
      <c r="C889" s="15"/>
      <c r="D889" s="12"/>
      <c r="E889" s="12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</row>
    <row r="890">
      <c r="C890" s="15"/>
      <c r="D890" s="12"/>
      <c r="E890" s="12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</row>
    <row r="891">
      <c r="C891" s="15"/>
      <c r="D891" s="12"/>
      <c r="E891" s="12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</row>
    <row r="892">
      <c r="C892" s="15"/>
      <c r="D892" s="12"/>
      <c r="E892" s="12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</row>
    <row r="893">
      <c r="C893" s="15"/>
      <c r="D893" s="12"/>
      <c r="E893" s="12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</row>
    <row r="894">
      <c r="C894" s="15"/>
      <c r="D894" s="12"/>
      <c r="E894" s="12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</row>
    <row r="895">
      <c r="C895" s="15"/>
      <c r="D895" s="12"/>
      <c r="E895" s="12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</row>
    <row r="896">
      <c r="C896" s="15"/>
      <c r="D896" s="12"/>
      <c r="E896" s="12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</row>
    <row r="897">
      <c r="C897" s="15"/>
      <c r="D897" s="12"/>
      <c r="E897" s="12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</row>
    <row r="898">
      <c r="C898" s="15"/>
      <c r="D898" s="12"/>
      <c r="E898" s="12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</row>
    <row r="899">
      <c r="C899" s="15"/>
      <c r="D899" s="12"/>
      <c r="E899" s="12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</row>
    <row r="900">
      <c r="C900" s="15"/>
      <c r="D900" s="12"/>
      <c r="E900" s="12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</row>
    <row r="901">
      <c r="C901" s="15"/>
      <c r="D901" s="12"/>
      <c r="E901" s="12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</row>
    <row r="902">
      <c r="C902" s="15"/>
      <c r="D902" s="12"/>
      <c r="E902" s="12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</row>
    <row r="903">
      <c r="C903" s="15"/>
      <c r="D903" s="12"/>
      <c r="E903" s="12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</row>
    <row r="904">
      <c r="C904" s="15"/>
      <c r="D904" s="12"/>
      <c r="E904" s="12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</row>
    <row r="905">
      <c r="C905" s="15"/>
      <c r="D905" s="12"/>
      <c r="E905" s="12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</row>
    <row r="906">
      <c r="C906" s="15"/>
      <c r="D906" s="12"/>
      <c r="E906" s="12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</row>
    <row r="907">
      <c r="C907" s="15"/>
      <c r="D907" s="12"/>
      <c r="E907" s="12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</row>
    <row r="908">
      <c r="C908" s="15"/>
      <c r="D908" s="12"/>
      <c r="E908" s="12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</row>
    <row r="909">
      <c r="C909" s="15"/>
      <c r="D909" s="12"/>
      <c r="E909" s="12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</row>
    <row r="910">
      <c r="C910" s="15"/>
      <c r="D910" s="12"/>
      <c r="E910" s="12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</row>
    <row r="911">
      <c r="C911" s="15"/>
      <c r="D911" s="12"/>
      <c r="E911" s="12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</row>
    <row r="912">
      <c r="C912" s="15"/>
      <c r="D912" s="12"/>
      <c r="E912" s="12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</row>
    <row r="913">
      <c r="C913" s="15"/>
      <c r="D913" s="12"/>
      <c r="E913" s="12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</row>
    <row r="914">
      <c r="C914" s="15"/>
      <c r="D914" s="12"/>
      <c r="E914" s="12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</row>
    <row r="915">
      <c r="C915" s="15"/>
      <c r="D915" s="12"/>
      <c r="E915" s="12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</row>
    <row r="916">
      <c r="C916" s="15"/>
      <c r="D916" s="12"/>
      <c r="E916" s="12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</row>
    <row r="917">
      <c r="C917" s="15"/>
      <c r="D917" s="12"/>
      <c r="E917" s="12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</row>
    <row r="918">
      <c r="C918" s="15"/>
      <c r="D918" s="12"/>
      <c r="E918" s="12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</row>
    <row r="919">
      <c r="C919" s="15"/>
      <c r="D919" s="12"/>
      <c r="E919" s="12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</row>
    <row r="920">
      <c r="C920" s="15"/>
      <c r="D920" s="12"/>
      <c r="E920" s="12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</row>
    <row r="921">
      <c r="C921" s="15"/>
      <c r="D921" s="12"/>
      <c r="E921" s="12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</row>
    <row r="922">
      <c r="C922" s="15"/>
      <c r="D922" s="12"/>
      <c r="E922" s="12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</row>
    <row r="923">
      <c r="C923" s="15"/>
      <c r="D923" s="12"/>
      <c r="E923" s="12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</row>
    <row r="924">
      <c r="C924" s="15"/>
      <c r="D924" s="12"/>
      <c r="E924" s="12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</row>
    <row r="925">
      <c r="C925" s="15"/>
      <c r="D925" s="12"/>
      <c r="E925" s="12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</row>
    <row r="926">
      <c r="C926" s="15"/>
      <c r="D926" s="12"/>
      <c r="E926" s="12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</row>
    <row r="927">
      <c r="C927" s="15"/>
      <c r="D927" s="12"/>
      <c r="E927" s="12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</row>
    <row r="928">
      <c r="C928" s="15"/>
      <c r="D928" s="12"/>
      <c r="E928" s="12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</row>
    <row r="929">
      <c r="C929" s="15"/>
      <c r="D929" s="12"/>
      <c r="E929" s="12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</row>
    <row r="930">
      <c r="C930" s="15"/>
      <c r="D930" s="12"/>
      <c r="E930" s="12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</row>
    <row r="931">
      <c r="C931" s="15"/>
      <c r="D931" s="12"/>
      <c r="E931" s="12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</row>
    <row r="932">
      <c r="C932" s="15"/>
      <c r="D932" s="12"/>
      <c r="E932" s="12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</row>
    <row r="933">
      <c r="C933" s="15"/>
      <c r="D933" s="12"/>
      <c r="E933" s="12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</row>
    <row r="934">
      <c r="C934" s="15"/>
      <c r="D934" s="12"/>
      <c r="E934" s="12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</row>
    <row r="935">
      <c r="C935" s="15"/>
      <c r="D935" s="12"/>
      <c r="E935" s="12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</row>
    <row r="936">
      <c r="C936" s="15"/>
      <c r="D936" s="12"/>
      <c r="E936" s="12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</row>
    <row r="937">
      <c r="C937" s="15"/>
      <c r="D937" s="12"/>
      <c r="E937" s="12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</row>
    <row r="938">
      <c r="C938" s="15"/>
      <c r="D938" s="12"/>
      <c r="E938" s="12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</row>
    <row r="939">
      <c r="C939" s="15"/>
      <c r="D939" s="12"/>
      <c r="E939" s="12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</row>
    <row r="940">
      <c r="C940" s="15"/>
      <c r="D940" s="12"/>
      <c r="E940" s="12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</row>
    <row r="941">
      <c r="C941" s="15"/>
      <c r="D941" s="12"/>
      <c r="E941" s="12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</row>
    <row r="942">
      <c r="C942" s="15"/>
      <c r="D942" s="12"/>
      <c r="E942" s="12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</row>
    <row r="943">
      <c r="C943" s="15"/>
      <c r="D943" s="12"/>
      <c r="E943" s="12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</row>
    <row r="944">
      <c r="C944" s="15"/>
      <c r="D944" s="12"/>
      <c r="E944" s="12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</row>
    <row r="945">
      <c r="C945" s="15"/>
      <c r="D945" s="12"/>
      <c r="E945" s="12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</row>
    <row r="946">
      <c r="C946" s="15"/>
      <c r="D946" s="12"/>
      <c r="E946" s="12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</row>
    <row r="947">
      <c r="C947" s="15"/>
      <c r="D947" s="12"/>
      <c r="E947" s="12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</row>
    <row r="948">
      <c r="C948" s="15"/>
      <c r="D948" s="12"/>
      <c r="E948" s="12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</row>
    <row r="949">
      <c r="C949" s="15"/>
      <c r="D949" s="12"/>
      <c r="E949" s="12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</row>
    <row r="950">
      <c r="C950" s="15"/>
      <c r="D950" s="12"/>
      <c r="E950" s="12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</row>
    <row r="951">
      <c r="C951" s="15"/>
      <c r="D951" s="12"/>
      <c r="E951" s="12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</row>
    <row r="952">
      <c r="C952" s="15"/>
      <c r="D952" s="12"/>
      <c r="E952" s="12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</row>
    <row r="953">
      <c r="C953" s="15"/>
      <c r="D953" s="12"/>
      <c r="E953" s="12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</row>
    <row r="954">
      <c r="C954" s="15"/>
      <c r="D954" s="12"/>
      <c r="E954" s="12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</row>
    <row r="955">
      <c r="C955" s="15"/>
      <c r="D955" s="12"/>
      <c r="E955" s="12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</row>
    <row r="956">
      <c r="C956" s="15"/>
      <c r="D956" s="12"/>
      <c r="E956" s="12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</row>
    <row r="957">
      <c r="C957" s="15"/>
      <c r="D957" s="12"/>
      <c r="E957" s="12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</row>
    <row r="958">
      <c r="C958" s="15"/>
      <c r="D958" s="12"/>
      <c r="E958" s="12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</row>
    <row r="959">
      <c r="C959" s="15"/>
      <c r="D959" s="12"/>
      <c r="E959" s="12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</row>
    <row r="960">
      <c r="C960" s="15"/>
      <c r="D960" s="12"/>
      <c r="E960" s="12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</row>
    <row r="961">
      <c r="C961" s="15"/>
      <c r="D961" s="12"/>
      <c r="E961" s="12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</row>
    <row r="962">
      <c r="C962" s="15"/>
      <c r="D962" s="12"/>
      <c r="E962" s="12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</row>
    <row r="963">
      <c r="C963" s="15"/>
      <c r="D963" s="12"/>
      <c r="E963" s="12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</row>
    <row r="964">
      <c r="C964" s="15"/>
      <c r="D964" s="12"/>
      <c r="E964" s="12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</row>
    <row r="965">
      <c r="C965" s="15"/>
      <c r="D965" s="12"/>
      <c r="E965" s="12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</row>
    <row r="966">
      <c r="C966" s="15"/>
      <c r="D966" s="12"/>
      <c r="E966" s="12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</row>
    <row r="967">
      <c r="C967" s="15"/>
      <c r="D967" s="12"/>
      <c r="E967" s="12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</row>
    <row r="968">
      <c r="C968" s="15"/>
      <c r="D968" s="12"/>
      <c r="E968" s="12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</row>
    <row r="969">
      <c r="C969" s="15"/>
      <c r="D969" s="12"/>
      <c r="E969" s="12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</row>
    <row r="970">
      <c r="C970" s="15"/>
      <c r="D970" s="12"/>
      <c r="E970" s="12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</row>
    <row r="971">
      <c r="C971" s="15"/>
      <c r="D971" s="12"/>
      <c r="E971" s="12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</row>
    <row r="972">
      <c r="C972" s="15"/>
      <c r="D972" s="12"/>
      <c r="E972" s="12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</row>
    <row r="973">
      <c r="C973" s="15"/>
      <c r="D973" s="12"/>
      <c r="E973" s="12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</row>
    <row r="974">
      <c r="C974" s="15"/>
      <c r="D974" s="12"/>
      <c r="E974" s="12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</row>
    <row r="975">
      <c r="C975" s="15"/>
      <c r="D975" s="12"/>
      <c r="E975" s="12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</row>
    <row r="976">
      <c r="C976" s="15"/>
      <c r="D976" s="12"/>
      <c r="E976" s="12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</row>
    <row r="977">
      <c r="C977" s="15"/>
      <c r="D977" s="12"/>
      <c r="E977" s="12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</row>
    <row r="978">
      <c r="C978" s="15"/>
      <c r="D978" s="12"/>
      <c r="E978" s="12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</row>
    <row r="979">
      <c r="C979" s="15"/>
      <c r="D979" s="12"/>
      <c r="E979" s="12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</row>
    <row r="980">
      <c r="C980" s="15"/>
      <c r="D980" s="12"/>
      <c r="E980" s="12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</row>
    <row r="981">
      <c r="C981" s="15"/>
      <c r="D981" s="12"/>
      <c r="E981" s="12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</row>
    <row r="982">
      <c r="C982" s="15"/>
      <c r="D982" s="12"/>
      <c r="E982" s="12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</row>
    <row r="983">
      <c r="C983" s="15"/>
      <c r="D983" s="12"/>
      <c r="E983" s="12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</row>
    <row r="984">
      <c r="C984" s="15"/>
      <c r="D984" s="12"/>
      <c r="E984" s="12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</row>
    <row r="985">
      <c r="C985" s="15"/>
      <c r="D985" s="12"/>
      <c r="E985" s="12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</row>
    <row r="986">
      <c r="C986" s="15"/>
      <c r="D986" s="12"/>
      <c r="E986" s="12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</row>
    <row r="987">
      <c r="C987" s="15"/>
      <c r="D987" s="12"/>
      <c r="E987" s="12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</row>
    <row r="988">
      <c r="C988" s="15"/>
      <c r="D988" s="12"/>
      <c r="E988" s="12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</row>
    <row r="989">
      <c r="C989" s="15"/>
      <c r="D989" s="12"/>
      <c r="E989" s="12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</row>
    <row r="990">
      <c r="C990" s="15"/>
      <c r="D990" s="12"/>
      <c r="E990" s="12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</row>
    <row r="991">
      <c r="C991" s="15"/>
      <c r="D991" s="12"/>
      <c r="E991" s="12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</row>
    <row r="992">
      <c r="C992" s="15"/>
      <c r="D992" s="12"/>
      <c r="E992" s="12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</row>
    <row r="993">
      <c r="C993" s="15"/>
      <c r="D993" s="12"/>
      <c r="E993" s="12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</row>
    <row r="994">
      <c r="C994" s="15"/>
      <c r="D994" s="12"/>
      <c r="E994" s="12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</row>
    <row r="995">
      <c r="C995" s="15"/>
      <c r="D995" s="12"/>
      <c r="E995" s="12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</row>
    <row r="996">
      <c r="C996" s="15"/>
      <c r="D996" s="12"/>
      <c r="E996" s="12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</row>
    <row r="997">
      <c r="C997" s="15"/>
      <c r="D997" s="12"/>
      <c r="E997" s="12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</row>
    <row r="998">
      <c r="C998" s="15"/>
      <c r="D998" s="12"/>
      <c r="E998" s="12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</row>
    <row r="999">
      <c r="C999" s="15"/>
      <c r="D999" s="12"/>
      <c r="E999" s="12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</row>
    <row r="1000">
      <c r="C1000" s="15"/>
      <c r="D1000" s="12"/>
      <c r="E1000" s="12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</row>
    <row r="1001">
      <c r="C1001" s="15"/>
      <c r="D1001" s="12"/>
      <c r="E1001" s="12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</row>
    <row r="1002">
      <c r="C1002" s="15"/>
      <c r="D1002" s="12"/>
      <c r="E1002" s="12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</row>
    <row r="1003">
      <c r="C1003" s="15"/>
      <c r="D1003" s="12"/>
      <c r="E1003" s="12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</row>
    <row r="1004">
      <c r="C1004" s="15"/>
      <c r="D1004" s="12"/>
      <c r="E1004" s="12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</row>
    <row r="1005">
      <c r="C1005" s="15"/>
      <c r="D1005" s="12"/>
      <c r="E1005" s="12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</row>
    <row r="1006">
      <c r="C1006" s="15"/>
      <c r="D1006" s="12"/>
      <c r="E1006" s="12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</row>
    <row r="1007">
      <c r="C1007" s="15"/>
      <c r="D1007" s="12"/>
      <c r="E1007" s="12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</row>
    <row r="1008">
      <c r="C1008" s="15"/>
      <c r="D1008" s="12"/>
      <c r="E1008" s="12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</row>
    <row r="1009">
      <c r="C1009" s="15"/>
      <c r="D1009" s="12"/>
      <c r="E1009" s="12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</row>
    <row r="1010">
      <c r="C1010" s="15"/>
      <c r="D1010" s="12"/>
      <c r="E1010" s="12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</row>
    <row r="1011">
      <c r="C1011" s="15"/>
      <c r="D1011" s="12"/>
      <c r="E1011" s="12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</row>
    <row r="1012">
      <c r="C1012" s="15"/>
      <c r="D1012" s="12"/>
      <c r="E1012" s="12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</row>
    <row r="1013">
      <c r="C1013" s="15"/>
      <c r="D1013" s="12"/>
      <c r="E1013" s="12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</row>
    <row r="1014">
      <c r="C1014" s="15"/>
      <c r="D1014" s="12"/>
      <c r="E1014" s="12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</row>
    <row r="1015">
      <c r="C1015" s="15"/>
      <c r="D1015" s="12"/>
      <c r="E1015" s="12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</row>
    <row r="1016">
      <c r="C1016" s="15"/>
      <c r="D1016" s="12"/>
      <c r="E1016" s="12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</row>
    <row r="1017">
      <c r="C1017" s="15"/>
      <c r="D1017" s="12"/>
      <c r="E1017" s="12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</row>
    <row r="1018">
      <c r="C1018" s="15"/>
      <c r="D1018" s="12"/>
      <c r="E1018" s="12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</row>
    <row r="1019">
      <c r="C1019" s="15"/>
      <c r="D1019" s="12"/>
      <c r="E1019" s="12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</row>
    <row r="1020">
      <c r="C1020" s="15"/>
      <c r="D1020" s="12"/>
      <c r="E1020" s="12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</row>
    <row r="1021">
      <c r="C1021" s="15"/>
      <c r="D1021" s="12"/>
      <c r="E1021" s="12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</row>
    <row r="1022">
      <c r="C1022" s="15"/>
      <c r="D1022" s="12"/>
      <c r="E1022" s="12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</row>
    <row r="1023">
      <c r="C1023" s="15"/>
      <c r="D1023" s="12"/>
      <c r="E1023" s="12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</row>
    <row r="1024">
      <c r="C1024" s="15"/>
      <c r="D1024" s="12"/>
      <c r="E1024" s="12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</row>
    <row r="1025">
      <c r="C1025" s="15"/>
      <c r="D1025" s="12"/>
      <c r="E1025" s="12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</row>
    <row r="1026">
      <c r="C1026" s="15"/>
      <c r="D1026" s="12"/>
      <c r="E1026" s="12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</row>
    <row r="1027">
      <c r="C1027" s="15"/>
      <c r="D1027" s="12"/>
      <c r="E1027" s="12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</row>
    <row r="1028">
      <c r="C1028" s="15"/>
      <c r="D1028" s="12"/>
      <c r="E1028" s="12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</row>
    <row r="1029">
      <c r="C1029" s="15"/>
      <c r="D1029" s="12"/>
      <c r="E1029" s="12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</row>
    <row r="1030">
      <c r="C1030" s="15"/>
      <c r="D1030" s="12"/>
      <c r="E1030" s="12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</row>
    <row r="1031">
      <c r="C1031" s="15"/>
      <c r="D1031" s="12"/>
      <c r="E1031" s="12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</row>
    <row r="1032">
      <c r="C1032" s="15"/>
      <c r="D1032" s="12"/>
      <c r="E1032" s="12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</row>
    <row r="1033">
      <c r="C1033" s="15"/>
      <c r="D1033" s="12"/>
      <c r="E1033" s="12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</row>
    <row r="1034">
      <c r="C1034" s="15"/>
      <c r="D1034" s="12"/>
      <c r="E1034" s="12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</row>
    <row r="1035">
      <c r="C1035" s="15"/>
      <c r="D1035" s="12"/>
      <c r="E1035" s="12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</row>
    <row r="1036">
      <c r="C1036" s="15"/>
      <c r="D1036" s="12"/>
      <c r="E1036" s="12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</row>
    <row r="1037">
      <c r="C1037" s="15"/>
      <c r="D1037" s="12"/>
      <c r="E1037" s="12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</row>
    <row r="1038">
      <c r="C1038" s="15"/>
      <c r="D1038" s="12"/>
      <c r="E1038" s="12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</row>
    <row r="1039">
      <c r="C1039" s="15"/>
      <c r="D1039" s="12"/>
      <c r="E1039" s="12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</row>
    <row r="1040">
      <c r="C1040" s="15"/>
      <c r="D1040" s="12"/>
      <c r="E1040" s="12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</row>
    <row r="1041">
      <c r="C1041" s="15"/>
      <c r="D1041" s="12"/>
      <c r="E1041" s="12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</row>
    <row r="1042">
      <c r="C1042" s="15"/>
      <c r="D1042" s="12"/>
      <c r="E1042" s="12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</row>
    <row r="1043">
      <c r="C1043" s="15"/>
      <c r="D1043" s="12"/>
      <c r="E1043" s="12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</row>
    <row r="1044">
      <c r="C1044" s="15"/>
      <c r="D1044" s="12"/>
      <c r="E1044" s="12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</row>
    <row r="1045">
      <c r="C1045" s="15"/>
      <c r="D1045" s="12"/>
      <c r="E1045" s="12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</row>
    <row r="1046">
      <c r="C1046" s="15"/>
      <c r="D1046" s="12"/>
      <c r="E1046" s="12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</row>
    <row r="1047">
      <c r="C1047" s="15"/>
      <c r="D1047" s="12"/>
      <c r="E1047" s="12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</row>
    <row r="1048">
      <c r="C1048" s="15"/>
      <c r="D1048" s="12"/>
      <c r="E1048" s="12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</row>
    <row r="1049">
      <c r="C1049" s="15"/>
      <c r="D1049" s="12"/>
      <c r="E1049" s="12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</row>
    <row r="1050">
      <c r="C1050" s="15"/>
      <c r="D1050" s="12"/>
      <c r="E1050" s="12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</row>
    <row r="1051">
      <c r="C1051" s="15"/>
      <c r="D1051" s="12"/>
      <c r="E1051" s="12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</row>
    <row r="1052">
      <c r="C1052" s="15"/>
      <c r="D1052" s="12"/>
      <c r="E1052" s="12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</row>
  </sheetData>
  <conditionalFormatting sqref="C170">
    <cfRule type="containsText" dxfId="0" priority="1" operator="containsText" text="KAS">
      <formula>NOT(ISERROR(SEARCH(("KAS"),(C170))))</formula>
    </cfRule>
  </conditionalFormatting>
  <conditionalFormatting sqref="C170">
    <cfRule type="containsText" dxfId="1" priority="2" operator="containsText" text="BIAYA">
      <formula>NOT(ISERROR(SEARCH(("BIAYA"),(C170))))</formula>
    </cfRule>
  </conditionalFormatting>
  <conditionalFormatting sqref="C170">
    <cfRule type="containsText" dxfId="7" priority="3" operator="containsText" text="OMZET">
      <formula>NOT(ISERROR(SEARCH(("OMZET"),(C170))))</formula>
    </cfRule>
  </conditionalFormatting>
  <conditionalFormatting sqref="C170">
    <cfRule type="containsText" dxfId="3" priority="4" operator="containsText" text="INVESTOR">
      <formula>NOT(ISERROR(SEARCH(("INVESTOR"),(C170))))</formula>
    </cfRule>
  </conditionalFormatting>
  <conditionalFormatting sqref="C170">
    <cfRule type="containsText" dxfId="4" priority="5" operator="containsText" text="LABA">
      <formula>NOT(ISERROR(SEARCH(("LABA"),(C170))))</formula>
    </cfRule>
  </conditionalFormatting>
  <conditionalFormatting sqref="C170">
    <cfRule type="containsText" dxfId="5" priority="6" operator="containsText" text="SUPPLY">
      <formula>NOT(ISERROR(SEARCH(("SUPPLY"),(C170))))</formula>
    </cfRule>
  </conditionalFormatting>
  <conditionalFormatting sqref="C1:C169 C171:C1052">
    <cfRule type="containsText" dxfId="0" priority="7" operator="containsText" text="KAS">
      <formula>NOT(ISERROR(SEARCH(("KAS"),(C1))))</formula>
    </cfRule>
  </conditionalFormatting>
  <conditionalFormatting sqref="C1:C169 C171:C1052">
    <cfRule type="containsText" dxfId="1" priority="8" operator="containsText" text="BIAYA">
      <formula>NOT(ISERROR(SEARCH(("BIAYA"),(C1))))</formula>
    </cfRule>
  </conditionalFormatting>
  <conditionalFormatting sqref="C1:C169 C171:C1052">
    <cfRule type="containsText" dxfId="7" priority="9" operator="containsText" text="OMZET">
      <formula>NOT(ISERROR(SEARCH(("OMZET"),(C1))))</formula>
    </cfRule>
  </conditionalFormatting>
  <conditionalFormatting sqref="C1:C169 C171:C1052">
    <cfRule type="containsText" dxfId="3" priority="10" operator="containsText" text="INVESTOR">
      <formula>NOT(ISERROR(SEARCH(("INVESTOR"),(C1))))</formula>
    </cfRule>
  </conditionalFormatting>
  <conditionalFormatting sqref="C1:C169 C171:C1052">
    <cfRule type="containsText" dxfId="4" priority="11" operator="containsText" text="LABA">
      <formula>NOT(ISERROR(SEARCH(("LABA"),(C1))))</formula>
    </cfRule>
  </conditionalFormatting>
  <conditionalFormatting sqref="C1:C169 C171:C1052">
    <cfRule type="containsText" dxfId="5" priority="12" operator="containsText" text="SUPPLY">
      <formula>NOT(ISERROR(SEARCH(("SUPPLY"),(C1))))</formula>
    </cfRule>
  </conditionalFormatting>
  <dataValidations>
    <dataValidation type="list" allowBlank="1" sqref="C2:C169 C171:C1052">
      <formula1>"KAS,BIAYA,OMZET,INVESTOR,SUBSIDI,LUNAS,SUPPLY,LABA,TABUNGAN,HUTANG,PIUTANG,PRIBADI-R,PRIBADI-S"</formula1>
    </dataValidation>
    <dataValidation type="list" allowBlank="1" sqref="C170">
      <formula1>"KAS,BIAYA,OMZET,INVESTOR,SUBSIDI,LUNAS,SUPPLY,LABA,TABUNGAN,HUTANG,PIUTANG,PRIBADI-A,PRIBADI-S"</formula1>
    </dataValidation>
  </dataValidations>
  <printOptions gridLines="1" horizontalCentered="1"/>
  <pageMargins bottom="0.75" footer="0.0" header="0.0" left="0.25" right="0.25" top="0.75"/>
  <pageSetup paperSize="14" cellComments="atEnd" orientation="portrait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hidden="1" min="1" max="1" width="12.63"/>
    <col customWidth="1" min="3" max="3" width="15.13"/>
    <col customWidth="1" min="6" max="6" width="48.25"/>
    <col customWidth="1" min="7" max="7" width="12.38"/>
    <col customWidth="1" min="8" max="8" width="20.63"/>
    <col customWidth="1" min="9" max="9" width="17.75"/>
    <col customWidth="1" min="10" max="10" width="11.5"/>
    <col customWidth="1" min="11" max="11" width="11.88"/>
    <col customWidth="1" hidden="1" min="12" max="12" width="18.38"/>
    <col customWidth="1" hidden="1" min="13" max="13" width="12.38"/>
    <col customWidth="1" min="14" max="14" width="20.63"/>
    <col customWidth="1" min="15" max="15" width="14.75"/>
    <col customWidth="1" min="16" max="16" width="15.0"/>
    <col customWidth="1" min="17" max="17" width="17.0"/>
    <col customWidth="1" min="18" max="18" width="15.5"/>
    <col customWidth="1" min="19" max="19" width="5.0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5069</v>
      </c>
      <c r="M1" s="5" t="s">
        <v>11</v>
      </c>
      <c r="N1" s="6" t="s">
        <v>5955</v>
      </c>
      <c r="O1" s="6" t="s">
        <v>12</v>
      </c>
      <c r="P1" s="6" t="s">
        <v>13</v>
      </c>
      <c r="Q1" s="7" t="s">
        <v>14</v>
      </c>
      <c r="R1" s="7" t="s">
        <v>6190</v>
      </c>
    </row>
    <row r="2">
      <c r="A2" s="1" t="s">
        <v>5633</v>
      </c>
      <c r="B2" s="8">
        <v>45656.0</v>
      </c>
      <c r="C2" s="1" t="s">
        <v>16</v>
      </c>
      <c r="D2" s="10">
        <v>1.3885927E7</v>
      </c>
      <c r="E2" s="10"/>
      <c r="F2" s="1" t="s">
        <v>6191</v>
      </c>
      <c r="G2" s="11">
        <f t="shared" ref="G2:G10" si="1">IF(OR(C2="OMZET", C2="PIUTANG"), IF(ROW()=2, D2, G1+D2), IF(ROW()=2, 0, G1))</f>
        <v>0</v>
      </c>
      <c r="H2" s="11">
        <f t="shared" ref="H2:H154" si="2">IF(ROW()=2, 0, IF(OR(C2="BIAYA", C2="TABUNGAN"), H1+E2, H1))
</f>
        <v>0</v>
      </c>
      <c r="I2" s="11">
        <f t="shared" ref="I2:I10" si="3">IF(ROW()=2, 0, IF(OR(C2="SUPPLY", C2="HUTANG"), I1+E2, I1))</f>
        <v>0</v>
      </c>
      <c r="J2" s="11">
        <f t="shared" ref="J2:J10" si="4"> IF(ROW()=2, D2 - E2, J1 + D2 - E2)</f>
        <v>13885927</v>
      </c>
      <c r="K2" s="11">
        <f t="shared" ref="K2:K154" si="5">G2 - (H2 + I2)</f>
        <v>0</v>
      </c>
      <c r="L2" s="11">
        <f t="shared" ref="L2:L10" si="6">IF(C2="PRIBADI-R", IF(ROW()=2, IF(D2, -D2, E2), IF(D2, L1-D2, L1+E2)), IF(ROW()=2, 0, L1))</f>
        <v>0</v>
      </c>
      <c r="M2" s="11">
        <f t="shared" ref="M2:M10" si="7">IF(C2="PRIBADI-S", IF(ROW()=2, IF(D2, -D2, E2), IF(D2, M1-D2, M1+E2)), IF(ROW()=2, 0, M1))</f>
        <v>0</v>
      </c>
      <c r="N2" s="11">
        <f t="shared" ref="N2:N10" si="8">(K2/3)-L2</f>
        <v>0</v>
      </c>
      <c r="O2" s="11">
        <f t="shared" ref="O2:O10" si="9">(K2/3)-M2</f>
        <v>0</v>
      </c>
      <c r="P2" s="11">
        <f t="shared" ref="P2:P10" si="10">K2/3</f>
        <v>0</v>
      </c>
      <c r="Q2" s="11">
        <f t="shared" ref="Q2:Q10" si="11">IF(F2="Kasbon Cahaya", IF(ROW()=2, IF(D2, -D2, E2), IF(D2, Q1-D2, Q1+E2)), IF(ROW()=2, 0, Q1))</f>
        <v>0</v>
      </c>
      <c r="R2" s="11">
        <f t="shared" ref="R2:R10" si="12">IF(F2="Kasbon Erwin", IF(ROW()=2, IF(D2, -D2, E2), IF(D2, R1-D2, R1+E2)), IF(ROW()=2, 0, R1))</f>
        <v>0</v>
      </c>
    </row>
    <row r="3">
      <c r="A3" s="1" t="s">
        <v>6192</v>
      </c>
      <c r="B3" s="8">
        <v>45628.0</v>
      </c>
      <c r="C3" s="1" t="s">
        <v>25</v>
      </c>
      <c r="D3" s="12"/>
      <c r="E3" s="10">
        <v>500000.0</v>
      </c>
      <c r="F3" s="1" t="s">
        <v>5968</v>
      </c>
      <c r="G3" s="11">
        <f t="shared" si="1"/>
        <v>0</v>
      </c>
      <c r="H3" s="11">
        <f t="shared" si="2"/>
        <v>500000</v>
      </c>
      <c r="I3" s="11">
        <f t="shared" si="3"/>
        <v>0</v>
      </c>
      <c r="J3" s="11">
        <f t="shared" si="4"/>
        <v>13385927</v>
      </c>
      <c r="K3" s="11">
        <f t="shared" si="5"/>
        <v>-500000</v>
      </c>
      <c r="L3" s="11">
        <f t="shared" si="6"/>
        <v>0</v>
      </c>
      <c r="M3" s="11">
        <f t="shared" si="7"/>
        <v>0</v>
      </c>
      <c r="N3" s="11">
        <f t="shared" si="8"/>
        <v>-166666.6667</v>
      </c>
      <c r="O3" s="11">
        <f t="shared" si="9"/>
        <v>-166666.6667</v>
      </c>
      <c r="P3" s="11">
        <f t="shared" si="10"/>
        <v>-166666.6667</v>
      </c>
      <c r="Q3" s="11">
        <f t="shared" si="11"/>
        <v>0</v>
      </c>
      <c r="R3" s="11">
        <f t="shared" si="12"/>
        <v>500000</v>
      </c>
    </row>
    <row r="4">
      <c r="A4" s="1" t="s">
        <v>6193</v>
      </c>
      <c r="B4" s="8">
        <v>45628.0</v>
      </c>
      <c r="C4" s="1" t="s">
        <v>25</v>
      </c>
      <c r="D4" s="12"/>
      <c r="E4" s="10">
        <v>300000.0</v>
      </c>
      <c r="F4" s="1" t="s">
        <v>53</v>
      </c>
      <c r="G4" s="11">
        <f t="shared" si="1"/>
        <v>0</v>
      </c>
      <c r="H4" s="11">
        <f t="shared" si="2"/>
        <v>800000</v>
      </c>
      <c r="I4" s="11">
        <f t="shared" si="3"/>
        <v>0</v>
      </c>
      <c r="J4" s="11">
        <f t="shared" si="4"/>
        <v>13085927</v>
      </c>
      <c r="K4" s="11">
        <f t="shared" si="5"/>
        <v>-800000</v>
      </c>
      <c r="L4" s="11">
        <f t="shared" si="6"/>
        <v>0</v>
      </c>
      <c r="M4" s="11">
        <f t="shared" si="7"/>
        <v>0</v>
      </c>
      <c r="N4" s="11">
        <f t="shared" si="8"/>
        <v>-266666.6667</v>
      </c>
      <c r="O4" s="11">
        <f t="shared" si="9"/>
        <v>-266666.6667</v>
      </c>
      <c r="P4" s="11">
        <f t="shared" si="10"/>
        <v>-266666.6667</v>
      </c>
      <c r="Q4" s="11">
        <f t="shared" si="11"/>
        <v>300000</v>
      </c>
      <c r="R4" s="11">
        <f t="shared" si="12"/>
        <v>500000</v>
      </c>
    </row>
    <row r="5">
      <c r="A5" s="1" t="s">
        <v>6194</v>
      </c>
      <c r="B5" s="8">
        <v>45628.0</v>
      </c>
      <c r="C5" s="1" t="s">
        <v>25</v>
      </c>
      <c r="D5" s="10"/>
      <c r="E5" s="10">
        <v>547500.0</v>
      </c>
      <c r="F5" s="1" t="s">
        <v>6195</v>
      </c>
      <c r="G5" s="11">
        <f t="shared" si="1"/>
        <v>0</v>
      </c>
      <c r="H5" s="11">
        <f t="shared" si="2"/>
        <v>1347500</v>
      </c>
      <c r="I5" s="11">
        <f t="shared" si="3"/>
        <v>0</v>
      </c>
      <c r="J5" s="11">
        <f t="shared" si="4"/>
        <v>12538427</v>
      </c>
      <c r="K5" s="11">
        <f t="shared" si="5"/>
        <v>-1347500</v>
      </c>
      <c r="L5" s="11">
        <f t="shared" si="6"/>
        <v>0</v>
      </c>
      <c r="M5" s="11">
        <f t="shared" si="7"/>
        <v>0</v>
      </c>
      <c r="N5" s="11">
        <f t="shared" si="8"/>
        <v>-449166.6667</v>
      </c>
      <c r="O5" s="11">
        <f t="shared" si="9"/>
        <v>-449166.6667</v>
      </c>
      <c r="P5" s="11">
        <f t="shared" si="10"/>
        <v>-449166.6667</v>
      </c>
      <c r="Q5" s="11">
        <f t="shared" si="11"/>
        <v>300000</v>
      </c>
      <c r="R5" s="11">
        <f t="shared" si="12"/>
        <v>500000</v>
      </c>
    </row>
    <row r="6">
      <c r="A6" s="1" t="s">
        <v>6196</v>
      </c>
      <c r="B6" s="8">
        <v>45628.0</v>
      </c>
      <c r="C6" s="1" t="s">
        <v>25</v>
      </c>
      <c r="D6" s="12"/>
      <c r="E6" s="10">
        <v>1000000.0</v>
      </c>
      <c r="F6" s="1" t="s">
        <v>53</v>
      </c>
      <c r="G6" s="11">
        <f t="shared" si="1"/>
        <v>0</v>
      </c>
      <c r="H6" s="11">
        <f t="shared" si="2"/>
        <v>2347500</v>
      </c>
      <c r="I6" s="11">
        <f t="shared" si="3"/>
        <v>0</v>
      </c>
      <c r="J6" s="11">
        <f t="shared" si="4"/>
        <v>11538427</v>
      </c>
      <c r="K6" s="11">
        <f t="shared" si="5"/>
        <v>-2347500</v>
      </c>
      <c r="L6" s="11">
        <f t="shared" si="6"/>
        <v>0</v>
      </c>
      <c r="M6" s="11">
        <f t="shared" si="7"/>
        <v>0</v>
      </c>
      <c r="N6" s="11">
        <f t="shared" si="8"/>
        <v>-782500</v>
      </c>
      <c r="O6" s="11">
        <f t="shared" si="9"/>
        <v>-782500</v>
      </c>
      <c r="P6" s="11">
        <f t="shared" si="10"/>
        <v>-782500</v>
      </c>
      <c r="Q6" s="11">
        <f t="shared" si="11"/>
        <v>1300000</v>
      </c>
      <c r="R6" s="11">
        <f t="shared" si="12"/>
        <v>500000</v>
      </c>
    </row>
    <row r="7">
      <c r="A7" s="1" t="s">
        <v>6197</v>
      </c>
      <c r="B7" s="8">
        <v>45629.0</v>
      </c>
      <c r="C7" s="1" t="s">
        <v>1959</v>
      </c>
      <c r="D7" s="12"/>
      <c r="E7" s="10">
        <v>2178000.0</v>
      </c>
      <c r="F7" s="1" t="s">
        <v>6198</v>
      </c>
      <c r="G7" s="11">
        <f t="shared" si="1"/>
        <v>0</v>
      </c>
      <c r="H7" s="11">
        <f t="shared" si="2"/>
        <v>2347500</v>
      </c>
      <c r="I7" s="11">
        <f t="shared" si="3"/>
        <v>0</v>
      </c>
      <c r="J7" s="11">
        <f t="shared" si="4"/>
        <v>9360427</v>
      </c>
      <c r="K7" s="11">
        <f t="shared" si="5"/>
        <v>-2347500</v>
      </c>
      <c r="L7" s="11">
        <f t="shared" si="6"/>
        <v>0</v>
      </c>
      <c r="M7" s="11">
        <f t="shared" si="7"/>
        <v>0</v>
      </c>
      <c r="N7" s="11">
        <f t="shared" si="8"/>
        <v>-782500</v>
      </c>
      <c r="O7" s="11">
        <f t="shared" si="9"/>
        <v>-782500</v>
      </c>
      <c r="P7" s="11">
        <f t="shared" si="10"/>
        <v>-782500</v>
      </c>
      <c r="Q7" s="11">
        <f t="shared" si="11"/>
        <v>1300000</v>
      </c>
      <c r="R7" s="11">
        <f t="shared" si="12"/>
        <v>500000</v>
      </c>
    </row>
    <row r="8">
      <c r="A8" s="1" t="s">
        <v>6199</v>
      </c>
      <c r="B8" s="8">
        <v>45629.0</v>
      </c>
      <c r="C8" s="1" t="s">
        <v>1959</v>
      </c>
      <c r="D8" s="12"/>
      <c r="E8" s="10">
        <v>2078000.0</v>
      </c>
      <c r="F8" s="1" t="s">
        <v>6200</v>
      </c>
      <c r="G8" s="11">
        <f t="shared" si="1"/>
        <v>0</v>
      </c>
      <c r="H8" s="11">
        <f t="shared" si="2"/>
        <v>2347500</v>
      </c>
      <c r="I8" s="11">
        <f t="shared" si="3"/>
        <v>0</v>
      </c>
      <c r="J8" s="11">
        <f t="shared" si="4"/>
        <v>7282427</v>
      </c>
      <c r="K8" s="11">
        <f t="shared" si="5"/>
        <v>-2347500</v>
      </c>
      <c r="L8" s="11">
        <f t="shared" si="6"/>
        <v>0</v>
      </c>
      <c r="M8" s="11">
        <f t="shared" si="7"/>
        <v>0</v>
      </c>
      <c r="N8" s="11">
        <f t="shared" si="8"/>
        <v>-782500</v>
      </c>
      <c r="O8" s="11">
        <f t="shared" si="9"/>
        <v>-782500</v>
      </c>
      <c r="P8" s="11">
        <f t="shared" si="10"/>
        <v>-782500</v>
      </c>
      <c r="Q8" s="11">
        <f t="shared" si="11"/>
        <v>1300000</v>
      </c>
      <c r="R8" s="11">
        <f t="shared" si="12"/>
        <v>500000</v>
      </c>
    </row>
    <row r="9">
      <c r="A9" s="1" t="s">
        <v>6201</v>
      </c>
      <c r="B9" s="8">
        <v>45629.0</v>
      </c>
      <c r="C9" s="1" t="s">
        <v>6</v>
      </c>
      <c r="D9" s="10">
        <v>2400000.0</v>
      </c>
      <c r="E9" s="12"/>
      <c r="F9" s="1" t="s">
        <v>6202</v>
      </c>
      <c r="G9" s="11">
        <f t="shared" si="1"/>
        <v>2400000</v>
      </c>
      <c r="H9" s="11">
        <f t="shared" si="2"/>
        <v>2347500</v>
      </c>
      <c r="I9" s="11">
        <f t="shared" si="3"/>
        <v>0</v>
      </c>
      <c r="J9" s="11">
        <f t="shared" si="4"/>
        <v>9682427</v>
      </c>
      <c r="K9" s="11">
        <f t="shared" si="5"/>
        <v>52500</v>
      </c>
      <c r="L9" s="11">
        <f t="shared" si="6"/>
        <v>0</v>
      </c>
      <c r="M9" s="11">
        <f t="shared" si="7"/>
        <v>0</v>
      </c>
      <c r="N9" s="11">
        <f t="shared" si="8"/>
        <v>17500</v>
      </c>
      <c r="O9" s="11">
        <f t="shared" si="9"/>
        <v>17500</v>
      </c>
      <c r="P9" s="11">
        <f t="shared" si="10"/>
        <v>17500</v>
      </c>
      <c r="Q9" s="11">
        <f t="shared" si="11"/>
        <v>1300000</v>
      </c>
      <c r="R9" s="11">
        <f t="shared" si="12"/>
        <v>500000</v>
      </c>
    </row>
    <row r="10">
      <c r="A10" s="1" t="s">
        <v>6203</v>
      </c>
      <c r="B10" s="8">
        <v>45629.0</v>
      </c>
      <c r="C10" s="1" t="s">
        <v>6</v>
      </c>
      <c r="D10" s="10">
        <v>310000.0</v>
      </c>
      <c r="E10" s="12"/>
      <c r="F10" s="1" t="s">
        <v>6204</v>
      </c>
      <c r="G10" s="11">
        <f t="shared" si="1"/>
        <v>2710000</v>
      </c>
      <c r="H10" s="11">
        <f t="shared" si="2"/>
        <v>2347500</v>
      </c>
      <c r="I10" s="11">
        <f t="shared" si="3"/>
        <v>0</v>
      </c>
      <c r="J10" s="11">
        <f t="shared" si="4"/>
        <v>9992427</v>
      </c>
      <c r="K10" s="11">
        <f t="shared" si="5"/>
        <v>362500</v>
      </c>
      <c r="L10" s="11">
        <f t="shared" si="6"/>
        <v>0</v>
      </c>
      <c r="M10" s="11">
        <f t="shared" si="7"/>
        <v>0</v>
      </c>
      <c r="N10" s="11">
        <f t="shared" si="8"/>
        <v>120833.3333</v>
      </c>
      <c r="O10" s="11">
        <f t="shared" si="9"/>
        <v>120833.3333</v>
      </c>
      <c r="P10" s="11">
        <f t="shared" si="10"/>
        <v>120833.3333</v>
      </c>
      <c r="Q10" s="11">
        <f t="shared" si="11"/>
        <v>1300000</v>
      </c>
      <c r="R10" s="11">
        <f t="shared" si="12"/>
        <v>500000</v>
      </c>
    </row>
    <row r="11">
      <c r="A11" s="1" t="s">
        <v>6205</v>
      </c>
      <c r="B11" s="8">
        <v>45630.0</v>
      </c>
      <c r="C11" s="1" t="s">
        <v>6</v>
      </c>
      <c r="D11" s="10">
        <v>730000.0</v>
      </c>
      <c r="E11" s="12"/>
      <c r="F11" s="1" t="s">
        <v>6206</v>
      </c>
      <c r="G11" s="11">
        <f t="shared" ref="G11:G154" si="13">IF(OR(C11="OMZET", C11="PIUTANG"), IF(ROW()=2, D11, G10+D11), IF(ROW()=2, 0, G10))</f>
        <v>3440000</v>
      </c>
      <c r="H11" s="11">
        <f t="shared" si="2"/>
        <v>2347500</v>
      </c>
      <c r="I11" s="11">
        <f t="shared" ref="I11:I154" si="14">IF(ROW()=2, 0, IF(OR(C11="SUPPLY", C11="HUTANG"), I10+E11, I10))</f>
        <v>0</v>
      </c>
      <c r="J11" s="11">
        <f t="shared" ref="J11:J154" si="15"> IF(ROW()=2, D11 - E11, J10 + D11 - E11)</f>
        <v>10722427</v>
      </c>
      <c r="K11" s="11">
        <f t="shared" si="5"/>
        <v>1092500</v>
      </c>
      <c r="L11" s="11">
        <f t="shared" ref="L11:L154" si="16">IF(C11="PRIBADI-R", IF(ROW()=2, IF(D11, -D11, E11), IF(D11, L10-D11, L10+E11)), IF(ROW()=2, 0, L10))</f>
        <v>0</v>
      </c>
      <c r="M11" s="11">
        <f t="shared" ref="M11:M154" si="17">IF(C11="PRIBADI-S", IF(ROW()=2, IF(D11, -D11, E11), IF(D11, M10-D11, M10+E11)), IF(ROW()=2, 0, M10))</f>
        <v>0</v>
      </c>
      <c r="N11" s="11">
        <f t="shared" ref="N11:N154" si="18">(K11/3)-L11</f>
        <v>364166.6667</v>
      </c>
      <c r="O11" s="11">
        <f t="shared" ref="O11:O154" si="19">(K11/3)-M11</f>
        <v>364166.6667</v>
      </c>
      <c r="P11" s="11">
        <f t="shared" ref="P11:P154" si="20">K11/3</f>
        <v>364166.6667</v>
      </c>
      <c r="Q11" s="11">
        <f t="shared" ref="Q11:Q154" si="21">IF(F11="Kasbon Cahaya", IF(ROW()=2, IF(D11, -D11, E11), IF(D11, Q10-D11, Q10+E11)), IF(ROW()=2, 0, Q10))</f>
        <v>1300000</v>
      </c>
      <c r="R11" s="11">
        <f t="shared" ref="R11:R154" si="22">IF(F11="Kasbon Erwin", IF(ROW()=2, IF(D11, -D11, E11), IF(D11, R10-D11, R10+E11)), IF(ROW()=2, 0, R10))</f>
        <v>500000</v>
      </c>
    </row>
    <row r="12">
      <c r="A12" s="1" t="s">
        <v>6207</v>
      </c>
      <c r="B12" s="8">
        <v>45630.0</v>
      </c>
      <c r="C12" s="1" t="s">
        <v>6</v>
      </c>
      <c r="D12" s="10">
        <v>385000.0</v>
      </c>
      <c r="E12" s="12"/>
      <c r="F12" s="1" t="s">
        <v>6208</v>
      </c>
      <c r="G12" s="11">
        <f t="shared" si="13"/>
        <v>3825000</v>
      </c>
      <c r="H12" s="11">
        <f t="shared" si="2"/>
        <v>2347500</v>
      </c>
      <c r="I12" s="11">
        <f t="shared" si="14"/>
        <v>0</v>
      </c>
      <c r="J12" s="11">
        <f t="shared" si="15"/>
        <v>11107427</v>
      </c>
      <c r="K12" s="11">
        <f t="shared" si="5"/>
        <v>1477500</v>
      </c>
      <c r="L12" s="11">
        <f t="shared" si="16"/>
        <v>0</v>
      </c>
      <c r="M12" s="11">
        <f t="shared" si="17"/>
        <v>0</v>
      </c>
      <c r="N12" s="11">
        <f t="shared" si="18"/>
        <v>492500</v>
      </c>
      <c r="O12" s="11">
        <f t="shared" si="19"/>
        <v>492500</v>
      </c>
      <c r="P12" s="11">
        <f t="shared" si="20"/>
        <v>492500</v>
      </c>
      <c r="Q12" s="11">
        <f t="shared" si="21"/>
        <v>1300000</v>
      </c>
      <c r="R12" s="11">
        <f t="shared" si="22"/>
        <v>500000</v>
      </c>
    </row>
    <row r="13">
      <c r="A13" s="1" t="s">
        <v>6209</v>
      </c>
      <c r="B13" s="8">
        <v>45630.0</v>
      </c>
      <c r="C13" s="1" t="s">
        <v>19</v>
      </c>
      <c r="D13" s="10">
        <v>2025000.0</v>
      </c>
      <c r="E13" s="12"/>
      <c r="F13" s="1" t="s">
        <v>5080</v>
      </c>
      <c r="G13" s="11">
        <f t="shared" si="13"/>
        <v>3825000</v>
      </c>
      <c r="H13" s="11">
        <f t="shared" si="2"/>
        <v>2347500</v>
      </c>
      <c r="I13" s="11">
        <f t="shared" si="14"/>
        <v>0</v>
      </c>
      <c r="J13" s="11">
        <f t="shared" si="15"/>
        <v>13132427</v>
      </c>
      <c r="K13" s="11">
        <f t="shared" si="5"/>
        <v>1477500</v>
      </c>
      <c r="L13" s="11">
        <f t="shared" si="16"/>
        <v>0</v>
      </c>
      <c r="M13" s="11">
        <f t="shared" si="17"/>
        <v>0</v>
      </c>
      <c r="N13" s="11">
        <f t="shared" si="18"/>
        <v>492500</v>
      </c>
      <c r="O13" s="11">
        <f t="shared" si="19"/>
        <v>492500</v>
      </c>
      <c r="P13" s="11">
        <f t="shared" si="20"/>
        <v>492500</v>
      </c>
      <c r="Q13" s="11">
        <f t="shared" si="21"/>
        <v>1300000</v>
      </c>
      <c r="R13" s="11">
        <f t="shared" si="22"/>
        <v>500000</v>
      </c>
    </row>
    <row r="14">
      <c r="A14" s="1" t="s">
        <v>6210</v>
      </c>
      <c r="B14" s="8">
        <v>45630.0</v>
      </c>
      <c r="C14" s="1" t="s">
        <v>19</v>
      </c>
      <c r="D14" s="12"/>
      <c r="E14" s="10">
        <v>4315168.0</v>
      </c>
      <c r="F14" s="1" t="s">
        <v>6211</v>
      </c>
      <c r="G14" s="11">
        <f t="shared" si="13"/>
        <v>3825000</v>
      </c>
      <c r="H14" s="11">
        <f t="shared" si="2"/>
        <v>2347500</v>
      </c>
      <c r="I14" s="11">
        <f t="shared" si="14"/>
        <v>0</v>
      </c>
      <c r="J14" s="11">
        <f t="shared" si="15"/>
        <v>8817259</v>
      </c>
      <c r="K14" s="11">
        <f t="shared" si="5"/>
        <v>1477500</v>
      </c>
      <c r="L14" s="11">
        <f t="shared" si="16"/>
        <v>0</v>
      </c>
      <c r="M14" s="11">
        <f t="shared" si="17"/>
        <v>0</v>
      </c>
      <c r="N14" s="11">
        <f t="shared" si="18"/>
        <v>492500</v>
      </c>
      <c r="O14" s="11">
        <f t="shared" si="19"/>
        <v>492500</v>
      </c>
      <c r="P14" s="11">
        <f t="shared" si="20"/>
        <v>492500</v>
      </c>
      <c r="Q14" s="11">
        <f t="shared" si="21"/>
        <v>1300000</v>
      </c>
      <c r="R14" s="11">
        <f t="shared" si="22"/>
        <v>500000</v>
      </c>
    </row>
    <row r="15">
      <c r="A15" s="1" t="s">
        <v>6212</v>
      </c>
      <c r="B15" s="8">
        <v>45630.0</v>
      </c>
      <c r="C15" s="1" t="s">
        <v>19</v>
      </c>
      <c r="D15" s="12"/>
      <c r="E15" s="10">
        <v>422388.0</v>
      </c>
      <c r="F15" s="1" t="s">
        <v>6213</v>
      </c>
      <c r="G15" s="11">
        <f t="shared" si="13"/>
        <v>3825000</v>
      </c>
      <c r="H15" s="11">
        <f t="shared" si="2"/>
        <v>2347500</v>
      </c>
      <c r="I15" s="11">
        <f t="shared" si="14"/>
        <v>0</v>
      </c>
      <c r="J15" s="11">
        <f t="shared" si="15"/>
        <v>8394871</v>
      </c>
      <c r="K15" s="9">
        <f t="shared" si="5"/>
        <v>1477500</v>
      </c>
      <c r="L15" s="11">
        <f t="shared" si="16"/>
        <v>0</v>
      </c>
      <c r="M15" s="11">
        <f t="shared" si="17"/>
        <v>0</v>
      </c>
      <c r="N15" s="11">
        <f t="shared" si="18"/>
        <v>492500</v>
      </c>
      <c r="O15" s="11">
        <f t="shared" si="19"/>
        <v>492500</v>
      </c>
      <c r="P15" s="11">
        <f t="shared" si="20"/>
        <v>492500</v>
      </c>
      <c r="Q15" s="11">
        <f t="shared" si="21"/>
        <v>1300000</v>
      </c>
      <c r="R15" s="11">
        <f t="shared" si="22"/>
        <v>500000</v>
      </c>
    </row>
    <row r="16">
      <c r="A16" s="1" t="s">
        <v>6214</v>
      </c>
      <c r="B16" s="8">
        <v>45631.0</v>
      </c>
      <c r="C16" s="1" t="s">
        <v>6</v>
      </c>
      <c r="D16" s="10">
        <v>585000.0</v>
      </c>
      <c r="E16" s="12"/>
      <c r="F16" s="1" t="s">
        <v>4678</v>
      </c>
      <c r="G16" s="11">
        <f t="shared" si="13"/>
        <v>4410000</v>
      </c>
      <c r="H16" s="11">
        <f t="shared" si="2"/>
        <v>2347500</v>
      </c>
      <c r="I16" s="9">
        <f t="shared" si="14"/>
        <v>0</v>
      </c>
      <c r="J16" s="11">
        <f t="shared" si="15"/>
        <v>8979871</v>
      </c>
      <c r="K16" s="11">
        <f t="shared" si="5"/>
        <v>2062500</v>
      </c>
      <c r="L16" s="11">
        <f t="shared" si="16"/>
        <v>0</v>
      </c>
      <c r="M16" s="11">
        <f t="shared" si="17"/>
        <v>0</v>
      </c>
      <c r="N16" s="11">
        <f t="shared" si="18"/>
        <v>687500</v>
      </c>
      <c r="O16" s="11">
        <f t="shared" si="19"/>
        <v>687500</v>
      </c>
      <c r="P16" s="11">
        <f t="shared" si="20"/>
        <v>687500</v>
      </c>
      <c r="Q16" s="11">
        <f t="shared" si="21"/>
        <v>1300000</v>
      </c>
      <c r="R16" s="11">
        <f t="shared" si="22"/>
        <v>500000</v>
      </c>
    </row>
    <row r="17">
      <c r="A17" s="1" t="s">
        <v>6215</v>
      </c>
      <c r="B17" s="8">
        <v>45631.0</v>
      </c>
      <c r="C17" s="1" t="s">
        <v>25</v>
      </c>
      <c r="D17" s="12"/>
      <c r="E17" s="10">
        <v>50000.0</v>
      </c>
      <c r="F17" s="1" t="s">
        <v>5988</v>
      </c>
      <c r="G17" s="11">
        <f t="shared" si="13"/>
        <v>4410000</v>
      </c>
      <c r="H17" s="11">
        <f t="shared" si="2"/>
        <v>2397500</v>
      </c>
      <c r="I17" s="11">
        <f t="shared" si="14"/>
        <v>0</v>
      </c>
      <c r="J17" s="11">
        <f t="shared" si="15"/>
        <v>8929871</v>
      </c>
      <c r="K17" s="11">
        <f t="shared" si="5"/>
        <v>2012500</v>
      </c>
      <c r="L17" s="11">
        <f t="shared" si="16"/>
        <v>0</v>
      </c>
      <c r="M17" s="11">
        <f t="shared" si="17"/>
        <v>0</v>
      </c>
      <c r="N17" s="11">
        <f t="shared" si="18"/>
        <v>670833.3333</v>
      </c>
      <c r="O17" s="11">
        <f t="shared" si="19"/>
        <v>670833.3333</v>
      </c>
      <c r="P17" s="11">
        <f t="shared" si="20"/>
        <v>670833.3333</v>
      </c>
      <c r="Q17" s="11">
        <f t="shared" si="21"/>
        <v>1300000</v>
      </c>
      <c r="R17" s="11">
        <f t="shared" si="22"/>
        <v>500000</v>
      </c>
    </row>
    <row r="18">
      <c r="A18" s="1" t="s">
        <v>6216</v>
      </c>
      <c r="B18" s="8">
        <v>45631.0</v>
      </c>
      <c r="C18" s="1" t="s">
        <v>25</v>
      </c>
      <c r="D18" s="12"/>
      <c r="E18" s="10">
        <v>60000.0</v>
      </c>
      <c r="F18" s="1" t="s">
        <v>5988</v>
      </c>
      <c r="G18" s="11">
        <f t="shared" si="13"/>
        <v>4410000</v>
      </c>
      <c r="H18" s="11">
        <f t="shared" si="2"/>
        <v>2457500</v>
      </c>
      <c r="I18" s="11">
        <f t="shared" si="14"/>
        <v>0</v>
      </c>
      <c r="J18" s="11">
        <f t="shared" si="15"/>
        <v>8869871</v>
      </c>
      <c r="K18" s="11">
        <f t="shared" si="5"/>
        <v>1952500</v>
      </c>
      <c r="L18" s="11">
        <f t="shared" si="16"/>
        <v>0</v>
      </c>
      <c r="M18" s="11">
        <f t="shared" si="17"/>
        <v>0</v>
      </c>
      <c r="N18" s="11">
        <f t="shared" si="18"/>
        <v>650833.3333</v>
      </c>
      <c r="O18" s="11">
        <f t="shared" si="19"/>
        <v>650833.3333</v>
      </c>
      <c r="P18" s="11">
        <f t="shared" si="20"/>
        <v>650833.3333</v>
      </c>
      <c r="Q18" s="11">
        <f t="shared" si="21"/>
        <v>1300000</v>
      </c>
      <c r="R18" s="11">
        <f t="shared" si="22"/>
        <v>500000</v>
      </c>
    </row>
    <row r="19">
      <c r="A19" s="1" t="s">
        <v>6217</v>
      </c>
      <c r="B19" s="8">
        <v>45631.0</v>
      </c>
      <c r="C19" s="1" t="s">
        <v>25</v>
      </c>
      <c r="D19" s="12"/>
      <c r="E19" s="10">
        <v>50000.0</v>
      </c>
      <c r="F19" s="1" t="s">
        <v>5988</v>
      </c>
      <c r="G19" s="11">
        <f t="shared" si="13"/>
        <v>4410000</v>
      </c>
      <c r="H19" s="11">
        <f t="shared" si="2"/>
        <v>2507500</v>
      </c>
      <c r="I19" s="11">
        <f t="shared" si="14"/>
        <v>0</v>
      </c>
      <c r="J19" s="11">
        <f t="shared" si="15"/>
        <v>8819871</v>
      </c>
      <c r="K19" s="11">
        <f t="shared" si="5"/>
        <v>1902500</v>
      </c>
      <c r="L19" s="11">
        <f t="shared" si="16"/>
        <v>0</v>
      </c>
      <c r="M19" s="11">
        <f t="shared" si="17"/>
        <v>0</v>
      </c>
      <c r="N19" s="11">
        <f t="shared" si="18"/>
        <v>634166.6667</v>
      </c>
      <c r="O19" s="11">
        <f t="shared" si="19"/>
        <v>634166.6667</v>
      </c>
      <c r="P19" s="11">
        <f t="shared" si="20"/>
        <v>634166.6667</v>
      </c>
      <c r="Q19" s="11">
        <f t="shared" si="21"/>
        <v>1300000</v>
      </c>
      <c r="R19" s="11">
        <f t="shared" si="22"/>
        <v>500000</v>
      </c>
    </row>
    <row r="20">
      <c r="A20" s="1" t="s">
        <v>6218</v>
      </c>
      <c r="B20" s="8">
        <v>45631.0</v>
      </c>
      <c r="C20" s="1" t="s">
        <v>6</v>
      </c>
      <c r="D20" s="10">
        <v>175000.0</v>
      </c>
      <c r="E20" s="12"/>
      <c r="F20" s="1" t="s">
        <v>6219</v>
      </c>
      <c r="G20" s="11">
        <f t="shared" si="13"/>
        <v>4585000</v>
      </c>
      <c r="H20" s="11">
        <f t="shared" si="2"/>
        <v>2507500</v>
      </c>
      <c r="I20" s="11">
        <f t="shared" si="14"/>
        <v>0</v>
      </c>
      <c r="J20" s="11">
        <f t="shared" si="15"/>
        <v>8994871</v>
      </c>
      <c r="K20" s="11">
        <f t="shared" si="5"/>
        <v>2077500</v>
      </c>
      <c r="L20" s="11">
        <f t="shared" si="16"/>
        <v>0</v>
      </c>
      <c r="M20" s="11">
        <f t="shared" si="17"/>
        <v>0</v>
      </c>
      <c r="N20" s="11">
        <f t="shared" si="18"/>
        <v>692500</v>
      </c>
      <c r="O20" s="11">
        <f t="shared" si="19"/>
        <v>692500</v>
      </c>
      <c r="P20" s="11">
        <f t="shared" si="20"/>
        <v>692500</v>
      </c>
      <c r="Q20" s="11">
        <f t="shared" si="21"/>
        <v>1300000</v>
      </c>
      <c r="R20" s="11">
        <f t="shared" si="22"/>
        <v>500000</v>
      </c>
    </row>
    <row r="21">
      <c r="A21" s="1" t="s">
        <v>6220</v>
      </c>
      <c r="B21" s="8">
        <v>45631.0</v>
      </c>
      <c r="C21" s="1" t="s">
        <v>6</v>
      </c>
      <c r="D21" s="10">
        <v>550000.0</v>
      </c>
      <c r="E21" s="12"/>
      <c r="F21" s="1" t="s">
        <v>6221</v>
      </c>
      <c r="G21" s="11">
        <f t="shared" si="13"/>
        <v>5135000</v>
      </c>
      <c r="H21" s="11">
        <f t="shared" si="2"/>
        <v>2507500</v>
      </c>
      <c r="I21" s="11">
        <f t="shared" si="14"/>
        <v>0</v>
      </c>
      <c r="J21" s="11">
        <f t="shared" si="15"/>
        <v>9544871</v>
      </c>
      <c r="K21" s="11">
        <f t="shared" si="5"/>
        <v>2627500</v>
      </c>
      <c r="L21" s="11">
        <f t="shared" si="16"/>
        <v>0</v>
      </c>
      <c r="M21" s="11">
        <f t="shared" si="17"/>
        <v>0</v>
      </c>
      <c r="N21" s="11">
        <f t="shared" si="18"/>
        <v>875833.3333</v>
      </c>
      <c r="O21" s="11">
        <f t="shared" si="19"/>
        <v>875833.3333</v>
      </c>
      <c r="P21" s="11">
        <f t="shared" si="20"/>
        <v>875833.3333</v>
      </c>
      <c r="Q21" s="11">
        <f t="shared" si="21"/>
        <v>1300000</v>
      </c>
      <c r="R21" s="11">
        <f t="shared" si="22"/>
        <v>500000</v>
      </c>
    </row>
    <row r="22">
      <c r="A22" s="1" t="s">
        <v>6222</v>
      </c>
      <c r="B22" s="8">
        <v>45631.0</v>
      </c>
      <c r="C22" s="1" t="s">
        <v>19</v>
      </c>
      <c r="D22" s="12"/>
      <c r="E22" s="10">
        <v>100000.0</v>
      </c>
      <c r="F22" s="1" t="s">
        <v>6223</v>
      </c>
      <c r="G22" s="11">
        <f t="shared" si="13"/>
        <v>5135000</v>
      </c>
      <c r="H22" s="11">
        <f t="shared" si="2"/>
        <v>2507500</v>
      </c>
      <c r="I22" s="11">
        <f t="shared" si="14"/>
        <v>0</v>
      </c>
      <c r="J22" s="11">
        <f t="shared" si="15"/>
        <v>9444871</v>
      </c>
      <c r="K22" s="11">
        <f t="shared" si="5"/>
        <v>2627500</v>
      </c>
      <c r="L22" s="11">
        <f t="shared" si="16"/>
        <v>0</v>
      </c>
      <c r="M22" s="11">
        <f t="shared" si="17"/>
        <v>0</v>
      </c>
      <c r="N22" s="11">
        <f t="shared" si="18"/>
        <v>875833.3333</v>
      </c>
      <c r="O22" s="11">
        <f t="shared" si="19"/>
        <v>875833.3333</v>
      </c>
      <c r="P22" s="11">
        <f t="shared" si="20"/>
        <v>875833.3333</v>
      </c>
      <c r="Q22" s="11">
        <f t="shared" si="21"/>
        <v>1300000</v>
      </c>
      <c r="R22" s="11">
        <f t="shared" si="22"/>
        <v>500000</v>
      </c>
    </row>
    <row r="23">
      <c r="A23" s="1" t="s">
        <v>6224</v>
      </c>
      <c r="B23" s="8">
        <v>45631.0</v>
      </c>
      <c r="C23" s="1" t="s">
        <v>6</v>
      </c>
      <c r="D23" s="10">
        <v>970000.0</v>
      </c>
      <c r="E23" s="12"/>
      <c r="F23" s="1" t="s">
        <v>6225</v>
      </c>
      <c r="G23" s="11">
        <f t="shared" si="13"/>
        <v>6105000</v>
      </c>
      <c r="H23" s="11">
        <f t="shared" si="2"/>
        <v>2507500</v>
      </c>
      <c r="I23" s="11">
        <f t="shared" si="14"/>
        <v>0</v>
      </c>
      <c r="J23" s="11">
        <f t="shared" si="15"/>
        <v>10414871</v>
      </c>
      <c r="K23" s="11">
        <f t="shared" si="5"/>
        <v>3597500</v>
      </c>
      <c r="L23" s="11">
        <f t="shared" si="16"/>
        <v>0</v>
      </c>
      <c r="M23" s="11">
        <f t="shared" si="17"/>
        <v>0</v>
      </c>
      <c r="N23" s="11">
        <f t="shared" si="18"/>
        <v>1199166.667</v>
      </c>
      <c r="O23" s="11">
        <f t="shared" si="19"/>
        <v>1199166.667</v>
      </c>
      <c r="P23" s="11">
        <f t="shared" si="20"/>
        <v>1199166.667</v>
      </c>
      <c r="Q23" s="11">
        <f t="shared" si="21"/>
        <v>1300000</v>
      </c>
      <c r="R23" s="11">
        <f t="shared" si="22"/>
        <v>500000</v>
      </c>
    </row>
    <row r="24">
      <c r="A24" s="1" t="s">
        <v>6226</v>
      </c>
      <c r="B24" s="8">
        <v>45632.0</v>
      </c>
      <c r="C24" s="1" t="s">
        <v>19</v>
      </c>
      <c r="D24" s="12"/>
      <c r="E24" s="10">
        <v>2500000.0</v>
      </c>
      <c r="F24" s="1" t="s">
        <v>6227</v>
      </c>
      <c r="G24" s="11">
        <f t="shared" si="13"/>
        <v>6105000</v>
      </c>
      <c r="H24" s="11">
        <f t="shared" si="2"/>
        <v>2507500</v>
      </c>
      <c r="I24" s="11">
        <f t="shared" si="14"/>
        <v>0</v>
      </c>
      <c r="J24" s="11">
        <f t="shared" si="15"/>
        <v>7914871</v>
      </c>
      <c r="K24" s="11">
        <f t="shared" si="5"/>
        <v>3597500</v>
      </c>
      <c r="L24" s="11">
        <f t="shared" si="16"/>
        <v>0</v>
      </c>
      <c r="M24" s="11">
        <f t="shared" si="17"/>
        <v>0</v>
      </c>
      <c r="N24" s="11">
        <f t="shared" si="18"/>
        <v>1199166.667</v>
      </c>
      <c r="O24" s="11">
        <f t="shared" si="19"/>
        <v>1199166.667</v>
      </c>
      <c r="P24" s="11">
        <f t="shared" si="20"/>
        <v>1199166.667</v>
      </c>
      <c r="Q24" s="11">
        <f t="shared" si="21"/>
        <v>1300000</v>
      </c>
      <c r="R24" s="11">
        <f t="shared" si="22"/>
        <v>500000</v>
      </c>
    </row>
    <row r="25">
      <c r="A25" s="1" t="s">
        <v>6228</v>
      </c>
      <c r="B25" s="8">
        <v>45632.0</v>
      </c>
      <c r="C25" s="1" t="s">
        <v>6</v>
      </c>
      <c r="D25" s="10">
        <v>320000.0</v>
      </c>
      <c r="E25" s="12"/>
      <c r="F25" s="1" t="s">
        <v>6229</v>
      </c>
      <c r="G25" s="11">
        <f t="shared" si="13"/>
        <v>6425000</v>
      </c>
      <c r="H25" s="11">
        <f t="shared" si="2"/>
        <v>2507500</v>
      </c>
      <c r="I25" s="11">
        <f t="shared" si="14"/>
        <v>0</v>
      </c>
      <c r="J25" s="11">
        <f t="shared" si="15"/>
        <v>8234871</v>
      </c>
      <c r="K25" s="11">
        <f t="shared" si="5"/>
        <v>3917500</v>
      </c>
      <c r="L25" s="11">
        <f t="shared" si="16"/>
        <v>0</v>
      </c>
      <c r="M25" s="11">
        <f t="shared" si="17"/>
        <v>0</v>
      </c>
      <c r="N25" s="11">
        <f t="shared" si="18"/>
        <v>1305833.333</v>
      </c>
      <c r="O25" s="11">
        <f t="shared" si="19"/>
        <v>1305833.333</v>
      </c>
      <c r="P25" s="11">
        <f t="shared" si="20"/>
        <v>1305833.333</v>
      </c>
      <c r="Q25" s="11">
        <f t="shared" si="21"/>
        <v>1300000</v>
      </c>
      <c r="R25" s="11">
        <f t="shared" si="22"/>
        <v>500000</v>
      </c>
    </row>
    <row r="26">
      <c r="A26" s="1" t="s">
        <v>6230</v>
      </c>
      <c r="B26" s="8">
        <v>45632.0</v>
      </c>
      <c r="C26" s="1" t="s">
        <v>6</v>
      </c>
      <c r="D26" s="10">
        <v>221000.0</v>
      </c>
      <c r="E26" s="12"/>
      <c r="F26" s="1" t="s">
        <v>6231</v>
      </c>
      <c r="G26" s="11">
        <f t="shared" si="13"/>
        <v>6646000</v>
      </c>
      <c r="H26" s="11">
        <f t="shared" si="2"/>
        <v>2507500</v>
      </c>
      <c r="I26" s="11">
        <f t="shared" si="14"/>
        <v>0</v>
      </c>
      <c r="J26" s="11">
        <f t="shared" si="15"/>
        <v>8455871</v>
      </c>
      <c r="K26" s="11">
        <f t="shared" si="5"/>
        <v>4138500</v>
      </c>
      <c r="L26" s="11">
        <f t="shared" si="16"/>
        <v>0</v>
      </c>
      <c r="M26" s="11">
        <f t="shared" si="17"/>
        <v>0</v>
      </c>
      <c r="N26" s="11">
        <f t="shared" si="18"/>
        <v>1379500</v>
      </c>
      <c r="O26" s="11">
        <f t="shared" si="19"/>
        <v>1379500</v>
      </c>
      <c r="P26" s="11">
        <f t="shared" si="20"/>
        <v>1379500</v>
      </c>
      <c r="Q26" s="11">
        <f t="shared" si="21"/>
        <v>1300000</v>
      </c>
      <c r="R26" s="11">
        <f t="shared" si="22"/>
        <v>500000</v>
      </c>
    </row>
    <row r="27">
      <c r="A27" s="1" t="s">
        <v>6232</v>
      </c>
      <c r="B27" s="8">
        <v>45632.0</v>
      </c>
      <c r="C27" s="1" t="s">
        <v>6</v>
      </c>
      <c r="D27" s="10">
        <v>250000.0</v>
      </c>
      <c r="E27" s="12"/>
      <c r="F27" s="1" t="s">
        <v>5382</v>
      </c>
      <c r="G27" s="11">
        <f t="shared" si="13"/>
        <v>6896000</v>
      </c>
      <c r="H27" s="11">
        <f t="shared" si="2"/>
        <v>2507500</v>
      </c>
      <c r="I27" s="11">
        <f t="shared" si="14"/>
        <v>0</v>
      </c>
      <c r="J27" s="11">
        <f t="shared" si="15"/>
        <v>8705871</v>
      </c>
      <c r="K27" s="11">
        <f t="shared" si="5"/>
        <v>4388500</v>
      </c>
      <c r="L27" s="11">
        <f t="shared" si="16"/>
        <v>0</v>
      </c>
      <c r="M27" s="11">
        <f t="shared" si="17"/>
        <v>0</v>
      </c>
      <c r="N27" s="11">
        <f t="shared" si="18"/>
        <v>1462833.333</v>
      </c>
      <c r="O27" s="11">
        <f t="shared" si="19"/>
        <v>1462833.333</v>
      </c>
      <c r="P27" s="11">
        <f t="shared" si="20"/>
        <v>1462833.333</v>
      </c>
      <c r="Q27" s="11">
        <f t="shared" si="21"/>
        <v>1300000</v>
      </c>
      <c r="R27" s="11">
        <f t="shared" si="22"/>
        <v>500000</v>
      </c>
    </row>
    <row r="28">
      <c r="A28" s="1" t="s">
        <v>6233</v>
      </c>
      <c r="B28" s="8">
        <v>45632.0</v>
      </c>
      <c r="C28" s="1" t="s">
        <v>25</v>
      </c>
      <c r="D28" s="10">
        <v>441000.0</v>
      </c>
      <c r="E28" s="12"/>
      <c r="F28" s="1" t="s">
        <v>6234</v>
      </c>
      <c r="G28" s="11">
        <f t="shared" si="13"/>
        <v>6896000</v>
      </c>
      <c r="H28" s="11">
        <f t="shared" si="2"/>
        <v>2507500</v>
      </c>
      <c r="I28" s="11">
        <f t="shared" si="14"/>
        <v>0</v>
      </c>
      <c r="J28" s="11">
        <f t="shared" si="15"/>
        <v>9146871</v>
      </c>
      <c r="K28" s="11">
        <f t="shared" si="5"/>
        <v>4388500</v>
      </c>
      <c r="L28" s="11">
        <f t="shared" si="16"/>
        <v>0</v>
      </c>
      <c r="M28" s="11">
        <f t="shared" si="17"/>
        <v>0</v>
      </c>
      <c r="N28" s="11">
        <f t="shared" si="18"/>
        <v>1462833.333</v>
      </c>
      <c r="O28" s="11">
        <f t="shared" si="19"/>
        <v>1462833.333</v>
      </c>
      <c r="P28" s="11">
        <f t="shared" si="20"/>
        <v>1462833.333</v>
      </c>
      <c r="Q28" s="11">
        <f t="shared" si="21"/>
        <v>1300000</v>
      </c>
      <c r="R28" s="11">
        <f t="shared" si="22"/>
        <v>500000</v>
      </c>
    </row>
    <row r="29">
      <c r="A29" s="1" t="s">
        <v>6235</v>
      </c>
      <c r="B29" s="8">
        <v>45632.0</v>
      </c>
      <c r="C29" s="1" t="s">
        <v>25</v>
      </c>
      <c r="D29" s="12"/>
      <c r="E29" s="10">
        <v>76500.0</v>
      </c>
      <c r="F29" s="1" t="s">
        <v>5607</v>
      </c>
      <c r="G29" s="11">
        <f t="shared" si="13"/>
        <v>6896000</v>
      </c>
      <c r="H29" s="11">
        <f t="shared" si="2"/>
        <v>2584000</v>
      </c>
      <c r="I29" s="11">
        <f t="shared" si="14"/>
        <v>0</v>
      </c>
      <c r="J29" s="11">
        <f t="shared" si="15"/>
        <v>9070371</v>
      </c>
      <c r="K29" s="11">
        <f t="shared" si="5"/>
        <v>4312000</v>
      </c>
      <c r="L29" s="11">
        <f t="shared" si="16"/>
        <v>0</v>
      </c>
      <c r="M29" s="11">
        <f t="shared" si="17"/>
        <v>0</v>
      </c>
      <c r="N29" s="11">
        <f t="shared" si="18"/>
        <v>1437333.333</v>
      </c>
      <c r="O29" s="11">
        <f t="shared" si="19"/>
        <v>1437333.333</v>
      </c>
      <c r="P29" s="11">
        <f t="shared" si="20"/>
        <v>1437333.333</v>
      </c>
      <c r="Q29" s="11">
        <f t="shared" si="21"/>
        <v>1300000</v>
      </c>
      <c r="R29" s="11">
        <f t="shared" si="22"/>
        <v>500000</v>
      </c>
    </row>
    <row r="30">
      <c r="A30" s="1" t="s">
        <v>6236</v>
      </c>
      <c r="B30" s="8">
        <v>45632.0</v>
      </c>
      <c r="C30" s="1" t="s">
        <v>22</v>
      </c>
      <c r="D30" s="12"/>
      <c r="E30" s="10">
        <v>300000.0</v>
      </c>
      <c r="F30" s="1" t="s">
        <v>30</v>
      </c>
      <c r="G30" s="11">
        <f t="shared" si="13"/>
        <v>6896000</v>
      </c>
      <c r="H30" s="11">
        <f t="shared" si="2"/>
        <v>2584000</v>
      </c>
      <c r="I30" s="11">
        <f t="shared" si="14"/>
        <v>0</v>
      </c>
      <c r="J30" s="11">
        <f t="shared" si="15"/>
        <v>8770371</v>
      </c>
      <c r="K30" s="11">
        <f t="shared" si="5"/>
        <v>4312000</v>
      </c>
      <c r="L30" s="11">
        <f t="shared" si="16"/>
        <v>0</v>
      </c>
      <c r="M30" s="11">
        <f t="shared" si="17"/>
        <v>300000</v>
      </c>
      <c r="N30" s="11">
        <f t="shared" si="18"/>
        <v>1437333.333</v>
      </c>
      <c r="O30" s="11">
        <f t="shared" si="19"/>
        <v>1137333.333</v>
      </c>
      <c r="P30" s="11">
        <f t="shared" si="20"/>
        <v>1437333.333</v>
      </c>
      <c r="Q30" s="11">
        <f t="shared" si="21"/>
        <v>1300000</v>
      </c>
      <c r="R30" s="11">
        <f t="shared" si="22"/>
        <v>500000</v>
      </c>
    </row>
    <row r="31">
      <c r="A31" s="1" t="s">
        <v>6237</v>
      </c>
      <c r="B31" s="8">
        <v>45632.0</v>
      </c>
      <c r="C31" s="1" t="s">
        <v>25</v>
      </c>
      <c r="D31" s="12"/>
      <c r="E31" s="10">
        <v>100000.0</v>
      </c>
      <c r="F31" s="1" t="s">
        <v>53</v>
      </c>
      <c r="G31" s="11">
        <f t="shared" si="13"/>
        <v>6896000</v>
      </c>
      <c r="H31" s="11">
        <f t="shared" si="2"/>
        <v>2684000</v>
      </c>
      <c r="I31" s="11">
        <f t="shared" si="14"/>
        <v>0</v>
      </c>
      <c r="J31" s="11">
        <f t="shared" si="15"/>
        <v>8670371</v>
      </c>
      <c r="K31" s="11">
        <f t="shared" si="5"/>
        <v>4212000</v>
      </c>
      <c r="L31" s="11">
        <f t="shared" si="16"/>
        <v>0</v>
      </c>
      <c r="M31" s="11">
        <f t="shared" si="17"/>
        <v>300000</v>
      </c>
      <c r="N31" s="11">
        <f t="shared" si="18"/>
        <v>1404000</v>
      </c>
      <c r="O31" s="11">
        <f t="shared" si="19"/>
        <v>1104000</v>
      </c>
      <c r="P31" s="11">
        <f t="shared" si="20"/>
        <v>1404000</v>
      </c>
      <c r="Q31" s="11">
        <f t="shared" si="21"/>
        <v>1400000</v>
      </c>
      <c r="R31" s="11">
        <f t="shared" si="22"/>
        <v>500000</v>
      </c>
    </row>
    <row r="32">
      <c r="A32" s="1" t="s">
        <v>6238</v>
      </c>
      <c r="B32" s="8">
        <v>45632.0</v>
      </c>
      <c r="C32" s="1" t="s">
        <v>6</v>
      </c>
      <c r="D32" s="10">
        <v>50000.0</v>
      </c>
      <c r="E32" s="12"/>
      <c r="F32" s="1" t="s">
        <v>4087</v>
      </c>
      <c r="G32" s="11">
        <f t="shared" si="13"/>
        <v>6946000</v>
      </c>
      <c r="H32" s="11">
        <f t="shared" si="2"/>
        <v>2684000</v>
      </c>
      <c r="I32" s="11">
        <f t="shared" si="14"/>
        <v>0</v>
      </c>
      <c r="J32" s="11">
        <f t="shared" si="15"/>
        <v>8720371</v>
      </c>
      <c r="K32" s="11">
        <f t="shared" si="5"/>
        <v>4262000</v>
      </c>
      <c r="L32" s="11">
        <f t="shared" si="16"/>
        <v>0</v>
      </c>
      <c r="M32" s="11">
        <f t="shared" si="17"/>
        <v>300000</v>
      </c>
      <c r="N32" s="11">
        <f t="shared" si="18"/>
        <v>1420666.667</v>
      </c>
      <c r="O32" s="11">
        <f t="shared" si="19"/>
        <v>1120666.667</v>
      </c>
      <c r="P32" s="11">
        <f t="shared" si="20"/>
        <v>1420666.667</v>
      </c>
      <c r="Q32" s="11">
        <f t="shared" si="21"/>
        <v>1400000</v>
      </c>
      <c r="R32" s="11">
        <f t="shared" si="22"/>
        <v>500000</v>
      </c>
    </row>
    <row r="33">
      <c r="A33" s="1" t="s">
        <v>6239</v>
      </c>
      <c r="B33" s="8">
        <v>45632.0</v>
      </c>
      <c r="C33" s="1" t="s">
        <v>6</v>
      </c>
      <c r="D33" s="10">
        <v>500000.0</v>
      </c>
      <c r="E33" s="12"/>
      <c r="F33" s="1" t="s">
        <v>5382</v>
      </c>
      <c r="G33" s="11">
        <f t="shared" si="13"/>
        <v>7446000</v>
      </c>
      <c r="H33" s="11">
        <f t="shared" si="2"/>
        <v>2684000</v>
      </c>
      <c r="I33" s="11">
        <f t="shared" si="14"/>
        <v>0</v>
      </c>
      <c r="J33" s="11">
        <f t="shared" si="15"/>
        <v>9220371</v>
      </c>
      <c r="K33" s="11">
        <f t="shared" si="5"/>
        <v>4762000</v>
      </c>
      <c r="L33" s="11">
        <f t="shared" si="16"/>
        <v>0</v>
      </c>
      <c r="M33" s="11">
        <f t="shared" si="17"/>
        <v>300000</v>
      </c>
      <c r="N33" s="11">
        <f t="shared" si="18"/>
        <v>1587333.333</v>
      </c>
      <c r="O33" s="11">
        <f t="shared" si="19"/>
        <v>1287333.333</v>
      </c>
      <c r="P33" s="11">
        <f t="shared" si="20"/>
        <v>1587333.333</v>
      </c>
      <c r="Q33" s="11">
        <f t="shared" si="21"/>
        <v>1400000</v>
      </c>
      <c r="R33" s="11">
        <f t="shared" si="22"/>
        <v>500000</v>
      </c>
    </row>
    <row r="34">
      <c r="A34" s="1" t="s">
        <v>6240</v>
      </c>
      <c r="B34" s="8">
        <v>45632.0</v>
      </c>
      <c r="C34" s="1" t="s">
        <v>6</v>
      </c>
      <c r="D34" s="10">
        <v>647000.0</v>
      </c>
      <c r="E34" s="12"/>
      <c r="F34" s="1" t="s">
        <v>4678</v>
      </c>
      <c r="G34" s="11">
        <f t="shared" si="13"/>
        <v>8093000</v>
      </c>
      <c r="H34" s="11">
        <f t="shared" si="2"/>
        <v>2684000</v>
      </c>
      <c r="I34" s="11">
        <f t="shared" si="14"/>
        <v>0</v>
      </c>
      <c r="J34" s="11">
        <f t="shared" si="15"/>
        <v>9867371</v>
      </c>
      <c r="K34" s="11">
        <f t="shared" si="5"/>
        <v>5409000</v>
      </c>
      <c r="L34" s="11">
        <f t="shared" si="16"/>
        <v>0</v>
      </c>
      <c r="M34" s="11">
        <f t="shared" si="17"/>
        <v>300000</v>
      </c>
      <c r="N34" s="11">
        <f t="shared" si="18"/>
        <v>1803000</v>
      </c>
      <c r="O34" s="11">
        <f t="shared" si="19"/>
        <v>1503000</v>
      </c>
      <c r="P34" s="11">
        <f t="shared" si="20"/>
        <v>1803000</v>
      </c>
      <c r="Q34" s="11">
        <f t="shared" si="21"/>
        <v>1400000</v>
      </c>
      <c r="R34" s="11">
        <f t="shared" si="22"/>
        <v>500000</v>
      </c>
    </row>
    <row r="35">
      <c r="A35" s="1" t="s">
        <v>6241</v>
      </c>
      <c r="B35" s="8">
        <v>45632.0</v>
      </c>
      <c r="C35" s="1" t="s">
        <v>6</v>
      </c>
      <c r="D35" s="10">
        <v>484500.0</v>
      </c>
      <c r="E35" s="12"/>
      <c r="F35" s="1" t="s">
        <v>6231</v>
      </c>
      <c r="G35" s="11">
        <f t="shared" si="13"/>
        <v>8577500</v>
      </c>
      <c r="H35" s="11">
        <f t="shared" si="2"/>
        <v>2684000</v>
      </c>
      <c r="I35" s="11">
        <f t="shared" si="14"/>
        <v>0</v>
      </c>
      <c r="J35" s="11">
        <f t="shared" si="15"/>
        <v>10351871</v>
      </c>
      <c r="K35" s="11">
        <f t="shared" si="5"/>
        <v>5893500</v>
      </c>
      <c r="L35" s="11">
        <f t="shared" si="16"/>
        <v>0</v>
      </c>
      <c r="M35" s="11">
        <f t="shared" si="17"/>
        <v>300000</v>
      </c>
      <c r="N35" s="11">
        <f t="shared" si="18"/>
        <v>1964500</v>
      </c>
      <c r="O35" s="11">
        <f t="shared" si="19"/>
        <v>1664500</v>
      </c>
      <c r="P35" s="11">
        <f t="shared" si="20"/>
        <v>1964500</v>
      </c>
      <c r="Q35" s="11">
        <f t="shared" si="21"/>
        <v>1400000</v>
      </c>
      <c r="R35" s="11">
        <f t="shared" si="22"/>
        <v>500000</v>
      </c>
    </row>
    <row r="36">
      <c r="A36" s="1" t="s">
        <v>6242</v>
      </c>
      <c r="B36" s="8">
        <v>45633.0</v>
      </c>
      <c r="C36" s="1" t="s">
        <v>25</v>
      </c>
      <c r="D36" s="12"/>
      <c r="E36" s="10">
        <v>300000.0</v>
      </c>
      <c r="F36" s="1" t="s">
        <v>5968</v>
      </c>
      <c r="G36" s="11">
        <f t="shared" si="13"/>
        <v>8577500</v>
      </c>
      <c r="H36" s="11">
        <f t="shared" si="2"/>
        <v>2984000</v>
      </c>
      <c r="I36" s="11">
        <f t="shared" si="14"/>
        <v>0</v>
      </c>
      <c r="J36" s="11">
        <f t="shared" si="15"/>
        <v>10051871</v>
      </c>
      <c r="K36" s="11">
        <f t="shared" si="5"/>
        <v>5593500</v>
      </c>
      <c r="L36" s="11">
        <f t="shared" si="16"/>
        <v>0</v>
      </c>
      <c r="M36" s="11">
        <f t="shared" si="17"/>
        <v>300000</v>
      </c>
      <c r="N36" s="11">
        <f t="shared" si="18"/>
        <v>1864500</v>
      </c>
      <c r="O36" s="11">
        <f t="shared" si="19"/>
        <v>1564500</v>
      </c>
      <c r="P36" s="11">
        <f t="shared" si="20"/>
        <v>1864500</v>
      </c>
      <c r="Q36" s="11">
        <f t="shared" si="21"/>
        <v>1400000</v>
      </c>
      <c r="R36" s="11">
        <f t="shared" si="22"/>
        <v>800000</v>
      </c>
    </row>
    <row r="37">
      <c r="A37" s="1" t="s">
        <v>6243</v>
      </c>
      <c r="B37" s="8">
        <v>45633.0</v>
      </c>
      <c r="C37" s="1" t="s">
        <v>25</v>
      </c>
      <c r="D37" s="12"/>
      <c r="E37" s="10">
        <v>50000.0</v>
      </c>
      <c r="F37" s="1" t="s">
        <v>53</v>
      </c>
      <c r="G37" s="11">
        <f t="shared" si="13"/>
        <v>8577500</v>
      </c>
      <c r="H37" s="11">
        <f t="shared" si="2"/>
        <v>3034000</v>
      </c>
      <c r="I37" s="11">
        <f t="shared" si="14"/>
        <v>0</v>
      </c>
      <c r="J37" s="11">
        <f t="shared" si="15"/>
        <v>10001871</v>
      </c>
      <c r="K37" s="11">
        <f t="shared" si="5"/>
        <v>5543500</v>
      </c>
      <c r="L37" s="11">
        <f t="shared" si="16"/>
        <v>0</v>
      </c>
      <c r="M37" s="11">
        <f t="shared" si="17"/>
        <v>300000</v>
      </c>
      <c r="N37" s="11">
        <f t="shared" si="18"/>
        <v>1847833.333</v>
      </c>
      <c r="O37" s="11">
        <f t="shared" si="19"/>
        <v>1547833.333</v>
      </c>
      <c r="P37" s="11">
        <f t="shared" si="20"/>
        <v>1847833.333</v>
      </c>
      <c r="Q37" s="11">
        <f t="shared" si="21"/>
        <v>1450000</v>
      </c>
      <c r="R37" s="11">
        <f t="shared" si="22"/>
        <v>800000</v>
      </c>
    </row>
    <row r="38">
      <c r="A38" s="1" t="s">
        <v>6244</v>
      </c>
      <c r="B38" s="8">
        <v>45633.0</v>
      </c>
      <c r="C38" s="1" t="s">
        <v>6</v>
      </c>
      <c r="D38" s="10">
        <v>120000.0</v>
      </c>
      <c r="E38" s="12"/>
      <c r="F38" s="1" t="s">
        <v>6245</v>
      </c>
      <c r="G38" s="11">
        <f t="shared" si="13"/>
        <v>8697500</v>
      </c>
      <c r="H38" s="11">
        <f t="shared" si="2"/>
        <v>3034000</v>
      </c>
      <c r="I38" s="11">
        <f t="shared" si="14"/>
        <v>0</v>
      </c>
      <c r="J38" s="11">
        <f t="shared" si="15"/>
        <v>10121871</v>
      </c>
      <c r="K38" s="11">
        <f t="shared" si="5"/>
        <v>5663500</v>
      </c>
      <c r="L38" s="11">
        <f t="shared" si="16"/>
        <v>0</v>
      </c>
      <c r="M38" s="11">
        <f t="shared" si="17"/>
        <v>300000</v>
      </c>
      <c r="N38" s="11">
        <f t="shared" si="18"/>
        <v>1887833.333</v>
      </c>
      <c r="O38" s="11">
        <f t="shared" si="19"/>
        <v>1587833.333</v>
      </c>
      <c r="P38" s="11">
        <f t="shared" si="20"/>
        <v>1887833.333</v>
      </c>
      <c r="Q38" s="11">
        <f t="shared" si="21"/>
        <v>1450000</v>
      </c>
      <c r="R38" s="11">
        <f t="shared" si="22"/>
        <v>800000</v>
      </c>
    </row>
    <row r="39">
      <c r="A39" s="1" t="s">
        <v>6246</v>
      </c>
      <c r="B39" s="8">
        <v>45633.0</v>
      </c>
      <c r="C39" s="1" t="s">
        <v>6</v>
      </c>
      <c r="D39" s="10">
        <v>100000.0</v>
      </c>
      <c r="E39" s="12"/>
      <c r="F39" s="1" t="s">
        <v>2144</v>
      </c>
      <c r="G39" s="11">
        <f t="shared" si="13"/>
        <v>8797500</v>
      </c>
      <c r="H39" s="11">
        <f t="shared" si="2"/>
        <v>3034000</v>
      </c>
      <c r="I39" s="11">
        <f t="shared" si="14"/>
        <v>0</v>
      </c>
      <c r="J39" s="11">
        <f t="shared" si="15"/>
        <v>10221871</v>
      </c>
      <c r="K39" s="11">
        <f t="shared" si="5"/>
        <v>5763500</v>
      </c>
      <c r="L39" s="11">
        <f t="shared" si="16"/>
        <v>0</v>
      </c>
      <c r="M39" s="11">
        <f t="shared" si="17"/>
        <v>300000</v>
      </c>
      <c r="N39" s="11">
        <f t="shared" si="18"/>
        <v>1921166.667</v>
      </c>
      <c r="O39" s="11">
        <f t="shared" si="19"/>
        <v>1621166.667</v>
      </c>
      <c r="P39" s="11">
        <f t="shared" si="20"/>
        <v>1921166.667</v>
      </c>
      <c r="Q39" s="11">
        <f t="shared" si="21"/>
        <v>1450000</v>
      </c>
      <c r="R39" s="11">
        <f t="shared" si="22"/>
        <v>800000</v>
      </c>
    </row>
    <row r="40">
      <c r="A40" s="1" t="s">
        <v>6247</v>
      </c>
      <c r="B40" s="8">
        <v>45634.0</v>
      </c>
      <c r="C40" s="1" t="s">
        <v>25</v>
      </c>
      <c r="D40" s="12"/>
      <c r="E40" s="10">
        <v>100000.0</v>
      </c>
      <c r="F40" s="1" t="s">
        <v>5968</v>
      </c>
      <c r="G40" s="11">
        <f t="shared" si="13"/>
        <v>8797500</v>
      </c>
      <c r="H40" s="11">
        <f t="shared" si="2"/>
        <v>3134000</v>
      </c>
      <c r="I40" s="11">
        <f t="shared" si="14"/>
        <v>0</v>
      </c>
      <c r="J40" s="11">
        <f t="shared" si="15"/>
        <v>10121871</v>
      </c>
      <c r="K40" s="11">
        <f t="shared" si="5"/>
        <v>5663500</v>
      </c>
      <c r="L40" s="11">
        <f t="shared" si="16"/>
        <v>0</v>
      </c>
      <c r="M40" s="11">
        <f t="shared" si="17"/>
        <v>300000</v>
      </c>
      <c r="N40" s="11">
        <f t="shared" si="18"/>
        <v>1887833.333</v>
      </c>
      <c r="O40" s="11">
        <f t="shared" si="19"/>
        <v>1587833.333</v>
      </c>
      <c r="P40" s="11">
        <f t="shared" si="20"/>
        <v>1887833.333</v>
      </c>
      <c r="Q40" s="11">
        <f t="shared" si="21"/>
        <v>1450000</v>
      </c>
      <c r="R40" s="11">
        <f t="shared" si="22"/>
        <v>900000</v>
      </c>
    </row>
    <row r="41">
      <c r="A41" s="1" t="s">
        <v>6248</v>
      </c>
      <c r="B41" s="8">
        <v>45635.0</v>
      </c>
      <c r="C41" s="1" t="s">
        <v>25</v>
      </c>
      <c r="D41" s="12"/>
      <c r="E41" s="10">
        <v>20000.0</v>
      </c>
      <c r="F41" s="1" t="s">
        <v>5554</v>
      </c>
      <c r="G41" s="11">
        <f t="shared" si="13"/>
        <v>8797500</v>
      </c>
      <c r="H41" s="11">
        <f t="shared" si="2"/>
        <v>3154000</v>
      </c>
      <c r="I41" s="11">
        <f t="shared" si="14"/>
        <v>0</v>
      </c>
      <c r="J41" s="11">
        <f t="shared" si="15"/>
        <v>10101871</v>
      </c>
      <c r="K41" s="11">
        <f t="shared" si="5"/>
        <v>5643500</v>
      </c>
      <c r="L41" s="11">
        <f t="shared" si="16"/>
        <v>0</v>
      </c>
      <c r="M41" s="11">
        <f t="shared" si="17"/>
        <v>300000</v>
      </c>
      <c r="N41" s="11">
        <f t="shared" si="18"/>
        <v>1881166.667</v>
      </c>
      <c r="O41" s="11">
        <f t="shared" si="19"/>
        <v>1581166.667</v>
      </c>
      <c r="P41" s="11">
        <f t="shared" si="20"/>
        <v>1881166.667</v>
      </c>
      <c r="Q41" s="11">
        <f t="shared" si="21"/>
        <v>1450000</v>
      </c>
      <c r="R41" s="11">
        <f t="shared" si="22"/>
        <v>900000</v>
      </c>
    </row>
    <row r="42">
      <c r="A42" s="1" t="s">
        <v>6249</v>
      </c>
      <c r="B42" s="8">
        <v>45635.0</v>
      </c>
      <c r="C42" s="1" t="s">
        <v>25</v>
      </c>
      <c r="D42" s="12"/>
      <c r="E42" s="10">
        <v>27000.0</v>
      </c>
      <c r="F42" s="1" t="s">
        <v>6250</v>
      </c>
      <c r="G42" s="11">
        <f t="shared" si="13"/>
        <v>8797500</v>
      </c>
      <c r="H42" s="11">
        <f t="shared" si="2"/>
        <v>3181000</v>
      </c>
      <c r="I42" s="11">
        <f t="shared" si="14"/>
        <v>0</v>
      </c>
      <c r="J42" s="11">
        <f t="shared" si="15"/>
        <v>10074871</v>
      </c>
      <c r="K42" s="11">
        <f t="shared" si="5"/>
        <v>5616500</v>
      </c>
      <c r="L42" s="11">
        <f t="shared" si="16"/>
        <v>0</v>
      </c>
      <c r="M42" s="11">
        <f t="shared" si="17"/>
        <v>300000</v>
      </c>
      <c r="N42" s="11">
        <f t="shared" si="18"/>
        <v>1872166.667</v>
      </c>
      <c r="O42" s="11">
        <f t="shared" si="19"/>
        <v>1572166.667</v>
      </c>
      <c r="P42" s="11">
        <f t="shared" si="20"/>
        <v>1872166.667</v>
      </c>
      <c r="Q42" s="11">
        <f t="shared" si="21"/>
        <v>1450000</v>
      </c>
      <c r="R42" s="11">
        <f t="shared" si="22"/>
        <v>900000</v>
      </c>
    </row>
    <row r="43">
      <c r="A43" s="1" t="s">
        <v>6251</v>
      </c>
      <c r="B43" s="8">
        <v>45635.0</v>
      </c>
      <c r="C43" s="1" t="s">
        <v>6</v>
      </c>
      <c r="D43" s="10">
        <v>80000.0</v>
      </c>
      <c r="E43" s="12"/>
      <c r="F43" s="1" t="s">
        <v>6252</v>
      </c>
      <c r="G43" s="11">
        <f t="shared" si="13"/>
        <v>8877500</v>
      </c>
      <c r="H43" s="11">
        <f t="shared" si="2"/>
        <v>3181000</v>
      </c>
      <c r="I43" s="11">
        <f t="shared" si="14"/>
        <v>0</v>
      </c>
      <c r="J43" s="11">
        <f t="shared" si="15"/>
        <v>10154871</v>
      </c>
      <c r="K43" s="11">
        <f t="shared" si="5"/>
        <v>5696500</v>
      </c>
      <c r="L43" s="11">
        <f t="shared" si="16"/>
        <v>0</v>
      </c>
      <c r="M43" s="11">
        <f t="shared" si="17"/>
        <v>300000</v>
      </c>
      <c r="N43" s="11">
        <f t="shared" si="18"/>
        <v>1898833.333</v>
      </c>
      <c r="O43" s="11">
        <f t="shared" si="19"/>
        <v>1598833.333</v>
      </c>
      <c r="P43" s="11">
        <f t="shared" si="20"/>
        <v>1898833.333</v>
      </c>
      <c r="Q43" s="11">
        <f t="shared" si="21"/>
        <v>1450000</v>
      </c>
      <c r="R43" s="11">
        <f t="shared" si="22"/>
        <v>900000</v>
      </c>
    </row>
    <row r="44">
      <c r="A44" s="1" t="s">
        <v>6253</v>
      </c>
      <c r="B44" s="8">
        <v>45635.0</v>
      </c>
      <c r="C44" s="1" t="s">
        <v>6</v>
      </c>
      <c r="D44" s="10">
        <v>700000.0</v>
      </c>
      <c r="E44" s="12"/>
      <c r="F44" s="1" t="s">
        <v>6254</v>
      </c>
      <c r="G44" s="11">
        <f t="shared" si="13"/>
        <v>9577500</v>
      </c>
      <c r="H44" s="11">
        <f t="shared" si="2"/>
        <v>3181000</v>
      </c>
      <c r="I44" s="11">
        <f t="shared" si="14"/>
        <v>0</v>
      </c>
      <c r="J44" s="11">
        <f t="shared" si="15"/>
        <v>10854871</v>
      </c>
      <c r="K44" s="11">
        <f t="shared" si="5"/>
        <v>6396500</v>
      </c>
      <c r="L44" s="11">
        <f t="shared" si="16"/>
        <v>0</v>
      </c>
      <c r="M44" s="11">
        <f t="shared" si="17"/>
        <v>300000</v>
      </c>
      <c r="N44" s="11">
        <f t="shared" si="18"/>
        <v>2132166.667</v>
      </c>
      <c r="O44" s="11">
        <f t="shared" si="19"/>
        <v>1832166.667</v>
      </c>
      <c r="P44" s="11">
        <f t="shared" si="20"/>
        <v>2132166.667</v>
      </c>
      <c r="Q44" s="11">
        <f t="shared" si="21"/>
        <v>1450000</v>
      </c>
      <c r="R44" s="11">
        <f t="shared" si="22"/>
        <v>900000</v>
      </c>
    </row>
    <row r="45">
      <c r="A45" s="1" t="s">
        <v>6255</v>
      </c>
      <c r="B45" s="8">
        <v>45635.0</v>
      </c>
      <c r="C45" s="1" t="s">
        <v>6</v>
      </c>
      <c r="D45" s="10">
        <v>657000.0</v>
      </c>
      <c r="E45" s="10"/>
      <c r="F45" s="1" t="s">
        <v>6256</v>
      </c>
      <c r="G45" s="11">
        <f t="shared" si="13"/>
        <v>10234500</v>
      </c>
      <c r="H45" s="11">
        <f t="shared" si="2"/>
        <v>3181000</v>
      </c>
      <c r="I45" s="11">
        <f t="shared" si="14"/>
        <v>0</v>
      </c>
      <c r="J45" s="11">
        <f t="shared" si="15"/>
        <v>11511871</v>
      </c>
      <c r="K45" s="11">
        <f t="shared" si="5"/>
        <v>7053500</v>
      </c>
      <c r="L45" s="11">
        <f t="shared" si="16"/>
        <v>0</v>
      </c>
      <c r="M45" s="11">
        <f t="shared" si="17"/>
        <v>300000</v>
      </c>
      <c r="N45" s="11">
        <f t="shared" si="18"/>
        <v>2351166.667</v>
      </c>
      <c r="O45" s="11">
        <f t="shared" si="19"/>
        <v>2051166.667</v>
      </c>
      <c r="P45" s="11">
        <f t="shared" si="20"/>
        <v>2351166.667</v>
      </c>
      <c r="Q45" s="11">
        <f t="shared" si="21"/>
        <v>1450000</v>
      </c>
      <c r="R45" s="11">
        <f t="shared" si="22"/>
        <v>900000</v>
      </c>
    </row>
    <row r="46">
      <c r="A46" s="1" t="s">
        <v>6257</v>
      </c>
      <c r="B46" s="8">
        <v>45636.0</v>
      </c>
      <c r="C46" s="1" t="s">
        <v>6</v>
      </c>
      <c r="D46" s="10">
        <v>160000.0</v>
      </c>
      <c r="E46" s="12"/>
      <c r="F46" s="1" t="s">
        <v>6258</v>
      </c>
      <c r="G46" s="11">
        <f t="shared" si="13"/>
        <v>10394500</v>
      </c>
      <c r="H46" s="11">
        <f t="shared" si="2"/>
        <v>3181000</v>
      </c>
      <c r="I46" s="11">
        <f t="shared" si="14"/>
        <v>0</v>
      </c>
      <c r="J46" s="11">
        <f t="shared" si="15"/>
        <v>11671871</v>
      </c>
      <c r="K46" s="11">
        <f t="shared" si="5"/>
        <v>7213500</v>
      </c>
      <c r="L46" s="11">
        <f t="shared" si="16"/>
        <v>0</v>
      </c>
      <c r="M46" s="11">
        <f t="shared" si="17"/>
        <v>300000</v>
      </c>
      <c r="N46" s="11">
        <f t="shared" si="18"/>
        <v>2404500</v>
      </c>
      <c r="O46" s="11">
        <f t="shared" si="19"/>
        <v>2104500</v>
      </c>
      <c r="P46" s="11">
        <f t="shared" si="20"/>
        <v>2404500</v>
      </c>
      <c r="Q46" s="11">
        <f t="shared" si="21"/>
        <v>1450000</v>
      </c>
      <c r="R46" s="11">
        <f t="shared" si="22"/>
        <v>900000</v>
      </c>
    </row>
    <row r="47">
      <c r="A47" s="1" t="s">
        <v>6259</v>
      </c>
      <c r="B47" s="8">
        <v>45636.0</v>
      </c>
      <c r="C47" s="1" t="s">
        <v>6</v>
      </c>
      <c r="D47" s="10">
        <v>200000.0</v>
      </c>
      <c r="E47" s="12"/>
      <c r="F47" s="1" t="s">
        <v>2677</v>
      </c>
      <c r="G47" s="11">
        <f t="shared" si="13"/>
        <v>10594500</v>
      </c>
      <c r="H47" s="11">
        <f t="shared" si="2"/>
        <v>3181000</v>
      </c>
      <c r="I47" s="11">
        <f t="shared" si="14"/>
        <v>0</v>
      </c>
      <c r="J47" s="11">
        <f t="shared" si="15"/>
        <v>11871871</v>
      </c>
      <c r="K47" s="11">
        <f t="shared" si="5"/>
        <v>7413500</v>
      </c>
      <c r="L47" s="11">
        <f t="shared" si="16"/>
        <v>0</v>
      </c>
      <c r="M47" s="11">
        <f t="shared" si="17"/>
        <v>300000</v>
      </c>
      <c r="N47" s="11">
        <f t="shared" si="18"/>
        <v>2471166.667</v>
      </c>
      <c r="O47" s="11">
        <f t="shared" si="19"/>
        <v>2171166.667</v>
      </c>
      <c r="P47" s="11">
        <f t="shared" si="20"/>
        <v>2471166.667</v>
      </c>
      <c r="Q47" s="11">
        <f t="shared" si="21"/>
        <v>1450000</v>
      </c>
      <c r="R47" s="11">
        <f t="shared" si="22"/>
        <v>900000</v>
      </c>
    </row>
    <row r="48">
      <c r="A48" s="1" t="s">
        <v>6260</v>
      </c>
      <c r="B48" s="8">
        <v>45636.0</v>
      </c>
      <c r="C48" s="1" t="s">
        <v>25</v>
      </c>
      <c r="D48" s="12"/>
      <c r="E48" s="10">
        <v>299700.0</v>
      </c>
      <c r="F48" s="1" t="s">
        <v>6261</v>
      </c>
      <c r="G48" s="11">
        <f t="shared" si="13"/>
        <v>10594500</v>
      </c>
      <c r="H48" s="11">
        <f t="shared" si="2"/>
        <v>3480700</v>
      </c>
      <c r="I48" s="11">
        <f t="shared" si="14"/>
        <v>0</v>
      </c>
      <c r="J48" s="11">
        <f t="shared" si="15"/>
        <v>11572171</v>
      </c>
      <c r="K48" s="11">
        <f t="shared" si="5"/>
        <v>7113800</v>
      </c>
      <c r="L48" s="11">
        <f t="shared" si="16"/>
        <v>0</v>
      </c>
      <c r="M48" s="11">
        <f t="shared" si="17"/>
        <v>300000</v>
      </c>
      <c r="N48" s="11">
        <f t="shared" si="18"/>
        <v>2371266.667</v>
      </c>
      <c r="O48" s="11">
        <f t="shared" si="19"/>
        <v>2071266.667</v>
      </c>
      <c r="P48" s="11">
        <f t="shared" si="20"/>
        <v>2371266.667</v>
      </c>
      <c r="Q48" s="11">
        <f t="shared" si="21"/>
        <v>1450000</v>
      </c>
      <c r="R48" s="11">
        <f t="shared" si="22"/>
        <v>900000</v>
      </c>
    </row>
    <row r="49">
      <c r="A49" s="1" t="s">
        <v>6262</v>
      </c>
      <c r="B49" s="8">
        <v>45636.0</v>
      </c>
      <c r="C49" s="1" t="s">
        <v>25</v>
      </c>
      <c r="D49" s="12"/>
      <c r="E49" s="10">
        <v>173000.0</v>
      </c>
      <c r="F49" s="1" t="s">
        <v>6263</v>
      </c>
      <c r="G49" s="11">
        <f t="shared" si="13"/>
        <v>10594500</v>
      </c>
      <c r="H49" s="11">
        <f t="shared" si="2"/>
        <v>3653700</v>
      </c>
      <c r="I49" s="11">
        <f t="shared" si="14"/>
        <v>0</v>
      </c>
      <c r="J49" s="11">
        <f t="shared" si="15"/>
        <v>11399171</v>
      </c>
      <c r="K49" s="11">
        <f t="shared" si="5"/>
        <v>6940800</v>
      </c>
      <c r="L49" s="11">
        <f t="shared" si="16"/>
        <v>0</v>
      </c>
      <c r="M49" s="11">
        <f t="shared" si="17"/>
        <v>300000</v>
      </c>
      <c r="N49" s="11">
        <f t="shared" si="18"/>
        <v>2313600</v>
      </c>
      <c r="O49" s="11">
        <f t="shared" si="19"/>
        <v>2013600</v>
      </c>
      <c r="P49" s="11">
        <f t="shared" si="20"/>
        <v>2313600</v>
      </c>
      <c r="Q49" s="11">
        <f t="shared" si="21"/>
        <v>1450000</v>
      </c>
      <c r="R49" s="11">
        <f t="shared" si="22"/>
        <v>900000</v>
      </c>
    </row>
    <row r="50">
      <c r="A50" s="1" t="s">
        <v>6264</v>
      </c>
      <c r="B50" s="8">
        <v>45636.0</v>
      </c>
      <c r="C50" s="1" t="s">
        <v>19</v>
      </c>
      <c r="D50" s="12"/>
      <c r="E50" s="10">
        <v>850000.0</v>
      </c>
      <c r="F50" s="1" t="s">
        <v>6265</v>
      </c>
      <c r="G50" s="11">
        <f t="shared" si="13"/>
        <v>10594500</v>
      </c>
      <c r="H50" s="11">
        <f t="shared" si="2"/>
        <v>3653700</v>
      </c>
      <c r="I50" s="11">
        <f t="shared" si="14"/>
        <v>0</v>
      </c>
      <c r="J50" s="11">
        <f t="shared" si="15"/>
        <v>10549171</v>
      </c>
      <c r="K50" s="11">
        <f t="shared" si="5"/>
        <v>6940800</v>
      </c>
      <c r="L50" s="11">
        <f t="shared" si="16"/>
        <v>0</v>
      </c>
      <c r="M50" s="11">
        <f t="shared" si="17"/>
        <v>300000</v>
      </c>
      <c r="N50" s="11">
        <f t="shared" si="18"/>
        <v>2313600</v>
      </c>
      <c r="O50" s="11">
        <f t="shared" si="19"/>
        <v>2013600</v>
      </c>
      <c r="P50" s="11">
        <f t="shared" si="20"/>
        <v>2313600</v>
      </c>
      <c r="Q50" s="11">
        <f t="shared" si="21"/>
        <v>1450000</v>
      </c>
      <c r="R50" s="11">
        <f t="shared" si="22"/>
        <v>900000</v>
      </c>
    </row>
    <row r="51">
      <c r="A51" s="1" t="s">
        <v>6266</v>
      </c>
      <c r="B51" s="8">
        <v>45636.0</v>
      </c>
      <c r="C51" s="1" t="s">
        <v>6</v>
      </c>
      <c r="D51" s="10">
        <v>297000.0</v>
      </c>
      <c r="E51" s="12"/>
      <c r="F51" s="1" t="s">
        <v>6267</v>
      </c>
      <c r="G51" s="11">
        <f t="shared" si="13"/>
        <v>10891500</v>
      </c>
      <c r="H51" s="11">
        <f t="shared" si="2"/>
        <v>3653700</v>
      </c>
      <c r="I51" s="11">
        <f t="shared" si="14"/>
        <v>0</v>
      </c>
      <c r="J51" s="11">
        <f t="shared" si="15"/>
        <v>10846171</v>
      </c>
      <c r="K51" s="11">
        <f t="shared" si="5"/>
        <v>7237800</v>
      </c>
      <c r="L51" s="11">
        <f t="shared" si="16"/>
        <v>0</v>
      </c>
      <c r="M51" s="11">
        <f t="shared" si="17"/>
        <v>300000</v>
      </c>
      <c r="N51" s="11">
        <f t="shared" si="18"/>
        <v>2412600</v>
      </c>
      <c r="O51" s="11">
        <f t="shared" si="19"/>
        <v>2112600</v>
      </c>
      <c r="P51" s="11">
        <f t="shared" si="20"/>
        <v>2412600</v>
      </c>
      <c r="Q51" s="11">
        <f t="shared" si="21"/>
        <v>1450000</v>
      </c>
      <c r="R51" s="11">
        <f t="shared" si="22"/>
        <v>900000</v>
      </c>
    </row>
    <row r="52">
      <c r="A52" s="1" t="s">
        <v>6268</v>
      </c>
      <c r="B52" s="8">
        <v>45637.0</v>
      </c>
      <c r="C52" s="1" t="s">
        <v>6</v>
      </c>
      <c r="D52" s="10">
        <v>86500.0</v>
      </c>
      <c r="E52" s="12"/>
      <c r="F52" s="1" t="s">
        <v>3001</v>
      </c>
      <c r="G52" s="11">
        <f t="shared" si="13"/>
        <v>10978000</v>
      </c>
      <c r="H52" s="11">
        <f t="shared" si="2"/>
        <v>3653700</v>
      </c>
      <c r="I52" s="11">
        <f t="shared" si="14"/>
        <v>0</v>
      </c>
      <c r="J52" s="11">
        <f t="shared" si="15"/>
        <v>10932671</v>
      </c>
      <c r="K52" s="11">
        <f t="shared" si="5"/>
        <v>7324300</v>
      </c>
      <c r="L52" s="11">
        <f t="shared" si="16"/>
        <v>0</v>
      </c>
      <c r="M52" s="11">
        <f t="shared" si="17"/>
        <v>300000</v>
      </c>
      <c r="N52" s="11">
        <f t="shared" si="18"/>
        <v>2441433.333</v>
      </c>
      <c r="O52" s="11">
        <f t="shared" si="19"/>
        <v>2141433.333</v>
      </c>
      <c r="P52" s="11">
        <f t="shared" si="20"/>
        <v>2441433.333</v>
      </c>
      <c r="Q52" s="11">
        <f t="shared" si="21"/>
        <v>1450000</v>
      </c>
      <c r="R52" s="11">
        <f t="shared" si="22"/>
        <v>900000</v>
      </c>
    </row>
    <row r="53">
      <c r="A53" s="1" t="s">
        <v>6269</v>
      </c>
      <c r="B53" s="8">
        <v>45637.0</v>
      </c>
      <c r="C53" s="1" t="s">
        <v>6</v>
      </c>
      <c r="D53" s="10">
        <v>68000.0</v>
      </c>
      <c r="E53" s="12"/>
      <c r="F53" s="1" t="s">
        <v>2045</v>
      </c>
      <c r="G53" s="11">
        <f t="shared" si="13"/>
        <v>11046000</v>
      </c>
      <c r="H53" s="11">
        <f t="shared" si="2"/>
        <v>3653700</v>
      </c>
      <c r="I53" s="11">
        <f t="shared" si="14"/>
        <v>0</v>
      </c>
      <c r="J53" s="11">
        <f t="shared" si="15"/>
        <v>11000671</v>
      </c>
      <c r="K53" s="11">
        <f t="shared" si="5"/>
        <v>7392300</v>
      </c>
      <c r="L53" s="11">
        <f t="shared" si="16"/>
        <v>0</v>
      </c>
      <c r="M53" s="11">
        <f t="shared" si="17"/>
        <v>300000</v>
      </c>
      <c r="N53" s="11">
        <f t="shared" si="18"/>
        <v>2464100</v>
      </c>
      <c r="O53" s="11">
        <f t="shared" si="19"/>
        <v>2164100</v>
      </c>
      <c r="P53" s="11">
        <f t="shared" si="20"/>
        <v>2464100</v>
      </c>
      <c r="Q53" s="11">
        <f t="shared" si="21"/>
        <v>1450000</v>
      </c>
      <c r="R53" s="11">
        <f t="shared" si="22"/>
        <v>900000</v>
      </c>
    </row>
    <row r="54">
      <c r="A54" s="1" t="s">
        <v>6270</v>
      </c>
      <c r="B54" s="8">
        <v>45637.0</v>
      </c>
      <c r="C54" s="1" t="s">
        <v>25</v>
      </c>
      <c r="D54" s="10">
        <v>25000.0</v>
      </c>
      <c r="E54" s="12"/>
      <c r="F54" s="1" t="s">
        <v>6271</v>
      </c>
      <c r="G54" s="11">
        <f t="shared" si="13"/>
        <v>11046000</v>
      </c>
      <c r="H54" s="11">
        <f t="shared" si="2"/>
        <v>3653700</v>
      </c>
      <c r="I54" s="11">
        <f t="shared" si="14"/>
        <v>0</v>
      </c>
      <c r="J54" s="11">
        <f t="shared" si="15"/>
        <v>11025671</v>
      </c>
      <c r="K54" s="11">
        <f t="shared" si="5"/>
        <v>7392300</v>
      </c>
      <c r="L54" s="11">
        <f t="shared" si="16"/>
        <v>0</v>
      </c>
      <c r="M54" s="11">
        <f t="shared" si="17"/>
        <v>300000</v>
      </c>
      <c r="N54" s="11">
        <f t="shared" si="18"/>
        <v>2464100</v>
      </c>
      <c r="O54" s="11">
        <f t="shared" si="19"/>
        <v>2164100</v>
      </c>
      <c r="P54" s="11">
        <f t="shared" si="20"/>
        <v>2464100</v>
      </c>
      <c r="Q54" s="11">
        <f t="shared" si="21"/>
        <v>1450000</v>
      </c>
      <c r="R54" s="11">
        <f t="shared" si="22"/>
        <v>900000</v>
      </c>
    </row>
    <row r="55">
      <c r="A55" s="1" t="s">
        <v>6272</v>
      </c>
      <c r="B55" s="8">
        <v>45637.0</v>
      </c>
      <c r="C55" s="1" t="s">
        <v>25</v>
      </c>
      <c r="D55" s="12"/>
      <c r="E55" s="10">
        <v>583000.0</v>
      </c>
      <c r="F55" s="1" t="s">
        <v>53</v>
      </c>
      <c r="G55" s="11">
        <f t="shared" si="13"/>
        <v>11046000</v>
      </c>
      <c r="H55" s="11">
        <f t="shared" si="2"/>
        <v>4236700</v>
      </c>
      <c r="I55" s="11">
        <f t="shared" si="14"/>
        <v>0</v>
      </c>
      <c r="J55" s="11">
        <f t="shared" si="15"/>
        <v>10442671</v>
      </c>
      <c r="K55" s="11">
        <f t="shared" si="5"/>
        <v>6809300</v>
      </c>
      <c r="L55" s="11">
        <f t="shared" si="16"/>
        <v>0</v>
      </c>
      <c r="M55" s="11">
        <f t="shared" si="17"/>
        <v>300000</v>
      </c>
      <c r="N55" s="11">
        <f t="shared" si="18"/>
        <v>2269766.667</v>
      </c>
      <c r="O55" s="11">
        <f t="shared" si="19"/>
        <v>1969766.667</v>
      </c>
      <c r="P55" s="11">
        <f t="shared" si="20"/>
        <v>2269766.667</v>
      </c>
      <c r="Q55" s="11">
        <f t="shared" si="21"/>
        <v>2033000</v>
      </c>
      <c r="R55" s="11">
        <f t="shared" si="22"/>
        <v>900000</v>
      </c>
    </row>
    <row r="56">
      <c r="A56" s="1" t="s">
        <v>6273</v>
      </c>
      <c r="B56" s="8">
        <v>45637.0</v>
      </c>
      <c r="C56" s="1" t="s">
        <v>34</v>
      </c>
      <c r="D56" s="12"/>
      <c r="E56" s="10">
        <v>2100000.0</v>
      </c>
      <c r="F56" s="1" t="s">
        <v>6274</v>
      </c>
      <c r="G56" s="11">
        <f t="shared" si="13"/>
        <v>11046000</v>
      </c>
      <c r="H56" s="11">
        <f t="shared" si="2"/>
        <v>4236700</v>
      </c>
      <c r="I56" s="11">
        <f t="shared" si="14"/>
        <v>2100000</v>
      </c>
      <c r="J56" s="11">
        <f t="shared" si="15"/>
        <v>8342671</v>
      </c>
      <c r="K56" s="11">
        <f t="shared" si="5"/>
        <v>4709300</v>
      </c>
      <c r="L56" s="11">
        <f t="shared" si="16"/>
        <v>0</v>
      </c>
      <c r="M56" s="11">
        <f t="shared" si="17"/>
        <v>300000</v>
      </c>
      <c r="N56" s="11">
        <f t="shared" si="18"/>
        <v>1569766.667</v>
      </c>
      <c r="O56" s="11">
        <f t="shared" si="19"/>
        <v>1269766.667</v>
      </c>
      <c r="P56" s="11">
        <f t="shared" si="20"/>
        <v>1569766.667</v>
      </c>
      <c r="Q56" s="11">
        <f t="shared" si="21"/>
        <v>2033000</v>
      </c>
      <c r="R56" s="11">
        <f t="shared" si="22"/>
        <v>900000</v>
      </c>
    </row>
    <row r="57">
      <c r="A57" s="14" t="s">
        <v>6275</v>
      </c>
      <c r="B57" s="8">
        <v>45637.0</v>
      </c>
      <c r="C57" s="1" t="s">
        <v>25</v>
      </c>
      <c r="D57" s="12"/>
      <c r="E57" s="10">
        <v>18000.0</v>
      </c>
      <c r="F57" s="1" t="s">
        <v>6276</v>
      </c>
      <c r="G57" s="11">
        <f t="shared" si="13"/>
        <v>11046000</v>
      </c>
      <c r="H57" s="11">
        <f t="shared" si="2"/>
        <v>4254700</v>
      </c>
      <c r="I57" s="11">
        <f t="shared" si="14"/>
        <v>2100000</v>
      </c>
      <c r="J57" s="11">
        <f t="shared" si="15"/>
        <v>8324671</v>
      </c>
      <c r="K57" s="11">
        <f t="shared" si="5"/>
        <v>4691300</v>
      </c>
      <c r="L57" s="11">
        <f t="shared" si="16"/>
        <v>0</v>
      </c>
      <c r="M57" s="11">
        <f t="shared" si="17"/>
        <v>300000</v>
      </c>
      <c r="N57" s="11">
        <f t="shared" si="18"/>
        <v>1563766.667</v>
      </c>
      <c r="O57" s="11">
        <f t="shared" si="19"/>
        <v>1263766.667</v>
      </c>
      <c r="P57" s="11">
        <f t="shared" si="20"/>
        <v>1563766.667</v>
      </c>
      <c r="Q57" s="11">
        <f t="shared" si="21"/>
        <v>2033000</v>
      </c>
      <c r="R57" s="11">
        <f t="shared" si="22"/>
        <v>900000</v>
      </c>
    </row>
    <row r="58">
      <c r="A58" s="1" t="s">
        <v>6277</v>
      </c>
      <c r="B58" s="8">
        <v>45637.0</v>
      </c>
      <c r="C58" s="1" t="s">
        <v>5973</v>
      </c>
      <c r="D58" s="12"/>
      <c r="E58" s="10">
        <v>200000.0</v>
      </c>
      <c r="F58" s="1" t="s">
        <v>5329</v>
      </c>
      <c r="G58" s="11">
        <f t="shared" si="13"/>
        <v>11046000</v>
      </c>
      <c r="H58" s="11">
        <f t="shared" si="2"/>
        <v>4254700</v>
      </c>
      <c r="I58" s="11">
        <f t="shared" si="14"/>
        <v>2100000</v>
      </c>
      <c r="J58" s="11">
        <f t="shared" si="15"/>
        <v>8124671</v>
      </c>
      <c r="K58" s="11">
        <f t="shared" si="5"/>
        <v>4691300</v>
      </c>
      <c r="L58" s="11">
        <f t="shared" si="16"/>
        <v>200000</v>
      </c>
      <c r="M58" s="11">
        <f t="shared" si="17"/>
        <v>300000</v>
      </c>
      <c r="N58" s="11">
        <f t="shared" si="18"/>
        <v>1363766.667</v>
      </c>
      <c r="O58" s="11">
        <f t="shared" si="19"/>
        <v>1263766.667</v>
      </c>
      <c r="P58" s="11">
        <f t="shared" si="20"/>
        <v>1563766.667</v>
      </c>
      <c r="Q58" s="11">
        <f t="shared" si="21"/>
        <v>2033000</v>
      </c>
      <c r="R58" s="11">
        <f t="shared" si="22"/>
        <v>900000</v>
      </c>
    </row>
    <row r="59">
      <c r="A59" s="1" t="s">
        <v>6278</v>
      </c>
      <c r="B59" s="8">
        <v>45638.0</v>
      </c>
      <c r="C59" s="1" t="s">
        <v>25</v>
      </c>
      <c r="D59" s="12"/>
      <c r="E59" s="10">
        <v>23000.0</v>
      </c>
      <c r="F59" s="1" t="s">
        <v>6279</v>
      </c>
      <c r="G59" s="11">
        <f t="shared" si="13"/>
        <v>11046000</v>
      </c>
      <c r="H59" s="11">
        <f t="shared" si="2"/>
        <v>4277700</v>
      </c>
      <c r="I59" s="11">
        <f t="shared" si="14"/>
        <v>2100000</v>
      </c>
      <c r="J59" s="11">
        <f t="shared" si="15"/>
        <v>8101671</v>
      </c>
      <c r="K59" s="11">
        <f t="shared" si="5"/>
        <v>4668300</v>
      </c>
      <c r="L59" s="11">
        <f t="shared" si="16"/>
        <v>200000</v>
      </c>
      <c r="M59" s="11">
        <f t="shared" si="17"/>
        <v>300000</v>
      </c>
      <c r="N59" s="11">
        <f t="shared" si="18"/>
        <v>1356100</v>
      </c>
      <c r="O59" s="11">
        <f t="shared" si="19"/>
        <v>1256100</v>
      </c>
      <c r="P59" s="11">
        <f t="shared" si="20"/>
        <v>1556100</v>
      </c>
      <c r="Q59" s="11">
        <f t="shared" si="21"/>
        <v>2033000</v>
      </c>
      <c r="R59" s="11">
        <f t="shared" si="22"/>
        <v>900000</v>
      </c>
    </row>
    <row r="60">
      <c r="A60" s="1" t="s">
        <v>6280</v>
      </c>
      <c r="B60" s="8">
        <v>45638.0</v>
      </c>
      <c r="C60" s="1" t="s">
        <v>5973</v>
      </c>
      <c r="D60" s="12"/>
      <c r="E60" s="10">
        <v>500000.0</v>
      </c>
      <c r="F60" s="1" t="s">
        <v>5329</v>
      </c>
      <c r="G60" s="11">
        <f t="shared" si="13"/>
        <v>11046000</v>
      </c>
      <c r="H60" s="11">
        <f t="shared" si="2"/>
        <v>4277700</v>
      </c>
      <c r="I60" s="11">
        <f t="shared" si="14"/>
        <v>2100000</v>
      </c>
      <c r="J60" s="11">
        <f t="shared" si="15"/>
        <v>7601671</v>
      </c>
      <c r="K60" s="11">
        <f t="shared" si="5"/>
        <v>4668300</v>
      </c>
      <c r="L60" s="11">
        <f t="shared" si="16"/>
        <v>700000</v>
      </c>
      <c r="M60" s="11">
        <f t="shared" si="17"/>
        <v>300000</v>
      </c>
      <c r="N60" s="11">
        <f t="shared" si="18"/>
        <v>856100</v>
      </c>
      <c r="O60" s="11">
        <f t="shared" si="19"/>
        <v>1256100</v>
      </c>
      <c r="P60" s="11">
        <f t="shared" si="20"/>
        <v>1556100</v>
      </c>
      <c r="Q60" s="11">
        <f t="shared" si="21"/>
        <v>2033000</v>
      </c>
      <c r="R60" s="11">
        <f t="shared" si="22"/>
        <v>900000</v>
      </c>
    </row>
    <row r="61">
      <c r="A61" s="1" t="s">
        <v>6281</v>
      </c>
      <c r="B61" s="8">
        <v>45638.0</v>
      </c>
      <c r="C61" s="1" t="s">
        <v>25</v>
      </c>
      <c r="D61" s="12"/>
      <c r="E61" s="10">
        <v>20000.0</v>
      </c>
      <c r="F61" s="1" t="s">
        <v>3618</v>
      </c>
      <c r="G61" s="11">
        <f t="shared" si="13"/>
        <v>11046000</v>
      </c>
      <c r="H61" s="11">
        <f t="shared" si="2"/>
        <v>4297700</v>
      </c>
      <c r="I61" s="11">
        <f t="shared" si="14"/>
        <v>2100000</v>
      </c>
      <c r="J61" s="11">
        <f t="shared" si="15"/>
        <v>7581671</v>
      </c>
      <c r="K61" s="11">
        <f t="shared" si="5"/>
        <v>4648300</v>
      </c>
      <c r="L61" s="11">
        <f t="shared" si="16"/>
        <v>700000</v>
      </c>
      <c r="M61" s="11">
        <f t="shared" si="17"/>
        <v>300000</v>
      </c>
      <c r="N61" s="11">
        <f t="shared" si="18"/>
        <v>849433.3333</v>
      </c>
      <c r="O61" s="11">
        <f t="shared" si="19"/>
        <v>1249433.333</v>
      </c>
      <c r="P61" s="11">
        <f t="shared" si="20"/>
        <v>1549433.333</v>
      </c>
      <c r="Q61" s="11">
        <f t="shared" si="21"/>
        <v>2033000</v>
      </c>
      <c r="R61" s="11">
        <f t="shared" si="22"/>
        <v>900000</v>
      </c>
    </row>
    <row r="62">
      <c r="A62" s="1" t="s">
        <v>6282</v>
      </c>
      <c r="B62" s="8">
        <v>45638.0</v>
      </c>
      <c r="C62" s="1" t="s">
        <v>25</v>
      </c>
      <c r="D62" s="12"/>
      <c r="E62" s="10">
        <v>56000.0</v>
      </c>
      <c r="F62" s="1" t="s">
        <v>6283</v>
      </c>
      <c r="G62" s="11">
        <f t="shared" si="13"/>
        <v>11046000</v>
      </c>
      <c r="H62" s="11">
        <f t="shared" si="2"/>
        <v>4353700</v>
      </c>
      <c r="I62" s="11">
        <f t="shared" si="14"/>
        <v>2100000</v>
      </c>
      <c r="J62" s="11">
        <f t="shared" si="15"/>
        <v>7525671</v>
      </c>
      <c r="K62" s="11">
        <f t="shared" si="5"/>
        <v>4592300</v>
      </c>
      <c r="L62" s="11">
        <f t="shared" si="16"/>
        <v>700000</v>
      </c>
      <c r="M62" s="11">
        <f t="shared" si="17"/>
        <v>300000</v>
      </c>
      <c r="N62" s="11">
        <f t="shared" si="18"/>
        <v>830766.6667</v>
      </c>
      <c r="O62" s="11">
        <f t="shared" si="19"/>
        <v>1230766.667</v>
      </c>
      <c r="P62" s="11">
        <f t="shared" si="20"/>
        <v>1530766.667</v>
      </c>
      <c r="Q62" s="11">
        <f t="shared" si="21"/>
        <v>2033000</v>
      </c>
      <c r="R62" s="11">
        <f t="shared" si="22"/>
        <v>900000</v>
      </c>
    </row>
    <row r="63">
      <c r="A63" s="1" t="s">
        <v>6284</v>
      </c>
      <c r="B63" s="8">
        <v>45639.0</v>
      </c>
      <c r="C63" s="1" t="s">
        <v>25</v>
      </c>
      <c r="D63" s="12"/>
      <c r="E63" s="10">
        <v>250000.0</v>
      </c>
      <c r="F63" s="1" t="s">
        <v>6285</v>
      </c>
      <c r="G63" s="11">
        <f t="shared" si="13"/>
        <v>11046000</v>
      </c>
      <c r="H63" s="11">
        <f t="shared" si="2"/>
        <v>4603700</v>
      </c>
      <c r="I63" s="11">
        <f t="shared" si="14"/>
        <v>2100000</v>
      </c>
      <c r="J63" s="11">
        <f t="shared" si="15"/>
        <v>7275671</v>
      </c>
      <c r="K63" s="11">
        <f t="shared" si="5"/>
        <v>4342300</v>
      </c>
      <c r="L63" s="11">
        <f t="shared" si="16"/>
        <v>700000</v>
      </c>
      <c r="M63" s="11">
        <f t="shared" si="17"/>
        <v>300000</v>
      </c>
      <c r="N63" s="11">
        <f t="shared" si="18"/>
        <v>747433.3333</v>
      </c>
      <c r="O63" s="11">
        <f t="shared" si="19"/>
        <v>1147433.333</v>
      </c>
      <c r="P63" s="11">
        <f t="shared" si="20"/>
        <v>1447433.333</v>
      </c>
      <c r="Q63" s="11">
        <f t="shared" si="21"/>
        <v>2033000</v>
      </c>
      <c r="R63" s="11">
        <f t="shared" si="22"/>
        <v>900000</v>
      </c>
    </row>
    <row r="64">
      <c r="A64" s="1" t="s">
        <v>6286</v>
      </c>
      <c r="B64" s="8">
        <v>45639.0</v>
      </c>
      <c r="C64" s="1" t="s">
        <v>25</v>
      </c>
      <c r="D64" s="12"/>
      <c r="E64" s="10">
        <v>59000.0</v>
      </c>
      <c r="F64" s="1" t="s">
        <v>6287</v>
      </c>
      <c r="G64" s="11">
        <f t="shared" si="13"/>
        <v>11046000</v>
      </c>
      <c r="H64" s="11">
        <f t="shared" si="2"/>
        <v>4662700</v>
      </c>
      <c r="I64" s="11">
        <f t="shared" si="14"/>
        <v>2100000</v>
      </c>
      <c r="J64" s="11">
        <f t="shared" si="15"/>
        <v>7216671</v>
      </c>
      <c r="K64" s="11">
        <f t="shared" si="5"/>
        <v>4283300</v>
      </c>
      <c r="L64" s="11">
        <f t="shared" si="16"/>
        <v>700000</v>
      </c>
      <c r="M64" s="11">
        <f t="shared" si="17"/>
        <v>300000</v>
      </c>
      <c r="N64" s="11">
        <f t="shared" si="18"/>
        <v>727766.6667</v>
      </c>
      <c r="O64" s="11">
        <f t="shared" si="19"/>
        <v>1127766.667</v>
      </c>
      <c r="P64" s="11">
        <f t="shared" si="20"/>
        <v>1427766.667</v>
      </c>
      <c r="Q64" s="11">
        <f t="shared" si="21"/>
        <v>2033000</v>
      </c>
      <c r="R64" s="11">
        <f t="shared" si="22"/>
        <v>900000</v>
      </c>
    </row>
    <row r="65">
      <c r="A65" s="1" t="s">
        <v>6288</v>
      </c>
      <c r="B65" s="8">
        <v>45639.0</v>
      </c>
      <c r="C65" s="1" t="s">
        <v>25</v>
      </c>
      <c r="D65" s="12"/>
      <c r="E65" s="10">
        <v>18000.0</v>
      </c>
      <c r="F65" s="1" t="s">
        <v>6289</v>
      </c>
      <c r="G65" s="11">
        <f t="shared" si="13"/>
        <v>11046000</v>
      </c>
      <c r="H65" s="11">
        <f t="shared" si="2"/>
        <v>4680700</v>
      </c>
      <c r="I65" s="11">
        <f t="shared" si="14"/>
        <v>2100000</v>
      </c>
      <c r="J65" s="11">
        <f t="shared" si="15"/>
        <v>7198671</v>
      </c>
      <c r="K65" s="11">
        <f t="shared" si="5"/>
        <v>4265300</v>
      </c>
      <c r="L65" s="11">
        <f t="shared" si="16"/>
        <v>700000</v>
      </c>
      <c r="M65" s="11">
        <f t="shared" si="17"/>
        <v>300000</v>
      </c>
      <c r="N65" s="11">
        <f t="shared" si="18"/>
        <v>721766.6667</v>
      </c>
      <c r="O65" s="11">
        <f t="shared" si="19"/>
        <v>1121766.667</v>
      </c>
      <c r="P65" s="11">
        <f t="shared" si="20"/>
        <v>1421766.667</v>
      </c>
      <c r="Q65" s="11">
        <f t="shared" si="21"/>
        <v>2033000</v>
      </c>
      <c r="R65" s="11">
        <f t="shared" si="22"/>
        <v>900000</v>
      </c>
    </row>
    <row r="66">
      <c r="A66" s="1" t="s">
        <v>6290</v>
      </c>
      <c r="B66" s="8">
        <v>45639.0</v>
      </c>
      <c r="C66" s="1" t="s">
        <v>6</v>
      </c>
      <c r="D66" s="10">
        <v>1700000.0</v>
      </c>
      <c r="E66" s="12"/>
      <c r="F66" s="1" t="s">
        <v>6291</v>
      </c>
      <c r="G66" s="11">
        <f t="shared" si="13"/>
        <v>12746000</v>
      </c>
      <c r="H66" s="11">
        <f t="shared" si="2"/>
        <v>4680700</v>
      </c>
      <c r="I66" s="11">
        <f t="shared" si="14"/>
        <v>2100000</v>
      </c>
      <c r="J66" s="11">
        <f t="shared" si="15"/>
        <v>8898671</v>
      </c>
      <c r="K66" s="11">
        <f t="shared" si="5"/>
        <v>5965300</v>
      </c>
      <c r="L66" s="11">
        <f t="shared" si="16"/>
        <v>700000</v>
      </c>
      <c r="M66" s="11">
        <f t="shared" si="17"/>
        <v>300000</v>
      </c>
      <c r="N66" s="11">
        <f t="shared" si="18"/>
        <v>1288433.333</v>
      </c>
      <c r="O66" s="11">
        <f t="shared" si="19"/>
        <v>1688433.333</v>
      </c>
      <c r="P66" s="11">
        <f t="shared" si="20"/>
        <v>1988433.333</v>
      </c>
      <c r="Q66" s="11">
        <f t="shared" si="21"/>
        <v>2033000</v>
      </c>
      <c r="R66" s="11">
        <f t="shared" si="22"/>
        <v>900000</v>
      </c>
    </row>
    <row r="67">
      <c r="A67" s="1" t="s">
        <v>6292</v>
      </c>
      <c r="B67" s="8">
        <v>45639.0</v>
      </c>
      <c r="C67" s="1" t="s">
        <v>6</v>
      </c>
      <c r="D67" s="10">
        <v>2265000.0</v>
      </c>
      <c r="E67" s="12"/>
      <c r="F67" s="1" t="s">
        <v>6293</v>
      </c>
      <c r="G67" s="11">
        <f t="shared" si="13"/>
        <v>15011000</v>
      </c>
      <c r="H67" s="11">
        <f t="shared" si="2"/>
        <v>4680700</v>
      </c>
      <c r="I67" s="11">
        <f t="shared" si="14"/>
        <v>2100000</v>
      </c>
      <c r="J67" s="11">
        <f t="shared" si="15"/>
        <v>11163671</v>
      </c>
      <c r="K67" s="11">
        <f t="shared" si="5"/>
        <v>8230300</v>
      </c>
      <c r="L67" s="11">
        <f t="shared" si="16"/>
        <v>700000</v>
      </c>
      <c r="M67" s="11">
        <f t="shared" si="17"/>
        <v>300000</v>
      </c>
      <c r="N67" s="11">
        <f t="shared" si="18"/>
        <v>2043433.333</v>
      </c>
      <c r="O67" s="11">
        <f t="shared" si="19"/>
        <v>2443433.333</v>
      </c>
      <c r="P67" s="11">
        <f t="shared" si="20"/>
        <v>2743433.333</v>
      </c>
      <c r="Q67" s="11">
        <f t="shared" si="21"/>
        <v>2033000</v>
      </c>
      <c r="R67" s="11">
        <f t="shared" si="22"/>
        <v>900000</v>
      </c>
    </row>
    <row r="68">
      <c r="A68" s="1" t="s">
        <v>6294</v>
      </c>
      <c r="B68" s="8">
        <v>45640.0</v>
      </c>
      <c r="C68" s="1" t="s">
        <v>25</v>
      </c>
      <c r="D68" s="12"/>
      <c r="E68" s="10">
        <v>200000.0</v>
      </c>
      <c r="F68" s="1" t="s">
        <v>53</v>
      </c>
      <c r="G68" s="11">
        <f t="shared" si="13"/>
        <v>15011000</v>
      </c>
      <c r="H68" s="11">
        <f t="shared" si="2"/>
        <v>4880700</v>
      </c>
      <c r="I68" s="11">
        <f t="shared" si="14"/>
        <v>2100000</v>
      </c>
      <c r="J68" s="11">
        <f t="shared" si="15"/>
        <v>10963671</v>
      </c>
      <c r="K68" s="11">
        <f t="shared" si="5"/>
        <v>8030300</v>
      </c>
      <c r="L68" s="11">
        <f t="shared" si="16"/>
        <v>700000</v>
      </c>
      <c r="M68" s="11">
        <f t="shared" si="17"/>
        <v>300000</v>
      </c>
      <c r="N68" s="11">
        <f t="shared" si="18"/>
        <v>1976766.667</v>
      </c>
      <c r="O68" s="11">
        <f t="shared" si="19"/>
        <v>2376766.667</v>
      </c>
      <c r="P68" s="11">
        <f t="shared" si="20"/>
        <v>2676766.667</v>
      </c>
      <c r="Q68" s="11">
        <f t="shared" si="21"/>
        <v>2233000</v>
      </c>
      <c r="R68" s="11">
        <f t="shared" si="22"/>
        <v>900000</v>
      </c>
    </row>
    <row r="69">
      <c r="A69" s="1" t="s">
        <v>6295</v>
      </c>
      <c r="B69" s="8">
        <v>45640.0</v>
      </c>
      <c r="C69" s="1" t="s">
        <v>25</v>
      </c>
      <c r="D69" s="12"/>
      <c r="E69" s="10">
        <v>502500.0</v>
      </c>
      <c r="F69" s="1" t="s">
        <v>5149</v>
      </c>
      <c r="G69" s="11">
        <f t="shared" si="13"/>
        <v>15011000</v>
      </c>
      <c r="H69" s="11">
        <f t="shared" si="2"/>
        <v>5383200</v>
      </c>
      <c r="I69" s="11">
        <f t="shared" si="14"/>
        <v>2100000</v>
      </c>
      <c r="J69" s="11">
        <f t="shared" si="15"/>
        <v>10461171</v>
      </c>
      <c r="K69" s="11">
        <f t="shared" si="5"/>
        <v>7527800</v>
      </c>
      <c r="L69" s="11">
        <f t="shared" si="16"/>
        <v>700000</v>
      </c>
      <c r="M69" s="11">
        <f t="shared" si="17"/>
        <v>300000</v>
      </c>
      <c r="N69" s="11">
        <f t="shared" si="18"/>
        <v>1809266.667</v>
      </c>
      <c r="O69" s="11">
        <f t="shared" si="19"/>
        <v>2209266.667</v>
      </c>
      <c r="P69" s="11">
        <f t="shared" si="20"/>
        <v>2509266.667</v>
      </c>
      <c r="Q69" s="11">
        <f t="shared" si="21"/>
        <v>2233000</v>
      </c>
      <c r="R69" s="11">
        <f t="shared" si="22"/>
        <v>900000</v>
      </c>
    </row>
    <row r="70">
      <c r="A70" s="1" t="s">
        <v>6296</v>
      </c>
      <c r="B70" s="8">
        <v>45640.0</v>
      </c>
      <c r="C70" s="1" t="s">
        <v>6</v>
      </c>
      <c r="D70" s="10">
        <v>140000.0</v>
      </c>
      <c r="E70" s="12"/>
      <c r="F70" s="1" t="s">
        <v>6297</v>
      </c>
      <c r="G70" s="11">
        <f t="shared" si="13"/>
        <v>15151000</v>
      </c>
      <c r="H70" s="11">
        <f t="shared" si="2"/>
        <v>5383200</v>
      </c>
      <c r="I70" s="11">
        <f t="shared" si="14"/>
        <v>2100000</v>
      </c>
      <c r="J70" s="11">
        <f t="shared" si="15"/>
        <v>10601171</v>
      </c>
      <c r="K70" s="11">
        <f t="shared" si="5"/>
        <v>7667800</v>
      </c>
      <c r="L70" s="11">
        <f t="shared" si="16"/>
        <v>700000</v>
      </c>
      <c r="M70" s="11">
        <f t="shared" si="17"/>
        <v>300000</v>
      </c>
      <c r="N70" s="11">
        <f t="shared" si="18"/>
        <v>1855933.333</v>
      </c>
      <c r="O70" s="11">
        <f t="shared" si="19"/>
        <v>2255933.333</v>
      </c>
      <c r="P70" s="11">
        <f t="shared" si="20"/>
        <v>2555933.333</v>
      </c>
      <c r="Q70" s="11">
        <f t="shared" si="21"/>
        <v>2233000</v>
      </c>
      <c r="R70" s="11">
        <f t="shared" si="22"/>
        <v>900000</v>
      </c>
    </row>
    <row r="71">
      <c r="A71" s="1" t="s">
        <v>6298</v>
      </c>
      <c r="B71" s="8">
        <v>45640.0</v>
      </c>
      <c r="C71" s="1" t="s">
        <v>25</v>
      </c>
      <c r="D71" s="12"/>
      <c r="E71" s="10">
        <v>200000.0</v>
      </c>
      <c r="F71" s="1" t="s">
        <v>5968</v>
      </c>
      <c r="G71" s="11">
        <f t="shared" si="13"/>
        <v>15151000</v>
      </c>
      <c r="H71" s="11">
        <f t="shared" si="2"/>
        <v>5583200</v>
      </c>
      <c r="I71" s="11">
        <f t="shared" si="14"/>
        <v>2100000</v>
      </c>
      <c r="J71" s="11">
        <f t="shared" si="15"/>
        <v>10401171</v>
      </c>
      <c r="K71" s="11">
        <f t="shared" si="5"/>
        <v>7467800</v>
      </c>
      <c r="L71" s="11">
        <f t="shared" si="16"/>
        <v>700000</v>
      </c>
      <c r="M71" s="11">
        <f t="shared" si="17"/>
        <v>300000</v>
      </c>
      <c r="N71" s="11">
        <f t="shared" si="18"/>
        <v>1789266.667</v>
      </c>
      <c r="O71" s="11">
        <f t="shared" si="19"/>
        <v>2189266.667</v>
      </c>
      <c r="P71" s="11">
        <f t="shared" si="20"/>
        <v>2489266.667</v>
      </c>
      <c r="Q71" s="11">
        <f t="shared" si="21"/>
        <v>2233000</v>
      </c>
      <c r="R71" s="11">
        <f t="shared" si="22"/>
        <v>1100000</v>
      </c>
    </row>
    <row r="72">
      <c r="A72" s="1" t="s">
        <v>6299</v>
      </c>
      <c r="B72" s="8">
        <v>45642.0</v>
      </c>
      <c r="C72" s="1" t="s">
        <v>6</v>
      </c>
      <c r="D72" s="10">
        <v>190000.0</v>
      </c>
      <c r="E72" s="12"/>
      <c r="F72" s="1" t="s">
        <v>5386</v>
      </c>
      <c r="G72" s="11">
        <f t="shared" si="13"/>
        <v>15341000</v>
      </c>
      <c r="H72" s="11">
        <f t="shared" si="2"/>
        <v>5583200</v>
      </c>
      <c r="I72" s="11">
        <f t="shared" si="14"/>
        <v>2100000</v>
      </c>
      <c r="J72" s="11">
        <f t="shared" si="15"/>
        <v>10591171</v>
      </c>
      <c r="K72" s="11">
        <f t="shared" si="5"/>
        <v>7657800</v>
      </c>
      <c r="L72" s="11">
        <f t="shared" si="16"/>
        <v>700000</v>
      </c>
      <c r="M72" s="11">
        <f t="shared" si="17"/>
        <v>300000</v>
      </c>
      <c r="N72" s="11">
        <f t="shared" si="18"/>
        <v>1852600</v>
      </c>
      <c r="O72" s="11">
        <f t="shared" si="19"/>
        <v>2252600</v>
      </c>
      <c r="P72" s="11">
        <f t="shared" si="20"/>
        <v>2552600</v>
      </c>
      <c r="Q72" s="11">
        <f t="shared" si="21"/>
        <v>2233000</v>
      </c>
      <c r="R72" s="11">
        <f t="shared" si="22"/>
        <v>1100000</v>
      </c>
    </row>
    <row r="73">
      <c r="A73" s="1" t="s">
        <v>6300</v>
      </c>
      <c r="B73" s="8">
        <v>45642.0</v>
      </c>
      <c r="C73" s="1" t="s">
        <v>6</v>
      </c>
      <c r="D73" s="10">
        <v>105000.0</v>
      </c>
      <c r="E73" s="12"/>
      <c r="F73" s="1" t="s">
        <v>6301</v>
      </c>
      <c r="G73" s="11">
        <f t="shared" si="13"/>
        <v>15446000</v>
      </c>
      <c r="H73" s="11">
        <f t="shared" si="2"/>
        <v>5583200</v>
      </c>
      <c r="I73" s="11">
        <f t="shared" si="14"/>
        <v>2100000</v>
      </c>
      <c r="J73" s="11">
        <f t="shared" si="15"/>
        <v>10696171</v>
      </c>
      <c r="K73" s="11">
        <f t="shared" si="5"/>
        <v>7762800</v>
      </c>
      <c r="L73" s="11">
        <f t="shared" si="16"/>
        <v>700000</v>
      </c>
      <c r="M73" s="11">
        <f t="shared" si="17"/>
        <v>300000</v>
      </c>
      <c r="N73" s="11">
        <f t="shared" si="18"/>
        <v>1887600</v>
      </c>
      <c r="O73" s="11">
        <f t="shared" si="19"/>
        <v>2287600</v>
      </c>
      <c r="P73" s="11">
        <f t="shared" si="20"/>
        <v>2587600</v>
      </c>
      <c r="Q73" s="11">
        <f t="shared" si="21"/>
        <v>2233000</v>
      </c>
      <c r="R73" s="11">
        <f t="shared" si="22"/>
        <v>1100000</v>
      </c>
    </row>
    <row r="74">
      <c r="A74" s="1" t="s">
        <v>6302</v>
      </c>
      <c r="B74" s="8">
        <v>45642.0</v>
      </c>
      <c r="C74" s="1" t="s">
        <v>6</v>
      </c>
      <c r="D74" s="10">
        <v>50000.0</v>
      </c>
      <c r="E74" s="12"/>
      <c r="F74" s="1" t="s">
        <v>6303</v>
      </c>
      <c r="G74" s="11">
        <f t="shared" si="13"/>
        <v>15496000</v>
      </c>
      <c r="H74" s="11">
        <f t="shared" si="2"/>
        <v>5583200</v>
      </c>
      <c r="I74" s="11">
        <f t="shared" si="14"/>
        <v>2100000</v>
      </c>
      <c r="J74" s="11">
        <f t="shared" si="15"/>
        <v>10746171</v>
      </c>
      <c r="K74" s="11">
        <f t="shared" si="5"/>
        <v>7812800</v>
      </c>
      <c r="L74" s="11">
        <f t="shared" si="16"/>
        <v>700000</v>
      </c>
      <c r="M74" s="11">
        <f t="shared" si="17"/>
        <v>300000</v>
      </c>
      <c r="N74" s="11">
        <f t="shared" si="18"/>
        <v>1904266.667</v>
      </c>
      <c r="O74" s="11">
        <f t="shared" si="19"/>
        <v>2304266.667</v>
      </c>
      <c r="P74" s="11">
        <f t="shared" si="20"/>
        <v>2604266.667</v>
      </c>
      <c r="Q74" s="11">
        <f t="shared" si="21"/>
        <v>2233000</v>
      </c>
      <c r="R74" s="11">
        <f t="shared" si="22"/>
        <v>1100000</v>
      </c>
    </row>
    <row r="75">
      <c r="A75" s="1" t="s">
        <v>6304</v>
      </c>
      <c r="B75" s="8">
        <v>45642.0</v>
      </c>
      <c r="C75" s="1" t="s">
        <v>6</v>
      </c>
      <c r="D75" s="10">
        <v>306000.0</v>
      </c>
      <c r="E75" s="12"/>
      <c r="F75" s="1" t="s">
        <v>3442</v>
      </c>
      <c r="G75" s="11">
        <f t="shared" si="13"/>
        <v>15802000</v>
      </c>
      <c r="H75" s="11">
        <f t="shared" si="2"/>
        <v>5583200</v>
      </c>
      <c r="I75" s="11">
        <f t="shared" si="14"/>
        <v>2100000</v>
      </c>
      <c r="J75" s="11">
        <f t="shared" si="15"/>
        <v>11052171</v>
      </c>
      <c r="K75" s="11">
        <f t="shared" si="5"/>
        <v>8118800</v>
      </c>
      <c r="L75" s="11">
        <f t="shared" si="16"/>
        <v>700000</v>
      </c>
      <c r="M75" s="11">
        <f t="shared" si="17"/>
        <v>300000</v>
      </c>
      <c r="N75" s="11">
        <f t="shared" si="18"/>
        <v>2006266.667</v>
      </c>
      <c r="O75" s="11">
        <f t="shared" si="19"/>
        <v>2406266.667</v>
      </c>
      <c r="P75" s="11">
        <f t="shared" si="20"/>
        <v>2706266.667</v>
      </c>
      <c r="Q75" s="11">
        <f t="shared" si="21"/>
        <v>2233000</v>
      </c>
      <c r="R75" s="11">
        <f t="shared" si="22"/>
        <v>1100000</v>
      </c>
    </row>
    <row r="76">
      <c r="A76" s="1" t="s">
        <v>6305</v>
      </c>
      <c r="B76" s="8">
        <v>45642.0</v>
      </c>
      <c r="C76" s="1" t="s">
        <v>6</v>
      </c>
      <c r="D76" s="10">
        <v>381000.0</v>
      </c>
      <c r="E76" s="12"/>
      <c r="F76" s="1" t="s">
        <v>2040</v>
      </c>
      <c r="G76" s="11">
        <f t="shared" si="13"/>
        <v>16183000</v>
      </c>
      <c r="H76" s="11">
        <f t="shared" si="2"/>
        <v>5583200</v>
      </c>
      <c r="I76" s="11">
        <f t="shared" si="14"/>
        <v>2100000</v>
      </c>
      <c r="J76" s="11">
        <f t="shared" si="15"/>
        <v>11433171</v>
      </c>
      <c r="K76" s="11">
        <f t="shared" si="5"/>
        <v>8499800</v>
      </c>
      <c r="L76" s="11">
        <f t="shared" si="16"/>
        <v>700000</v>
      </c>
      <c r="M76" s="11">
        <f t="shared" si="17"/>
        <v>300000</v>
      </c>
      <c r="N76" s="11">
        <f t="shared" si="18"/>
        <v>2133266.667</v>
      </c>
      <c r="O76" s="11">
        <f t="shared" si="19"/>
        <v>2533266.667</v>
      </c>
      <c r="P76" s="11">
        <f t="shared" si="20"/>
        <v>2833266.667</v>
      </c>
      <c r="Q76" s="11">
        <f t="shared" si="21"/>
        <v>2233000</v>
      </c>
      <c r="R76" s="11">
        <f t="shared" si="22"/>
        <v>1100000</v>
      </c>
    </row>
    <row r="77">
      <c r="A77" s="1" t="s">
        <v>6306</v>
      </c>
      <c r="B77" s="8">
        <v>45642.0</v>
      </c>
      <c r="C77" s="1" t="s">
        <v>6</v>
      </c>
      <c r="D77" s="10">
        <v>318000.0</v>
      </c>
      <c r="E77" s="12"/>
      <c r="F77" s="1" t="s">
        <v>2032</v>
      </c>
      <c r="G77" s="11">
        <f t="shared" si="13"/>
        <v>16501000</v>
      </c>
      <c r="H77" s="11">
        <f t="shared" si="2"/>
        <v>5583200</v>
      </c>
      <c r="I77" s="11">
        <f t="shared" si="14"/>
        <v>2100000</v>
      </c>
      <c r="J77" s="11">
        <f t="shared" si="15"/>
        <v>11751171</v>
      </c>
      <c r="K77" s="11">
        <f t="shared" si="5"/>
        <v>8817800</v>
      </c>
      <c r="L77" s="11">
        <f t="shared" si="16"/>
        <v>700000</v>
      </c>
      <c r="M77" s="11">
        <f t="shared" si="17"/>
        <v>300000</v>
      </c>
      <c r="N77" s="11">
        <f t="shared" si="18"/>
        <v>2239266.667</v>
      </c>
      <c r="O77" s="11">
        <f t="shared" si="19"/>
        <v>2639266.667</v>
      </c>
      <c r="P77" s="11">
        <f t="shared" si="20"/>
        <v>2939266.667</v>
      </c>
      <c r="Q77" s="11">
        <f t="shared" si="21"/>
        <v>2233000</v>
      </c>
      <c r="R77" s="11">
        <f t="shared" si="22"/>
        <v>1100000</v>
      </c>
    </row>
    <row r="78">
      <c r="A78" s="1" t="s">
        <v>6307</v>
      </c>
      <c r="B78" s="8">
        <v>45642.0</v>
      </c>
      <c r="C78" s="1" t="s">
        <v>6</v>
      </c>
      <c r="D78" s="10">
        <v>255000.0</v>
      </c>
      <c r="E78" s="12"/>
      <c r="F78" s="1" t="s">
        <v>1990</v>
      </c>
      <c r="G78" s="11">
        <f t="shared" si="13"/>
        <v>16756000</v>
      </c>
      <c r="H78" s="11">
        <f t="shared" si="2"/>
        <v>5583200</v>
      </c>
      <c r="I78" s="11">
        <f t="shared" si="14"/>
        <v>2100000</v>
      </c>
      <c r="J78" s="11">
        <f t="shared" si="15"/>
        <v>12006171</v>
      </c>
      <c r="K78" s="11">
        <f t="shared" si="5"/>
        <v>9072800</v>
      </c>
      <c r="L78" s="11">
        <f t="shared" si="16"/>
        <v>700000</v>
      </c>
      <c r="M78" s="11">
        <f t="shared" si="17"/>
        <v>300000</v>
      </c>
      <c r="N78" s="11">
        <f t="shared" si="18"/>
        <v>2324266.667</v>
      </c>
      <c r="O78" s="11">
        <f t="shared" si="19"/>
        <v>2724266.667</v>
      </c>
      <c r="P78" s="11">
        <f t="shared" si="20"/>
        <v>3024266.667</v>
      </c>
      <c r="Q78" s="11">
        <f t="shared" si="21"/>
        <v>2233000</v>
      </c>
      <c r="R78" s="11">
        <f t="shared" si="22"/>
        <v>1100000</v>
      </c>
    </row>
    <row r="79">
      <c r="A79" s="1" t="s">
        <v>6308</v>
      </c>
      <c r="B79" s="8">
        <v>45642.0</v>
      </c>
      <c r="C79" s="1" t="s">
        <v>6</v>
      </c>
      <c r="D79" s="10">
        <v>82800.0</v>
      </c>
      <c r="E79" s="12"/>
      <c r="F79" s="1" t="s">
        <v>2144</v>
      </c>
      <c r="G79" s="11">
        <f t="shared" si="13"/>
        <v>16838800</v>
      </c>
      <c r="H79" s="11">
        <f t="shared" si="2"/>
        <v>5583200</v>
      </c>
      <c r="I79" s="11">
        <f t="shared" si="14"/>
        <v>2100000</v>
      </c>
      <c r="J79" s="11">
        <f t="shared" si="15"/>
        <v>12088971</v>
      </c>
      <c r="K79" s="11">
        <f t="shared" si="5"/>
        <v>9155600</v>
      </c>
      <c r="L79" s="11">
        <f t="shared" si="16"/>
        <v>700000</v>
      </c>
      <c r="M79" s="11">
        <f t="shared" si="17"/>
        <v>300000</v>
      </c>
      <c r="N79" s="11">
        <f t="shared" si="18"/>
        <v>2351866.667</v>
      </c>
      <c r="O79" s="11">
        <f t="shared" si="19"/>
        <v>2751866.667</v>
      </c>
      <c r="P79" s="11">
        <f t="shared" si="20"/>
        <v>3051866.667</v>
      </c>
      <c r="Q79" s="11">
        <f t="shared" si="21"/>
        <v>2233000</v>
      </c>
      <c r="R79" s="11">
        <f t="shared" si="22"/>
        <v>1100000</v>
      </c>
    </row>
    <row r="80">
      <c r="A80" s="1" t="s">
        <v>6309</v>
      </c>
      <c r="B80" s="8">
        <v>45642.0</v>
      </c>
      <c r="C80" s="1" t="s">
        <v>6</v>
      </c>
      <c r="D80" s="10">
        <v>311500.0</v>
      </c>
      <c r="E80" s="12"/>
      <c r="F80" s="1" t="s">
        <v>6119</v>
      </c>
      <c r="G80" s="11">
        <f t="shared" si="13"/>
        <v>17150300</v>
      </c>
      <c r="H80" s="11">
        <f t="shared" si="2"/>
        <v>5583200</v>
      </c>
      <c r="I80" s="11">
        <f t="shared" si="14"/>
        <v>2100000</v>
      </c>
      <c r="J80" s="11">
        <f t="shared" si="15"/>
        <v>12400471</v>
      </c>
      <c r="K80" s="11">
        <f t="shared" si="5"/>
        <v>9467100</v>
      </c>
      <c r="L80" s="11">
        <f t="shared" si="16"/>
        <v>700000</v>
      </c>
      <c r="M80" s="11">
        <f t="shared" si="17"/>
        <v>300000</v>
      </c>
      <c r="N80" s="11">
        <f t="shared" si="18"/>
        <v>2455700</v>
      </c>
      <c r="O80" s="11">
        <f t="shared" si="19"/>
        <v>2855700</v>
      </c>
      <c r="P80" s="11">
        <f t="shared" si="20"/>
        <v>3155700</v>
      </c>
      <c r="Q80" s="11">
        <f t="shared" si="21"/>
        <v>2233000</v>
      </c>
      <c r="R80" s="11">
        <f t="shared" si="22"/>
        <v>1100000</v>
      </c>
    </row>
    <row r="81">
      <c r="A81" s="1" t="s">
        <v>6310</v>
      </c>
      <c r="B81" s="8">
        <v>45642.0</v>
      </c>
      <c r="C81" s="1" t="s">
        <v>6</v>
      </c>
      <c r="D81" s="10">
        <v>230000.0</v>
      </c>
      <c r="E81" s="12"/>
      <c r="F81" s="1" t="s">
        <v>6311</v>
      </c>
      <c r="G81" s="11">
        <f t="shared" si="13"/>
        <v>17380300</v>
      </c>
      <c r="H81" s="11">
        <f t="shared" si="2"/>
        <v>5583200</v>
      </c>
      <c r="I81" s="11">
        <f t="shared" si="14"/>
        <v>2100000</v>
      </c>
      <c r="J81" s="11">
        <f t="shared" si="15"/>
        <v>12630471</v>
      </c>
      <c r="K81" s="11">
        <f t="shared" si="5"/>
        <v>9697100</v>
      </c>
      <c r="L81" s="11">
        <f t="shared" si="16"/>
        <v>700000</v>
      </c>
      <c r="M81" s="11">
        <f t="shared" si="17"/>
        <v>300000</v>
      </c>
      <c r="N81" s="11">
        <f t="shared" si="18"/>
        <v>2532366.667</v>
      </c>
      <c r="O81" s="11">
        <f t="shared" si="19"/>
        <v>2932366.667</v>
      </c>
      <c r="P81" s="11">
        <f t="shared" si="20"/>
        <v>3232366.667</v>
      </c>
      <c r="Q81" s="11">
        <f t="shared" si="21"/>
        <v>2233000</v>
      </c>
      <c r="R81" s="11">
        <f t="shared" si="22"/>
        <v>1100000</v>
      </c>
    </row>
    <row r="82">
      <c r="A82" s="1" t="s">
        <v>6312</v>
      </c>
      <c r="B82" s="8">
        <v>45642.0</v>
      </c>
      <c r="C82" s="1" t="s">
        <v>6</v>
      </c>
      <c r="D82" s="10">
        <v>125000.0</v>
      </c>
      <c r="E82" s="12"/>
      <c r="F82" s="1" t="s">
        <v>6313</v>
      </c>
      <c r="G82" s="11">
        <f t="shared" si="13"/>
        <v>17505300</v>
      </c>
      <c r="H82" s="11">
        <f t="shared" si="2"/>
        <v>5583200</v>
      </c>
      <c r="I82" s="11">
        <f t="shared" si="14"/>
        <v>2100000</v>
      </c>
      <c r="J82" s="11">
        <f t="shared" si="15"/>
        <v>12755471</v>
      </c>
      <c r="K82" s="11">
        <f t="shared" si="5"/>
        <v>9822100</v>
      </c>
      <c r="L82" s="11">
        <f t="shared" si="16"/>
        <v>700000</v>
      </c>
      <c r="M82" s="11">
        <f t="shared" si="17"/>
        <v>300000</v>
      </c>
      <c r="N82" s="11">
        <f t="shared" si="18"/>
        <v>2574033.333</v>
      </c>
      <c r="O82" s="11">
        <f t="shared" si="19"/>
        <v>2974033.333</v>
      </c>
      <c r="P82" s="11">
        <f t="shared" si="20"/>
        <v>3274033.333</v>
      </c>
      <c r="Q82" s="11">
        <f t="shared" si="21"/>
        <v>2233000</v>
      </c>
      <c r="R82" s="11">
        <f t="shared" si="22"/>
        <v>1100000</v>
      </c>
    </row>
    <row r="83">
      <c r="A83" s="1" t="s">
        <v>6314</v>
      </c>
      <c r="B83" s="8">
        <v>45642.0</v>
      </c>
      <c r="C83" s="1" t="s">
        <v>6</v>
      </c>
      <c r="D83" s="10">
        <v>330000.0</v>
      </c>
      <c r="E83" s="12"/>
      <c r="F83" s="1" t="s">
        <v>6315</v>
      </c>
      <c r="G83" s="11">
        <f t="shared" si="13"/>
        <v>17835300</v>
      </c>
      <c r="H83" s="11">
        <f t="shared" si="2"/>
        <v>5583200</v>
      </c>
      <c r="I83" s="11">
        <f t="shared" si="14"/>
        <v>2100000</v>
      </c>
      <c r="J83" s="11">
        <f t="shared" si="15"/>
        <v>13085471</v>
      </c>
      <c r="K83" s="11">
        <f t="shared" si="5"/>
        <v>10152100</v>
      </c>
      <c r="L83" s="11">
        <f t="shared" si="16"/>
        <v>700000</v>
      </c>
      <c r="M83" s="11">
        <f t="shared" si="17"/>
        <v>300000</v>
      </c>
      <c r="N83" s="11">
        <f t="shared" si="18"/>
        <v>2684033.333</v>
      </c>
      <c r="O83" s="11">
        <f t="shared" si="19"/>
        <v>3084033.333</v>
      </c>
      <c r="P83" s="11">
        <f t="shared" si="20"/>
        <v>3384033.333</v>
      </c>
      <c r="Q83" s="11">
        <f t="shared" si="21"/>
        <v>2233000</v>
      </c>
      <c r="R83" s="11">
        <f t="shared" si="22"/>
        <v>1100000</v>
      </c>
    </row>
    <row r="84">
      <c r="A84" s="1" t="s">
        <v>6316</v>
      </c>
      <c r="B84" s="8">
        <v>45643.0</v>
      </c>
      <c r="C84" s="1" t="s">
        <v>6</v>
      </c>
      <c r="D84" s="10">
        <v>620000.0</v>
      </c>
      <c r="E84" s="12"/>
      <c r="F84" s="1" t="s">
        <v>6317</v>
      </c>
      <c r="G84" s="11">
        <f t="shared" si="13"/>
        <v>18455300</v>
      </c>
      <c r="H84" s="11">
        <f t="shared" si="2"/>
        <v>5583200</v>
      </c>
      <c r="I84" s="11">
        <f t="shared" si="14"/>
        <v>2100000</v>
      </c>
      <c r="J84" s="11">
        <f t="shared" si="15"/>
        <v>13705471</v>
      </c>
      <c r="K84" s="11">
        <f t="shared" si="5"/>
        <v>10772100</v>
      </c>
      <c r="L84" s="11">
        <f t="shared" si="16"/>
        <v>700000</v>
      </c>
      <c r="M84" s="11">
        <f t="shared" si="17"/>
        <v>300000</v>
      </c>
      <c r="N84" s="11">
        <f t="shared" si="18"/>
        <v>2890700</v>
      </c>
      <c r="O84" s="11">
        <f t="shared" si="19"/>
        <v>3290700</v>
      </c>
      <c r="P84" s="11">
        <f t="shared" si="20"/>
        <v>3590700</v>
      </c>
      <c r="Q84" s="11">
        <f t="shared" si="21"/>
        <v>2233000</v>
      </c>
      <c r="R84" s="11">
        <f t="shared" si="22"/>
        <v>1100000</v>
      </c>
    </row>
    <row r="85">
      <c r="A85" s="1" t="s">
        <v>6318</v>
      </c>
      <c r="B85" s="8">
        <v>45644.0</v>
      </c>
      <c r="C85" s="1" t="s">
        <v>6</v>
      </c>
      <c r="D85" s="10">
        <v>1105000.0</v>
      </c>
      <c r="E85" s="12"/>
      <c r="F85" s="1" t="s">
        <v>6319</v>
      </c>
      <c r="G85" s="11">
        <f t="shared" si="13"/>
        <v>19560300</v>
      </c>
      <c r="H85" s="11">
        <f t="shared" si="2"/>
        <v>5583200</v>
      </c>
      <c r="I85" s="11">
        <f t="shared" si="14"/>
        <v>2100000</v>
      </c>
      <c r="J85" s="11">
        <f t="shared" si="15"/>
        <v>14810471</v>
      </c>
      <c r="K85" s="11">
        <f t="shared" si="5"/>
        <v>11877100</v>
      </c>
      <c r="L85" s="11">
        <f t="shared" si="16"/>
        <v>700000</v>
      </c>
      <c r="M85" s="11">
        <f t="shared" si="17"/>
        <v>300000</v>
      </c>
      <c r="N85" s="11">
        <f t="shared" si="18"/>
        <v>3259033.333</v>
      </c>
      <c r="O85" s="11">
        <f t="shared" si="19"/>
        <v>3659033.333</v>
      </c>
      <c r="P85" s="11">
        <f t="shared" si="20"/>
        <v>3959033.333</v>
      </c>
      <c r="Q85" s="11">
        <f t="shared" si="21"/>
        <v>2233000</v>
      </c>
      <c r="R85" s="11">
        <f t="shared" si="22"/>
        <v>1100000</v>
      </c>
    </row>
    <row r="86">
      <c r="A86" s="1" t="s">
        <v>6320</v>
      </c>
      <c r="B86" s="8">
        <v>45644.0</v>
      </c>
      <c r="C86" s="1" t="s">
        <v>6</v>
      </c>
      <c r="D86" s="10">
        <v>180000.0</v>
      </c>
      <c r="E86" s="12"/>
      <c r="F86" s="1" t="s">
        <v>6321</v>
      </c>
      <c r="G86" s="11">
        <f t="shared" si="13"/>
        <v>19740300</v>
      </c>
      <c r="H86" s="11">
        <f t="shared" si="2"/>
        <v>5583200</v>
      </c>
      <c r="I86" s="11">
        <f t="shared" si="14"/>
        <v>2100000</v>
      </c>
      <c r="J86" s="11">
        <f t="shared" si="15"/>
        <v>14990471</v>
      </c>
      <c r="K86" s="11">
        <f t="shared" si="5"/>
        <v>12057100</v>
      </c>
      <c r="L86" s="11">
        <f t="shared" si="16"/>
        <v>700000</v>
      </c>
      <c r="M86" s="11">
        <f t="shared" si="17"/>
        <v>300000</v>
      </c>
      <c r="N86" s="11">
        <f t="shared" si="18"/>
        <v>3319033.333</v>
      </c>
      <c r="O86" s="11">
        <f t="shared" si="19"/>
        <v>3719033.333</v>
      </c>
      <c r="P86" s="11">
        <f t="shared" si="20"/>
        <v>4019033.333</v>
      </c>
      <c r="Q86" s="11">
        <f t="shared" si="21"/>
        <v>2233000</v>
      </c>
      <c r="R86" s="11">
        <f t="shared" si="22"/>
        <v>1100000</v>
      </c>
    </row>
    <row r="87">
      <c r="A87" s="1" t="s">
        <v>6322</v>
      </c>
      <c r="B87" s="8">
        <v>45644.0</v>
      </c>
      <c r="C87" s="1" t="s">
        <v>25</v>
      </c>
      <c r="D87" s="12"/>
      <c r="E87" s="10">
        <v>7000.0</v>
      </c>
      <c r="F87" s="1" t="s">
        <v>5362</v>
      </c>
      <c r="G87" s="11">
        <f t="shared" si="13"/>
        <v>19740300</v>
      </c>
      <c r="H87" s="11">
        <f t="shared" si="2"/>
        <v>5590200</v>
      </c>
      <c r="I87" s="11">
        <f t="shared" si="14"/>
        <v>2100000</v>
      </c>
      <c r="J87" s="11">
        <f t="shared" si="15"/>
        <v>14983471</v>
      </c>
      <c r="K87" s="11">
        <f t="shared" si="5"/>
        <v>12050100</v>
      </c>
      <c r="L87" s="11">
        <f t="shared" si="16"/>
        <v>700000</v>
      </c>
      <c r="M87" s="11">
        <f t="shared" si="17"/>
        <v>300000</v>
      </c>
      <c r="N87" s="11">
        <f t="shared" si="18"/>
        <v>3316700</v>
      </c>
      <c r="O87" s="11">
        <f t="shared" si="19"/>
        <v>3716700</v>
      </c>
      <c r="P87" s="11">
        <f t="shared" si="20"/>
        <v>4016700</v>
      </c>
      <c r="Q87" s="11">
        <f t="shared" si="21"/>
        <v>2233000</v>
      </c>
      <c r="R87" s="11">
        <f t="shared" si="22"/>
        <v>1100000</v>
      </c>
    </row>
    <row r="88">
      <c r="A88" s="1" t="s">
        <v>6323</v>
      </c>
      <c r="B88" s="8">
        <v>45644.0</v>
      </c>
      <c r="C88" s="1" t="s">
        <v>25</v>
      </c>
      <c r="D88" s="12"/>
      <c r="E88" s="10">
        <v>40000.0</v>
      </c>
      <c r="F88" s="1" t="s">
        <v>5988</v>
      </c>
      <c r="G88" s="11">
        <f t="shared" si="13"/>
        <v>19740300</v>
      </c>
      <c r="H88" s="11">
        <f t="shared" si="2"/>
        <v>5630200</v>
      </c>
      <c r="I88" s="11">
        <f t="shared" si="14"/>
        <v>2100000</v>
      </c>
      <c r="J88" s="11">
        <f t="shared" si="15"/>
        <v>14943471</v>
      </c>
      <c r="K88" s="11">
        <f t="shared" si="5"/>
        <v>12010100</v>
      </c>
      <c r="L88" s="11">
        <f t="shared" si="16"/>
        <v>700000</v>
      </c>
      <c r="M88" s="11">
        <f t="shared" si="17"/>
        <v>300000</v>
      </c>
      <c r="N88" s="11">
        <f t="shared" si="18"/>
        <v>3303366.667</v>
      </c>
      <c r="O88" s="11">
        <f t="shared" si="19"/>
        <v>3703366.667</v>
      </c>
      <c r="P88" s="11">
        <f t="shared" si="20"/>
        <v>4003366.667</v>
      </c>
      <c r="Q88" s="11">
        <f t="shared" si="21"/>
        <v>2233000</v>
      </c>
      <c r="R88" s="11">
        <f t="shared" si="22"/>
        <v>1100000</v>
      </c>
    </row>
    <row r="89">
      <c r="A89" s="1" t="s">
        <v>6324</v>
      </c>
      <c r="B89" s="8">
        <v>45644.0</v>
      </c>
      <c r="C89" s="1" t="s">
        <v>25</v>
      </c>
      <c r="D89" s="12"/>
      <c r="E89" s="10">
        <v>10000.0</v>
      </c>
      <c r="F89" s="1" t="s">
        <v>6325</v>
      </c>
      <c r="G89" s="11">
        <f t="shared" si="13"/>
        <v>19740300</v>
      </c>
      <c r="H89" s="11">
        <f t="shared" si="2"/>
        <v>5640200</v>
      </c>
      <c r="I89" s="11">
        <f t="shared" si="14"/>
        <v>2100000</v>
      </c>
      <c r="J89" s="11">
        <f t="shared" si="15"/>
        <v>14933471</v>
      </c>
      <c r="K89" s="11">
        <f t="shared" si="5"/>
        <v>12000100</v>
      </c>
      <c r="L89" s="11">
        <f t="shared" si="16"/>
        <v>700000</v>
      </c>
      <c r="M89" s="11">
        <f t="shared" si="17"/>
        <v>300000</v>
      </c>
      <c r="N89" s="11">
        <f t="shared" si="18"/>
        <v>3300033.333</v>
      </c>
      <c r="O89" s="11">
        <f t="shared" si="19"/>
        <v>3700033.333</v>
      </c>
      <c r="P89" s="11">
        <f t="shared" si="20"/>
        <v>4000033.333</v>
      </c>
      <c r="Q89" s="11">
        <f t="shared" si="21"/>
        <v>2233000</v>
      </c>
      <c r="R89" s="11">
        <f t="shared" si="22"/>
        <v>1100000</v>
      </c>
    </row>
    <row r="90">
      <c r="A90" s="1" t="s">
        <v>6326</v>
      </c>
      <c r="B90" s="8">
        <v>45644.0</v>
      </c>
      <c r="C90" s="1" t="s">
        <v>6</v>
      </c>
      <c r="D90" s="10">
        <v>127000.0</v>
      </c>
      <c r="E90" s="12"/>
      <c r="F90" s="1" t="s">
        <v>6327</v>
      </c>
      <c r="G90" s="11">
        <f t="shared" si="13"/>
        <v>19867300</v>
      </c>
      <c r="H90" s="11">
        <f t="shared" si="2"/>
        <v>5640200</v>
      </c>
      <c r="I90" s="11">
        <f t="shared" si="14"/>
        <v>2100000</v>
      </c>
      <c r="J90" s="11">
        <f t="shared" si="15"/>
        <v>15060471</v>
      </c>
      <c r="K90" s="11">
        <f t="shared" si="5"/>
        <v>12127100</v>
      </c>
      <c r="L90" s="11">
        <f t="shared" si="16"/>
        <v>700000</v>
      </c>
      <c r="M90" s="11">
        <f t="shared" si="17"/>
        <v>300000</v>
      </c>
      <c r="N90" s="11">
        <f t="shared" si="18"/>
        <v>3342366.667</v>
      </c>
      <c r="O90" s="11">
        <f t="shared" si="19"/>
        <v>3742366.667</v>
      </c>
      <c r="P90" s="11">
        <f t="shared" si="20"/>
        <v>4042366.667</v>
      </c>
      <c r="Q90" s="11">
        <f t="shared" si="21"/>
        <v>2233000</v>
      </c>
      <c r="R90" s="11">
        <f t="shared" si="22"/>
        <v>1100000</v>
      </c>
    </row>
    <row r="91">
      <c r="A91" s="1" t="s">
        <v>6328</v>
      </c>
      <c r="B91" s="8">
        <v>45644.0</v>
      </c>
      <c r="C91" s="1" t="s">
        <v>19</v>
      </c>
      <c r="D91" s="12"/>
      <c r="E91" s="10">
        <v>3933371.0</v>
      </c>
      <c r="F91" s="1" t="s">
        <v>6329</v>
      </c>
      <c r="G91" s="11">
        <f t="shared" si="13"/>
        <v>19867300</v>
      </c>
      <c r="H91" s="11">
        <f t="shared" si="2"/>
        <v>5640200</v>
      </c>
      <c r="I91" s="11">
        <f t="shared" si="14"/>
        <v>2100000</v>
      </c>
      <c r="J91" s="11">
        <f t="shared" si="15"/>
        <v>11127100</v>
      </c>
      <c r="K91" s="11">
        <f t="shared" si="5"/>
        <v>12127100</v>
      </c>
      <c r="L91" s="11">
        <f t="shared" si="16"/>
        <v>700000</v>
      </c>
      <c r="M91" s="11">
        <f t="shared" si="17"/>
        <v>300000</v>
      </c>
      <c r="N91" s="11">
        <f t="shared" si="18"/>
        <v>3342366.667</v>
      </c>
      <c r="O91" s="11">
        <f t="shared" si="19"/>
        <v>3742366.667</v>
      </c>
      <c r="P91" s="11">
        <f t="shared" si="20"/>
        <v>4042366.667</v>
      </c>
      <c r="Q91" s="11">
        <f t="shared" si="21"/>
        <v>2233000</v>
      </c>
      <c r="R91" s="11">
        <f t="shared" si="22"/>
        <v>1100000</v>
      </c>
    </row>
    <row r="92">
      <c r="A92" s="1" t="s">
        <v>6330</v>
      </c>
      <c r="B92" s="8">
        <v>45645.0</v>
      </c>
      <c r="C92" s="1" t="s">
        <v>5973</v>
      </c>
      <c r="D92" s="12"/>
      <c r="E92" s="10">
        <v>400000.0</v>
      </c>
      <c r="F92" s="1" t="s">
        <v>5329</v>
      </c>
      <c r="G92" s="11">
        <f t="shared" si="13"/>
        <v>19867300</v>
      </c>
      <c r="H92" s="11">
        <f t="shared" si="2"/>
        <v>5640200</v>
      </c>
      <c r="I92" s="11">
        <f t="shared" si="14"/>
        <v>2100000</v>
      </c>
      <c r="J92" s="11">
        <f t="shared" si="15"/>
        <v>10727100</v>
      </c>
      <c r="K92" s="11">
        <f t="shared" si="5"/>
        <v>12127100</v>
      </c>
      <c r="L92" s="11">
        <f t="shared" si="16"/>
        <v>1100000</v>
      </c>
      <c r="M92" s="11">
        <f t="shared" si="17"/>
        <v>300000</v>
      </c>
      <c r="N92" s="11">
        <f t="shared" si="18"/>
        <v>2942366.667</v>
      </c>
      <c r="O92" s="11">
        <f t="shared" si="19"/>
        <v>3742366.667</v>
      </c>
      <c r="P92" s="11">
        <f t="shared" si="20"/>
        <v>4042366.667</v>
      </c>
      <c r="Q92" s="11">
        <f t="shared" si="21"/>
        <v>2233000</v>
      </c>
      <c r="R92" s="11">
        <f t="shared" si="22"/>
        <v>1100000</v>
      </c>
    </row>
    <row r="93">
      <c r="A93" s="1" t="s">
        <v>6331</v>
      </c>
      <c r="B93" s="8">
        <v>45645.0</v>
      </c>
      <c r="C93" s="1" t="s">
        <v>19</v>
      </c>
      <c r="D93" s="12"/>
      <c r="E93" s="10">
        <v>55000.0</v>
      </c>
      <c r="F93" s="1" t="s">
        <v>6332</v>
      </c>
      <c r="G93" s="11">
        <f t="shared" si="13"/>
        <v>19867300</v>
      </c>
      <c r="H93" s="11">
        <f t="shared" si="2"/>
        <v>5640200</v>
      </c>
      <c r="I93" s="11">
        <f t="shared" si="14"/>
        <v>2100000</v>
      </c>
      <c r="J93" s="11">
        <f t="shared" si="15"/>
        <v>10672100</v>
      </c>
      <c r="K93" s="11">
        <f t="shared" si="5"/>
        <v>12127100</v>
      </c>
      <c r="L93" s="11">
        <f t="shared" si="16"/>
        <v>1100000</v>
      </c>
      <c r="M93" s="11">
        <f t="shared" si="17"/>
        <v>300000</v>
      </c>
      <c r="N93" s="11">
        <f t="shared" si="18"/>
        <v>2942366.667</v>
      </c>
      <c r="O93" s="11">
        <f t="shared" si="19"/>
        <v>3742366.667</v>
      </c>
      <c r="P93" s="11">
        <f t="shared" si="20"/>
        <v>4042366.667</v>
      </c>
      <c r="Q93" s="11">
        <f t="shared" si="21"/>
        <v>2233000</v>
      </c>
      <c r="R93" s="11">
        <f t="shared" si="22"/>
        <v>1100000</v>
      </c>
    </row>
    <row r="94">
      <c r="A94" s="1" t="s">
        <v>6333</v>
      </c>
      <c r="B94" s="8">
        <v>45645.0</v>
      </c>
      <c r="C94" s="1" t="s">
        <v>6</v>
      </c>
      <c r="D94" s="10">
        <v>120000.0</v>
      </c>
      <c r="E94" s="12"/>
      <c r="F94" s="1" t="s">
        <v>6334</v>
      </c>
      <c r="G94" s="11">
        <f t="shared" si="13"/>
        <v>19987300</v>
      </c>
      <c r="H94" s="11">
        <f t="shared" si="2"/>
        <v>5640200</v>
      </c>
      <c r="I94" s="11">
        <f t="shared" si="14"/>
        <v>2100000</v>
      </c>
      <c r="J94" s="11">
        <f t="shared" si="15"/>
        <v>10792100</v>
      </c>
      <c r="K94" s="11">
        <f t="shared" si="5"/>
        <v>12247100</v>
      </c>
      <c r="L94" s="11">
        <f t="shared" si="16"/>
        <v>1100000</v>
      </c>
      <c r="M94" s="11">
        <f t="shared" si="17"/>
        <v>300000</v>
      </c>
      <c r="N94" s="11">
        <f t="shared" si="18"/>
        <v>2982366.667</v>
      </c>
      <c r="O94" s="11">
        <f t="shared" si="19"/>
        <v>3782366.667</v>
      </c>
      <c r="P94" s="11">
        <f t="shared" si="20"/>
        <v>4082366.667</v>
      </c>
      <c r="Q94" s="11">
        <f t="shared" si="21"/>
        <v>2233000</v>
      </c>
      <c r="R94" s="11">
        <f t="shared" si="22"/>
        <v>1100000</v>
      </c>
    </row>
    <row r="95">
      <c r="A95" s="1" t="s">
        <v>6335</v>
      </c>
      <c r="B95" s="8">
        <v>45645.0</v>
      </c>
      <c r="C95" s="1" t="s">
        <v>25</v>
      </c>
      <c r="D95" s="12"/>
      <c r="E95" s="10">
        <v>150000.0</v>
      </c>
      <c r="F95" s="1" t="s">
        <v>53</v>
      </c>
      <c r="G95" s="11">
        <f t="shared" si="13"/>
        <v>19987300</v>
      </c>
      <c r="H95" s="11">
        <f t="shared" si="2"/>
        <v>5790200</v>
      </c>
      <c r="I95" s="11">
        <f t="shared" si="14"/>
        <v>2100000</v>
      </c>
      <c r="J95" s="11">
        <f t="shared" si="15"/>
        <v>10642100</v>
      </c>
      <c r="K95" s="11">
        <f t="shared" si="5"/>
        <v>12097100</v>
      </c>
      <c r="L95" s="11">
        <f t="shared" si="16"/>
        <v>1100000</v>
      </c>
      <c r="M95" s="11">
        <f t="shared" si="17"/>
        <v>300000</v>
      </c>
      <c r="N95" s="11">
        <f t="shared" si="18"/>
        <v>2932366.667</v>
      </c>
      <c r="O95" s="11">
        <f t="shared" si="19"/>
        <v>3732366.667</v>
      </c>
      <c r="P95" s="11">
        <f t="shared" si="20"/>
        <v>4032366.667</v>
      </c>
      <c r="Q95" s="11">
        <f t="shared" si="21"/>
        <v>2383000</v>
      </c>
      <c r="R95" s="11">
        <f t="shared" si="22"/>
        <v>1100000</v>
      </c>
    </row>
    <row r="96">
      <c r="A96" s="1" t="s">
        <v>6336</v>
      </c>
      <c r="B96" s="8">
        <v>45645.0</v>
      </c>
      <c r="C96" s="1" t="s">
        <v>6</v>
      </c>
      <c r="D96" s="10">
        <v>70000.0</v>
      </c>
      <c r="E96" s="12"/>
      <c r="F96" s="1" t="s">
        <v>6337</v>
      </c>
      <c r="G96" s="11">
        <f t="shared" si="13"/>
        <v>20057300</v>
      </c>
      <c r="H96" s="11">
        <f t="shared" si="2"/>
        <v>5790200</v>
      </c>
      <c r="I96" s="11">
        <f t="shared" si="14"/>
        <v>2100000</v>
      </c>
      <c r="J96" s="11">
        <f t="shared" si="15"/>
        <v>10712100</v>
      </c>
      <c r="K96" s="11">
        <f t="shared" si="5"/>
        <v>12167100</v>
      </c>
      <c r="L96" s="11">
        <f t="shared" si="16"/>
        <v>1100000</v>
      </c>
      <c r="M96" s="11">
        <f t="shared" si="17"/>
        <v>300000</v>
      </c>
      <c r="N96" s="11">
        <f t="shared" si="18"/>
        <v>2955700</v>
      </c>
      <c r="O96" s="11">
        <f t="shared" si="19"/>
        <v>3755700</v>
      </c>
      <c r="P96" s="11">
        <f t="shared" si="20"/>
        <v>4055700</v>
      </c>
      <c r="Q96" s="11">
        <f t="shared" si="21"/>
        <v>2383000</v>
      </c>
      <c r="R96" s="11">
        <f t="shared" si="22"/>
        <v>1100000</v>
      </c>
    </row>
    <row r="97">
      <c r="A97" s="1" t="s">
        <v>6338</v>
      </c>
      <c r="B97" s="8">
        <v>45645.0</v>
      </c>
      <c r="C97" s="1" t="s">
        <v>6</v>
      </c>
      <c r="D97" s="10">
        <v>204000.0</v>
      </c>
      <c r="E97" s="12"/>
      <c r="F97" s="1" t="s">
        <v>2040</v>
      </c>
      <c r="G97" s="11">
        <f t="shared" si="13"/>
        <v>20261300</v>
      </c>
      <c r="H97" s="11">
        <f t="shared" si="2"/>
        <v>5790200</v>
      </c>
      <c r="I97" s="11">
        <f t="shared" si="14"/>
        <v>2100000</v>
      </c>
      <c r="J97" s="11">
        <f t="shared" si="15"/>
        <v>10916100</v>
      </c>
      <c r="K97" s="11">
        <f t="shared" si="5"/>
        <v>12371100</v>
      </c>
      <c r="L97" s="11">
        <f t="shared" si="16"/>
        <v>1100000</v>
      </c>
      <c r="M97" s="11">
        <f t="shared" si="17"/>
        <v>300000</v>
      </c>
      <c r="N97" s="11">
        <f t="shared" si="18"/>
        <v>3023700</v>
      </c>
      <c r="O97" s="11">
        <f t="shared" si="19"/>
        <v>3823700</v>
      </c>
      <c r="P97" s="11">
        <f t="shared" si="20"/>
        <v>4123700</v>
      </c>
      <c r="Q97" s="11">
        <f t="shared" si="21"/>
        <v>2383000</v>
      </c>
      <c r="R97" s="11">
        <f t="shared" si="22"/>
        <v>1100000</v>
      </c>
    </row>
    <row r="98">
      <c r="A98" s="1" t="s">
        <v>6339</v>
      </c>
      <c r="B98" s="8">
        <v>45646.0</v>
      </c>
      <c r="C98" s="1" t="s">
        <v>25</v>
      </c>
      <c r="D98" s="12"/>
      <c r="E98" s="10">
        <v>130000.0</v>
      </c>
      <c r="F98" s="1" t="s">
        <v>6340</v>
      </c>
      <c r="G98" s="11">
        <f t="shared" si="13"/>
        <v>20261300</v>
      </c>
      <c r="H98" s="11">
        <f t="shared" si="2"/>
        <v>5920200</v>
      </c>
      <c r="I98" s="11">
        <f t="shared" si="14"/>
        <v>2100000</v>
      </c>
      <c r="J98" s="11">
        <f t="shared" si="15"/>
        <v>10786100</v>
      </c>
      <c r="K98" s="11">
        <f t="shared" si="5"/>
        <v>12241100</v>
      </c>
      <c r="L98" s="11">
        <f t="shared" si="16"/>
        <v>1100000</v>
      </c>
      <c r="M98" s="11">
        <f t="shared" si="17"/>
        <v>300000</v>
      </c>
      <c r="N98" s="11">
        <f t="shared" si="18"/>
        <v>2980366.667</v>
      </c>
      <c r="O98" s="11">
        <f t="shared" si="19"/>
        <v>3780366.667</v>
      </c>
      <c r="P98" s="11">
        <f t="shared" si="20"/>
        <v>4080366.667</v>
      </c>
      <c r="Q98" s="11">
        <f t="shared" si="21"/>
        <v>2383000</v>
      </c>
      <c r="R98" s="11">
        <f t="shared" si="22"/>
        <v>1100000</v>
      </c>
    </row>
    <row r="99">
      <c r="A99" s="57" t="s">
        <v>6341</v>
      </c>
      <c r="B99" s="8">
        <v>45646.0</v>
      </c>
      <c r="C99" s="1" t="s">
        <v>22</v>
      </c>
      <c r="D99" s="12"/>
      <c r="E99" s="10">
        <v>330000.0</v>
      </c>
      <c r="F99" s="1" t="s">
        <v>30</v>
      </c>
      <c r="G99" s="11">
        <f t="shared" si="13"/>
        <v>20261300</v>
      </c>
      <c r="H99" s="11">
        <f t="shared" si="2"/>
        <v>5920200</v>
      </c>
      <c r="I99" s="11">
        <f t="shared" si="14"/>
        <v>2100000</v>
      </c>
      <c r="J99" s="11">
        <f t="shared" si="15"/>
        <v>10456100</v>
      </c>
      <c r="K99" s="11">
        <f t="shared" si="5"/>
        <v>12241100</v>
      </c>
      <c r="L99" s="11">
        <f t="shared" si="16"/>
        <v>1100000</v>
      </c>
      <c r="M99" s="11">
        <f t="shared" si="17"/>
        <v>630000</v>
      </c>
      <c r="N99" s="11">
        <f t="shared" si="18"/>
        <v>2980366.667</v>
      </c>
      <c r="O99" s="11">
        <f t="shared" si="19"/>
        <v>3450366.667</v>
      </c>
      <c r="P99" s="11">
        <f t="shared" si="20"/>
        <v>4080366.667</v>
      </c>
      <c r="Q99" s="11">
        <f t="shared" si="21"/>
        <v>2383000</v>
      </c>
      <c r="R99" s="11">
        <f t="shared" si="22"/>
        <v>1100000</v>
      </c>
    </row>
    <row r="100">
      <c r="A100" s="1" t="s">
        <v>6342</v>
      </c>
      <c r="B100" s="8">
        <v>45646.0</v>
      </c>
      <c r="C100" s="1" t="s">
        <v>25</v>
      </c>
      <c r="D100" s="12"/>
      <c r="E100" s="10">
        <v>42000.0</v>
      </c>
      <c r="F100" s="1" t="s">
        <v>6343</v>
      </c>
      <c r="G100" s="11">
        <f t="shared" si="13"/>
        <v>20261300</v>
      </c>
      <c r="H100" s="11">
        <f t="shared" si="2"/>
        <v>5962200</v>
      </c>
      <c r="I100" s="11">
        <f t="shared" si="14"/>
        <v>2100000</v>
      </c>
      <c r="J100" s="11">
        <f t="shared" si="15"/>
        <v>10414100</v>
      </c>
      <c r="K100" s="11">
        <f t="shared" si="5"/>
        <v>12199100</v>
      </c>
      <c r="L100" s="11">
        <f t="shared" si="16"/>
        <v>1100000</v>
      </c>
      <c r="M100" s="11">
        <f t="shared" si="17"/>
        <v>630000</v>
      </c>
      <c r="N100" s="11">
        <f t="shared" si="18"/>
        <v>2966366.667</v>
      </c>
      <c r="O100" s="11">
        <f t="shared" si="19"/>
        <v>3436366.667</v>
      </c>
      <c r="P100" s="11">
        <f t="shared" si="20"/>
        <v>4066366.667</v>
      </c>
      <c r="Q100" s="11">
        <f t="shared" si="21"/>
        <v>2383000</v>
      </c>
      <c r="R100" s="11">
        <f t="shared" si="22"/>
        <v>1100000</v>
      </c>
    </row>
    <row r="101">
      <c r="A101" s="1" t="s">
        <v>6344</v>
      </c>
      <c r="B101" s="8">
        <v>45646.0</v>
      </c>
      <c r="C101" s="1" t="s">
        <v>19</v>
      </c>
      <c r="D101" s="12"/>
      <c r="E101" s="10">
        <v>10000.0</v>
      </c>
      <c r="F101" s="1" t="s">
        <v>6345</v>
      </c>
      <c r="G101" s="11">
        <f t="shared" si="13"/>
        <v>20261300</v>
      </c>
      <c r="H101" s="11">
        <f t="shared" si="2"/>
        <v>5962200</v>
      </c>
      <c r="I101" s="11">
        <f t="shared" si="14"/>
        <v>2100000</v>
      </c>
      <c r="J101" s="11">
        <f t="shared" si="15"/>
        <v>10404100</v>
      </c>
      <c r="K101" s="11">
        <f t="shared" si="5"/>
        <v>12199100</v>
      </c>
      <c r="L101" s="11">
        <f t="shared" si="16"/>
        <v>1100000</v>
      </c>
      <c r="M101" s="11">
        <f t="shared" si="17"/>
        <v>630000</v>
      </c>
      <c r="N101" s="11">
        <f t="shared" si="18"/>
        <v>2966366.667</v>
      </c>
      <c r="O101" s="11">
        <f t="shared" si="19"/>
        <v>3436366.667</v>
      </c>
      <c r="P101" s="11">
        <f t="shared" si="20"/>
        <v>4066366.667</v>
      </c>
      <c r="Q101" s="11">
        <f t="shared" si="21"/>
        <v>2383000</v>
      </c>
      <c r="R101" s="11">
        <f t="shared" si="22"/>
        <v>1100000</v>
      </c>
    </row>
    <row r="102">
      <c r="A102" s="1" t="s">
        <v>6346</v>
      </c>
      <c r="B102" s="8">
        <v>45646.0</v>
      </c>
      <c r="C102" s="1" t="s">
        <v>6</v>
      </c>
      <c r="D102" s="10">
        <v>232000.0</v>
      </c>
      <c r="E102" s="12"/>
      <c r="F102" s="1" t="s">
        <v>6347</v>
      </c>
      <c r="G102" s="11">
        <f t="shared" si="13"/>
        <v>20493300</v>
      </c>
      <c r="H102" s="11">
        <f t="shared" si="2"/>
        <v>5962200</v>
      </c>
      <c r="I102" s="11">
        <f t="shared" si="14"/>
        <v>2100000</v>
      </c>
      <c r="J102" s="11">
        <f t="shared" si="15"/>
        <v>10636100</v>
      </c>
      <c r="K102" s="11">
        <f t="shared" si="5"/>
        <v>12431100</v>
      </c>
      <c r="L102" s="11">
        <f t="shared" si="16"/>
        <v>1100000</v>
      </c>
      <c r="M102" s="11">
        <f t="shared" si="17"/>
        <v>630000</v>
      </c>
      <c r="N102" s="11">
        <f t="shared" si="18"/>
        <v>3043700</v>
      </c>
      <c r="O102" s="11">
        <f t="shared" si="19"/>
        <v>3513700</v>
      </c>
      <c r="P102" s="11">
        <f t="shared" si="20"/>
        <v>4143700</v>
      </c>
      <c r="Q102" s="11">
        <f t="shared" si="21"/>
        <v>2383000</v>
      </c>
      <c r="R102" s="11">
        <f t="shared" si="22"/>
        <v>1100000</v>
      </c>
    </row>
    <row r="103">
      <c r="A103" s="1" t="s">
        <v>6348</v>
      </c>
      <c r="B103" s="8">
        <v>45646.0</v>
      </c>
      <c r="C103" s="1" t="s">
        <v>6</v>
      </c>
      <c r="D103" s="10">
        <v>75000.0</v>
      </c>
      <c r="E103" s="12"/>
      <c r="F103" s="1" t="s">
        <v>6349</v>
      </c>
      <c r="G103" s="11">
        <f t="shared" si="13"/>
        <v>20568300</v>
      </c>
      <c r="H103" s="11">
        <f t="shared" si="2"/>
        <v>5962200</v>
      </c>
      <c r="I103" s="11">
        <f t="shared" si="14"/>
        <v>2100000</v>
      </c>
      <c r="J103" s="11">
        <f t="shared" si="15"/>
        <v>10711100</v>
      </c>
      <c r="K103" s="11">
        <f t="shared" si="5"/>
        <v>12506100</v>
      </c>
      <c r="L103" s="11">
        <f t="shared" si="16"/>
        <v>1100000</v>
      </c>
      <c r="M103" s="11">
        <f t="shared" si="17"/>
        <v>630000</v>
      </c>
      <c r="N103" s="11">
        <f t="shared" si="18"/>
        <v>3068700</v>
      </c>
      <c r="O103" s="11">
        <f t="shared" si="19"/>
        <v>3538700</v>
      </c>
      <c r="P103" s="11">
        <f t="shared" si="20"/>
        <v>4168700</v>
      </c>
      <c r="Q103" s="11">
        <f t="shared" si="21"/>
        <v>2383000</v>
      </c>
      <c r="R103" s="11">
        <f t="shared" si="22"/>
        <v>1100000</v>
      </c>
    </row>
    <row r="104">
      <c r="A104" s="1" t="s">
        <v>6350</v>
      </c>
      <c r="B104" s="8">
        <v>45646.0</v>
      </c>
      <c r="C104" s="1" t="s">
        <v>6</v>
      </c>
      <c r="D104" s="10">
        <v>75000.0</v>
      </c>
      <c r="E104" s="12"/>
      <c r="F104" s="1" t="s">
        <v>6349</v>
      </c>
      <c r="G104" s="11">
        <f t="shared" si="13"/>
        <v>20643300</v>
      </c>
      <c r="H104" s="11">
        <f t="shared" si="2"/>
        <v>5962200</v>
      </c>
      <c r="I104" s="11">
        <f t="shared" si="14"/>
        <v>2100000</v>
      </c>
      <c r="J104" s="11">
        <f t="shared" si="15"/>
        <v>10786100</v>
      </c>
      <c r="K104" s="11">
        <f t="shared" si="5"/>
        <v>12581100</v>
      </c>
      <c r="L104" s="11">
        <f t="shared" si="16"/>
        <v>1100000</v>
      </c>
      <c r="M104" s="11">
        <f t="shared" si="17"/>
        <v>630000</v>
      </c>
      <c r="N104" s="11">
        <f t="shared" si="18"/>
        <v>3093700</v>
      </c>
      <c r="O104" s="11">
        <f t="shared" si="19"/>
        <v>3563700</v>
      </c>
      <c r="P104" s="11">
        <f t="shared" si="20"/>
        <v>4193700</v>
      </c>
      <c r="Q104" s="11">
        <f t="shared" si="21"/>
        <v>2383000</v>
      </c>
      <c r="R104" s="11">
        <f t="shared" si="22"/>
        <v>1100000</v>
      </c>
    </row>
    <row r="105">
      <c r="A105" s="1" t="s">
        <v>6351</v>
      </c>
      <c r="B105" s="8">
        <v>45646.0</v>
      </c>
      <c r="C105" s="1" t="s">
        <v>6</v>
      </c>
      <c r="D105" s="10">
        <v>85000.0</v>
      </c>
      <c r="E105" s="12"/>
      <c r="F105" s="1" t="s">
        <v>3818</v>
      </c>
      <c r="G105" s="11">
        <f t="shared" si="13"/>
        <v>20728300</v>
      </c>
      <c r="H105" s="11">
        <f t="shared" si="2"/>
        <v>5962200</v>
      </c>
      <c r="I105" s="11">
        <f t="shared" si="14"/>
        <v>2100000</v>
      </c>
      <c r="J105" s="11">
        <f t="shared" si="15"/>
        <v>10871100</v>
      </c>
      <c r="K105" s="11">
        <f t="shared" si="5"/>
        <v>12666100</v>
      </c>
      <c r="L105" s="11">
        <f t="shared" si="16"/>
        <v>1100000</v>
      </c>
      <c r="M105" s="11">
        <f t="shared" si="17"/>
        <v>630000</v>
      </c>
      <c r="N105" s="11">
        <f t="shared" si="18"/>
        <v>3122033.333</v>
      </c>
      <c r="O105" s="11">
        <f t="shared" si="19"/>
        <v>3592033.333</v>
      </c>
      <c r="P105" s="11">
        <f t="shared" si="20"/>
        <v>4222033.333</v>
      </c>
      <c r="Q105" s="11">
        <f t="shared" si="21"/>
        <v>2383000</v>
      </c>
      <c r="R105" s="11">
        <f t="shared" si="22"/>
        <v>1100000</v>
      </c>
    </row>
    <row r="106">
      <c r="A106" s="1" t="s">
        <v>6352</v>
      </c>
      <c r="B106" s="8">
        <v>45647.0</v>
      </c>
      <c r="C106" s="1" t="s">
        <v>25</v>
      </c>
      <c r="D106" s="12"/>
      <c r="E106" s="10">
        <v>115000.0</v>
      </c>
      <c r="F106" s="1" t="s">
        <v>53</v>
      </c>
      <c r="G106" s="11">
        <f t="shared" si="13"/>
        <v>20728300</v>
      </c>
      <c r="H106" s="11">
        <f t="shared" si="2"/>
        <v>6077200</v>
      </c>
      <c r="I106" s="11">
        <f t="shared" si="14"/>
        <v>2100000</v>
      </c>
      <c r="J106" s="11">
        <f t="shared" si="15"/>
        <v>10756100</v>
      </c>
      <c r="K106" s="11">
        <f t="shared" si="5"/>
        <v>12551100</v>
      </c>
      <c r="L106" s="11">
        <f t="shared" si="16"/>
        <v>1100000</v>
      </c>
      <c r="M106" s="11">
        <f t="shared" si="17"/>
        <v>630000</v>
      </c>
      <c r="N106" s="11">
        <f t="shared" si="18"/>
        <v>3083700</v>
      </c>
      <c r="O106" s="11">
        <f t="shared" si="19"/>
        <v>3553700</v>
      </c>
      <c r="P106" s="11">
        <f t="shared" si="20"/>
        <v>4183700</v>
      </c>
      <c r="Q106" s="11">
        <f t="shared" si="21"/>
        <v>2498000</v>
      </c>
      <c r="R106" s="11">
        <f t="shared" si="22"/>
        <v>1100000</v>
      </c>
    </row>
    <row r="107">
      <c r="A107" s="1" t="s">
        <v>6353</v>
      </c>
      <c r="B107" s="8">
        <v>45647.0</v>
      </c>
      <c r="C107" s="1" t="s">
        <v>19</v>
      </c>
      <c r="D107" s="12"/>
      <c r="E107" s="10">
        <v>120000.0</v>
      </c>
      <c r="F107" s="1" t="s">
        <v>6354</v>
      </c>
      <c r="G107" s="11">
        <f t="shared" si="13"/>
        <v>20728300</v>
      </c>
      <c r="H107" s="11">
        <f t="shared" si="2"/>
        <v>6077200</v>
      </c>
      <c r="I107" s="11">
        <f t="shared" si="14"/>
        <v>2100000</v>
      </c>
      <c r="J107" s="11">
        <f t="shared" si="15"/>
        <v>10636100</v>
      </c>
      <c r="K107" s="11">
        <f t="shared" si="5"/>
        <v>12551100</v>
      </c>
      <c r="L107" s="11">
        <f t="shared" si="16"/>
        <v>1100000</v>
      </c>
      <c r="M107" s="11">
        <f t="shared" si="17"/>
        <v>630000</v>
      </c>
      <c r="N107" s="11">
        <f t="shared" si="18"/>
        <v>3083700</v>
      </c>
      <c r="O107" s="11">
        <f t="shared" si="19"/>
        <v>3553700</v>
      </c>
      <c r="P107" s="11">
        <f t="shared" si="20"/>
        <v>4183700</v>
      </c>
      <c r="Q107" s="11">
        <f t="shared" si="21"/>
        <v>2498000</v>
      </c>
      <c r="R107" s="11">
        <f t="shared" si="22"/>
        <v>1100000</v>
      </c>
    </row>
    <row r="108">
      <c r="A108" s="1" t="s">
        <v>6355</v>
      </c>
      <c r="B108" s="8">
        <v>45647.0</v>
      </c>
      <c r="C108" s="1" t="s">
        <v>25</v>
      </c>
      <c r="D108" s="12"/>
      <c r="E108" s="10">
        <v>300000.0</v>
      </c>
      <c r="F108" s="1" t="s">
        <v>5968</v>
      </c>
      <c r="G108" s="11">
        <f t="shared" si="13"/>
        <v>20728300</v>
      </c>
      <c r="H108" s="11">
        <f t="shared" si="2"/>
        <v>6377200</v>
      </c>
      <c r="I108" s="11">
        <f t="shared" si="14"/>
        <v>2100000</v>
      </c>
      <c r="J108" s="11">
        <f t="shared" si="15"/>
        <v>10336100</v>
      </c>
      <c r="K108" s="11">
        <f t="shared" si="5"/>
        <v>12251100</v>
      </c>
      <c r="L108" s="11">
        <f t="shared" si="16"/>
        <v>1100000</v>
      </c>
      <c r="M108" s="11">
        <f t="shared" si="17"/>
        <v>630000</v>
      </c>
      <c r="N108" s="11">
        <f t="shared" si="18"/>
        <v>2983700</v>
      </c>
      <c r="O108" s="11">
        <f t="shared" si="19"/>
        <v>3453700</v>
      </c>
      <c r="P108" s="11">
        <f t="shared" si="20"/>
        <v>4083700</v>
      </c>
      <c r="Q108" s="11">
        <f t="shared" si="21"/>
        <v>2498000</v>
      </c>
      <c r="R108" s="11">
        <f t="shared" si="22"/>
        <v>1400000</v>
      </c>
    </row>
    <row r="109">
      <c r="A109" s="1" t="s">
        <v>6356</v>
      </c>
      <c r="B109" s="8">
        <v>45647.0</v>
      </c>
      <c r="C109" s="1" t="s">
        <v>19</v>
      </c>
      <c r="D109" s="12"/>
      <c r="E109" s="10">
        <v>45000.0</v>
      </c>
      <c r="F109" s="1" t="s">
        <v>6357</v>
      </c>
      <c r="G109" s="11">
        <f t="shared" si="13"/>
        <v>20728300</v>
      </c>
      <c r="H109" s="11">
        <f t="shared" si="2"/>
        <v>6377200</v>
      </c>
      <c r="I109" s="11">
        <f t="shared" si="14"/>
        <v>2100000</v>
      </c>
      <c r="J109" s="11">
        <f t="shared" si="15"/>
        <v>10291100</v>
      </c>
      <c r="K109" s="11">
        <f t="shared" si="5"/>
        <v>12251100</v>
      </c>
      <c r="L109" s="11">
        <f t="shared" si="16"/>
        <v>1100000</v>
      </c>
      <c r="M109" s="11">
        <f t="shared" si="17"/>
        <v>630000</v>
      </c>
      <c r="N109" s="11">
        <f t="shared" si="18"/>
        <v>2983700</v>
      </c>
      <c r="O109" s="11">
        <f t="shared" si="19"/>
        <v>3453700</v>
      </c>
      <c r="P109" s="11">
        <f t="shared" si="20"/>
        <v>4083700</v>
      </c>
      <c r="Q109" s="11">
        <f t="shared" si="21"/>
        <v>2498000</v>
      </c>
      <c r="R109" s="11">
        <f t="shared" si="22"/>
        <v>1400000</v>
      </c>
    </row>
    <row r="110">
      <c r="A110" s="1" t="s">
        <v>6358</v>
      </c>
      <c r="B110" s="8">
        <v>45647.0</v>
      </c>
      <c r="C110" s="1" t="s">
        <v>6</v>
      </c>
      <c r="D110" s="10">
        <v>195000.0</v>
      </c>
      <c r="E110" s="12"/>
      <c r="F110" s="1" t="s">
        <v>6359</v>
      </c>
      <c r="G110" s="11">
        <f t="shared" si="13"/>
        <v>20923300</v>
      </c>
      <c r="H110" s="11">
        <f t="shared" si="2"/>
        <v>6377200</v>
      </c>
      <c r="I110" s="11">
        <f t="shared" si="14"/>
        <v>2100000</v>
      </c>
      <c r="J110" s="11">
        <f t="shared" si="15"/>
        <v>10486100</v>
      </c>
      <c r="K110" s="11">
        <f t="shared" si="5"/>
        <v>12446100</v>
      </c>
      <c r="L110" s="11">
        <f t="shared" si="16"/>
        <v>1100000</v>
      </c>
      <c r="M110" s="11">
        <f t="shared" si="17"/>
        <v>630000</v>
      </c>
      <c r="N110" s="11">
        <f t="shared" si="18"/>
        <v>3048700</v>
      </c>
      <c r="O110" s="11">
        <f t="shared" si="19"/>
        <v>3518700</v>
      </c>
      <c r="P110" s="11">
        <f t="shared" si="20"/>
        <v>4148700</v>
      </c>
      <c r="Q110" s="11">
        <f t="shared" si="21"/>
        <v>2498000</v>
      </c>
      <c r="R110" s="11">
        <f t="shared" si="22"/>
        <v>1400000</v>
      </c>
    </row>
    <row r="111">
      <c r="A111" s="1" t="s">
        <v>6360</v>
      </c>
      <c r="B111" s="8">
        <v>45647.0</v>
      </c>
      <c r="C111" s="1" t="s">
        <v>25</v>
      </c>
      <c r="D111" s="12"/>
      <c r="E111" s="10">
        <v>29000.0</v>
      </c>
      <c r="F111" s="1" t="s">
        <v>6361</v>
      </c>
      <c r="G111" s="11">
        <f t="shared" si="13"/>
        <v>20923300</v>
      </c>
      <c r="H111" s="11">
        <f t="shared" si="2"/>
        <v>6406200</v>
      </c>
      <c r="I111" s="11">
        <f t="shared" si="14"/>
        <v>2100000</v>
      </c>
      <c r="J111" s="11">
        <f t="shared" si="15"/>
        <v>10457100</v>
      </c>
      <c r="K111" s="11">
        <f t="shared" si="5"/>
        <v>12417100</v>
      </c>
      <c r="L111" s="11">
        <f t="shared" si="16"/>
        <v>1100000</v>
      </c>
      <c r="M111" s="11">
        <f t="shared" si="17"/>
        <v>630000</v>
      </c>
      <c r="N111" s="11">
        <f t="shared" si="18"/>
        <v>3039033.333</v>
      </c>
      <c r="O111" s="11">
        <f t="shared" si="19"/>
        <v>3509033.333</v>
      </c>
      <c r="P111" s="11">
        <f t="shared" si="20"/>
        <v>4139033.333</v>
      </c>
      <c r="Q111" s="11">
        <f t="shared" si="21"/>
        <v>2498000</v>
      </c>
      <c r="R111" s="11">
        <f t="shared" si="22"/>
        <v>1400000</v>
      </c>
    </row>
    <row r="112">
      <c r="A112" s="1" t="s">
        <v>6362</v>
      </c>
      <c r="B112" s="8">
        <v>45649.0</v>
      </c>
      <c r="C112" s="1" t="s">
        <v>25</v>
      </c>
      <c r="D112" s="12"/>
      <c r="E112" s="10">
        <v>19200.0</v>
      </c>
      <c r="F112" s="1" t="s">
        <v>53</v>
      </c>
      <c r="G112" s="11">
        <f t="shared" si="13"/>
        <v>20923300</v>
      </c>
      <c r="H112" s="11">
        <f t="shared" si="2"/>
        <v>6425400</v>
      </c>
      <c r="I112" s="11">
        <f t="shared" si="14"/>
        <v>2100000</v>
      </c>
      <c r="J112" s="11">
        <f t="shared" si="15"/>
        <v>10437900</v>
      </c>
      <c r="K112" s="11">
        <f t="shared" si="5"/>
        <v>12397900</v>
      </c>
      <c r="L112" s="11">
        <f t="shared" si="16"/>
        <v>1100000</v>
      </c>
      <c r="M112" s="11">
        <f t="shared" si="17"/>
        <v>630000</v>
      </c>
      <c r="N112" s="11">
        <f t="shared" si="18"/>
        <v>3032633.333</v>
      </c>
      <c r="O112" s="11">
        <f t="shared" si="19"/>
        <v>3502633.333</v>
      </c>
      <c r="P112" s="11">
        <f t="shared" si="20"/>
        <v>4132633.333</v>
      </c>
      <c r="Q112" s="11">
        <f t="shared" si="21"/>
        <v>2517200</v>
      </c>
      <c r="R112" s="11">
        <f t="shared" si="22"/>
        <v>1400000</v>
      </c>
    </row>
    <row r="113">
      <c r="A113" s="1" t="s">
        <v>6363</v>
      </c>
      <c r="B113" s="8">
        <v>45649.0</v>
      </c>
      <c r="C113" s="1" t="s">
        <v>25</v>
      </c>
      <c r="D113" s="12"/>
      <c r="E113" s="10">
        <v>21000.0</v>
      </c>
      <c r="F113" s="1" t="s">
        <v>6056</v>
      </c>
      <c r="G113" s="11">
        <f t="shared" si="13"/>
        <v>20923300</v>
      </c>
      <c r="H113" s="11">
        <f t="shared" si="2"/>
        <v>6446400</v>
      </c>
      <c r="I113" s="11">
        <f t="shared" si="14"/>
        <v>2100000</v>
      </c>
      <c r="J113" s="11">
        <f t="shared" si="15"/>
        <v>10416900</v>
      </c>
      <c r="K113" s="11">
        <f t="shared" si="5"/>
        <v>12376900</v>
      </c>
      <c r="L113" s="11">
        <f t="shared" si="16"/>
        <v>1100000</v>
      </c>
      <c r="M113" s="11">
        <f t="shared" si="17"/>
        <v>630000</v>
      </c>
      <c r="N113" s="11">
        <f t="shared" si="18"/>
        <v>3025633.333</v>
      </c>
      <c r="O113" s="11">
        <f t="shared" si="19"/>
        <v>3495633.333</v>
      </c>
      <c r="P113" s="11">
        <f t="shared" si="20"/>
        <v>4125633.333</v>
      </c>
      <c r="Q113" s="11">
        <f t="shared" si="21"/>
        <v>2517200</v>
      </c>
      <c r="R113" s="11">
        <f t="shared" si="22"/>
        <v>1400000</v>
      </c>
    </row>
    <row r="114">
      <c r="A114" s="1" t="s">
        <v>6364</v>
      </c>
      <c r="B114" s="8">
        <v>45650.0</v>
      </c>
      <c r="C114" s="1" t="s">
        <v>6</v>
      </c>
      <c r="D114" s="10">
        <v>225000.0</v>
      </c>
      <c r="E114" s="12"/>
      <c r="F114" s="1" t="s">
        <v>6365</v>
      </c>
      <c r="G114" s="11">
        <f t="shared" si="13"/>
        <v>21148300</v>
      </c>
      <c r="H114" s="11">
        <f t="shared" si="2"/>
        <v>6446400</v>
      </c>
      <c r="I114" s="11">
        <f t="shared" si="14"/>
        <v>2100000</v>
      </c>
      <c r="J114" s="11">
        <f t="shared" si="15"/>
        <v>10641900</v>
      </c>
      <c r="K114" s="11">
        <f t="shared" si="5"/>
        <v>12601900</v>
      </c>
      <c r="L114" s="11">
        <f t="shared" si="16"/>
        <v>1100000</v>
      </c>
      <c r="M114" s="11">
        <f t="shared" si="17"/>
        <v>630000</v>
      </c>
      <c r="N114" s="11">
        <f t="shared" si="18"/>
        <v>3100633.333</v>
      </c>
      <c r="O114" s="11">
        <f t="shared" si="19"/>
        <v>3570633.333</v>
      </c>
      <c r="P114" s="11">
        <f t="shared" si="20"/>
        <v>4200633.333</v>
      </c>
      <c r="Q114" s="11">
        <f t="shared" si="21"/>
        <v>2517200</v>
      </c>
      <c r="R114" s="11">
        <f t="shared" si="22"/>
        <v>1400000</v>
      </c>
    </row>
    <row r="115">
      <c r="A115" s="1" t="s">
        <v>6366</v>
      </c>
      <c r="B115" s="8">
        <v>45650.0</v>
      </c>
      <c r="C115" s="1" t="s">
        <v>19</v>
      </c>
      <c r="D115" s="10">
        <v>205018.0</v>
      </c>
      <c r="E115" s="12"/>
      <c r="F115" s="1" t="s">
        <v>5080</v>
      </c>
      <c r="G115" s="11">
        <f t="shared" si="13"/>
        <v>21148300</v>
      </c>
      <c r="H115" s="11">
        <f t="shared" si="2"/>
        <v>6446400</v>
      </c>
      <c r="I115" s="11">
        <f t="shared" si="14"/>
        <v>2100000</v>
      </c>
      <c r="J115" s="11">
        <f t="shared" si="15"/>
        <v>10846918</v>
      </c>
      <c r="K115" s="11">
        <f t="shared" si="5"/>
        <v>12601900</v>
      </c>
      <c r="L115" s="11">
        <f t="shared" si="16"/>
        <v>1100000</v>
      </c>
      <c r="M115" s="11">
        <f t="shared" si="17"/>
        <v>630000</v>
      </c>
      <c r="N115" s="11">
        <f t="shared" si="18"/>
        <v>3100633.333</v>
      </c>
      <c r="O115" s="11">
        <f t="shared" si="19"/>
        <v>3570633.333</v>
      </c>
      <c r="P115" s="11">
        <f t="shared" si="20"/>
        <v>4200633.333</v>
      </c>
      <c r="Q115" s="11">
        <f t="shared" si="21"/>
        <v>2517200</v>
      </c>
      <c r="R115" s="11">
        <f t="shared" si="22"/>
        <v>1400000</v>
      </c>
    </row>
    <row r="116">
      <c r="A116" s="1" t="s">
        <v>6367</v>
      </c>
      <c r="B116" s="8">
        <v>45650.0</v>
      </c>
      <c r="C116" s="1" t="s">
        <v>6</v>
      </c>
      <c r="D116" s="10">
        <v>60000.0</v>
      </c>
      <c r="E116" s="12"/>
      <c r="F116" s="1" t="s">
        <v>6368</v>
      </c>
      <c r="G116" s="11">
        <f t="shared" si="13"/>
        <v>21208300</v>
      </c>
      <c r="H116" s="11">
        <f t="shared" si="2"/>
        <v>6446400</v>
      </c>
      <c r="I116" s="11">
        <f t="shared" si="14"/>
        <v>2100000</v>
      </c>
      <c r="J116" s="11">
        <f t="shared" si="15"/>
        <v>10906918</v>
      </c>
      <c r="K116" s="11">
        <f t="shared" si="5"/>
        <v>12661900</v>
      </c>
      <c r="L116" s="11">
        <f t="shared" si="16"/>
        <v>1100000</v>
      </c>
      <c r="M116" s="11">
        <f t="shared" si="17"/>
        <v>630000</v>
      </c>
      <c r="N116" s="11">
        <f t="shared" si="18"/>
        <v>3120633.333</v>
      </c>
      <c r="O116" s="11">
        <f t="shared" si="19"/>
        <v>3590633.333</v>
      </c>
      <c r="P116" s="11">
        <f t="shared" si="20"/>
        <v>4220633.333</v>
      </c>
      <c r="Q116" s="11">
        <f t="shared" si="21"/>
        <v>2517200</v>
      </c>
      <c r="R116" s="11">
        <f t="shared" si="22"/>
        <v>1400000</v>
      </c>
    </row>
    <row r="117">
      <c r="A117" s="1" t="s">
        <v>6369</v>
      </c>
      <c r="B117" s="8">
        <v>45650.0</v>
      </c>
      <c r="C117" s="1" t="s">
        <v>6</v>
      </c>
      <c r="D117" s="10">
        <v>110000.0</v>
      </c>
      <c r="E117" s="12"/>
      <c r="F117" s="1" t="s">
        <v>2579</v>
      </c>
      <c r="G117" s="11">
        <f t="shared" si="13"/>
        <v>21318300</v>
      </c>
      <c r="H117" s="11">
        <f t="shared" si="2"/>
        <v>6446400</v>
      </c>
      <c r="I117" s="11">
        <f t="shared" si="14"/>
        <v>2100000</v>
      </c>
      <c r="J117" s="11">
        <f t="shared" si="15"/>
        <v>11016918</v>
      </c>
      <c r="K117" s="11">
        <f t="shared" si="5"/>
        <v>12771900</v>
      </c>
      <c r="L117" s="11">
        <f t="shared" si="16"/>
        <v>1100000</v>
      </c>
      <c r="M117" s="11">
        <f t="shared" si="17"/>
        <v>630000</v>
      </c>
      <c r="N117" s="11">
        <f t="shared" si="18"/>
        <v>3157300</v>
      </c>
      <c r="O117" s="11">
        <f t="shared" si="19"/>
        <v>3627300</v>
      </c>
      <c r="P117" s="11">
        <f t="shared" si="20"/>
        <v>4257300</v>
      </c>
      <c r="Q117" s="11">
        <f t="shared" si="21"/>
        <v>2517200</v>
      </c>
      <c r="R117" s="11">
        <f t="shared" si="22"/>
        <v>1400000</v>
      </c>
    </row>
    <row r="118">
      <c r="A118" s="1" t="s">
        <v>6370</v>
      </c>
      <c r="B118" s="8">
        <v>45650.0</v>
      </c>
      <c r="C118" s="1" t="s">
        <v>6</v>
      </c>
      <c r="D118" s="10">
        <v>350000.0</v>
      </c>
      <c r="E118" s="12"/>
      <c r="F118" s="1" t="s">
        <v>6371</v>
      </c>
      <c r="G118" s="11">
        <f t="shared" si="13"/>
        <v>21668300</v>
      </c>
      <c r="H118" s="11">
        <f t="shared" si="2"/>
        <v>6446400</v>
      </c>
      <c r="I118" s="11">
        <f t="shared" si="14"/>
        <v>2100000</v>
      </c>
      <c r="J118" s="11">
        <f t="shared" si="15"/>
        <v>11366918</v>
      </c>
      <c r="K118" s="11">
        <f t="shared" si="5"/>
        <v>13121900</v>
      </c>
      <c r="L118" s="11">
        <f t="shared" si="16"/>
        <v>1100000</v>
      </c>
      <c r="M118" s="11">
        <f t="shared" si="17"/>
        <v>630000</v>
      </c>
      <c r="N118" s="11">
        <f t="shared" si="18"/>
        <v>3273966.667</v>
      </c>
      <c r="O118" s="11">
        <f t="shared" si="19"/>
        <v>3743966.667</v>
      </c>
      <c r="P118" s="11">
        <f t="shared" si="20"/>
        <v>4373966.667</v>
      </c>
      <c r="Q118" s="11">
        <f t="shared" si="21"/>
        <v>2517200</v>
      </c>
      <c r="R118" s="11">
        <f t="shared" si="22"/>
        <v>1400000</v>
      </c>
    </row>
    <row r="119">
      <c r="A119" s="1" t="s">
        <v>6372</v>
      </c>
      <c r="B119" s="8">
        <v>45650.0</v>
      </c>
      <c r="C119" s="1" t="s">
        <v>6</v>
      </c>
      <c r="D119" s="10">
        <v>170000.0</v>
      </c>
      <c r="E119" s="12"/>
      <c r="F119" s="1" t="s">
        <v>6373</v>
      </c>
      <c r="G119" s="11">
        <f t="shared" si="13"/>
        <v>21838300</v>
      </c>
      <c r="H119" s="11">
        <f t="shared" si="2"/>
        <v>6446400</v>
      </c>
      <c r="I119" s="11">
        <f t="shared" si="14"/>
        <v>2100000</v>
      </c>
      <c r="J119" s="11">
        <f t="shared" si="15"/>
        <v>11536918</v>
      </c>
      <c r="K119" s="11">
        <f t="shared" si="5"/>
        <v>13291900</v>
      </c>
      <c r="L119" s="11">
        <f t="shared" si="16"/>
        <v>1100000</v>
      </c>
      <c r="M119" s="11">
        <f t="shared" si="17"/>
        <v>630000</v>
      </c>
      <c r="N119" s="11">
        <f t="shared" si="18"/>
        <v>3330633.333</v>
      </c>
      <c r="O119" s="11">
        <f t="shared" si="19"/>
        <v>3800633.333</v>
      </c>
      <c r="P119" s="11">
        <f t="shared" si="20"/>
        <v>4430633.333</v>
      </c>
      <c r="Q119" s="11">
        <f t="shared" si="21"/>
        <v>2517200</v>
      </c>
      <c r="R119" s="11">
        <f t="shared" si="22"/>
        <v>1400000</v>
      </c>
    </row>
    <row r="120">
      <c r="A120" s="1" t="s">
        <v>6374</v>
      </c>
      <c r="B120" s="8">
        <v>45650.0</v>
      </c>
      <c r="C120" s="1" t="s">
        <v>6</v>
      </c>
      <c r="D120" s="10">
        <v>20000.0</v>
      </c>
      <c r="E120" s="12"/>
      <c r="F120" s="1" t="s">
        <v>6375</v>
      </c>
      <c r="G120" s="11">
        <f t="shared" si="13"/>
        <v>21858300</v>
      </c>
      <c r="H120" s="11">
        <f t="shared" si="2"/>
        <v>6446400</v>
      </c>
      <c r="I120" s="11">
        <f t="shared" si="14"/>
        <v>2100000</v>
      </c>
      <c r="J120" s="11">
        <f t="shared" si="15"/>
        <v>11556918</v>
      </c>
      <c r="K120" s="11">
        <f t="shared" si="5"/>
        <v>13311900</v>
      </c>
      <c r="L120" s="11">
        <f t="shared" si="16"/>
        <v>1100000</v>
      </c>
      <c r="M120" s="11">
        <f t="shared" si="17"/>
        <v>630000</v>
      </c>
      <c r="N120" s="11">
        <f t="shared" si="18"/>
        <v>3337300</v>
      </c>
      <c r="O120" s="11">
        <f t="shared" si="19"/>
        <v>3807300</v>
      </c>
      <c r="P120" s="11">
        <f t="shared" si="20"/>
        <v>4437300</v>
      </c>
      <c r="Q120" s="11">
        <f t="shared" si="21"/>
        <v>2517200</v>
      </c>
      <c r="R120" s="11">
        <f t="shared" si="22"/>
        <v>1400000</v>
      </c>
    </row>
    <row r="121">
      <c r="A121" s="1" t="s">
        <v>6376</v>
      </c>
      <c r="B121" s="8">
        <v>45650.0</v>
      </c>
      <c r="C121" s="1" t="s">
        <v>6</v>
      </c>
      <c r="D121" s="10">
        <v>100000.0</v>
      </c>
      <c r="E121" s="12"/>
      <c r="F121" s="1" t="s">
        <v>6377</v>
      </c>
      <c r="G121" s="11">
        <f t="shared" si="13"/>
        <v>21958300</v>
      </c>
      <c r="H121" s="11">
        <f t="shared" si="2"/>
        <v>6446400</v>
      </c>
      <c r="I121" s="11">
        <f t="shared" si="14"/>
        <v>2100000</v>
      </c>
      <c r="J121" s="11">
        <f t="shared" si="15"/>
        <v>11656918</v>
      </c>
      <c r="K121" s="11">
        <f t="shared" si="5"/>
        <v>13411900</v>
      </c>
      <c r="L121" s="11">
        <f t="shared" si="16"/>
        <v>1100000</v>
      </c>
      <c r="M121" s="11">
        <f t="shared" si="17"/>
        <v>630000</v>
      </c>
      <c r="N121" s="11">
        <f t="shared" si="18"/>
        <v>3370633.333</v>
      </c>
      <c r="O121" s="11">
        <f t="shared" si="19"/>
        <v>3840633.333</v>
      </c>
      <c r="P121" s="11">
        <f t="shared" si="20"/>
        <v>4470633.333</v>
      </c>
      <c r="Q121" s="11">
        <f t="shared" si="21"/>
        <v>2517200</v>
      </c>
      <c r="R121" s="11">
        <f t="shared" si="22"/>
        <v>1400000</v>
      </c>
    </row>
    <row r="122">
      <c r="A122" s="1" t="s">
        <v>6378</v>
      </c>
      <c r="B122" s="8">
        <v>45650.0</v>
      </c>
      <c r="C122" s="1" t="s">
        <v>25</v>
      </c>
      <c r="D122" s="12"/>
      <c r="E122" s="10">
        <v>241000.0</v>
      </c>
      <c r="F122" s="1" t="s">
        <v>6002</v>
      </c>
      <c r="G122" s="11">
        <f t="shared" si="13"/>
        <v>21958300</v>
      </c>
      <c r="H122" s="11">
        <f t="shared" si="2"/>
        <v>6687400</v>
      </c>
      <c r="I122" s="11">
        <f t="shared" si="14"/>
        <v>2100000</v>
      </c>
      <c r="J122" s="11">
        <f t="shared" si="15"/>
        <v>11415918</v>
      </c>
      <c r="K122" s="11">
        <f t="shared" si="5"/>
        <v>13170900</v>
      </c>
      <c r="L122" s="11">
        <f t="shared" si="16"/>
        <v>1100000</v>
      </c>
      <c r="M122" s="11">
        <f t="shared" si="17"/>
        <v>630000</v>
      </c>
      <c r="N122" s="11">
        <f t="shared" si="18"/>
        <v>3290300</v>
      </c>
      <c r="O122" s="11">
        <f t="shared" si="19"/>
        <v>3760300</v>
      </c>
      <c r="P122" s="11">
        <f t="shared" si="20"/>
        <v>4390300</v>
      </c>
      <c r="Q122" s="11">
        <f t="shared" si="21"/>
        <v>2517200</v>
      </c>
      <c r="R122" s="11">
        <f t="shared" si="22"/>
        <v>1400000</v>
      </c>
    </row>
    <row r="123">
      <c r="A123" s="1" t="s">
        <v>6379</v>
      </c>
      <c r="B123" s="8">
        <v>45650.0</v>
      </c>
      <c r="C123" s="1" t="s">
        <v>6</v>
      </c>
      <c r="D123" s="10">
        <v>783200.0</v>
      </c>
      <c r="E123" s="12"/>
      <c r="F123" s="1" t="s">
        <v>6380</v>
      </c>
      <c r="G123" s="11">
        <f t="shared" si="13"/>
        <v>22741500</v>
      </c>
      <c r="H123" s="11">
        <f t="shared" si="2"/>
        <v>6687400</v>
      </c>
      <c r="I123" s="11">
        <f t="shared" si="14"/>
        <v>2100000</v>
      </c>
      <c r="J123" s="11">
        <f t="shared" si="15"/>
        <v>12199118</v>
      </c>
      <c r="K123" s="11">
        <f t="shared" si="5"/>
        <v>13954100</v>
      </c>
      <c r="L123" s="11">
        <f t="shared" si="16"/>
        <v>1100000</v>
      </c>
      <c r="M123" s="11">
        <f t="shared" si="17"/>
        <v>630000</v>
      </c>
      <c r="N123" s="11">
        <f t="shared" si="18"/>
        <v>3551366.667</v>
      </c>
      <c r="O123" s="11">
        <f t="shared" si="19"/>
        <v>4021366.667</v>
      </c>
      <c r="P123" s="11">
        <f t="shared" si="20"/>
        <v>4651366.667</v>
      </c>
      <c r="Q123" s="11">
        <f t="shared" si="21"/>
        <v>2517200</v>
      </c>
      <c r="R123" s="11">
        <f t="shared" si="22"/>
        <v>1400000</v>
      </c>
    </row>
    <row r="124">
      <c r="A124" s="14" t="s">
        <v>6381</v>
      </c>
      <c r="B124" s="8">
        <v>45650.0</v>
      </c>
      <c r="C124" s="1" t="s">
        <v>5973</v>
      </c>
      <c r="D124" s="12"/>
      <c r="E124" s="10">
        <v>77000.0</v>
      </c>
      <c r="F124" s="1" t="s">
        <v>5329</v>
      </c>
      <c r="G124" s="11">
        <f t="shared" si="13"/>
        <v>22741500</v>
      </c>
      <c r="H124" s="11">
        <f t="shared" si="2"/>
        <v>6687400</v>
      </c>
      <c r="I124" s="11">
        <f t="shared" si="14"/>
        <v>2100000</v>
      </c>
      <c r="J124" s="11">
        <f t="shared" si="15"/>
        <v>12122118</v>
      </c>
      <c r="K124" s="11">
        <f t="shared" si="5"/>
        <v>13954100</v>
      </c>
      <c r="L124" s="11">
        <f t="shared" si="16"/>
        <v>1177000</v>
      </c>
      <c r="M124" s="11">
        <f t="shared" si="17"/>
        <v>630000</v>
      </c>
      <c r="N124" s="11">
        <f t="shared" si="18"/>
        <v>3474366.667</v>
      </c>
      <c r="O124" s="11">
        <f t="shared" si="19"/>
        <v>4021366.667</v>
      </c>
      <c r="P124" s="11">
        <f t="shared" si="20"/>
        <v>4651366.667</v>
      </c>
      <c r="Q124" s="11">
        <f t="shared" si="21"/>
        <v>2517200</v>
      </c>
      <c r="R124" s="11">
        <f t="shared" si="22"/>
        <v>1400000</v>
      </c>
    </row>
    <row r="125">
      <c r="A125" s="1" t="s">
        <v>6382</v>
      </c>
      <c r="B125" s="8">
        <v>45650.0</v>
      </c>
      <c r="C125" s="1" t="s">
        <v>6</v>
      </c>
      <c r="D125" s="10">
        <v>402000.0</v>
      </c>
      <c r="E125" s="12"/>
      <c r="F125" s="1" t="s">
        <v>6383</v>
      </c>
      <c r="G125" s="11">
        <f t="shared" si="13"/>
        <v>23143500</v>
      </c>
      <c r="H125" s="11">
        <f t="shared" si="2"/>
        <v>6687400</v>
      </c>
      <c r="I125" s="11">
        <f t="shared" si="14"/>
        <v>2100000</v>
      </c>
      <c r="J125" s="11">
        <f t="shared" si="15"/>
        <v>12524118</v>
      </c>
      <c r="K125" s="11">
        <f t="shared" si="5"/>
        <v>14356100</v>
      </c>
      <c r="L125" s="11">
        <f t="shared" si="16"/>
        <v>1177000</v>
      </c>
      <c r="M125" s="11">
        <f t="shared" si="17"/>
        <v>630000</v>
      </c>
      <c r="N125" s="11">
        <f t="shared" si="18"/>
        <v>3608366.667</v>
      </c>
      <c r="O125" s="11">
        <f t="shared" si="19"/>
        <v>4155366.667</v>
      </c>
      <c r="P125" s="11">
        <f t="shared" si="20"/>
        <v>4785366.667</v>
      </c>
      <c r="Q125" s="11">
        <f t="shared" si="21"/>
        <v>2517200</v>
      </c>
      <c r="R125" s="11">
        <f t="shared" si="22"/>
        <v>1400000</v>
      </c>
    </row>
    <row r="126">
      <c r="A126" s="1" t="s">
        <v>6384</v>
      </c>
      <c r="B126" s="8">
        <v>45650.0</v>
      </c>
      <c r="C126" s="1" t="s">
        <v>6</v>
      </c>
      <c r="D126" s="10">
        <v>572000.0</v>
      </c>
      <c r="E126" s="12"/>
      <c r="F126" s="1" t="s">
        <v>6385</v>
      </c>
      <c r="G126" s="11">
        <f t="shared" si="13"/>
        <v>23715500</v>
      </c>
      <c r="H126" s="11">
        <f t="shared" si="2"/>
        <v>6687400</v>
      </c>
      <c r="I126" s="11">
        <f t="shared" si="14"/>
        <v>2100000</v>
      </c>
      <c r="J126" s="11">
        <f t="shared" si="15"/>
        <v>13096118</v>
      </c>
      <c r="K126" s="11">
        <f t="shared" si="5"/>
        <v>14928100</v>
      </c>
      <c r="L126" s="11">
        <f t="shared" si="16"/>
        <v>1177000</v>
      </c>
      <c r="M126" s="11">
        <f t="shared" si="17"/>
        <v>630000</v>
      </c>
      <c r="N126" s="11">
        <f t="shared" si="18"/>
        <v>3799033.333</v>
      </c>
      <c r="O126" s="11">
        <f t="shared" si="19"/>
        <v>4346033.333</v>
      </c>
      <c r="P126" s="11">
        <f t="shared" si="20"/>
        <v>4976033.333</v>
      </c>
      <c r="Q126" s="11">
        <f t="shared" si="21"/>
        <v>2517200</v>
      </c>
      <c r="R126" s="11">
        <f t="shared" si="22"/>
        <v>1400000</v>
      </c>
    </row>
    <row r="127">
      <c r="A127" s="1" t="s">
        <v>6386</v>
      </c>
      <c r="B127" s="8">
        <v>45650.0</v>
      </c>
      <c r="C127" s="1" t="s">
        <v>25</v>
      </c>
      <c r="D127" s="12"/>
      <c r="E127" s="10">
        <v>7000.0</v>
      </c>
      <c r="F127" s="1" t="s">
        <v>1944</v>
      </c>
      <c r="G127" s="11">
        <f t="shared" si="13"/>
        <v>23715500</v>
      </c>
      <c r="H127" s="11">
        <f t="shared" si="2"/>
        <v>6694400</v>
      </c>
      <c r="I127" s="11">
        <f t="shared" si="14"/>
        <v>2100000</v>
      </c>
      <c r="J127" s="11">
        <f t="shared" si="15"/>
        <v>13089118</v>
      </c>
      <c r="K127" s="11">
        <f t="shared" si="5"/>
        <v>14921100</v>
      </c>
      <c r="L127" s="11">
        <f t="shared" si="16"/>
        <v>1177000</v>
      </c>
      <c r="M127" s="11">
        <f t="shared" si="17"/>
        <v>630000</v>
      </c>
      <c r="N127" s="11">
        <f t="shared" si="18"/>
        <v>3796700</v>
      </c>
      <c r="O127" s="11">
        <f t="shared" si="19"/>
        <v>4343700</v>
      </c>
      <c r="P127" s="11">
        <f t="shared" si="20"/>
        <v>4973700</v>
      </c>
      <c r="Q127" s="11">
        <f t="shared" si="21"/>
        <v>2517200</v>
      </c>
      <c r="R127" s="11">
        <f t="shared" si="22"/>
        <v>1400000</v>
      </c>
    </row>
    <row r="128">
      <c r="A128" s="1" t="s">
        <v>6387</v>
      </c>
      <c r="B128" s="8">
        <v>45651.0</v>
      </c>
      <c r="C128" s="1" t="s">
        <v>25</v>
      </c>
      <c r="D128" s="12"/>
      <c r="E128" s="10">
        <v>100000.0</v>
      </c>
      <c r="F128" s="1" t="s">
        <v>5968</v>
      </c>
      <c r="G128" s="11">
        <f t="shared" si="13"/>
        <v>23715500</v>
      </c>
      <c r="H128" s="11">
        <f t="shared" si="2"/>
        <v>6794400</v>
      </c>
      <c r="I128" s="11">
        <f t="shared" si="14"/>
        <v>2100000</v>
      </c>
      <c r="J128" s="11">
        <f t="shared" si="15"/>
        <v>12989118</v>
      </c>
      <c r="K128" s="11">
        <f t="shared" si="5"/>
        <v>14821100</v>
      </c>
      <c r="L128" s="11">
        <f t="shared" si="16"/>
        <v>1177000</v>
      </c>
      <c r="M128" s="11">
        <f t="shared" si="17"/>
        <v>630000</v>
      </c>
      <c r="N128" s="11">
        <f t="shared" si="18"/>
        <v>3763366.667</v>
      </c>
      <c r="O128" s="11">
        <f t="shared" si="19"/>
        <v>4310366.667</v>
      </c>
      <c r="P128" s="11">
        <f t="shared" si="20"/>
        <v>4940366.667</v>
      </c>
      <c r="Q128" s="11">
        <f t="shared" si="21"/>
        <v>2517200</v>
      </c>
      <c r="R128" s="11">
        <f t="shared" si="22"/>
        <v>1500000</v>
      </c>
    </row>
    <row r="129">
      <c r="A129" s="1" t="s">
        <v>6388</v>
      </c>
      <c r="B129" s="8">
        <v>45651.0</v>
      </c>
      <c r="C129" s="1" t="s">
        <v>6</v>
      </c>
      <c r="D129" s="10">
        <v>94000.0</v>
      </c>
      <c r="E129" s="12"/>
      <c r="F129" s="1" t="s">
        <v>2144</v>
      </c>
      <c r="G129" s="11">
        <f t="shared" si="13"/>
        <v>23809500</v>
      </c>
      <c r="H129" s="11">
        <f t="shared" si="2"/>
        <v>6794400</v>
      </c>
      <c r="I129" s="11">
        <f t="shared" si="14"/>
        <v>2100000</v>
      </c>
      <c r="J129" s="11">
        <f t="shared" si="15"/>
        <v>13083118</v>
      </c>
      <c r="K129" s="11">
        <f t="shared" si="5"/>
        <v>14915100</v>
      </c>
      <c r="L129" s="11">
        <f t="shared" si="16"/>
        <v>1177000</v>
      </c>
      <c r="M129" s="11">
        <f t="shared" si="17"/>
        <v>630000</v>
      </c>
      <c r="N129" s="11">
        <f t="shared" si="18"/>
        <v>3794700</v>
      </c>
      <c r="O129" s="11">
        <f t="shared" si="19"/>
        <v>4341700</v>
      </c>
      <c r="P129" s="11">
        <f t="shared" si="20"/>
        <v>4971700</v>
      </c>
      <c r="Q129" s="11">
        <f t="shared" si="21"/>
        <v>2517200</v>
      </c>
      <c r="R129" s="11">
        <f t="shared" si="22"/>
        <v>1500000</v>
      </c>
    </row>
    <row r="130">
      <c r="A130" s="1" t="s">
        <v>6389</v>
      </c>
      <c r="B130" s="8">
        <v>45651.0</v>
      </c>
      <c r="C130" s="1" t="s">
        <v>5973</v>
      </c>
      <c r="D130" s="12"/>
      <c r="E130" s="10">
        <v>1500000.0</v>
      </c>
      <c r="F130" s="1" t="s">
        <v>5329</v>
      </c>
      <c r="G130" s="11">
        <f t="shared" si="13"/>
        <v>23809500</v>
      </c>
      <c r="H130" s="11">
        <f t="shared" si="2"/>
        <v>6794400</v>
      </c>
      <c r="I130" s="11">
        <f t="shared" si="14"/>
        <v>2100000</v>
      </c>
      <c r="J130" s="11">
        <f t="shared" si="15"/>
        <v>11583118</v>
      </c>
      <c r="K130" s="11">
        <f t="shared" si="5"/>
        <v>14915100</v>
      </c>
      <c r="L130" s="11">
        <f t="shared" si="16"/>
        <v>2677000</v>
      </c>
      <c r="M130" s="11">
        <f t="shared" si="17"/>
        <v>630000</v>
      </c>
      <c r="N130" s="11">
        <f t="shared" si="18"/>
        <v>2294700</v>
      </c>
      <c r="O130" s="11">
        <f t="shared" si="19"/>
        <v>4341700</v>
      </c>
      <c r="P130" s="11">
        <f t="shared" si="20"/>
        <v>4971700</v>
      </c>
      <c r="Q130" s="11">
        <f t="shared" si="21"/>
        <v>2517200</v>
      </c>
      <c r="R130" s="11">
        <f t="shared" si="22"/>
        <v>1500000</v>
      </c>
    </row>
    <row r="131">
      <c r="A131" s="1" t="s">
        <v>6390</v>
      </c>
      <c r="B131" s="8">
        <v>45652.0</v>
      </c>
      <c r="C131" s="1" t="s">
        <v>25</v>
      </c>
      <c r="D131" s="12"/>
      <c r="E131" s="10">
        <v>13000.0</v>
      </c>
      <c r="F131" s="1" t="s">
        <v>6391</v>
      </c>
      <c r="G131" s="11">
        <f t="shared" si="13"/>
        <v>23809500</v>
      </c>
      <c r="H131" s="11">
        <f t="shared" si="2"/>
        <v>6807400</v>
      </c>
      <c r="I131" s="11">
        <f t="shared" si="14"/>
        <v>2100000</v>
      </c>
      <c r="J131" s="9">
        <f t="shared" si="15"/>
        <v>11570118</v>
      </c>
      <c r="K131" s="11">
        <f t="shared" si="5"/>
        <v>14902100</v>
      </c>
      <c r="L131" s="11">
        <f t="shared" si="16"/>
        <v>2677000</v>
      </c>
      <c r="M131" s="11">
        <f t="shared" si="17"/>
        <v>630000</v>
      </c>
      <c r="N131" s="11">
        <f t="shared" si="18"/>
        <v>2290366.667</v>
      </c>
      <c r="O131" s="11">
        <f t="shared" si="19"/>
        <v>4337366.667</v>
      </c>
      <c r="P131" s="11">
        <f t="shared" si="20"/>
        <v>4967366.667</v>
      </c>
      <c r="Q131" s="11">
        <f t="shared" si="21"/>
        <v>2517200</v>
      </c>
      <c r="R131" s="11">
        <f t="shared" si="22"/>
        <v>1500000</v>
      </c>
    </row>
    <row r="132">
      <c r="A132" s="1" t="s">
        <v>6392</v>
      </c>
      <c r="B132" s="8">
        <v>45653.0</v>
      </c>
      <c r="C132" s="1" t="s">
        <v>25</v>
      </c>
      <c r="D132" s="12"/>
      <c r="E132" s="10">
        <v>20000.0</v>
      </c>
      <c r="F132" s="1" t="s">
        <v>6279</v>
      </c>
      <c r="G132" s="11">
        <f t="shared" si="13"/>
        <v>23809500</v>
      </c>
      <c r="H132" s="11">
        <f t="shared" si="2"/>
        <v>6827400</v>
      </c>
      <c r="I132" s="11">
        <f t="shared" si="14"/>
        <v>2100000</v>
      </c>
      <c r="J132" s="9">
        <f t="shared" si="15"/>
        <v>11550118</v>
      </c>
      <c r="K132" s="11">
        <f t="shared" si="5"/>
        <v>14882100</v>
      </c>
      <c r="L132" s="11">
        <f t="shared" si="16"/>
        <v>2677000</v>
      </c>
      <c r="M132" s="11">
        <f t="shared" si="17"/>
        <v>630000</v>
      </c>
      <c r="N132" s="11">
        <f t="shared" si="18"/>
        <v>2283700</v>
      </c>
      <c r="O132" s="11">
        <f t="shared" si="19"/>
        <v>4330700</v>
      </c>
      <c r="P132" s="11">
        <f t="shared" si="20"/>
        <v>4960700</v>
      </c>
      <c r="Q132" s="11">
        <f t="shared" si="21"/>
        <v>2517200</v>
      </c>
      <c r="R132" s="11">
        <f t="shared" si="22"/>
        <v>1500000</v>
      </c>
    </row>
    <row r="133">
      <c r="A133" s="1" t="s">
        <v>6393</v>
      </c>
      <c r="B133" s="8">
        <v>45653.0</v>
      </c>
      <c r="C133" s="1" t="s">
        <v>25</v>
      </c>
      <c r="D133" s="12"/>
      <c r="E133" s="10">
        <v>50000.0</v>
      </c>
      <c r="F133" s="1" t="s">
        <v>6394</v>
      </c>
      <c r="G133" s="11">
        <f t="shared" si="13"/>
        <v>23809500</v>
      </c>
      <c r="H133" s="11">
        <f t="shared" si="2"/>
        <v>6877400</v>
      </c>
      <c r="I133" s="11">
        <f t="shared" si="14"/>
        <v>2100000</v>
      </c>
      <c r="J133" s="11">
        <f t="shared" si="15"/>
        <v>11500118</v>
      </c>
      <c r="K133" s="11">
        <f t="shared" si="5"/>
        <v>14832100</v>
      </c>
      <c r="L133" s="11">
        <f t="shared" si="16"/>
        <v>2677000</v>
      </c>
      <c r="M133" s="11">
        <f t="shared" si="17"/>
        <v>630000</v>
      </c>
      <c r="N133" s="11">
        <f t="shared" si="18"/>
        <v>2267033.333</v>
      </c>
      <c r="O133" s="11">
        <f t="shared" si="19"/>
        <v>4314033.333</v>
      </c>
      <c r="P133" s="11">
        <f t="shared" si="20"/>
        <v>4944033.333</v>
      </c>
      <c r="Q133" s="11">
        <f t="shared" si="21"/>
        <v>2517200</v>
      </c>
      <c r="R133" s="11">
        <f t="shared" si="22"/>
        <v>1500000</v>
      </c>
    </row>
    <row r="134">
      <c r="A134" s="1" t="s">
        <v>6395</v>
      </c>
      <c r="B134" s="8">
        <v>45653.0</v>
      </c>
      <c r="C134" s="1" t="s">
        <v>6</v>
      </c>
      <c r="D134" s="10">
        <v>1050000.0</v>
      </c>
      <c r="E134" s="12"/>
      <c r="F134" s="1" t="s">
        <v>6396</v>
      </c>
      <c r="G134" s="11">
        <f t="shared" si="13"/>
        <v>24859500</v>
      </c>
      <c r="H134" s="11">
        <f t="shared" si="2"/>
        <v>6877400</v>
      </c>
      <c r="I134" s="11">
        <f t="shared" si="14"/>
        <v>2100000</v>
      </c>
      <c r="J134" s="11">
        <f t="shared" si="15"/>
        <v>12550118</v>
      </c>
      <c r="K134" s="11">
        <f t="shared" si="5"/>
        <v>15882100</v>
      </c>
      <c r="L134" s="11">
        <f t="shared" si="16"/>
        <v>2677000</v>
      </c>
      <c r="M134" s="11">
        <f t="shared" si="17"/>
        <v>630000</v>
      </c>
      <c r="N134" s="11">
        <f t="shared" si="18"/>
        <v>2617033.333</v>
      </c>
      <c r="O134" s="11">
        <f t="shared" si="19"/>
        <v>4664033.333</v>
      </c>
      <c r="P134" s="11">
        <f t="shared" si="20"/>
        <v>5294033.333</v>
      </c>
      <c r="Q134" s="11">
        <f t="shared" si="21"/>
        <v>2517200</v>
      </c>
      <c r="R134" s="11">
        <f t="shared" si="22"/>
        <v>1500000</v>
      </c>
    </row>
    <row r="135">
      <c r="A135" s="1" t="s">
        <v>6397</v>
      </c>
      <c r="B135" s="8">
        <v>45654.0</v>
      </c>
      <c r="C135" s="1" t="s">
        <v>6</v>
      </c>
      <c r="D135" s="10">
        <v>180000.0</v>
      </c>
      <c r="E135" s="12"/>
      <c r="F135" s="1" t="s">
        <v>6398</v>
      </c>
      <c r="G135" s="11">
        <f t="shared" si="13"/>
        <v>25039500</v>
      </c>
      <c r="H135" s="11">
        <f t="shared" si="2"/>
        <v>6877400</v>
      </c>
      <c r="I135" s="11">
        <f t="shared" si="14"/>
        <v>2100000</v>
      </c>
      <c r="J135" s="11">
        <f t="shared" si="15"/>
        <v>12730118</v>
      </c>
      <c r="K135" s="11">
        <f t="shared" si="5"/>
        <v>16062100</v>
      </c>
      <c r="L135" s="11">
        <f t="shared" si="16"/>
        <v>2677000</v>
      </c>
      <c r="M135" s="11">
        <f t="shared" si="17"/>
        <v>630000</v>
      </c>
      <c r="N135" s="11">
        <f t="shared" si="18"/>
        <v>2677033.333</v>
      </c>
      <c r="O135" s="11">
        <f t="shared" si="19"/>
        <v>4724033.333</v>
      </c>
      <c r="P135" s="11">
        <f t="shared" si="20"/>
        <v>5354033.333</v>
      </c>
      <c r="Q135" s="11">
        <f t="shared" si="21"/>
        <v>2517200</v>
      </c>
      <c r="R135" s="11">
        <f t="shared" si="22"/>
        <v>1500000</v>
      </c>
    </row>
    <row r="136">
      <c r="A136" s="1" t="s">
        <v>6399</v>
      </c>
      <c r="B136" s="8">
        <v>45654.0</v>
      </c>
      <c r="C136" s="1" t="s">
        <v>6</v>
      </c>
      <c r="D136" s="10">
        <v>43000.0</v>
      </c>
      <c r="E136" s="12"/>
      <c r="F136" s="1" t="s">
        <v>6400</v>
      </c>
      <c r="G136" s="11">
        <f t="shared" si="13"/>
        <v>25082500</v>
      </c>
      <c r="H136" s="11">
        <f t="shared" si="2"/>
        <v>6877400</v>
      </c>
      <c r="I136" s="11">
        <f t="shared" si="14"/>
        <v>2100000</v>
      </c>
      <c r="J136" s="11">
        <f t="shared" si="15"/>
        <v>12773118</v>
      </c>
      <c r="K136" s="11">
        <f t="shared" si="5"/>
        <v>16105100</v>
      </c>
      <c r="L136" s="11">
        <f t="shared" si="16"/>
        <v>2677000</v>
      </c>
      <c r="M136" s="11">
        <f t="shared" si="17"/>
        <v>630000</v>
      </c>
      <c r="N136" s="11">
        <f t="shared" si="18"/>
        <v>2691366.667</v>
      </c>
      <c r="O136" s="11">
        <f t="shared" si="19"/>
        <v>4738366.667</v>
      </c>
      <c r="P136" s="11">
        <f t="shared" si="20"/>
        <v>5368366.667</v>
      </c>
      <c r="Q136" s="11">
        <f t="shared" si="21"/>
        <v>2517200</v>
      </c>
      <c r="R136" s="11">
        <f t="shared" si="22"/>
        <v>1500000</v>
      </c>
    </row>
    <row r="137">
      <c r="A137" s="1" t="s">
        <v>6401</v>
      </c>
      <c r="B137" s="8">
        <v>45654.0</v>
      </c>
      <c r="C137" s="1" t="s">
        <v>6</v>
      </c>
      <c r="D137" s="10">
        <v>50000.0</v>
      </c>
      <c r="E137" s="12"/>
      <c r="F137" s="1" t="s">
        <v>6402</v>
      </c>
      <c r="G137" s="11">
        <f t="shared" si="13"/>
        <v>25132500</v>
      </c>
      <c r="H137" s="11">
        <f t="shared" si="2"/>
        <v>6877400</v>
      </c>
      <c r="I137" s="11">
        <f t="shared" si="14"/>
        <v>2100000</v>
      </c>
      <c r="J137" s="11">
        <f t="shared" si="15"/>
        <v>12823118</v>
      </c>
      <c r="K137" s="11">
        <f t="shared" si="5"/>
        <v>16155100</v>
      </c>
      <c r="L137" s="11">
        <f t="shared" si="16"/>
        <v>2677000</v>
      </c>
      <c r="M137" s="11">
        <f t="shared" si="17"/>
        <v>630000</v>
      </c>
      <c r="N137" s="11">
        <f t="shared" si="18"/>
        <v>2708033.333</v>
      </c>
      <c r="O137" s="11">
        <f t="shared" si="19"/>
        <v>4755033.333</v>
      </c>
      <c r="P137" s="11">
        <f t="shared" si="20"/>
        <v>5385033.333</v>
      </c>
      <c r="Q137" s="11">
        <f t="shared" si="21"/>
        <v>2517200</v>
      </c>
      <c r="R137" s="11">
        <f t="shared" si="22"/>
        <v>1500000</v>
      </c>
    </row>
    <row r="138">
      <c r="A138" s="1" t="s">
        <v>6403</v>
      </c>
      <c r="B138" s="8">
        <v>45654.0</v>
      </c>
      <c r="C138" s="1" t="s">
        <v>25</v>
      </c>
      <c r="D138" s="12"/>
      <c r="E138" s="10">
        <v>18000.0</v>
      </c>
      <c r="F138" s="1" t="s">
        <v>6002</v>
      </c>
      <c r="G138" s="11">
        <f t="shared" si="13"/>
        <v>25132500</v>
      </c>
      <c r="H138" s="11">
        <f t="shared" si="2"/>
        <v>6895400</v>
      </c>
      <c r="I138" s="11">
        <f t="shared" si="14"/>
        <v>2100000</v>
      </c>
      <c r="J138" s="11">
        <f t="shared" si="15"/>
        <v>12805118</v>
      </c>
      <c r="K138" s="11">
        <f t="shared" si="5"/>
        <v>16137100</v>
      </c>
      <c r="L138" s="11">
        <f t="shared" si="16"/>
        <v>2677000</v>
      </c>
      <c r="M138" s="11">
        <f t="shared" si="17"/>
        <v>630000</v>
      </c>
      <c r="N138" s="11">
        <f t="shared" si="18"/>
        <v>2702033.333</v>
      </c>
      <c r="O138" s="11">
        <f t="shared" si="19"/>
        <v>4749033.333</v>
      </c>
      <c r="P138" s="11">
        <f t="shared" si="20"/>
        <v>5379033.333</v>
      </c>
      <c r="Q138" s="11">
        <f t="shared" si="21"/>
        <v>2517200</v>
      </c>
      <c r="R138" s="11">
        <f t="shared" si="22"/>
        <v>1500000</v>
      </c>
    </row>
    <row r="139">
      <c r="A139" s="1" t="s">
        <v>6404</v>
      </c>
      <c r="B139" s="8">
        <v>45654.0</v>
      </c>
      <c r="C139" s="1" t="s">
        <v>22</v>
      </c>
      <c r="D139" s="12"/>
      <c r="E139" s="10">
        <v>610000.0</v>
      </c>
      <c r="F139" s="1" t="s">
        <v>30</v>
      </c>
      <c r="G139" s="11">
        <f t="shared" si="13"/>
        <v>25132500</v>
      </c>
      <c r="H139" s="11">
        <f t="shared" si="2"/>
        <v>6895400</v>
      </c>
      <c r="I139" s="11">
        <f t="shared" si="14"/>
        <v>2100000</v>
      </c>
      <c r="J139" s="11">
        <f t="shared" si="15"/>
        <v>12195118</v>
      </c>
      <c r="K139" s="11">
        <f t="shared" si="5"/>
        <v>16137100</v>
      </c>
      <c r="L139" s="11">
        <f t="shared" si="16"/>
        <v>2677000</v>
      </c>
      <c r="M139" s="11">
        <f t="shared" si="17"/>
        <v>1240000</v>
      </c>
      <c r="N139" s="11">
        <f t="shared" si="18"/>
        <v>2702033.333</v>
      </c>
      <c r="O139" s="11">
        <f t="shared" si="19"/>
        <v>4139033.333</v>
      </c>
      <c r="P139" s="11">
        <f t="shared" si="20"/>
        <v>5379033.333</v>
      </c>
      <c r="Q139" s="11">
        <f t="shared" si="21"/>
        <v>2517200</v>
      </c>
      <c r="R139" s="11">
        <f t="shared" si="22"/>
        <v>1500000</v>
      </c>
    </row>
    <row r="140">
      <c r="A140" s="1" t="s">
        <v>6405</v>
      </c>
      <c r="B140" s="8">
        <v>45654.0</v>
      </c>
      <c r="C140" s="1" t="s">
        <v>25</v>
      </c>
      <c r="D140" s="12"/>
      <c r="E140" s="10">
        <v>7000.0</v>
      </c>
      <c r="F140" s="1" t="s">
        <v>1944</v>
      </c>
      <c r="G140" s="11">
        <f t="shared" si="13"/>
        <v>25132500</v>
      </c>
      <c r="H140" s="11">
        <f t="shared" si="2"/>
        <v>6902400</v>
      </c>
      <c r="I140" s="11">
        <f t="shared" si="14"/>
        <v>2100000</v>
      </c>
      <c r="J140" s="11">
        <f t="shared" si="15"/>
        <v>12188118</v>
      </c>
      <c r="K140" s="11">
        <f t="shared" si="5"/>
        <v>16130100</v>
      </c>
      <c r="L140" s="11">
        <f t="shared" si="16"/>
        <v>2677000</v>
      </c>
      <c r="M140" s="11">
        <f t="shared" si="17"/>
        <v>1240000</v>
      </c>
      <c r="N140" s="11">
        <f t="shared" si="18"/>
        <v>2699700</v>
      </c>
      <c r="O140" s="11">
        <f t="shared" si="19"/>
        <v>4136700</v>
      </c>
      <c r="P140" s="11">
        <f t="shared" si="20"/>
        <v>5376700</v>
      </c>
      <c r="Q140" s="11">
        <f t="shared" si="21"/>
        <v>2517200</v>
      </c>
      <c r="R140" s="11">
        <f t="shared" si="22"/>
        <v>1500000</v>
      </c>
    </row>
    <row r="141">
      <c r="A141" s="1" t="s">
        <v>6406</v>
      </c>
      <c r="B141" s="8">
        <v>45654.0</v>
      </c>
      <c r="C141" s="1" t="s">
        <v>6</v>
      </c>
      <c r="D141" s="10">
        <v>637000.0</v>
      </c>
      <c r="E141" s="12"/>
      <c r="F141" s="1" t="s">
        <v>6407</v>
      </c>
      <c r="G141" s="11">
        <f t="shared" si="13"/>
        <v>25769500</v>
      </c>
      <c r="H141" s="11">
        <f t="shared" si="2"/>
        <v>6902400</v>
      </c>
      <c r="I141" s="11">
        <f t="shared" si="14"/>
        <v>2100000</v>
      </c>
      <c r="J141" s="11">
        <f t="shared" si="15"/>
        <v>12825118</v>
      </c>
      <c r="K141" s="11">
        <f t="shared" si="5"/>
        <v>16767100</v>
      </c>
      <c r="L141" s="11">
        <f t="shared" si="16"/>
        <v>2677000</v>
      </c>
      <c r="M141" s="11">
        <f t="shared" si="17"/>
        <v>1240000</v>
      </c>
      <c r="N141" s="11">
        <f t="shared" si="18"/>
        <v>2912033.333</v>
      </c>
      <c r="O141" s="11">
        <f t="shared" si="19"/>
        <v>4349033.333</v>
      </c>
      <c r="P141" s="11">
        <f t="shared" si="20"/>
        <v>5589033.333</v>
      </c>
      <c r="Q141" s="11">
        <f t="shared" si="21"/>
        <v>2517200</v>
      </c>
      <c r="R141" s="11">
        <f t="shared" si="22"/>
        <v>1500000</v>
      </c>
    </row>
    <row r="142">
      <c r="A142" s="1" t="s">
        <v>6408</v>
      </c>
      <c r="B142" s="8">
        <v>45654.0</v>
      </c>
      <c r="C142" s="1" t="s">
        <v>25</v>
      </c>
      <c r="D142" s="12"/>
      <c r="E142" s="10">
        <v>120000.0</v>
      </c>
      <c r="F142" s="1" t="s">
        <v>6195</v>
      </c>
      <c r="G142" s="11">
        <f t="shared" si="13"/>
        <v>25769500</v>
      </c>
      <c r="H142" s="11">
        <f t="shared" si="2"/>
        <v>7022400</v>
      </c>
      <c r="I142" s="11">
        <f t="shared" si="14"/>
        <v>2100000</v>
      </c>
      <c r="J142" s="11">
        <f t="shared" si="15"/>
        <v>12705118</v>
      </c>
      <c r="K142" s="11">
        <f t="shared" si="5"/>
        <v>16647100</v>
      </c>
      <c r="L142" s="11">
        <f t="shared" si="16"/>
        <v>2677000</v>
      </c>
      <c r="M142" s="11">
        <f t="shared" si="17"/>
        <v>1240000</v>
      </c>
      <c r="N142" s="11">
        <f t="shared" si="18"/>
        <v>2872033.333</v>
      </c>
      <c r="O142" s="11">
        <f t="shared" si="19"/>
        <v>4309033.333</v>
      </c>
      <c r="P142" s="11">
        <f t="shared" si="20"/>
        <v>5549033.333</v>
      </c>
      <c r="Q142" s="11">
        <f t="shared" si="21"/>
        <v>2517200</v>
      </c>
      <c r="R142" s="11">
        <f t="shared" si="22"/>
        <v>1500000</v>
      </c>
    </row>
    <row r="143">
      <c r="A143" s="1" t="s">
        <v>6409</v>
      </c>
      <c r="B143" s="8">
        <v>45655.0</v>
      </c>
      <c r="C143" s="1" t="s">
        <v>5973</v>
      </c>
      <c r="D143" s="12"/>
      <c r="E143" s="10">
        <v>200000.0</v>
      </c>
      <c r="F143" s="1" t="s">
        <v>5329</v>
      </c>
      <c r="G143" s="11">
        <f t="shared" si="13"/>
        <v>25769500</v>
      </c>
      <c r="H143" s="11">
        <f t="shared" si="2"/>
        <v>7022400</v>
      </c>
      <c r="I143" s="11">
        <f t="shared" si="14"/>
        <v>2100000</v>
      </c>
      <c r="J143" s="11">
        <f t="shared" si="15"/>
        <v>12505118</v>
      </c>
      <c r="K143" s="11">
        <f t="shared" si="5"/>
        <v>16647100</v>
      </c>
      <c r="L143" s="11">
        <f t="shared" si="16"/>
        <v>2877000</v>
      </c>
      <c r="M143" s="11">
        <f t="shared" si="17"/>
        <v>1240000</v>
      </c>
      <c r="N143" s="11">
        <f t="shared" si="18"/>
        <v>2672033.333</v>
      </c>
      <c r="O143" s="11">
        <f t="shared" si="19"/>
        <v>4309033.333</v>
      </c>
      <c r="P143" s="11">
        <f t="shared" si="20"/>
        <v>5549033.333</v>
      </c>
      <c r="Q143" s="11">
        <f t="shared" si="21"/>
        <v>2517200</v>
      </c>
      <c r="R143" s="11">
        <f t="shared" si="22"/>
        <v>1500000</v>
      </c>
    </row>
    <row r="144">
      <c r="A144" s="1" t="s">
        <v>6410</v>
      </c>
      <c r="B144" s="8">
        <v>45656.0</v>
      </c>
      <c r="C144" s="1" t="s">
        <v>25</v>
      </c>
      <c r="D144" s="12"/>
      <c r="E144" s="10">
        <v>800000.0</v>
      </c>
      <c r="F144" s="1" t="s">
        <v>6411</v>
      </c>
      <c r="G144" s="11">
        <f t="shared" si="13"/>
        <v>25769500</v>
      </c>
      <c r="H144" s="11">
        <f t="shared" si="2"/>
        <v>7822400</v>
      </c>
      <c r="I144" s="11">
        <f t="shared" si="14"/>
        <v>2100000</v>
      </c>
      <c r="J144" s="11">
        <f t="shared" si="15"/>
        <v>11705118</v>
      </c>
      <c r="K144" s="11">
        <f t="shared" si="5"/>
        <v>15847100</v>
      </c>
      <c r="L144" s="11">
        <f t="shared" si="16"/>
        <v>2877000</v>
      </c>
      <c r="M144" s="11">
        <f t="shared" si="17"/>
        <v>1240000</v>
      </c>
      <c r="N144" s="11">
        <f t="shared" si="18"/>
        <v>2405366.667</v>
      </c>
      <c r="O144" s="11">
        <f t="shared" si="19"/>
        <v>4042366.667</v>
      </c>
      <c r="P144" s="11">
        <f t="shared" si="20"/>
        <v>5282366.667</v>
      </c>
      <c r="Q144" s="11">
        <f t="shared" si="21"/>
        <v>2517200</v>
      </c>
      <c r="R144" s="11">
        <f t="shared" si="22"/>
        <v>1500000</v>
      </c>
    </row>
    <row r="145">
      <c r="A145" s="1" t="s">
        <v>6412</v>
      </c>
      <c r="B145" s="8">
        <v>45656.0</v>
      </c>
      <c r="C145" s="1" t="s">
        <v>25</v>
      </c>
      <c r="D145" s="12"/>
      <c r="E145" s="10">
        <v>282800.0</v>
      </c>
      <c r="F145" s="1" t="s">
        <v>6413</v>
      </c>
      <c r="G145" s="11">
        <f t="shared" si="13"/>
        <v>25769500</v>
      </c>
      <c r="H145" s="11">
        <f t="shared" si="2"/>
        <v>8105200</v>
      </c>
      <c r="I145" s="11">
        <f t="shared" si="14"/>
        <v>2100000</v>
      </c>
      <c r="J145" s="11">
        <f t="shared" si="15"/>
        <v>11422318</v>
      </c>
      <c r="K145" s="11">
        <f t="shared" si="5"/>
        <v>15564300</v>
      </c>
      <c r="L145" s="11">
        <f t="shared" si="16"/>
        <v>2877000</v>
      </c>
      <c r="M145" s="11">
        <f t="shared" si="17"/>
        <v>1240000</v>
      </c>
      <c r="N145" s="11">
        <f t="shared" si="18"/>
        <v>2311100</v>
      </c>
      <c r="O145" s="11">
        <f t="shared" si="19"/>
        <v>3948100</v>
      </c>
      <c r="P145" s="11">
        <f t="shared" si="20"/>
        <v>5188100</v>
      </c>
      <c r="Q145" s="11">
        <f t="shared" si="21"/>
        <v>2517200</v>
      </c>
      <c r="R145" s="11">
        <f t="shared" si="22"/>
        <v>1500000</v>
      </c>
    </row>
    <row r="146">
      <c r="A146" s="1" t="s">
        <v>6414</v>
      </c>
      <c r="B146" s="8">
        <v>45656.0</v>
      </c>
      <c r="C146" s="1" t="s">
        <v>6</v>
      </c>
      <c r="D146" s="10">
        <v>150000.0</v>
      </c>
      <c r="E146" s="12"/>
      <c r="F146" s="1" t="s">
        <v>4302</v>
      </c>
      <c r="G146" s="11">
        <f t="shared" si="13"/>
        <v>25919500</v>
      </c>
      <c r="H146" s="11">
        <f t="shared" si="2"/>
        <v>8105200</v>
      </c>
      <c r="I146" s="11">
        <f t="shared" si="14"/>
        <v>2100000</v>
      </c>
      <c r="J146" s="11">
        <f t="shared" si="15"/>
        <v>11572318</v>
      </c>
      <c r="K146" s="11">
        <f t="shared" si="5"/>
        <v>15714300</v>
      </c>
      <c r="L146" s="11">
        <f t="shared" si="16"/>
        <v>2877000</v>
      </c>
      <c r="M146" s="11">
        <f t="shared" si="17"/>
        <v>1240000</v>
      </c>
      <c r="N146" s="11">
        <f t="shared" si="18"/>
        <v>2361100</v>
      </c>
      <c r="O146" s="11">
        <f t="shared" si="19"/>
        <v>3998100</v>
      </c>
      <c r="P146" s="11">
        <f t="shared" si="20"/>
        <v>5238100</v>
      </c>
      <c r="Q146" s="11">
        <f t="shared" si="21"/>
        <v>2517200</v>
      </c>
      <c r="R146" s="11">
        <f t="shared" si="22"/>
        <v>1500000</v>
      </c>
    </row>
    <row r="147">
      <c r="A147" s="1" t="s">
        <v>6415</v>
      </c>
      <c r="B147" s="8">
        <v>45656.0</v>
      </c>
      <c r="C147" s="1" t="s">
        <v>6</v>
      </c>
      <c r="D147" s="10">
        <v>68000.0</v>
      </c>
      <c r="E147" s="12"/>
      <c r="F147" s="1" t="s">
        <v>2040</v>
      </c>
      <c r="G147" s="11">
        <f t="shared" si="13"/>
        <v>25987500</v>
      </c>
      <c r="H147" s="11">
        <f t="shared" si="2"/>
        <v>8105200</v>
      </c>
      <c r="I147" s="11">
        <f t="shared" si="14"/>
        <v>2100000</v>
      </c>
      <c r="J147" s="11">
        <f t="shared" si="15"/>
        <v>11640318</v>
      </c>
      <c r="K147" s="11">
        <f t="shared" si="5"/>
        <v>15782300</v>
      </c>
      <c r="L147" s="11">
        <f t="shared" si="16"/>
        <v>2877000</v>
      </c>
      <c r="M147" s="11">
        <f t="shared" si="17"/>
        <v>1240000</v>
      </c>
      <c r="N147" s="11">
        <f t="shared" si="18"/>
        <v>2383766.667</v>
      </c>
      <c r="O147" s="11">
        <f t="shared" si="19"/>
        <v>4020766.667</v>
      </c>
      <c r="P147" s="11">
        <f t="shared" si="20"/>
        <v>5260766.667</v>
      </c>
      <c r="Q147" s="11">
        <f t="shared" si="21"/>
        <v>2517200</v>
      </c>
      <c r="R147" s="11">
        <f t="shared" si="22"/>
        <v>1500000</v>
      </c>
    </row>
    <row r="148">
      <c r="A148" s="1" t="s">
        <v>6416</v>
      </c>
      <c r="B148" s="8">
        <v>45656.0</v>
      </c>
      <c r="C148" s="1" t="s">
        <v>4718</v>
      </c>
      <c r="D148" s="12"/>
      <c r="E148" s="10">
        <v>7000000.0</v>
      </c>
      <c r="F148" s="1" t="s">
        <v>5632</v>
      </c>
      <c r="G148" s="11">
        <f t="shared" si="13"/>
        <v>25987500</v>
      </c>
      <c r="H148" s="11">
        <f t="shared" si="2"/>
        <v>15105200</v>
      </c>
      <c r="I148" s="11">
        <f t="shared" si="14"/>
        <v>2100000</v>
      </c>
      <c r="J148" s="11">
        <f t="shared" si="15"/>
        <v>4640318</v>
      </c>
      <c r="K148" s="11">
        <f t="shared" si="5"/>
        <v>8782300</v>
      </c>
      <c r="L148" s="11">
        <f t="shared" si="16"/>
        <v>2877000</v>
      </c>
      <c r="M148" s="11">
        <f t="shared" si="17"/>
        <v>1240000</v>
      </c>
      <c r="N148" s="11">
        <f t="shared" si="18"/>
        <v>50433.33333</v>
      </c>
      <c r="O148" s="11">
        <f t="shared" si="19"/>
        <v>1687433.333</v>
      </c>
      <c r="P148" s="11">
        <f t="shared" si="20"/>
        <v>2927433.333</v>
      </c>
      <c r="Q148" s="11">
        <f t="shared" si="21"/>
        <v>2517200</v>
      </c>
      <c r="R148" s="11">
        <f t="shared" si="22"/>
        <v>1500000</v>
      </c>
    </row>
    <row r="149">
      <c r="A149" s="1" t="s">
        <v>6417</v>
      </c>
      <c r="B149" s="8">
        <v>45656.0</v>
      </c>
      <c r="C149" s="1" t="s">
        <v>19</v>
      </c>
      <c r="D149" s="10">
        <v>24982.0</v>
      </c>
      <c r="E149" s="12"/>
      <c r="F149" s="1" t="s">
        <v>5080</v>
      </c>
      <c r="G149" s="11">
        <f t="shared" si="13"/>
        <v>25987500</v>
      </c>
      <c r="H149" s="11">
        <f t="shared" si="2"/>
        <v>15105200</v>
      </c>
      <c r="I149" s="11">
        <f t="shared" si="14"/>
        <v>2100000</v>
      </c>
      <c r="J149" s="11">
        <f t="shared" si="15"/>
        <v>4665300</v>
      </c>
      <c r="K149" s="11">
        <f t="shared" si="5"/>
        <v>8782300</v>
      </c>
      <c r="L149" s="11">
        <f t="shared" si="16"/>
        <v>2877000</v>
      </c>
      <c r="M149" s="11">
        <f t="shared" si="17"/>
        <v>1240000</v>
      </c>
      <c r="N149" s="11">
        <f t="shared" si="18"/>
        <v>50433.33333</v>
      </c>
      <c r="O149" s="11">
        <f t="shared" si="19"/>
        <v>1687433.333</v>
      </c>
      <c r="P149" s="11">
        <f t="shared" si="20"/>
        <v>2927433.333</v>
      </c>
      <c r="Q149" s="11">
        <f t="shared" si="21"/>
        <v>2517200</v>
      </c>
      <c r="R149" s="11">
        <f t="shared" si="22"/>
        <v>1500000</v>
      </c>
    </row>
    <row r="150">
      <c r="A150" s="1" t="s">
        <v>6418</v>
      </c>
      <c r="B150" s="8">
        <v>45656.0</v>
      </c>
      <c r="C150" s="1" t="s">
        <v>22</v>
      </c>
      <c r="D150" s="12"/>
      <c r="E150" s="10">
        <v>1500000.0</v>
      </c>
      <c r="F150" s="1" t="s">
        <v>30</v>
      </c>
      <c r="G150" s="11">
        <f t="shared" si="13"/>
        <v>25987500</v>
      </c>
      <c r="H150" s="11">
        <f t="shared" si="2"/>
        <v>15105200</v>
      </c>
      <c r="I150" s="11">
        <f t="shared" si="14"/>
        <v>2100000</v>
      </c>
      <c r="J150" s="11">
        <f t="shared" si="15"/>
        <v>3165300</v>
      </c>
      <c r="K150" s="11">
        <f t="shared" si="5"/>
        <v>8782300</v>
      </c>
      <c r="L150" s="11">
        <f t="shared" si="16"/>
        <v>2877000</v>
      </c>
      <c r="M150" s="11">
        <f t="shared" si="17"/>
        <v>2740000</v>
      </c>
      <c r="N150" s="11">
        <f t="shared" si="18"/>
        <v>50433.33333</v>
      </c>
      <c r="O150" s="11">
        <f t="shared" si="19"/>
        <v>187433.3333</v>
      </c>
      <c r="P150" s="11">
        <f t="shared" si="20"/>
        <v>2927433.333</v>
      </c>
      <c r="Q150" s="11">
        <f t="shared" si="21"/>
        <v>2517200</v>
      </c>
      <c r="R150" s="11">
        <f t="shared" si="22"/>
        <v>1500000</v>
      </c>
    </row>
    <row r="151">
      <c r="A151" s="1" t="s">
        <v>6419</v>
      </c>
      <c r="B151" s="8">
        <v>45656.0</v>
      </c>
      <c r="C151" s="1" t="s">
        <v>6</v>
      </c>
      <c r="D151" s="10">
        <v>225000.0</v>
      </c>
      <c r="E151" s="12"/>
      <c r="F151" s="1" t="s">
        <v>6420</v>
      </c>
      <c r="G151" s="11">
        <f t="shared" si="13"/>
        <v>26212500</v>
      </c>
      <c r="H151" s="11">
        <f t="shared" si="2"/>
        <v>15105200</v>
      </c>
      <c r="I151" s="11">
        <f t="shared" si="14"/>
        <v>2100000</v>
      </c>
      <c r="J151" s="11">
        <f t="shared" si="15"/>
        <v>3390300</v>
      </c>
      <c r="K151" s="11">
        <f t="shared" si="5"/>
        <v>9007300</v>
      </c>
      <c r="L151" s="11">
        <f t="shared" si="16"/>
        <v>2877000</v>
      </c>
      <c r="M151" s="11">
        <f t="shared" si="17"/>
        <v>2740000</v>
      </c>
      <c r="N151" s="11">
        <f t="shared" si="18"/>
        <v>125433.3333</v>
      </c>
      <c r="O151" s="11">
        <f t="shared" si="19"/>
        <v>262433.3333</v>
      </c>
      <c r="P151" s="11">
        <f t="shared" si="20"/>
        <v>3002433.333</v>
      </c>
      <c r="Q151" s="11">
        <f t="shared" si="21"/>
        <v>2517200</v>
      </c>
      <c r="R151" s="11">
        <f t="shared" si="22"/>
        <v>1500000</v>
      </c>
    </row>
    <row r="152">
      <c r="A152" s="1" t="s">
        <v>6421</v>
      </c>
      <c r="B152" s="8">
        <v>45656.0</v>
      </c>
      <c r="C152" s="1" t="s">
        <v>25</v>
      </c>
      <c r="D152" s="12"/>
      <c r="E152" s="10">
        <v>15000.0</v>
      </c>
      <c r="F152" s="1" t="s">
        <v>6422</v>
      </c>
      <c r="G152" s="11">
        <f t="shared" si="13"/>
        <v>26212500</v>
      </c>
      <c r="H152" s="11">
        <f t="shared" si="2"/>
        <v>15120200</v>
      </c>
      <c r="I152" s="11">
        <f t="shared" si="14"/>
        <v>2100000</v>
      </c>
      <c r="J152" s="11">
        <f t="shared" si="15"/>
        <v>3375300</v>
      </c>
      <c r="K152" s="11">
        <f t="shared" si="5"/>
        <v>8992300</v>
      </c>
      <c r="L152" s="11">
        <f t="shared" si="16"/>
        <v>2877000</v>
      </c>
      <c r="M152" s="11">
        <f t="shared" si="17"/>
        <v>2740000</v>
      </c>
      <c r="N152" s="11">
        <f t="shared" si="18"/>
        <v>120433.3333</v>
      </c>
      <c r="O152" s="11">
        <f t="shared" si="19"/>
        <v>257433.3333</v>
      </c>
      <c r="P152" s="11">
        <f t="shared" si="20"/>
        <v>2997433.333</v>
      </c>
      <c r="Q152" s="11">
        <f t="shared" si="21"/>
        <v>2517200</v>
      </c>
      <c r="R152" s="11">
        <f t="shared" si="22"/>
        <v>1500000</v>
      </c>
    </row>
    <row r="153">
      <c r="A153" s="1" t="s">
        <v>6423</v>
      </c>
      <c r="B153" s="8">
        <v>45657.0</v>
      </c>
      <c r="C153" s="1" t="s">
        <v>6</v>
      </c>
      <c r="D153" s="10">
        <v>260000.0</v>
      </c>
      <c r="E153" s="12"/>
      <c r="F153" s="1" t="s">
        <v>6424</v>
      </c>
      <c r="G153" s="11">
        <f t="shared" si="13"/>
        <v>26472500</v>
      </c>
      <c r="H153" s="11">
        <f t="shared" si="2"/>
        <v>15120200</v>
      </c>
      <c r="I153" s="11">
        <f t="shared" si="14"/>
        <v>2100000</v>
      </c>
      <c r="J153" s="11">
        <f t="shared" si="15"/>
        <v>3635300</v>
      </c>
      <c r="K153" s="11">
        <f t="shared" si="5"/>
        <v>9252300</v>
      </c>
      <c r="L153" s="11">
        <f t="shared" si="16"/>
        <v>2877000</v>
      </c>
      <c r="M153" s="11">
        <f t="shared" si="17"/>
        <v>2740000</v>
      </c>
      <c r="N153" s="11">
        <f t="shared" si="18"/>
        <v>207100</v>
      </c>
      <c r="O153" s="11">
        <f t="shared" si="19"/>
        <v>344100</v>
      </c>
      <c r="P153" s="11">
        <f t="shared" si="20"/>
        <v>3084100</v>
      </c>
      <c r="Q153" s="11">
        <f t="shared" si="21"/>
        <v>2517200</v>
      </c>
      <c r="R153" s="11">
        <f t="shared" si="22"/>
        <v>1500000</v>
      </c>
    </row>
    <row r="154">
      <c r="A154" s="1" t="s">
        <v>6425</v>
      </c>
      <c r="B154" s="8">
        <v>45657.0</v>
      </c>
      <c r="C154" s="1" t="s">
        <v>6</v>
      </c>
      <c r="D154" s="10">
        <v>145000.0</v>
      </c>
      <c r="E154" s="12"/>
      <c r="F154" s="1" t="s">
        <v>2032</v>
      </c>
      <c r="G154" s="11">
        <f t="shared" si="13"/>
        <v>26617500</v>
      </c>
      <c r="H154" s="11">
        <f t="shared" si="2"/>
        <v>15120200</v>
      </c>
      <c r="I154" s="11">
        <f t="shared" si="14"/>
        <v>2100000</v>
      </c>
      <c r="J154" s="11">
        <f t="shared" si="15"/>
        <v>3780300</v>
      </c>
      <c r="K154" s="11">
        <f t="shared" si="5"/>
        <v>9397300</v>
      </c>
      <c r="L154" s="11">
        <f t="shared" si="16"/>
        <v>2877000</v>
      </c>
      <c r="M154" s="11">
        <f t="shared" si="17"/>
        <v>2740000</v>
      </c>
      <c r="N154" s="11">
        <f t="shared" si="18"/>
        <v>255433.3333</v>
      </c>
      <c r="O154" s="11">
        <f t="shared" si="19"/>
        <v>392433.3333</v>
      </c>
      <c r="P154" s="11">
        <f t="shared" si="20"/>
        <v>3132433.333</v>
      </c>
      <c r="Q154" s="11">
        <f t="shared" si="21"/>
        <v>2517200</v>
      </c>
      <c r="R154" s="11">
        <f t="shared" si="22"/>
        <v>1500000</v>
      </c>
    </row>
    <row r="155">
      <c r="C155" s="15"/>
      <c r="D155" s="12"/>
      <c r="E155" s="12"/>
      <c r="G155" s="11"/>
      <c r="H155" s="11"/>
      <c r="I155" s="11"/>
      <c r="J155" s="11"/>
      <c r="K155" s="11"/>
      <c r="L155" s="11"/>
      <c r="M155" s="11"/>
      <c r="N155" s="11"/>
      <c r="O155" s="11"/>
      <c r="P155" s="9"/>
      <c r="Q155" s="11"/>
      <c r="R155" s="11"/>
    </row>
    <row r="156">
      <c r="C156" s="15"/>
      <c r="D156" s="12"/>
      <c r="E156" s="12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</row>
    <row r="157">
      <c r="C157" s="15"/>
      <c r="D157" s="12"/>
      <c r="E157" s="12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</row>
    <row r="158">
      <c r="C158" s="15"/>
      <c r="D158" s="12"/>
      <c r="E158" s="12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</row>
    <row r="159">
      <c r="C159" s="15"/>
      <c r="D159" s="12"/>
      <c r="E159" s="12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</row>
    <row r="160">
      <c r="C160" s="15"/>
      <c r="D160" s="12"/>
      <c r="E160" s="12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</row>
    <row r="161">
      <c r="C161" s="15"/>
      <c r="D161" s="12"/>
      <c r="E161" s="12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</row>
    <row r="162">
      <c r="C162" s="15"/>
      <c r="D162" s="12"/>
      <c r="E162" s="12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</row>
    <row r="163">
      <c r="C163" s="15"/>
      <c r="D163" s="12"/>
      <c r="E163" s="12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</row>
    <row r="164">
      <c r="C164" s="15"/>
      <c r="D164" s="12"/>
      <c r="E164" s="12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</row>
    <row r="165">
      <c r="C165" s="15"/>
      <c r="D165" s="12"/>
      <c r="E165" s="12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</row>
    <row r="166">
      <c r="C166" s="15"/>
      <c r="D166" s="12"/>
      <c r="E166" s="12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</row>
    <row r="167">
      <c r="C167" s="15"/>
      <c r="D167" s="12"/>
      <c r="E167" s="12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</row>
    <row r="168">
      <c r="C168" s="15"/>
      <c r="D168" s="12"/>
      <c r="E168" s="12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</row>
    <row r="169">
      <c r="C169" s="15"/>
      <c r="D169" s="12"/>
      <c r="E169" s="12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</row>
    <row r="170">
      <c r="C170" s="15"/>
      <c r="D170" s="12"/>
      <c r="E170" s="12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</row>
    <row r="171">
      <c r="C171" s="15"/>
      <c r="D171" s="12"/>
      <c r="E171" s="12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</row>
    <row r="172">
      <c r="C172" s="15"/>
      <c r="D172" s="12"/>
      <c r="E172" s="12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</row>
    <row r="173">
      <c r="C173" s="15"/>
      <c r="D173" s="12"/>
      <c r="E173" s="12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</row>
    <row r="174">
      <c r="C174" s="15"/>
      <c r="D174" s="12"/>
      <c r="E174" s="12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</row>
    <row r="175">
      <c r="C175" s="15"/>
      <c r="D175" s="12"/>
      <c r="E175" s="12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</row>
    <row r="176">
      <c r="C176" s="15"/>
      <c r="D176" s="12"/>
      <c r="E176" s="12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</row>
    <row r="177">
      <c r="C177" s="15"/>
      <c r="D177" s="12"/>
      <c r="E177" s="12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</row>
    <row r="178">
      <c r="C178" s="15"/>
      <c r="D178" s="12"/>
      <c r="E178" s="12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</row>
    <row r="179">
      <c r="C179" s="15"/>
      <c r="D179" s="12"/>
      <c r="E179" s="12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</row>
    <row r="180">
      <c r="C180" s="15"/>
      <c r="D180" s="12"/>
      <c r="E180" s="12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</row>
    <row r="181">
      <c r="C181" s="15"/>
      <c r="D181" s="12"/>
      <c r="E181" s="12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</row>
    <row r="182">
      <c r="C182" s="15"/>
      <c r="D182" s="12"/>
      <c r="E182" s="12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</row>
    <row r="183">
      <c r="C183" s="15"/>
      <c r="D183" s="12"/>
      <c r="E183" s="12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</row>
    <row r="184">
      <c r="C184" s="15"/>
      <c r="D184" s="12"/>
      <c r="E184" s="12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</row>
    <row r="185">
      <c r="C185" s="15"/>
      <c r="D185" s="12"/>
      <c r="E185" s="12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</row>
    <row r="186">
      <c r="C186" s="15"/>
      <c r="D186" s="12"/>
      <c r="E186" s="12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</row>
    <row r="187">
      <c r="C187" s="15"/>
      <c r="D187" s="12"/>
      <c r="E187" s="12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</row>
    <row r="188">
      <c r="C188" s="15"/>
      <c r="D188" s="12"/>
      <c r="E188" s="12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</row>
    <row r="189">
      <c r="C189" s="15"/>
      <c r="D189" s="12"/>
      <c r="E189" s="12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</row>
    <row r="190">
      <c r="C190" s="15"/>
      <c r="D190" s="12"/>
      <c r="E190" s="12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</row>
    <row r="191">
      <c r="C191" s="15"/>
      <c r="D191" s="12"/>
      <c r="E191" s="12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</row>
    <row r="192">
      <c r="C192" s="15"/>
      <c r="D192" s="12"/>
      <c r="E192" s="12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</row>
    <row r="193">
      <c r="C193" s="15"/>
      <c r="D193" s="12"/>
      <c r="E193" s="12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</row>
    <row r="194">
      <c r="C194" s="15"/>
      <c r="D194" s="12"/>
      <c r="E194" s="12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</row>
    <row r="195">
      <c r="C195" s="15"/>
      <c r="D195" s="12"/>
      <c r="E195" s="12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</row>
    <row r="196">
      <c r="C196" s="15"/>
      <c r="D196" s="12"/>
      <c r="E196" s="12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</row>
    <row r="197">
      <c r="C197" s="15"/>
      <c r="D197" s="12"/>
      <c r="E197" s="12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</row>
    <row r="198">
      <c r="C198" s="15"/>
      <c r="D198" s="12"/>
      <c r="E198" s="12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</row>
    <row r="199">
      <c r="C199" s="15"/>
      <c r="D199" s="12"/>
      <c r="E199" s="12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</row>
    <row r="200">
      <c r="C200" s="15"/>
      <c r="D200" s="12"/>
      <c r="E200" s="12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</row>
    <row r="201">
      <c r="C201" s="15"/>
      <c r="D201" s="12"/>
      <c r="E201" s="12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</row>
    <row r="202">
      <c r="C202" s="15"/>
      <c r="D202" s="12"/>
      <c r="E202" s="12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</row>
    <row r="203">
      <c r="C203" s="15"/>
      <c r="D203" s="12"/>
      <c r="E203" s="12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</row>
    <row r="204">
      <c r="C204" s="15"/>
      <c r="D204" s="12"/>
      <c r="E204" s="12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</row>
    <row r="205">
      <c r="C205" s="15"/>
      <c r="D205" s="12"/>
      <c r="E205" s="12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</row>
    <row r="206">
      <c r="C206" s="15"/>
      <c r="D206" s="12"/>
      <c r="E206" s="12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</row>
    <row r="207">
      <c r="C207" s="15"/>
      <c r="D207" s="12"/>
      <c r="E207" s="12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</row>
    <row r="208">
      <c r="C208" s="15"/>
      <c r="D208" s="12"/>
      <c r="E208" s="12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</row>
    <row r="209">
      <c r="C209" s="15"/>
      <c r="D209" s="12"/>
      <c r="E209" s="12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</row>
    <row r="210">
      <c r="C210" s="15"/>
      <c r="D210" s="12"/>
      <c r="E210" s="12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</row>
    <row r="211">
      <c r="C211" s="15"/>
      <c r="D211" s="12"/>
      <c r="E211" s="12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</row>
    <row r="212">
      <c r="C212" s="15"/>
      <c r="D212" s="12"/>
      <c r="E212" s="12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</row>
    <row r="213">
      <c r="C213" s="15"/>
      <c r="D213" s="12"/>
      <c r="E213" s="12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</row>
    <row r="214">
      <c r="C214" s="15"/>
      <c r="D214" s="12"/>
      <c r="E214" s="12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</row>
    <row r="215">
      <c r="C215" s="15"/>
      <c r="D215" s="12"/>
      <c r="E215" s="12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</row>
    <row r="216">
      <c r="C216" s="15"/>
      <c r="D216" s="12"/>
      <c r="E216" s="12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</row>
    <row r="217">
      <c r="C217" s="15"/>
      <c r="D217" s="12"/>
      <c r="E217" s="12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</row>
    <row r="218">
      <c r="C218" s="15"/>
      <c r="D218" s="12"/>
      <c r="E218" s="12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</row>
    <row r="219">
      <c r="C219" s="15"/>
      <c r="D219" s="12"/>
      <c r="E219" s="12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</row>
  </sheetData>
  <conditionalFormatting sqref="C1:C219">
    <cfRule type="containsText" dxfId="9" priority="1" operator="containsText" text="KAS">
      <formula>NOT(ISERROR(SEARCH(("KAS"),(C1))))</formula>
    </cfRule>
  </conditionalFormatting>
  <conditionalFormatting sqref="C1:C219">
    <cfRule type="containsText" dxfId="1" priority="2" operator="containsText" text="BIAYA">
      <formula>NOT(ISERROR(SEARCH(("BIAYA"),(C1))))</formula>
    </cfRule>
  </conditionalFormatting>
  <conditionalFormatting sqref="C1:C219">
    <cfRule type="containsText" dxfId="10" priority="3" operator="containsText" text="LABA">
      <formula>NOT(ISERROR(SEARCH(("LABA"),(C1))))</formula>
    </cfRule>
  </conditionalFormatting>
  <conditionalFormatting sqref="C1:C219">
    <cfRule type="containsText" dxfId="11" priority="4" operator="containsText" text="OMZET">
      <formula>NOT(ISERROR(SEARCH(("OMZET"),(C1))))</formula>
    </cfRule>
  </conditionalFormatting>
  <conditionalFormatting sqref="C1:C219">
    <cfRule type="containsText" dxfId="12" priority="5" operator="containsText" text="INVESTOR">
      <formula>NOT(ISERROR(SEARCH(("INVESTOR"),(C1))))</formula>
    </cfRule>
  </conditionalFormatting>
  <conditionalFormatting sqref="C1:C219">
    <cfRule type="containsText" dxfId="13" priority="6" operator="containsText" text="PRIBADI">
      <formula>NOT(ISERROR(SEARCH(("PRIBADI"),(C1))))</formula>
    </cfRule>
  </conditionalFormatting>
  <conditionalFormatting sqref="C1:C219">
    <cfRule type="containsText" dxfId="14" priority="7" operator="containsText" text="TABUNGAN">
      <formula>NOT(ISERROR(SEARCH(("TABUNGAN"),(C1))))</formula>
    </cfRule>
  </conditionalFormatting>
  <conditionalFormatting sqref="C1:C219">
    <cfRule type="containsText" dxfId="15" priority="8" operator="containsText" text="SUPPLY">
      <formula>NOT(ISERROR(SEARCH(("SUPPLY"),(C1))))</formula>
    </cfRule>
  </conditionalFormatting>
  <dataValidations>
    <dataValidation type="list" allowBlank="1" sqref="C2:C219">
      <formula1>"KAS,BIAYA,OMZET,INVESTOR,SUBSIDI,LUNAS,SUPPLY,LABA,TABUNGAN,HUTANG,PIUTANG,PRIBADI-R,PRIBADI-S"</formula1>
    </dataValidation>
  </dataValidations>
  <printOptions gridLines="1" horizontalCentered="1"/>
  <pageMargins bottom="0.75" footer="0.0" header="0.0" left="0.25" right="0.25" top="0.75"/>
  <pageSetup fitToHeight="0" paperSize="14" cellComments="atEnd" orientation="portrait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hidden="1" min="1" max="1" width="12.63"/>
    <col customWidth="1" min="3" max="3" width="15.13"/>
    <col customWidth="1" min="6" max="6" width="48.25"/>
    <col customWidth="1" min="7" max="7" width="12.38"/>
    <col customWidth="1" min="8" max="8" width="20.63"/>
    <col customWidth="1" min="9" max="9" width="17.75"/>
    <col customWidth="1" min="10" max="10" width="11.5"/>
    <col customWidth="1" min="11" max="11" width="11.88"/>
    <col customWidth="1" hidden="1" min="12" max="12" width="18.38"/>
    <col customWidth="1" hidden="1" min="13" max="13" width="12.38"/>
    <col customWidth="1" min="14" max="14" width="20.63"/>
    <col customWidth="1" min="15" max="15" width="14.75"/>
    <col customWidth="1" min="16" max="16" width="15.0"/>
    <col customWidth="1" hidden="1" min="17" max="17" width="17.0"/>
    <col customWidth="1" hidden="1" min="18" max="18" width="15.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5069</v>
      </c>
      <c r="M1" s="5" t="s">
        <v>11</v>
      </c>
      <c r="N1" s="6" t="s">
        <v>5955</v>
      </c>
      <c r="O1" s="6" t="s">
        <v>12</v>
      </c>
      <c r="P1" s="6" t="s">
        <v>13</v>
      </c>
      <c r="Q1" s="7" t="s">
        <v>14</v>
      </c>
      <c r="R1" s="7" t="s">
        <v>6190</v>
      </c>
    </row>
    <row r="2">
      <c r="A2" s="1" t="s">
        <v>6426</v>
      </c>
      <c r="B2" s="8">
        <v>45596.0</v>
      </c>
      <c r="C2" s="1" t="s">
        <v>16</v>
      </c>
      <c r="D2" s="10">
        <v>2.5136344E7</v>
      </c>
      <c r="E2" s="10"/>
      <c r="F2" s="1" t="s">
        <v>6427</v>
      </c>
      <c r="G2" s="11">
        <f t="shared" ref="G2:G173" si="1">IF(OR(C2="OMZET", C2="PIUTANG"), IF(ROW()=2, D2, G1+D2), IF(ROW()=2, 0, G1))</f>
        <v>0</v>
      </c>
      <c r="H2" s="11">
        <f t="shared" ref="H2:H173" si="2">IF(ROW()=2, 0, IF(C2="BIAYA", H1+E2, H1))</f>
        <v>0</v>
      </c>
      <c r="I2" s="11">
        <f t="shared" ref="I2:I173" si="3">IF(ROW()=2, 0, IF(OR(C2="SUPPLY", C2="HUTANG"), I1+E2, I1))</f>
        <v>0</v>
      </c>
      <c r="J2" s="11">
        <f t="shared" ref="J2:J173" si="4"> IF(ROW()=2, D2 - E2, J1 + D2 - E2)</f>
        <v>25136344</v>
      </c>
      <c r="K2" s="11">
        <f t="shared" ref="K2:K173" si="5">G2 - (H2 + I2)</f>
        <v>0</v>
      </c>
      <c r="L2" s="11">
        <f t="shared" ref="L2:L173" si="6">IF(C2="PRIBADI-R", IF(ROW()=2, IF(D2, -D2, E2), IF(D2, L1-D2, L1+E2)), IF(ROW()=2, 0, L1))</f>
        <v>0</v>
      </c>
      <c r="M2" s="11">
        <f t="shared" ref="M2:M173" si="7">IF(C2="PRIBADI-S", IF(ROW()=2, IF(D2, -D2, E2), IF(D2, M1-D2, M1+E2)), IF(ROW()=2, 0, M1))</f>
        <v>0</v>
      </c>
      <c r="N2" s="11">
        <f t="shared" ref="N2:N173" si="8">(K2/3)-L2</f>
        <v>0</v>
      </c>
      <c r="O2" s="11">
        <f t="shared" ref="O2:O173" si="9">(K2/3)-M2</f>
        <v>0</v>
      </c>
      <c r="P2" s="11">
        <f t="shared" ref="P2:P173" si="10">K2/3</f>
        <v>0</v>
      </c>
      <c r="Q2" s="11">
        <f t="shared" ref="Q2:Q173" si="11">IF(F2="Kasbon Cahaya", IF(ROW()=2, IF(D2, -D2, E2), IF(D2, Q1-D2, Q1+E2)), IF(ROW()=2, 0, Q1))</f>
        <v>0</v>
      </c>
      <c r="R2" s="11">
        <f t="shared" ref="R2:R173" si="12">IF(F2="Kasbon Erwin", IF(ROW()=2, IF(D2, -D2, E2), IF(D2, R1-D2, R1+E2)), IF(ROW()=2, 0, R1))</f>
        <v>0</v>
      </c>
    </row>
    <row r="3">
      <c r="A3" s="1" t="s">
        <v>6428</v>
      </c>
      <c r="B3" s="8">
        <v>45597.0</v>
      </c>
      <c r="C3" s="1" t="s">
        <v>25</v>
      </c>
      <c r="D3" s="12"/>
      <c r="E3" s="10">
        <v>122500.0</v>
      </c>
      <c r="F3" s="1" t="s">
        <v>5979</v>
      </c>
      <c r="G3" s="11">
        <f t="shared" si="1"/>
        <v>0</v>
      </c>
      <c r="H3" s="11">
        <f t="shared" si="2"/>
        <v>122500</v>
      </c>
      <c r="I3" s="11">
        <f t="shared" si="3"/>
        <v>0</v>
      </c>
      <c r="J3" s="11">
        <f t="shared" si="4"/>
        <v>25013844</v>
      </c>
      <c r="K3" s="11">
        <f t="shared" si="5"/>
        <v>-122500</v>
      </c>
      <c r="L3" s="11">
        <f t="shared" si="6"/>
        <v>0</v>
      </c>
      <c r="M3" s="11">
        <f t="shared" si="7"/>
        <v>0</v>
      </c>
      <c r="N3" s="11">
        <f t="shared" si="8"/>
        <v>-40833.33333</v>
      </c>
      <c r="O3" s="11">
        <f t="shared" si="9"/>
        <v>-40833.33333</v>
      </c>
      <c r="P3" s="11">
        <f t="shared" si="10"/>
        <v>-40833.33333</v>
      </c>
      <c r="Q3" s="11">
        <f t="shared" si="11"/>
        <v>0</v>
      </c>
      <c r="R3" s="11">
        <f t="shared" si="12"/>
        <v>0</v>
      </c>
    </row>
    <row r="4">
      <c r="A4" s="1" t="s">
        <v>6429</v>
      </c>
      <c r="B4" s="8">
        <v>45597.0</v>
      </c>
      <c r="C4" s="1" t="s">
        <v>25</v>
      </c>
      <c r="D4" s="12"/>
      <c r="E4" s="10">
        <v>100000.0</v>
      </c>
      <c r="F4" s="1" t="s">
        <v>6430</v>
      </c>
      <c r="G4" s="11">
        <f t="shared" si="1"/>
        <v>0</v>
      </c>
      <c r="H4" s="11">
        <f t="shared" si="2"/>
        <v>222500</v>
      </c>
      <c r="I4" s="11">
        <f t="shared" si="3"/>
        <v>0</v>
      </c>
      <c r="J4" s="11">
        <f t="shared" si="4"/>
        <v>24913844</v>
      </c>
      <c r="K4" s="11">
        <f t="shared" si="5"/>
        <v>-222500</v>
      </c>
      <c r="L4" s="11">
        <f t="shared" si="6"/>
        <v>0</v>
      </c>
      <c r="M4" s="11">
        <f t="shared" si="7"/>
        <v>0</v>
      </c>
      <c r="N4" s="11">
        <f t="shared" si="8"/>
        <v>-74166.66667</v>
      </c>
      <c r="O4" s="11">
        <f t="shared" si="9"/>
        <v>-74166.66667</v>
      </c>
      <c r="P4" s="11">
        <f t="shared" si="10"/>
        <v>-74166.66667</v>
      </c>
      <c r="Q4" s="11">
        <f t="shared" si="11"/>
        <v>0</v>
      </c>
      <c r="R4" s="11">
        <f t="shared" si="12"/>
        <v>0</v>
      </c>
    </row>
    <row r="5">
      <c r="A5" s="1" t="s">
        <v>6431</v>
      </c>
      <c r="B5" s="8">
        <v>45597.0</v>
      </c>
      <c r="C5" s="1" t="s">
        <v>6</v>
      </c>
      <c r="D5" s="10">
        <v>570000.0</v>
      </c>
      <c r="E5" s="12"/>
      <c r="F5" s="1" t="s">
        <v>6432</v>
      </c>
      <c r="G5" s="11">
        <f t="shared" si="1"/>
        <v>570000</v>
      </c>
      <c r="H5" s="11">
        <f t="shared" si="2"/>
        <v>222500</v>
      </c>
      <c r="I5" s="11">
        <f t="shared" si="3"/>
        <v>0</v>
      </c>
      <c r="J5" s="11">
        <f t="shared" si="4"/>
        <v>25483844</v>
      </c>
      <c r="K5" s="11">
        <f t="shared" si="5"/>
        <v>347500</v>
      </c>
      <c r="L5" s="11">
        <f t="shared" si="6"/>
        <v>0</v>
      </c>
      <c r="M5" s="11">
        <f t="shared" si="7"/>
        <v>0</v>
      </c>
      <c r="N5" s="11">
        <f t="shared" si="8"/>
        <v>115833.3333</v>
      </c>
      <c r="O5" s="11">
        <f t="shared" si="9"/>
        <v>115833.3333</v>
      </c>
      <c r="P5" s="11">
        <f t="shared" si="10"/>
        <v>115833.3333</v>
      </c>
      <c r="Q5" s="11">
        <f t="shared" si="11"/>
        <v>0</v>
      </c>
      <c r="R5" s="11">
        <f t="shared" si="12"/>
        <v>0</v>
      </c>
    </row>
    <row r="6">
      <c r="A6" s="1" t="s">
        <v>6433</v>
      </c>
      <c r="B6" s="8">
        <v>45598.0</v>
      </c>
      <c r="C6" s="1" t="s">
        <v>25</v>
      </c>
      <c r="D6" s="12"/>
      <c r="E6" s="10">
        <v>35000.0</v>
      </c>
      <c r="F6" s="1" t="s">
        <v>6434</v>
      </c>
      <c r="G6" s="11">
        <f t="shared" si="1"/>
        <v>570000</v>
      </c>
      <c r="H6" s="11">
        <f t="shared" si="2"/>
        <v>257500</v>
      </c>
      <c r="I6" s="11">
        <f t="shared" si="3"/>
        <v>0</v>
      </c>
      <c r="J6" s="11">
        <f t="shared" si="4"/>
        <v>25448844</v>
      </c>
      <c r="K6" s="11">
        <f t="shared" si="5"/>
        <v>312500</v>
      </c>
      <c r="L6" s="11">
        <f t="shared" si="6"/>
        <v>0</v>
      </c>
      <c r="M6" s="11">
        <f t="shared" si="7"/>
        <v>0</v>
      </c>
      <c r="N6" s="11">
        <f t="shared" si="8"/>
        <v>104166.6667</v>
      </c>
      <c r="O6" s="11">
        <f t="shared" si="9"/>
        <v>104166.6667</v>
      </c>
      <c r="P6" s="11">
        <f t="shared" si="10"/>
        <v>104166.6667</v>
      </c>
      <c r="Q6" s="11">
        <f t="shared" si="11"/>
        <v>0</v>
      </c>
      <c r="R6" s="11">
        <f t="shared" si="12"/>
        <v>0</v>
      </c>
    </row>
    <row r="7">
      <c r="A7" s="1" t="s">
        <v>6435</v>
      </c>
      <c r="B7" s="8">
        <v>45598.0</v>
      </c>
      <c r="C7" s="1" t="s">
        <v>1959</v>
      </c>
      <c r="D7" s="12"/>
      <c r="E7" s="10">
        <v>7331789.0</v>
      </c>
      <c r="F7" s="1" t="s">
        <v>6436</v>
      </c>
      <c r="G7" s="11">
        <f t="shared" si="1"/>
        <v>570000</v>
      </c>
      <c r="H7" s="11">
        <f t="shared" si="2"/>
        <v>257500</v>
      </c>
      <c r="I7" s="11">
        <f t="shared" si="3"/>
        <v>0</v>
      </c>
      <c r="J7" s="11">
        <f t="shared" si="4"/>
        <v>18117055</v>
      </c>
      <c r="K7" s="11">
        <f t="shared" si="5"/>
        <v>312500</v>
      </c>
      <c r="L7" s="11">
        <f t="shared" si="6"/>
        <v>0</v>
      </c>
      <c r="M7" s="11">
        <f t="shared" si="7"/>
        <v>0</v>
      </c>
      <c r="N7" s="11">
        <f t="shared" si="8"/>
        <v>104166.6667</v>
      </c>
      <c r="O7" s="11">
        <f t="shared" si="9"/>
        <v>104166.6667</v>
      </c>
      <c r="P7" s="11">
        <f t="shared" si="10"/>
        <v>104166.6667</v>
      </c>
      <c r="Q7" s="11">
        <f t="shared" si="11"/>
        <v>0</v>
      </c>
      <c r="R7" s="11">
        <f t="shared" si="12"/>
        <v>0</v>
      </c>
    </row>
    <row r="8">
      <c r="A8" s="1" t="s">
        <v>6437</v>
      </c>
      <c r="B8" s="8">
        <v>45598.0</v>
      </c>
      <c r="C8" s="1" t="s">
        <v>1959</v>
      </c>
      <c r="D8" s="12"/>
      <c r="E8" s="10">
        <v>1.0099789E7</v>
      </c>
      <c r="F8" s="1" t="s">
        <v>6438</v>
      </c>
      <c r="G8" s="11">
        <f t="shared" si="1"/>
        <v>570000</v>
      </c>
      <c r="H8" s="11">
        <f t="shared" si="2"/>
        <v>257500</v>
      </c>
      <c r="I8" s="11">
        <f t="shared" si="3"/>
        <v>0</v>
      </c>
      <c r="J8" s="11">
        <f t="shared" si="4"/>
        <v>8017266</v>
      </c>
      <c r="K8" s="11">
        <f t="shared" si="5"/>
        <v>312500</v>
      </c>
      <c r="L8" s="11">
        <f t="shared" si="6"/>
        <v>0</v>
      </c>
      <c r="M8" s="11">
        <f t="shared" si="7"/>
        <v>0</v>
      </c>
      <c r="N8" s="11">
        <f t="shared" si="8"/>
        <v>104166.6667</v>
      </c>
      <c r="O8" s="11">
        <f t="shared" si="9"/>
        <v>104166.6667</v>
      </c>
      <c r="P8" s="11">
        <f t="shared" si="10"/>
        <v>104166.6667</v>
      </c>
      <c r="Q8" s="11">
        <f t="shared" si="11"/>
        <v>0</v>
      </c>
      <c r="R8" s="11">
        <f t="shared" si="12"/>
        <v>0</v>
      </c>
    </row>
    <row r="9">
      <c r="A9" s="1" t="s">
        <v>6439</v>
      </c>
      <c r="B9" s="8">
        <v>45600.0</v>
      </c>
      <c r="C9" s="1" t="s">
        <v>25</v>
      </c>
      <c r="D9" s="12"/>
      <c r="E9" s="10">
        <v>400000.0</v>
      </c>
      <c r="F9" s="1" t="s">
        <v>6195</v>
      </c>
      <c r="G9" s="11">
        <f t="shared" si="1"/>
        <v>570000</v>
      </c>
      <c r="H9" s="11">
        <f t="shared" si="2"/>
        <v>657500</v>
      </c>
      <c r="I9" s="11">
        <f t="shared" si="3"/>
        <v>0</v>
      </c>
      <c r="J9" s="11">
        <f t="shared" si="4"/>
        <v>7617266</v>
      </c>
      <c r="K9" s="11">
        <f t="shared" si="5"/>
        <v>-87500</v>
      </c>
      <c r="L9" s="11">
        <f t="shared" si="6"/>
        <v>0</v>
      </c>
      <c r="M9" s="11">
        <f t="shared" si="7"/>
        <v>0</v>
      </c>
      <c r="N9" s="11">
        <f t="shared" si="8"/>
        <v>-29166.66667</v>
      </c>
      <c r="O9" s="11">
        <f t="shared" si="9"/>
        <v>-29166.66667</v>
      </c>
      <c r="P9" s="11">
        <f t="shared" si="10"/>
        <v>-29166.66667</v>
      </c>
      <c r="Q9" s="11">
        <f t="shared" si="11"/>
        <v>0</v>
      </c>
      <c r="R9" s="11">
        <f t="shared" si="12"/>
        <v>0</v>
      </c>
    </row>
    <row r="10">
      <c r="A10" s="1" t="s">
        <v>6440</v>
      </c>
      <c r="B10" s="8">
        <v>45600.0</v>
      </c>
      <c r="C10" s="1" t="s">
        <v>25</v>
      </c>
      <c r="D10" s="12"/>
      <c r="E10" s="10">
        <v>190000.0</v>
      </c>
      <c r="F10" s="1" t="s">
        <v>5554</v>
      </c>
      <c r="G10" s="11">
        <f t="shared" si="1"/>
        <v>570000</v>
      </c>
      <c r="H10" s="11">
        <f t="shared" si="2"/>
        <v>847500</v>
      </c>
      <c r="I10" s="11">
        <f t="shared" si="3"/>
        <v>0</v>
      </c>
      <c r="J10" s="11">
        <f t="shared" si="4"/>
        <v>7427266</v>
      </c>
      <c r="K10" s="11">
        <f t="shared" si="5"/>
        <v>-277500</v>
      </c>
      <c r="L10" s="11">
        <f t="shared" si="6"/>
        <v>0</v>
      </c>
      <c r="M10" s="11">
        <f t="shared" si="7"/>
        <v>0</v>
      </c>
      <c r="N10" s="11">
        <f t="shared" si="8"/>
        <v>-92500</v>
      </c>
      <c r="O10" s="11">
        <f t="shared" si="9"/>
        <v>-92500</v>
      </c>
      <c r="P10" s="11">
        <f t="shared" si="10"/>
        <v>-92500</v>
      </c>
      <c r="Q10" s="11">
        <f t="shared" si="11"/>
        <v>0</v>
      </c>
      <c r="R10" s="11">
        <f t="shared" si="12"/>
        <v>0</v>
      </c>
    </row>
    <row r="11">
      <c r="A11" s="1" t="s">
        <v>6441</v>
      </c>
      <c r="B11" s="8">
        <v>45600.0</v>
      </c>
      <c r="C11" s="1" t="s">
        <v>6</v>
      </c>
      <c r="D11" s="10">
        <v>177000.0</v>
      </c>
      <c r="E11" s="12"/>
      <c r="F11" s="1" t="s">
        <v>6119</v>
      </c>
      <c r="G11" s="11">
        <f t="shared" si="1"/>
        <v>747000</v>
      </c>
      <c r="H11" s="11">
        <f t="shared" si="2"/>
        <v>847500</v>
      </c>
      <c r="I11" s="11">
        <f t="shared" si="3"/>
        <v>0</v>
      </c>
      <c r="J11" s="11">
        <f t="shared" si="4"/>
        <v>7604266</v>
      </c>
      <c r="K11" s="11">
        <f t="shared" si="5"/>
        <v>-100500</v>
      </c>
      <c r="L11" s="11">
        <f t="shared" si="6"/>
        <v>0</v>
      </c>
      <c r="M11" s="11">
        <f t="shared" si="7"/>
        <v>0</v>
      </c>
      <c r="N11" s="11">
        <f t="shared" si="8"/>
        <v>-33500</v>
      </c>
      <c r="O11" s="11">
        <f t="shared" si="9"/>
        <v>-33500</v>
      </c>
      <c r="P11" s="11">
        <f t="shared" si="10"/>
        <v>-33500</v>
      </c>
      <c r="Q11" s="11">
        <f t="shared" si="11"/>
        <v>0</v>
      </c>
      <c r="R11" s="11">
        <f t="shared" si="12"/>
        <v>0</v>
      </c>
    </row>
    <row r="12">
      <c r="A12" s="14" t="s">
        <v>6442</v>
      </c>
      <c r="B12" s="8">
        <v>45600.0</v>
      </c>
      <c r="C12" s="1" t="s">
        <v>6</v>
      </c>
      <c r="D12" s="10">
        <v>648000.0</v>
      </c>
      <c r="E12" s="12"/>
      <c r="F12" s="1" t="s">
        <v>1990</v>
      </c>
      <c r="G12" s="11">
        <f t="shared" si="1"/>
        <v>1395000</v>
      </c>
      <c r="H12" s="11">
        <f t="shared" si="2"/>
        <v>847500</v>
      </c>
      <c r="I12" s="11">
        <f t="shared" si="3"/>
        <v>0</v>
      </c>
      <c r="J12" s="11">
        <f t="shared" si="4"/>
        <v>8252266</v>
      </c>
      <c r="K12" s="11">
        <f t="shared" si="5"/>
        <v>547500</v>
      </c>
      <c r="L12" s="11">
        <f t="shared" si="6"/>
        <v>0</v>
      </c>
      <c r="M12" s="11">
        <f t="shared" si="7"/>
        <v>0</v>
      </c>
      <c r="N12" s="11">
        <f t="shared" si="8"/>
        <v>182500</v>
      </c>
      <c r="O12" s="11">
        <f t="shared" si="9"/>
        <v>182500</v>
      </c>
      <c r="P12" s="11">
        <f t="shared" si="10"/>
        <v>182500</v>
      </c>
      <c r="Q12" s="11">
        <f t="shared" si="11"/>
        <v>0</v>
      </c>
      <c r="R12" s="11">
        <f t="shared" si="12"/>
        <v>0</v>
      </c>
    </row>
    <row r="13">
      <c r="A13" s="1" t="s">
        <v>6443</v>
      </c>
      <c r="B13" s="8">
        <v>45600.0</v>
      </c>
      <c r="C13" s="1" t="s">
        <v>6</v>
      </c>
      <c r="D13" s="10">
        <v>980000.0</v>
      </c>
      <c r="E13" s="12"/>
      <c r="F13" s="1" t="s">
        <v>6444</v>
      </c>
      <c r="G13" s="11">
        <f t="shared" si="1"/>
        <v>2375000</v>
      </c>
      <c r="H13" s="11">
        <f t="shared" si="2"/>
        <v>847500</v>
      </c>
      <c r="I13" s="11">
        <f t="shared" si="3"/>
        <v>0</v>
      </c>
      <c r="J13" s="11">
        <f t="shared" si="4"/>
        <v>9232266</v>
      </c>
      <c r="K13" s="11">
        <f t="shared" si="5"/>
        <v>1527500</v>
      </c>
      <c r="L13" s="11">
        <f t="shared" si="6"/>
        <v>0</v>
      </c>
      <c r="M13" s="11">
        <f t="shared" si="7"/>
        <v>0</v>
      </c>
      <c r="N13" s="11">
        <f t="shared" si="8"/>
        <v>509166.6667</v>
      </c>
      <c r="O13" s="11">
        <f t="shared" si="9"/>
        <v>509166.6667</v>
      </c>
      <c r="P13" s="11">
        <f t="shared" si="10"/>
        <v>509166.6667</v>
      </c>
      <c r="Q13" s="11">
        <f t="shared" si="11"/>
        <v>0</v>
      </c>
      <c r="R13" s="11">
        <f t="shared" si="12"/>
        <v>0</v>
      </c>
    </row>
    <row r="14">
      <c r="A14" s="1" t="s">
        <v>6445</v>
      </c>
      <c r="B14" s="8">
        <v>45600.0</v>
      </c>
      <c r="C14" s="1" t="s">
        <v>25</v>
      </c>
      <c r="D14" s="12"/>
      <c r="E14" s="10">
        <v>310800.0</v>
      </c>
      <c r="F14" s="1" t="s">
        <v>5607</v>
      </c>
      <c r="G14" s="11">
        <f t="shared" si="1"/>
        <v>2375000</v>
      </c>
      <c r="H14" s="11">
        <f t="shared" si="2"/>
        <v>1158300</v>
      </c>
      <c r="I14" s="11">
        <f t="shared" si="3"/>
        <v>0</v>
      </c>
      <c r="J14" s="11">
        <f t="shared" si="4"/>
        <v>8921466</v>
      </c>
      <c r="K14" s="11">
        <f t="shared" si="5"/>
        <v>1216700</v>
      </c>
      <c r="L14" s="11">
        <f t="shared" si="6"/>
        <v>0</v>
      </c>
      <c r="M14" s="11">
        <f t="shared" si="7"/>
        <v>0</v>
      </c>
      <c r="N14" s="11">
        <f t="shared" si="8"/>
        <v>405566.6667</v>
      </c>
      <c r="O14" s="11">
        <f t="shared" si="9"/>
        <v>405566.6667</v>
      </c>
      <c r="P14" s="11">
        <f t="shared" si="10"/>
        <v>405566.6667</v>
      </c>
      <c r="Q14" s="11">
        <f t="shared" si="11"/>
        <v>0</v>
      </c>
      <c r="R14" s="11">
        <f t="shared" si="12"/>
        <v>0</v>
      </c>
    </row>
    <row r="15">
      <c r="A15" s="1" t="s">
        <v>6446</v>
      </c>
      <c r="B15" s="8">
        <v>45600.0</v>
      </c>
      <c r="C15" s="1" t="s">
        <v>19</v>
      </c>
      <c r="D15" s="12"/>
      <c r="E15" s="10">
        <v>198000.0</v>
      </c>
      <c r="F15" s="1" t="s">
        <v>6447</v>
      </c>
      <c r="G15" s="11">
        <f t="shared" si="1"/>
        <v>2375000</v>
      </c>
      <c r="H15" s="11">
        <f t="shared" si="2"/>
        <v>1158300</v>
      </c>
      <c r="I15" s="11">
        <f t="shared" si="3"/>
        <v>0</v>
      </c>
      <c r="J15" s="11">
        <f t="shared" si="4"/>
        <v>8723466</v>
      </c>
      <c r="K15" s="11">
        <f t="shared" si="5"/>
        <v>1216700</v>
      </c>
      <c r="L15" s="11">
        <f t="shared" si="6"/>
        <v>0</v>
      </c>
      <c r="M15" s="11">
        <f t="shared" si="7"/>
        <v>0</v>
      </c>
      <c r="N15" s="11">
        <f t="shared" si="8"/>
        <v>405566.6667</v>
      </c>
      <c r="O15" s="11">
        <f t="shared" si="9"/>
        <v>405566.6667</v>
      </c>
      <c r="P15" s="11">
        <f t="shared" si="10"/>
        <v>405566.6667</v>
      </c>
      <c r="Q15" s="11">
        <f t="shared" si="11"/>
        <v>0</v>
      </c>
      <c r="R15" s="11">
        <f t="shared" si="12"/>
        <v>0</v>
      </c>
    </row>
    <row r="16">
      <c r="A16" s="1" t="s">
        <v>6448</v>
      </c>
      <c r="B16" s="8">
        <v>45600.0</v>
      </c>
      <c r="C16" s="1" t="s">
        <v>19</v>
      </c>
      <c r="D16" s="12"/>
      <c r="E16" s="10">
        <v>115000.0</v>
      </c>
      <c r="F16" s="1" t="s">
        <v>6449</v>
      </c>
      <c r="G16" s="11">
        <f t="shared" si="1"/>
        <v>2375000</v>
      </c>
      <c r="H16" s="11">
        <f t="shared" si="2"/>
        <v>1158300</v>
      </c>
      <c r="I16" s="11">
        <f t="shared" si="3"/>
        <v>0</v>
      </c>
      <c r="J16" s="11">
        <f t="shared" si="4"/>
        <v>8608466</v>
      </c>
      <c r="K16" s="11">
        <f t="shared" si="5"/>
        <v>1216700</v>
      </c>
      <c r="L16" s="11">
        <f t="shared" si="6"/>
        <v>0</v>
      </c>
      <c r="M16" s="11">
        <f t="shared" si="7"/>
        <v>0</v>
      </c>
      <c r="N16" s="11">
        <f t="shared" si="8"/>
        <v>405566.6667</v>
      </c>
      <c r="O16" s="11">
        <f t="shared" si="9"/>
        <v>405566.6667</v>
      </c>
      <c r="P16" s="11">
        <f t="shared" si="10"/>
        <v>405566.6667</v>
      </c>
      <c r="Q16" s="11">
        <f t="shared" si="11"/>
        <v>0</v>
      </c>
      <c r="R16" s="11">
        <f t="shared" si="12"/>
        <v>0</v>
      </c>
    </row>
    <row r="17">
      <c r="A17" s="1" t="s">
        <v>6450</v>
      </c>
      <c r="B17" s="8">
        <v>45600.0</v>
      </c>
      <c r="C17" s="1" t="s">
        <v>6</v>
      </c>
      <c r="D17" s="10">
        <v>465000.0</v>
      </c>
      <c r="E17" s="12"/>
      <c r="F17" s="1" t="s">
        <v>6451</v>
      </c>
      <c r="G17" s="11">
        <f t="shared" si="1"/>
        <v>2840000</v>
      </c>
      <c r="H17" s="11">
        <f t="shared" si="2"/>
        <v>1158300</v>
      </c>
      <c r="I17" s="11">
        <f t="shared" si="3"/>
        <v>0</v>
      </c>
      <c r="J17" s="11">
        <f t="shared" si="4"/>
        <v>9073466</v>
      </c>
      <c r="K17" s="11">
        <f t="shared" si="5"/>
        <v>1681700</v>
      </c>
      <c r="L17" s="11">
        <f t="shared" si="6"/>
        <v>0</v>
      </c>
      <c r="M17" s="11">
        <f t="shared" si="7"/>
        <v>0</v>
      </c>
      <c r="N17" s="11">
        <f t="shared" si="8"/>
        <v>560566.6667</v>
      </c>
      <c r="O17" s="11">
        <f t="shared" si="9"/>
        <v>560566.6667</v>
      </c>
      <c r="P17" s="11">
        <f t="shared" si="10"/>
        <v>560566.6667</v>
      </c>
      <c r="Q17" s="11">
        <f t="shared" si="11"/>
        <v>0</v>
      </c>
      <c r="R17" s="11">
        <f t="shared" si="12"/>
        <v>0</v>
      </c>
    </row>
    <row r="18">
      <c r="A18" s="1" t="s">
        <v>6452</v>
      </c>
      <c r="B18" s="8">
        <v>45600.0</v>
      </c>
      <c r="C18" s="1" t="s">
        <v>6</v>
      </c>
      <c r="D18" s="10">
        <v>150000.0</v>
      </c>
      <c r="E18" s="12"/>
      <c r="F18" s="1" t="s">
        <v>6067</v>
      </c>
      <c r="G18" s="11">
        <f t="shared" si="1"/>
        <v>2990000</v>
      </c>
      <c r="H18" s="11">
        <f t="shared" si="2"/>
        <v>1158300</v>
      </c>
      <c r="I18" s="11">
        <f t="shared" si="3"/>
        <v>0</v>
      </c>
      <c r="J18" s="11">
        <f t="shared" si="4"/>
        <v>9223466</v>
      </c>
      <c r="K18" s="11">
        <f t="shared" si="5"/>
        <v>1831700</v>
      </c>
      <c r="L18" s="11">
        <f t="shared" si="6"/>
        <v>0</v>
      </c>
      <c r="M18" s="11">
        <f t="shared" si="7"/>
        <v>0</v>
      </c>
      <c r="N18" s="11">
        <f t="shared" si="8"/>
        <v>610566.6667</v>
      </c>
      <c r="O18" s="11">
        <f t="shared" si="9"/>
        <v>610566.6667</v>
      </c>
      <c r="P18" s="11">
        <f t="shared" si="10"/>
        <v>610566.6667</v>
      </c>
      <c r="Q18" s="11">
        <f t="shared" si="11"/>
        <v>0</v>
      </c>
      <c r="R18" s="11">
        <f t="shared" si="12"/>
        <v>0</v>
      </c>
    </row>
    <row r="19">
      <c r="A19" s="1" t="s">
        <v>6453</v>
      </c>
      <c r="B19" s="8">
        <v>45600.0</v>
      </c>
      <c r="C19" s="1" t="s">
        <v>6</v>
      </c>
      <c r="D19" s="10">
        <v>336000.0</v>
      </c>
      <c r="E19" s="12"/>
      <c r="F19" s="1" t="s">
        <v>2144</v>
      </c>
      <c r="G19" s="11">
        <f t="shared" si="1"/>
        <v>3326000</v>
      </c>
      <c r="H19" s="11">
        <f t="shared" si="2"/>
        <v>1158300</v>
      </c>
      <c r="I19" s="11">
        <f t="shared" si="3"/>
        <v>0</v>
      </c>
      <c r="J19" s="11">
        <f t="shared" si="4"/>
        <v>9559466</v>
      </c>
      <c r="K19" s="11">
        <f t="shared" si="5"/>
        <v>2167700</v>
      </c>
      <c r="L19" s="11">
        <f t="shared" si="6"/>
        <v>0</v>
      </c>
      <c r="M19" s="11">
        <f t="shared" si="7"/>
        <v>0</v>
      </c>
      <c r="N19" s="11">
        <f t="shared" si="8"/>
        <v>722566.6667</v>
      </c>
      <c r="O19" s="11">
        <f t="shared" si="9"/>
        <v>722566.6667</v>
      </c>
      <c r="P19" s="11">
        <f t="shared" si="10"/>
        <v>722566.6667</v>
      </c>
      <c r="Q19" s="11">
        <f t="shared" si="11"/>
        <v>0</v>
      </c>
      <c r="R19" s="11">
        <f t="shared" si="12"/>
        <v>0</v>
      </c>
    </row>
    <row r="20">
      <c r="A20" s="1" t="s">
        <v>6454</v>
      </c>
      <c r="B20" s="8">
        <v>45601.0</v>
      </c>
      <c r="C20" s="1" t="s">
        <v>19</v>
      </c>
      <c r="D20" s="12"/>
      <c r="E20" s="10">
        <v>77000.0</v>
      </c>
      <c r="F20" s="1" t="s">
        <v>6455</v>
      </c>
      <c r="G20" s="11">
        <f t="shared" si="1"/>
        <v>3326000</v>
      </c>
      <c r="H20" s="11">
        <f t="shared" si="2"/>
        <v>1158300</v>
      </c>
      <c r="I20" s="11">
        <f t="shared" si="3"/>
        <v>0</v>
      </c>
      <c r="J20" s="11">
        <f t="shared" si="4"/>
        <v>9482466</v>
      </c>
      <c r="K20" s="11">
        <f t="shared" si="5"/>
        <v>2167700</v>
      </c>
      <c r="L20" s="11">
        <f t="shared" si="6"/>
        <v>0</v>
      </c>
      <c r="M20" s="11">
        <f t="shared" si="7"/>
        <v>0</v>
      </c>
      <c r="N20" s="11">
        <f t="shared" si="8"/>
        <v>722566.6667</v>
      </c>
      <c r="O20" s="11">
        <f t="shared" si="9"/>
        <v>722566.6667</v>
      </c>
      <c r="P20" s="11">
        <f t="shared" si="10"/>
        <v>722566.6667</v>
      </c>
      <c r="Q20" s="11">
        <f t="shared" si="11"/>
        <v>0</v>
      </c>
      <c r="R20" s="11">
        <f t="shared" si="12"/>
        <v>0</v>
      </c>
    </row>
    <row r="21">
      <c r="A21" s="1" t="s">
        <v>6456</v>
      </c>
      <c r="B21" s="8">
        <v>45601.0</v>
      </c>
      <c r="C21" s="1" t="s">
        <v>25</v>
      </c>
      <c r="D21" s="12"/>
      <c r="E21" s="10">
        <v>327500.0</v>
      </c>
      <c r="F21" s="1" t="s">
        <v>5979</v>
      </c>
      <c r="G21" s="11">
        <f t="shared" si="1"/>
        <v>3326000</v>
      </c>
      <c r="H21" s="11">
        <f t="shared" si="2"/>
        <v>1485800</v>
      </c>
      <c r="I21" s="11">
        <f t="shared" si="3"/>
        <v>0</v>
      </c>
      <c r="J21" s="11">
        <f t="shared" si="4"/>
        <v>9154966</v>
      </c>
      <c r="K21" s="11">
        <f t="shared" si="5"/>
        <v>1840200</v>
      </c>
      <c r="L21" s="11">
        <f t="shared" si="6"/>
        <v>0</v>
      </c>
      <c r="M21" s="11">
        <f t="shared" si="7"/>
        <v>0</v>
      </c>
      <c r="N21" s="11">
        <f t="shared" si="8"/>
        <v>613400</v>
      </c>
      <c r="O21" s="11">
        <f t="shared" si="9"/>
        <v>613400</v>
      </c>
      <c r="P21" s="11">
        <f t="shared" si="10"/>
        <v>613400</v>
      </c>
      <c r="Q21" s="11">
        <f t="shared" si="11"/>
        <v>0</v>
      </c>
      <c r="R21" s="11">
        <f t="shared" si="12"/>
        <v>0</v>
      </c>
    </row>
    <row r="22">
      <c r="A22" s="1" t="s">
        <v>6457</v>
      </c>
      <c r="B22" s="8">
        <v>45601.0</v>
      </c>
      <c r="C22" s="1" t="s">
        <v>25</v>
      </c>
      <c r="D22" s="12"/>
      <c r="E22" s="10">
        <v>502500.0</v>
      </c>
      <c r="F22" s="1" t="s">
        <v>5149</v>
      </c>
      <c r="G22" s="11">
        <f t="shared" si="1"/>
        <v>3326000</v>
      </c>
      <c r="H22" s="11">
        <f t="shared" si="2"/>
        <v>1988300</v>
      </c>
      <c r="I22" s="11">
        <f t="shared" si="3"/>
        <v>0</v>
      </c>
      <c r="J22" s="11">
        <f t="shared" si="4"/>
        <v>8652466</v>
      </c>
      <c r="K22" s="11">
        <f t="shared" si="5"/>
        <v>1337700</v>
      </c>
      <c r="L22" s="11">
        <f t="shared" si="6"/>
        <v>0</v>
      </c>
      <c r="M22" s="11">
        <f t="shared" si="7"/>
        <v>0</v>
      </c>
      <c r="N22" s="11">
        <f t="shared" si="8"/>
        <v>445900</v>
      </c>
      <c r="O22" s="11">
        <f t="shared" si="9"/>
        <v>445900</v>
      </c>
      <c r="P22" s="11">
        <f t="shared" si="10"/>
        <v>445900</v>
      </c>
      <c r="Q22" s="11">
        <f t="shared" si="11"/>
        <v>0</v>
      </c>
      <c r="R22" s="11">
        <f t="shared" si="12"/>
        <v>0</v>
      </c>
    </row>
    <row r="23">
      <c r="A23" s="1" t="s">
        <v>6458</v>
      </c>
      <c r="B23" s="8">
        <v>45601.0</v>
      </c>
      <c r="C23" s="1" t="s">
        <v>25</v>
      </c>
      <c r="D23" s="12"/>
      <c r="E23" s="10">
        <v>500000.0</v>
      </c>
      <c r="F23" s="1" t="s">
        <v>53</v>
      </c>
      <c r="G23" s="11">
        <f t="shared" si="1"/>
        <v>3326000</v>
      </c>
      <c r="H23" s="11">
        <f t="shared" si="2"/>
        <v>2488300</v>
      </c>
      <c r="I23" s="11">
        <f t="shared" si="3"/>
        <v>0</v>
      </c>
      <c r="J23" s="11">
        <f t="shared" si="4"/>
        <v>8152466</v>
      </c>
      <c r="K23" s="11">
        <f t="shared" si="5"/>
        <v>837700</v>
      </c>
      <c r="L23" s="11">
        <f t="shared" si="6"/>
        <v>0</v>
      </c>
      <c r="M23" s="11">
        <f t="shared" si="7"/>
        <v>0</v>
      </c>
      <c r="N23" s="11">
        <f t="shared" si="8"/>
        <v>279233.3333</v>
      </c>
      <c r="O23" s="11">
        <f t="shared" si="9"/>
        <v>279233.3333</v>
      </c>
      <c r="P23" s="11">
        <f t="shared" si="10"/>
        <v>279233.3333</v>
      </c>
      <c r="Q23" s="11">
        <f t="shared" si="11"/>
        <v>500000</v>
      </c>
      <c r="R23" s="11">
        <f t="shared" si="12"/>
        <v>0</v>
      </c>
    </row>
    <row r="24">
      <c r="A24" s="1" t="s">
        <v>6459</v>
      </c>
      <c r="B24" s="8">
        <v>45601.0</v>
      </c>
      <c r="C24" s="1" t="s">
        <v>6</v>
      </c>
      <c r="D24" s="10">
        <v>300000.0</v>
      </c>
      <c r="E24" s="12"/>
      <c r="F24" s="1" t="s">
        <v>6460</v>
      </c>
      <c r="G24" s="11">
        <f t="shared" si="1"/>
        <v>3626000</v>
      </c>
      <c r="H24" s="11">
        <f t="shared" si="2"/>
        <v>2488300</v>
      </c>
      <c r="I24" s="11">
        <f t="shared" si="3"/>
        <v>0</v>
      </c>
      <c r="J24" s="11">
        <f t="shared" si="4"/>
        <v>8452466</v>
      </c>
      <c r="K24" s="11">
        <f t="shared" si="5"/>
        <v>1137700</v>
      </c>
      <c r="L24" s="11">
        <f t="shared" si="6"/>
        <v>0</v>
      </c>
      <c r="M24" s="11">
        <f t="shared" si="7"/>
        <v>0</v>
      </c>
      <c r="N24" s="11">
        <f t="shared" si="8"/>
        <v>379233.3333</v>
      </c>
      <c r="O24" s="11">
        <f t="shared" si="9"/>
        <v>379233.3333</v>
      </c>
      <c r="P24" s="11">
        <f t="shared" si="10"/>
        <v>379233.3333</v>
      </c>
      <c r="Q24" s="11">
        <f t="shared" si="11"/>
        <v>500000</v>
      </c>
      <c r="R24" s="11">
        <f t="shared" si="12"/>
        <v>0</v>
      </c>
    </row>
    <row r="25">
      <c r="A25" s="1" t="s">
        <v>6461</v>
      </c>
      <c r="B25" s="8">
        <v>45603.0</v>
      </c>
      <c r="C25" s="1" t="s">
        <v>6</v>
      </c>
      <c r="D25" s="10">
        <v>750000.0</v>
      </c>
      <c r="E25" s="12"/>
      <c r="F25" s="1" t="s">
        <v>6462</v>
      </c>
      <c r="G25" s="11">
        <f t="shared" si="1"/>
        <v>4376000</v>
      </c>
      <c r="H25" s="11">
        <f t="shared" si="2"/>
        <v>2488300</v>
      </c>
      <c r="I25" s="11">
        <f t="shared" si="3"/>
        <v>0</v>
      </c>
      <c r="J25" s="11">
        <f t="shared" si="4"/>
        <v>9202466</v>
      </c>
      <c r="K25" s="11">
        <f t="shared" si="5"/>
        <v>1887700</v>
      </c>
      <c r="L25" s="11">
        <f t="shared" si="6"/>
        <v>0</v>
      </c>
      <c r="M25" s="11">
        <f t="shared" si="7"/>
        <v>0</v>
      </c>
      <c r="N25" s="11">
        <f t="shared" si="8"/>
        <v>629233.3333</v>
      </c>
      <c r="O25" s="11">
        <f t="shared" si="9"/>
        <v>629233.3333</v>
      </c>
      <c r="P25" s="11">
        <f t="shared" si="10"/>
        <v>629233.3333</v>
      </c>
      <c r="Q25" s="11">
        <f t="shared" si="11"/>
        <v>500000</v>
      </c>
      <c r="R25" s="11">
        <f t="shared" si="12"/>
        <v>0</v>
      </c>
    </row>
    <row r="26">
      <c r="A26" s="1" t="s">
        <v>6463</v>
      </c>
      <c r="B26" s="8">
        <v>45603.0</v>
      </c>
      <c r="C26" s="1" t="s">
        <v>25</v>
      </c>
      <c r="D26" s="12"/>
      <c r="E26" s="10">
        <v>269000.0</v>
      </c>
      <c r="F26" s="1" t="s">
        <v>5979</v>
      </c>
      <c r="G26" s="11">
        <f t="shared" si="1"/>
        <v>4376000</v>
      </c>
      <c r="H26" s="11">
        <f t="shared" si="2"/>
        <v>2757300</v>
      </c>
      <c r="I26" s="11">
        <f t="shared" si="3"/>
        <v>0</v>
      </c>
      <c r="J26" s="11">
        <f t="shared" si="4"/>
        <v>8933466</v>
      </c>
      <c r="K26" s="11">
        <f t="shared" si="5"/>
        <v>1618700</v>
      </c>
      <c r="L26" s="11">
        <f t="shared" si="6"/>
        <v>0</v>
      </c>
      <c r="M26" s="11">
        <f t="shared" si="7"/>
        <v>0</v>
      </c>
      <c r="N26" s="11">
        <f t="shared" si="8"/>
        <v>539566.6667</v>
      </c>
      <c r="O26" s="11">
        <f t="shared" si="9"/>
        <v>539566.6667</v>
      </c>
      <c r="P26" s="11">
        <f t="shared" si="10"/>
        <v>539566.6667</v>
      </c>
      <c r="Q26" s="11">
        <f t="shared" si="11"/>
        <v>500000</v>
      </c>
      <c r="R26" s="11">
        <f t="shared" si="12"/>
        <v>0</v>
      </c>
    </row>
    <row r="27">
      <c r="A27" s="1" t="s">
        <v>6464</v>
      </c>
      <c r="B27" s="8">
        <v>45603.0</v>
      </c>
      <c r="C27" s="1" t="s">
        <v>25</v>
      </c>
      <c r="D27" s="12"/>
      <c r="E27" s="10">
        <v>230000.0</v>
      </c>
      <c r="F27" s="1" t="s">
        <v>6465</v>
      </c>
      <c r="G27" s="11">
        <f t="shared" si="1"/>
        <v>4376000</v>
      </c>
      <c r="H27" s="11">
        <f t="shared" si="2"/>
        <v>2987300</v>
      </c>
      <c r="I27" s="11">
        <f t="shared" si="3"/>
        <v>0</v>
      </c>
      <c r="J27" s="11">
        <f t="shared" si="4"/>
        <v>8703466</v>
      </c>
      <c r="K27" s="11">
        <f t="shared" si="5"/>
        <v>1388700</v>
      </c>
      <c r="L27" s="11">
        <f t="shared" si="6"/>
        <v>0</v>
      </c>
      <c r="M27" s="11">
        <f t="shared" si="7"/>
        <v>0</v>
      </c>
      <c r="N27" s="11">
        <f t="shared" si="8"/>
        <v>462900</v>
      </c>
      <c r="O27" s="11">
        <f t="shared" si="9"/>
        <v>462900</v>
      </c>
      <c r="P27" s="11">
        <f t="shared" si="10"/>
        <v>462900</v>
      </c>
      <c r="Q27" s="11">
        <f t="shared" si="11"/>
        <v>500000</v>
      </c>
      <c r="R27" s="11">
        <f t="shared" si="12"/>
        <v>0</v>
      </c>
    </row>
    <row r="28">
      <c r="A28" s="1" t="s">
        <v>6466</v>
      </c>
      <c r="B28" s="8">
        <v>45603.0</v>
      </c>
      <c r="C28" s="1" t="s">
        <v>6</v>
      </c>
      <c r="D28" s="10">
        <v>700000.0</v>
      </c>
      <c r="E28" s="12"/>
      <c r="F28" s="1" t="s">
        <v>6467</v>
      </c>
      <c r="G28" s="11">
        <f t="shared" si="1"/>
        <v>5076000</v>
      </c>
      <c r="H28" s="11">
        <f t="shared" si="2"/>
        <v>2987300</v>
      </c>
      <c r="I28" s="11">
        <f t="shared" si="3"/>
        <v>0</v>
      </c>
      <c r="J28" s="11">
        <f t="shared" si="4"/>
        <v>9403466</v>
      </c>
      <c r="K28" s="11">
        <f t="shared" si="5"/>
        <v>2088700</v>
      </c>
      <c r="L28" s="11">
        <f t="shared" si="6"/>
        <v>0</v>
      </c>
      <c r="M28" s="11">
        <f t="shared" si="7"/>
        <v>0</v>
      </c>
      <c r="N28" s="11">
        <f t="shared" si="8"/>
        <v>696233.3333</v>
      </c>
      <c r="O28" s="11">
        <f t="shared" si="9"/>
        <v>696233.3333</v>
      </c>
      <c r="P28" s="11">
        <f t="shared" si="10"/>
        <v>696233.3333</v>
      </c>
      <c r="Q28" s="11">
        <f t="shared" si="11"/>
        <v>500000</v>
      </c>
      <c r="R28" s="11">
        <f t="shared" si="12"/>
        <v>0</v>
      </c>
    </row>
    <row r="29">
      <c r="A29" s="1" t="s">
        <v>6468</v>
      </c>
      <c r="B29" s="8">
        <v>45603.0</v>
      </c>
      <c r="C29" s="1" t="s">
        <v>6</v>
      </c>
      <c r="D29" s="10">
        <v>175000.0</v>
      </c>
      <c r="E29" s="12"/>
      <c r="F29" s="1" t="s">
        <v>6311</v>
      </c>
      <c r="G29" s="11">
        <f t="shared" si="1"/>
        <v>5251000</v>
      </c>
      <c r="H29" s="11">
        <f t="shared" si="2"/>
        <v>2987300</v>
      </c>
      <c r="I29" s="11">
        <f t="shared" si="3"/>
        <v>0</v>
      </c>
      <c r="J29" s="11">
        <f t="shared" si="4"/>
        <v>9578466</v>
      </c>
      <c r="K29" s="11">
        <f t="shared" si="5"/>
        <v>2263700</v>
      </c>
      <c r="L29" s="11">
        <f t="shared" si="6"/>
        <v>0</v>
      </c>
      <c r="M29" s="11">
        <f t="shared" si="7"/>
        <v>0</v>
      </c>
      <c r="N29" s="11">
        <f t="shared" si="8"/>
        <v>754566.6667</v>
      </c>
      <c r="O29" s="11">
        <f t="shared" si="9"/>
        <v>754566.6667</v>
      </c>
      <c r="P29" s="11">
        <f t="shared" si="10"/>
        <v>754566.6667</v>
      </c>
      <c r="Q29" s="11">
        <f t="shared" si="11"/>
        <v>500000</v>
      </c>
      <c r="R29" s="11">
        <f t="shared" si="12"/>
        <v>0</v>
      </c>
    </row>
    <row r="30">
      <c r="A30" s="1" t="s">
        <v>6469</v>
      </c>
      <c r="B30" s="8">
        <v>45603.0</v>
      </c>
      <c r="C30" s="1" t="s">
        <v>6</v>
      </c>
      <c r="D30" s="10">
        <v>100000.0</v>
      </c>
      <c r="E30" s="12"/>
      <c r="F30" s="1" t="s">
        <v>5382</v>
      </c>
      <c r="G30" s="11">
        <f t="shared" si="1"/>
        <v>5351000</v>
      </c>
      <c r="H30" s="11">
        <f t="shared" si="2"/>
        <v>2987300</v>
      </c>
      <c r="I30" s="11">
        <f t="shared" si="3"/>
        <v>0</v>
      </c>
      <c r="J30" s="11">
        <f t="shared" si="4"/>
        <v>9678466</v>
      </c>
      <c r="K30" s="11">
        <f t="shared" si="5"/>
        <v>2363700</v>
      </c>
      <c r="L30" s="11">
        <f t="shared" si="6"/>
        <v>0</v>
      </c>
      <c r="M30" s="11">
        <f t="shared" si="7"/>
        <v>0</v>
      </c>
      <c r="N30" s="11">
        <f t="shared" si="8"/>
        <v>787900</v>
      </c>
      <c r="O30" s="11">
        <f t="shared" si="9"/>
        <v>787900</v>
      </c>
      <c r="P30" s="11">
        <f t="shared" si="10"/>
        <v>787900</v>
      </c>
      <c r="Q30" s="11">
        <f t="shared" si="11"/>
        <v>500000</v>
      </c>
      <c r="R30" s="11">
        <f t="shared" si="12"/>
        <v>0</v>
      </c>
    </row>
    <row r="31">
      <c r="A31" s="1" t="s">
        <v>6470</v>
      </c>
      <c r="B31" s="8">
        <v>45603.0</v>
      </c>
      <c r="C31" s="1" t="s">
        <v>6</v>
      </c>
      <c r="D31" s="10">
        <v>150000.0</v>
      </c>
      <c r="E31" s="12"/>
      <c r="F31" s="1" t="s">
        <v>6471</v>
      </c>
      <c r="G31" s="11">
        <f t="shared" si="1"/>
        <v>5501000</v>
      </c>
      <c r="H31" s="11">
        <f t="shared" si="2"/>
        <v>2987300</v>
      </c>
      <c r="I31" s="11">
        <f t="shared" si="3"/>
        <v>0</v>
      </c>
      <c r="J31" s="11">
        <f t="shared" si="4"/>
        <v>9828466</v>
      </c>
      <c r="K31" s="11">
        <f t="shared" si="5"/>
        <v>2513700</v>
      </c>
      <c r="L31" s="11">
        <f t="shared" si="6"/>
        <v>0</v>
      </c>
      <c r="M31" s="11">
        <f t="shared" si="7"/>
        <v>0</v>
      </c>
      <c r="N31" s="11">
        <f t="shared" si="8"/>
        <v>837900</v>
      </c>
      <c r="O31" s="11">
        <f t="shared" si="9"/>
        <v>837900</v>
      </c>
      <c r="P31" s="11">
        <f t="shared" si="10"/>
        <v>837900</v>
      </c>
      <c r="Q31" s="11">
        <f t="shared" si="11"/>
        <v>500000</v>
      </c>
      <c r="R31" s="11">
        <f t="shared" si="12"/>
        <v>0</v>
      </c>
    </row>
    <row r="32">
      <c r="A32" s="1" t="s">
        <v>6472</v>
      </c>
      <c r="B32" s="8">
        <v>45603.0</v>
      </c>
      <c r="C32" s="1" t="s">
        <v>6</v>
      </c>
      <c r="D32" s="10">
        <v>263000.0</v>
      </c>
      <c r="E32" s="12"/>
      <c r="F32" s="1" t="s">
        <v>6473</v>
      </c>
      <c r="G32" s="11">
        <f t="shared" si="1"/>
        <v>5764000</v>
      </c>
      <c r="H32" s="11">
        <f t="shared" si="2"/>
        <v>2987300</v>
      </c>
      <c r="I32" s="11">
        <f t="shared" si="3"/>
        <v>0</v>
      </c>
      <c r="J32" s="11">
        <f t="shared" si="4"/>
        <v>10091466</v>
      </c>
      <c r="K32" s="11">
        <f t="shared" si="5"/>
        <v>2776700</v>
      </c>
      <c r="L32" s="11">
        <f t="shared" si="6"/>
        <v>0</v>
      </c>
      <c r="M32" s="11">
        <f t="shared" si="7"/>
        <v>0</v>
      </c>
      <c r="N32" s="11">
        <f t="shared" si="8"/>
        <v>925566.6667</v>
      </c>
      <c r="O32" s="11">
        <f t="shared" si="9"/>
        <v>925566.6667</v>
      </c>
      <c r="P32" s="11">
        <f t="shared" si="10"/>
        <v>925566.6667</v>
      </c>
      <c r="Q32" s="11">
        <f t="shared" si="11"/>
        <v>500000</v>
      </c>
      <c r="R32" s="11">
        <f t="shared" si="12"/>
        <v>0</v>
      </c>
    </row>
    <row r="33">
      <c r="A33" s="1" t="s">
        <v>6474</v>
      </c>
      <c r="B33" s="8">
        <v>45603.0</v>
      </c>
      <c r="C33" s="1" t="s">
        <v>6</v>
      </c>
      <c r="D33" s="10">
        <v>65000.0</v>
      </c>
      <c r="E33" s="12"/>
      <c r="F33" s="1" t="s">
        <v>6475</v>
      </c>
      <c r="G33" s="11">
        <f t="shared" si="1"/>
        <v>5829000</v>
      </c>
      <c r="H33" s="11">
        <f t="shared" si="2"/>
        <v>2987300</v>
      </c>
      <c r="I33" s="11">
        <f t="shared" si="3"/>
        <v>0</v>
      </c>
      <c r="J33" s="11">
        <f t="shared" si="4"/>
        <v>10156466</v>
      </c>
      <c r="K33" s="11">
        <f t="shared" si="5"/>
        <v>2841700</v>
      </c>
      <c r="L33" s="11">
        <f t="shared" si="6"/>
        <v>0</v>
      </c>
      <c r="M33" s="11">
        <f t="shared" si="7"/>
        <v>0</v>
      </c>
      <c r="N33" s="11">
        <f t="shared" si="8"/>
        <v>947233.3333</v>
      </c>
      <c r="O33" s="11">
        <f t="shared" si="9"/>
        <v>947233.3333</v>
      </c>
      <c r="P33" s="11">
        <f t="shared" si="10"/>
        <v>947233.3333</v>
      </c>
      <c r="Q33" s="11">
        <f t="shared" si="11"/>
        <v>500000</v>
      </c>
      <c r="R33" s="11">
        <f t="shared" si="12"/>
        <v>0</v>
      </c>
    </row>
    <row r="34">
      <c r="A34" s="1" t="s">
        <v>6476</v>
      </c>
      <c r="B34" s="8">
        <v>45603.0</v>
      </c>
      <c r="C34" s="1" t="s">
        <v>6</v>
      </c>
      <c r="D34" s="10">
        <v>218800.0</v>
      </c>
      <c r="E34" s="12"/>
      <c r="F34" s="1" t="s">
        <v>2144</v>
      </c>
      <c r="G34" s="11">
        <f t="shared" si="1"/>
        <v>6047800</v>
      </c>
      <c r="H34" s="11">
        <f t="shared" si="2"/>
        <v>2987300</v>
      </c>
      <c r="I34" s="11">
        <f t="shared" si="3"/>
        <v>0</v>
      </c>
      <c r="J34" s="11">
        <f t="shared" si="4"/>
        <v>10375266</v>
      </c>
      <c r="K34" s="11">
        <f t="shared" si="5"/>
        <v>3060500</v>
      </c>
      <c r="L34" s="11">
        <f t="shared" si="6"/>
        <v>0</v>
      </c>
      <c r="M34" s="11">
        <f t="shared" si="7"/>
        <v>0</v>
      </c>
      <c r="N34" s="11">
        <f t="shared" si="8"/>
        <v>1020166.667</v>
      </c>
      <c r="O34" s="11">
        <f t="shared" si="9"/>
        <v>1020166.667</v>
      </c>
      <c r="P34" s="11">
        <f t="shared" si="10"/>
        <v>1020166.667</v>
      </c>
      <c r="Q34" s="11">
        <f t="shared" si="11"/>
        <v>500000</v>
      </c>
      <c r="R34" s="11">
        <f t="shared" si="12"/>
        <v>0</v>
      </c>
    </row>
    <row r="35">
      <c r="A35" s="1" t="s">
        <v>6477</v>
      </c>
      <c r="B35" s="8">
        <v>45603.0</v>
      </c>
      <c r="C35" s="1" t="s">
        <v>6</v>
      </c>
      <c r="D35" s="10">
        <v>100000.0</v>
      </c>
      <c r="E35" s="12"/>
      <c r="F35" s="1" t="s">
        <v>6311</v>
      </c>
      <c r="G35" s="11">
        <f t="shared" si="1"/>
        <v>6147800</v>
      </c>
      <c r="H35" s="11">
        <f t="shared" si="2"/>
        <v>2987300</v>
      </c>
      <c r="I35" s="11">
        <f t="shared" si="3"/>
        <v>0</v>
      </c>
      <c r="J35" s="11">
        <f t="shared" si="4"/>
        <v>10475266</v>
      </c>
      <c r="K35" s="11">
        <f t="shared" si="5"/>
        <v>3160500</v>
      </c>
      <c r="L35" s="11">
        <f t="shared" si="6"/>
        <v>0</v>
      </c>
      <c r="M35" s="11">
        <f t="shared" si="7"/>
        <v>0</v>
      </c>
      <c r="N35" s="11">
        <f t="shared" si="8"/>
        <v>1053500</v>
      </c>
      <c r="O35" s="11">
        <f t="shared" si="9"/>
        <v>1053500</v>
      </c>
      <c r="P35" s="11">
        <f t="shared" si="10"/>
        <v>1053500</v>
      </c>
      <c r="Q35" s="11">
        <f t="shared" si="11"/>
        <v>500000</v>
      </c>
      <c r="R35" s="11">
        <f t="shared" si="12"/>
        <v>0</v>
      </c>
    </row>
    <row r="36">
      <c r="A36" s="1" t="s">
        <v>6478</v>
      </c>
      <c r="B36" s="8">
        <v>45603.0</v>
      </c>
      <c r="C36" s="1" t="s">
        <v>6</v>
      </c>
      <c r="D36" s="10">
        <v>55000.0</v>
      </c>
      <c r="E36" s="12"/>
      <c r="F36" s="1" t="s">
        <v>6479</v>
      </c>
      <c r="G36" s="11">
        <f t="shared" si="1"/>
        <v>6202800</v>
      </c>
      <c r="H36" s="11">
        <f t="shared" si="2"/>
        <v>2987300</v>
      </c>
      <c r="I36" s="11">
        <f t="shared" si="3"/>
        <v>0</v>
      </c>
      <c r="J36" s="11">
        <f t="shared" si="4"/>
        <v>10530266</v>
      </c>
      <c r="K36" s="11">
        <f t="shared" si="5"/>
        <v>3215500</v>
      </c>
      <c r="L36" s="11">
        <f t="shared" si="6"/>
        <v>0</v>
      </c>
      <c r="M36" s="11">
        <f t="shared" si="7"/>
        <v>0</v>
      </c>
      <c r="N36" s="11">
        <f t="shared" si="8"/>
        <v>1071833.333</v>
      </c>
      <c r="O36" s="11">
        <f t="shared" si="9"/>
        <v>1071833.333</v>
      </c>
      <c r="P36" s="11">
        <f t="shared" si="10"/>
        <v>1071833.333</v>
      </c>
      <c r="Q36" s="11">
        <f t="shared" si="11"/>
        <v>500000</v>
      </c>
      <c r="R36" s="11">
        <f t="shared" si="12"/>
        <v>0</v>
      </c>
    </row>
    <row r="37">
      <c r="A37" s="1" t="s">
        <v>6480</v>
      </c>
      <c r="B37" s="8">
        <v>45603.0</v>
      </c>
      <c r="C37" s="1" t="s">
        <v>6</v>
      </c>
      <c r="D37" s="10">
        <v>250000.0</v>
      </c>
      <c r="E37" s="12"/>
      <c r="F37" s="1" t="s">
        <v>6481</v>
      </c>
      <c r="G37" s="11">
        <f t="shared" si="1"/>
        <v>6452800</v>
      </c>
      <c r="H37" s="11">
        <f t="shared" si="2"/>
        <v>2987300</v>
      </c>
      <c r="I37" s="11">
        <f t="shared" si="3"/>
        <v>0</v>
      </c>
      <c r="J37" s="11">
        <f t="shared" si="4"/>
        <v>10780266</v>
      </c>
      <c r="K37" s="11">
        <f t="shared" si="5"/>
        <v>3465500</v>
      </c>
      <c r="L37" s="11">
        <f t="shared" si="6"/>
        <v>0</v>
      </c>
      <c r="M37" s="11">
        <f t="shared" si="7"/>
        <v>0</v>
      </c>
      <c r="N37" s="11">
        <f t="shared" si="8"/>
        <v>1155166.667</v>
      </c>
      <c r="O37" s="11">
        <f t="shared" si="9"/>
        <v>1155166.667</v>
      </c>
      <c r="P37" s="11">
        <f t="shared" si="10"/>
        <v>1155166.667</v>
      </c>
      <c r="Q37" s="11">
        <f t="shared" si="11"/>
        <v>500000</v>
      </c>
      <c r="R37" s="11">
        <f t="shared" si="12"/>
        <v>0</v>
      </c>
    </row>
    <row r="38">
      <c r="A38" s="1" t="s">
        <v>6482</v>
      </c>
      <c r="B38" s="8">
        <v>45604.0</v>
      </c>
      <c r="C38" s="1" t="s">
        <v>25</v>
      </c>
      <c r="D38" s="12"/>
      <c r="E38" s="10">
        <v>300000.0</v>
      </c>
      <c r="F38" s="1" t="s">
        <v>5968</v>
      </c>
      <c r="G38" s="11">
        <f t="shared" si="1"/>
        <v>6452800</v>
      </c>
      <c r="H38" s="11">
        <f t="shared" si="2"/>
        <v>3287300</v>
      </c>
      <c r="I38" s="11">
        <f t="shared" si="3"/>
        <v>0</v>
      </c>
      <c r="J38" s="11">
        <f t="shared" si="4"/>
        <v>10480266</v>
      </c>
      <c r="K38" s="11">
        <f t="shared" si="5"/>
        <v>3165500</v>
      </c>
      <c r="L38" s="11">
        <f t="shared" si="6"/>
        <v>0</v>
      </c>
      <c r="M38" s="11">
        <f t="shared" si="7"/>
        <v>0</v>
      </c>
      <c r="N38" s="11">
        <f t="shared" si="8"/>
        <v>1055166.667</v>
      </c>
      <c r="O38" s="11">
        <f t="shared" si="9"/>
        <v>1055166.667</v>
      </c>
      <c r="P38" s="11">
        <f t="shared" si="10"/>
        <v>1055166.667</v>
      </c>
      <c r="Q38" s="11">
        <f t="shared" si="11"/>
        <v>500000</v>
      </c>
      <c r="R38" s="11">
        <f t="shared" si="12"/>
        <v>300000</v>
      </c>
    </row>
    <row r="39">
      <c r="A39" s="1" t="s">
        <v>6483</v>
      </c>
      <c r="B39" s="8">
        <v>45604.0</v>
      </c>
      <c r="C39" s="1" t="s">
        <v>25</v>
      </c>
      <c r="D39" s="12"/>
      <c r="E39" s="10">
        <v>220000.0</v>
      </c>
      <c r="F39" s="1" t="s">
        <v>6484</v>
      </c>
      <c r="G39" s="11">
        <f t="shared" si="1"/>
        <v>6452800</v>
      </c>
      <c r="H39" s="11">
        <f t="shared" si="2"/>
        <v>3507300</v>
      </c>
      <c r="I39" s="11">
        <f t="shared" si="3"/>
        <v>0</v>
      </c>
      <c r="J39" s="11">
        <f t="shared" si="4"/>
        <v>10260266</v>
      </c>
      <c r="K39" s="11">
        <f t="shared" si="5"/>
        <v>2945500</v>
      </c>
      <c r="L39" s="11">
        <f t="shared" si="6"/>
        <v>0</v>
      </c>
      <c r="M39" s="11">
        <f t="shared" si="7"/>
        <v>0</v>
      </c>
      <c r="N39" s="11">
        <f t="shared" si="8"/>
        <v>981833.3333</v>
      </c>
      <c r="O39" s="11">
        <f t="shared" si="9"/>
        <v>981833.3333</v>
      </c>
      <c r="P39" s="11">
        <f t="shared" si="10"/>
        <v>981833.3333</v>
      </c>
      <c r="Q39" s="11">
        <f t="shared" si="11"/>
        <v>500000</v>
      </c>
      <c r="R39" s="11">
        <f t="shared" si="12"/>
        <v>300000</v>
      </c>
    </row>
    <row r="40">
      <c r="A40" s="1" t="s">
        <v>6485</v>
      </c>
      <c r="B40" s="8">
        <v>45604.0</v>
      </c>
      <c r="C40" s="1" t="s">
        <v>6</v>
      </c>
      <c r="D40" s="10">
        <v>870000.0</v>
      </c>
      <c r="E40" s="12"/>
      <c r="F40" s="1" t="s">
        <v>6486</v>
      </c>
      <c r="G40" s="11">
        <f t="shared" si="1"/>
        <v>7322800</v>
      </c>
      <c r="H40" s="11">
        <f t="shared" si="2"/>
        <v>3507300</v>
      </c>
      <c r="I40" s="11">
        <f t="shared" si="3"/>
        <v>0</v>
      </c>
      <c r="J40" s="11">
        <f t="shared" si="4"/>
        <v>11130266</v>
      </c>
      <c r="K40" s="11">
        <f t="shared" si="5"/>
        <v>3815500</v>
      </c>
      <c r="L40" s="11">
        <f t="shared" si="6"/>
        <v>0</v>
      </c>
      <c r="M40" s="11">
        <f t="shared" si="7"/>
        <v>0</v>
      </c>
      <c r="N40" s="11">
        <f t="shared" si="8"/>
        <v>1271833.333</v>
      </c>
      <c r="O40" s="11">
        <f t="shared" si="9"/>
        <v>1271833.333</v>
      </c>
      <c r="P40" s="11">
        <f t="shared" si="10"/>
        <v>1271833.333</v>
      </c>
      <c r="Q40" s="11">
        <f t="shared" si="11"/>
        <v>500000</v>
      </c>
      <c r="R40" s="11">
        <f t="shared" si="12"/>
        <v>300000</v>
      </c>
    </row>
    <row r="41">
      <c r="A41" s="1" t="s">
        <v>6487</v>
      </c>
      <c r="B41" s="8">
        <v>45604.0</v>
      </c>
      <c r="C41" s="1" t="s">
        <v>6</v>
      </c>
      <c r="D41" s="10">
        <v>306000.0</v>
      </c>
      <c r="E41" s="12"/>
      <c r="F41" s="1" t="s">
        <v>6488</v>
      </c>
      <c r="G41" s="11">
        <f t="shared" si="1"/>
        <v>7628800</v>
      </c>
      <c r="H41" s="11">
        <f t="shared" si="2"/>
        <v>3507300</v>
      </c>
      <c r="I41" s="11">
        <f t="shared" si="3"/>
        <v>0</v>
      </c>
      <c r="J41" s="11">
        <f t="shared" si="4"/>
        <v>11436266</v>
      </c>
      <c r="K41" s="11">
        <f t="shared" si="5"/>
        <v>4121500</v>
      </c>
      <c r="L41" s="11">
        <f t="shared" si="6"/>
        <v>0</v>
      </c>
      <c r="M41" s="11">
        <f t="shared" si="7"/>
        <v>0</v>
      </c>
      <c r="N41" s="11">
        <f t="shared" si="8"/>
        <v>1373833.333</v>
      </c>
      <c r="O41" s="11">
        <f t="shared" si="9"/>
        <v>1373833.333</v>
      </c>
      <c r="P41" s="11">
        <f t="shared" si="10"/>
        <v>1373833.333</v>
      </c>
      <c r="Q41" s="11">
        <f t="shared" si="11"/>
        <v>500000</v>
      </c>
      <c r="R41" s="11">
        <f t="shared" si="12"/>
        <v>300000</v>
      </c>
    </row>
    <row r="42">
      <c r="A42" s="1" t="s">
        <v>6489</v>
      </c>
      <c r="B42" s="8">
        <v>45605.0</v>
      </c>
      <c r="C42" s="1" t="s">
        <v>25</v>
      </c>
      <c r="D42" s="12"/>
      <c r="E42" s="10">
        <v>294300.0</v>
      </c>
      <c r="F42" s="1" t="s">
        <v>6490</v>
      </c>
      <c r="G42" s="11">
        <f t="shared" si="1"/>
        <v>7628800</v>
      </c>
      <c r="H42" s="11">
        <f t="shared" si="2"/>
        <v>3801600</v>
      </c>
      <c r="I42" s="11">
        <f t="shared" si="3"/>
        <v>0</v>
      </c>
      <c r="J42" s="11">
        <f t="shared" si="4"/>
        <v>11141966</v>
      </c>
      <c r="K42" s="11">
        <f t="shared" si="5"/>
        <v>3827200</v>
      </c>
      <c r="L42" s="11">
        <f t="shared" si="6"/>
        <v>0</v>
      </c>
      <c r="M42" s="11">
        <f t="shared" si="7"/>
        <v>0</v>
      </c>
      <c r="N42" s="11">
        <f t="shared" si="8"/>
        <v>1275733.333</v>
      </c>
      <c r="O42" s="11">
        <f t="shared" si="9"/>
        <v>1275733.333</v>
      </c>
      <c r="P42" s="11">
        <f t="shared" si="10"/>
        <v>1275733.333</v>
      </c>
      <c r="Q42" s="11">
        <f t="shared" si="11"/>
        <v>500000</v>
      </c>
      <c r="R42" s="11">
        <f t="shared" si="12"/>
        <v>300000</v>
      </c>
    </row>
    <row r="43">
      <c r="A43" s="1" t="s">
        <v>6491</v>
      </c>
      <c r="B43" s="8">
        <v>45605.0</v>
      </c>
      <c r="C43" s="1" t="s">
        <v>25</v>
      </c>
      <c r="D43" s="12"/>
      <c r="E43" s="10">
        <v>302700.0</v>
      </c>
      <c r="F43" s="1" t="s">
        <v>313</v>
      </c>
      <c r="G43" s="11">
        <f t="shared" si="1"/>
        <v>7628800</v>
      </c>
      <c r="H43" s="11">
        <f t="shared" si="2"/>
        <v>4104300</v>
      </c>
      <c r="I43" s="11">
        <f t="shared" si="3"/>
        <v>0</v>
      </c>
      <c r="J43" s="11">
        <f t="shared" si="4"/>
        <v>10839266</v>
      </c>
      <c r="K43" s="11">
        <f t="shared" si="5"/>
        <v>3524500</v>
      </c>
      <c r="L43" s="11">
        <f t="shared" si="6"/>
        <v>0</v>
      </c>
      <c r="M43" s="11">
        <f t="shared" si="7"/>
        <v>0</v>
      </c>
      <c r="N43" s="11">
        <f t="shared" si="8"/>
        <v>1174833.333</v>
      </c>
      <c r="O43" s="11">
        <f t="shared" si="9"/>
        <v>1174833.333</v>
      </c>
      <c r="P43" s="11">
        <f t="shared" si="10"/>
        <v>1174833.333</v>
      </c>
      <c r="Q43" s="11">
        <f t="shared" si="11"/>
        <v>500000</v>
      </c>
      <c r="R43" s="11">
        <f t="shared" si="12"/>
        <v>300000</v>
      </c>
    </row>
    <row r="44">
      <c r="A44" s="1" t="s">
        <v>6492</v>
      </c>
      <c r="B44" s="8">
        <v>45605.0</v>
      </c>
      <c r="C44" s="1" t="s">
        <v>25</v>
      </c>
      <c r="D44" s="12"/>
      <c r="E44" s="10">
        <v>25000.0</v>
      </c>
      <c r="F44" s="1" t="s">
        <v>4969</v>
      </c>
      <c r="G44" s="11">
        <f t="shared" si="1"/>
        <v>7628800</v>
      </c>
      <c r="H44" s="11">
        <f t="shared" si="2"/>
        <v>4129300</v>
      </c>
      <c r="I44" s="11">
        <f t="shared" si="3"/>
        <v>0</v>
      </c>
      <c r="J44" s="11">
        <f t="shared" si="4"/>
        <v>10814266</v>
      </c>
      <c r="K44" s="11">
        <f t="shared" si="5"/>
        <v>3499500</v>
      </c>
      <c r="L44" s="11">
        <f t="shared" si="6"/>
        <v>0</v>
      </c>
      <c r="M44" s="11">
        <f t="shared" si="7"/>
        <v>0</v>
      </c>
      <c r="N44" s="11">
        <f t="shared" si="8"/>
        <v>1166500</v>
      </c>
      <c r="O44" s="11">
        <f t="shared" si="9"/>
        <v>1166500</v>
      </c>
      <c r="P44" s="11">
        <f t="shared" si="10"/>
        <v>1166500</v>
      </c>
      <c r="Q44" s="11">
        <f t="shared" si="11"/>
        <v>500000</v>
      </c>
      <c r="R44" s="11">
        <f t="shared" si="12"/>
        <v>300000</v>
      </c>
    </row>
    <row r="45">
      <c r="A45" s="1" t="s">
        <v>6493</v>
      </c>
      <c r="B45" s="8">
        <v>45605.0</v>
      </c>
      <c r="C45" s="1" t="s">
        <v>25</v>
      </c>
      <c r="D45" s="12"/>
      <c r="E45" s="10">
        <v>200000.0</v>
      </c>
      <c r="F45" s="1" t="s">
        <v>53</v>
      </c>
      <c r="G45" s="11">
        <f t="shared" si="1"/>
        <v>7628800</v>
      </c>
      <c r="H45" s="11">
        <f t="shared" si="2"/>
        <v>4329300</v>
      </c>
      <c r="I45" s="11">
        <f t="shared" si="3"/>
        <v>0</v>
      </c>
      <c r="J45" s="11">
        <f t="shared" si="4"/>
        <v>10614266</v>
      </c>
      <c r="K45" s="11">
        <f t="shared" si="5"/>
        <v>3299500</v>
      </c>
      <c r="L45" s="11">
        <f t="shared" si="6"/>
        <v>0</v>
      </c>
      <c r="M45" s="11">
        <f t="shared" si="7"/>
        <v>0</v>
      </c>
      <c r="N45" s="11">
        <f t="shared" si="8"/>
        <v>1099833.333</v>
      </c>
      <c r="O45" s="11">
        <f t="shared" si="9"/>
        <v>1099833.333</v>
      </c>
      <c r="P45" s="11">
        <f t="shared" si="10"/>
        <v>1099833.333</v>
      </c>
      <c r="Q45" s="11">
        <f t="shared" si="11"/>
        <v>700000</v>
      </c>
      <c r="R45" s="11">
        <f t="shared" si="12"/>
        <v>300000</v>
      </c>
    </row>
    <row r="46">
      <c r="A46" s="1" t="s">
        <v>6494</v>
      </c>
      <c r="B46" s="8">
        <v>45605.0</v>
      </c>
      <c r="C46" s="1" t="s">
        <v>25</v>
      </c>
      <c r="D46" s="12"/>
      <c r="E46" s="10">
        <v>170000.0</v>
      </c>
      <c r="F46" s="1" t="s">
        <v>5439</v>
      </c>
      <c r="G46" s="11">
        <f t="shared" si="1"/>
        <v>7628800</v>
      </c>
      <c r="H46" s="11">
        <f t="shared" si="2"/>
        <v>4499300</v>
      </c>
      <c r="I46" s="11">
        <f t="shared" si="3"/>
        <v>0</v>
      </c>
      <c r="J46" s="11">
        <f t="shared" si="4"/>
        <v>10444266</v>
      </c>
      <c r="K46" s="11">
        <f t="shared" si="5"/>
        <v>3129500</v>
      </c>
      <c r="L46" s="11">
        <f t="shared" si="6"/>
        <v>0</v>
      </c>
      <c r="M46" s="11">
        <f t="shared" si="7"/>
        <v>0</v>
      </c>
      <c r="N46" s="11">
        <f t="shared" si="8"/>
        <v>1043166.667</v>
      </c>
      <c r="O46" s="11">
        <f t="shared" si="9"/>
        <v>1043166.667</v>
      </c>
      <c r="P46" s="11">
        <f t="shared" si="10"/>
        <v>1043166.667</v>
      </c>
      <c r="Q46" s="11">
        <f t="shared" si="11"/>
        <v>700000</v>
      </c>
      <c r="R46" s="11">
        <f t="shared" si="12"/>
        <v>300000</v>
      </c>
    </row>
    <row r="47">
      <c r="A47" s="1" t="s">
        <v>6495</v>
      </c>
      <c r="B47" s="8">
        <v>45605.0</v>
      </c>
      <c r="C47" s="1" t="s">
        <v>25</v>
      </c>
      <c r="D47" s="12"/>
      <c r="E47" s="10">
        <v>400000.0</v>
      </c>
      <c r="F47" s="1" t="s">
        <v>5968</v>
      </c>
      <c r="G47" s="11">
        <f t="shared" si="1"/>
        <v>7628800</v>
      </c>
      <c r="H47" s="11">
        <f t="shared" si="2"/>
        <v>4899300</v>
      </c>
      <c r="I47" s="11">
        <f t="shared" si="3"/>
        <v>0</v>
      </c>
      <c r="J47" s="11">
        <f t="shared" si="4"/>
        <v>10044266</v>
      </c>
      <c r="K47" s="11">
        <f t="shared" si="5"/>
        <v>2729500</v>
      </c>
      <c r="L47" s="11">
        <f t="shared" si="6"/>
        <v>0</v>
      </c>
      <c r="M47" s="11">
        <f t="shared" si="7"/>
        <v>0</v>
      </c>
      <c r="N47" s="11">
        <f t="shared" si="8"/>
        <v>909833.3333</v>
      </c>
      <c r="O47" s="11">
        <f t="shared" si="9"/>
        <v>909833.3333</v>
      </c>
      <c r="P47" s="11">
        <f t="shared" si="10"/>
        <v>909833.3333</v>
      </c>
      <c r="Q47" s="11">
        <f t="shared" si="11"/>
        <v>700000</v>
      </c>
      <c r="R47" s="11">
        <f t="shared" si="12"/>
        <v>700000</v>
      </c>
    </row>
    <row r="48">
      <c r="A48" s="1" t="s">
        <v>6496</v>
      </c>
      <c r="B48" s="8">
        <v>45605.0</v>
      </c>
      <c r="C48" s="1" t="s">
        <v>6</v>
      </c>
      <c r="D48" s="10">
        <v>200000.0</v>
      </c>
      <c r="E48" s="12"/>
      <c r="F48" s="1" t="s">
        <v>6497</v>
      </c>
      <c r="G48" s="11">
        <f t="shared" si="1"/>
        <v>7828800</v>
      </c>
      <c r="H48" s="11">
        <f t="shared" si="2"/>
        <v>4899300</v>
      </c>
      <c r="I48" s="11">
        <f t="shared" si="3"/>
        <v>0</v>
      </c>
      <c r="J48" s="11">
        <f t="shared" si="4"/>
        <v>10244266</v>
      </c>
      <c r="K48" s="11">
        <f t="shared" si="5"/>
        <v>2929500</v>
      </c>
      <c r="L48" s="11">
        <f t="shared" si="6"/>
        <v>0</v>
      </c>
      <c r="M48" s="11">
        <f t="shared" si="7"/>
        <v>0</v>
      </c>
      <c r="N48" s="11">
        <f t="shared" si="8"/>
        <v>976500</v>
      </c>
      <c r="O48" s="11">
        <f t="shared" si="9"/>
        <v>976500</v>
      </c>
      <c r="P48" s="11">
        <f t="shared" si="10"/>
        <v>976500</v>
      </c>
      <c r="Q48" s="11">
        <f t="shared" si="11"/>
        <v>700000</v>
      </c>
      <c r="R48" s="11">
        <f t="shared" si="12"/>
        <v>700000</v>
      </c>
    </row>
    <row r="49">
      <c r="A49" s="1" t="s">
        <v>6498</v>
      </c>
      <c r="B49" s="8">
        <v>45605.0</v>
      </c>
      <c r="C49" s="1" t="s">
        <v>6</v>
      </c>
      <c r="D49" s="10">
        <v>275000.0</v>
      </c>
      <c r="E49" s="12"/>
      <c r="F49" s="1" t="s">
        <v>6471</v>
      </c>
      <c r="G49" s="11">
        <f t="shared" si="1"/>
        <v>8103800</v>
      </c>
      <c r="H49" s="11">
        <f t="shared" si="2"/>
        <v>4899300</v>
      </c>
      <c r="I49" s="11">
        <f t="shared" si="3"/>
        <v>0</v>
      </c>
      <c r="J49" s="11">
        <f t="shared" si="4"/>
        <v>10519266</v>
      </c>
      <c r="K49" s="11">
        <f t="shared" si="5"/>
        <v>3204500</v>
      </c>
      <c r="L49" s="11">
        <f t="shared" si="6"/>
        <v>0</v>
      </c>
      <c r="M49" s="11">
        <f t="shared" si="7"/>
        <v>0</v>
      </c>
      <c r="N49" s="11">
        <f t="shared" si="8"/>
        <v>1068166.667</v>
      </c>
      <c r="O49" s="11">
        <f t="shared" si="9"/>
        <v>1068166.667</v>
      </c>
      <c r="P49" s="11">
        <f t="shared" si="10"/>
        <v>1068166.667</v>
      </c>
      <c r="Q49" s="11">
        <f t="shared" si="11"/>
        <v>700000</v>
      </c>
      <c r="R49" s="11">
        <f t="shared" si="12"/>
        <v>700000</v>
      </c>
    </row>
    <row r="50">
      <c r="A50" s="1" t="s">
        <v>6499</v>
      </c>
      <c r="B50" s="8">
        <v>45605.0</v>
      </c>
      <c r="C50" s="1" t="s">
        <v>6</v>
      </c>
      <c r="D50" s="10">
        <v>295000.0</v>
      </c>
      <c r="E50" s="12"/>
      <c r="F50" s="1" t="s">
        <v>6500</v>
      </c>
      <c r="G50" s="11">
        <f t="shared" si="1"/>
        <v>8398800</v>
      </c>
      <c r="H50" s="11">
        <f t="shared" si="2"/>
        <v>4899300</v>
      </c>
      <c r="I50" s="11">
        <f t="shared" si="3"/>
        <v>0</v>
      </c>
      <c r="J50" s="11">
        <f t="shared" si="4"/>
        <v>10814266</v>
      </c>
      <c r="K50" s="11">
        <f t="shared" si="5"/>
        <v>3499500</v>
      </c>
      <c r="L50" s="11">
        <f t="shared" si="6"/>
        <v>0</v>
      </c>
      <c r="M50" s="11">
        <f t="shared" si="7"/>
        <v>0</v>
      </c>
      <c r="N50" s="11">
        <f t="shared" si="8"/>
        <v>1166500</v>
      </c>
      <c r="O50" s="11">
        <f t="shared" si="9"/>
        <v>1166500</v>
      </c>
      <c r="P50" s="11">
        <f t="shared" si="10"/>
        <v>1166500</v>
      </c>
      <c r="Q50" s="11">
        <f t="shared" si="11"/>
        <v>700000</v>
      </c>
      <c r="R50" s="11">
        <f t="shared" si="12"/>
        <v>700000</v>
      </c>
    </row>
    <row r="51">
      <c r="A51" s="1" t="s">
        <v>6501</v>
      </c>
      <c r="B51" s="8">
        <v>45606.0</v>
      </c>
      <c r="C51" s="1" t="s">
        <v>25</v>
      </c>
      <c r="D51" s="12"/>
      <c r="E51" s="10">
        <v>200000.0</v>
      </c>
      <c r="F51" s="1" t="s">
        <v>5968</v>
      </c>
      <c r="G51" s="11">
        <f t="shared" si="1"/>
        <v>8398800</v>
      </c>
      <c r="H51" s="11">
        <f t="shared" si="2"/>
        <v>5099300</v>
      </c>
      <c r="I51" s="11">
        <f t="shared" si="3"/>
        <v>0</v>
      </c>
      <c r="J51" s="11">
        <f t="shared" si="4"/>
        <v>10614266</v>
      </c>
      <c r="K51" s="11">
        <f t="shared" si="5"/>
        <v>3299500</v>
      </c>
      <c r="L51" s="11">
        <f t="shared" si="6"/>
        <v>0</v>
      </c>
      <c r="M51" s="11">
        <f t="shared" si="7"/>
        <v>0</v>
      </c>
      <c r="N51" s="11">
        <f t="shared" si="8"/>
        <v>1099833.333</v>
      </c>
      <c r="O51" s="11">
        <f t="shared" si="9"/>
        <v>1099833.333</v>
      </c>
      <c r="P51" s="11">
        <f t="shared" si="10"/>
        <v>1099833.333</v>
      </c>
      <c r="Q51" s="11">
        <f t="shared" si="11"/>
        <v>700000</v>
      </c>
      <c r="R51" s="11">
        <f t="shared" si="12"/>
        <v>900000</v>
      </c>
    </row>
    <row r="52">
      <c r="A52" s="1" t="s">
        <v>6502</v>
      </c>
      <c r="B52" s="8">
        <v>45607.0</v>
      </c>
      <c r="C52" s="1" t="s">
        <v>25</v>
      </c>
      <c r="D52" s="12"/>
      <c r="E52" s="10">
        <v>350000.0</v>
      </c>
      <c r="F52" s="1" t="s">
        <v>6503</v>
      </c>
      <c r="G52" s="11">
        <f t="shared" si="1"/>
        <v>8398800</v>
      </c>
      <c r="H52" s="11">
        <f t="shared" si="2"/>
        <v>5449300</v>
      </c>
      <c r="I52" s="11">
        <f t="shared" si="3"/>
        <v>0</v>
      </c>
      <c r="J52" s="11">
        <f t="shared" si="4"/>
        <v>10264266</v>
      </c>
      <c r="K52" s="11">
        <f t="shared" si="5"/>
        <v>2949500</v>
      </c>
      <c r="L52" s="11">
        <f t="shared" si="6"/>
        <v>0</v>
      </c>
      <c r="M52" s="11">
        <f t="shared" si="7"/>
        <v>0</v>
      </c>
      <c r="N52" s="11">
        <f t="shared" si="8"/>
        <v>983166.6667</v>
      </c>
      <c r="O52" s="11">
        <f t="shared" si="9"/>
        <v>983166.6667</v>
      </c>
      <c r="P52" s="11">
        <f t="shared" si="10"/>
        <v>983166.6667</v>
      </c>
      <c r="Q52" s="11">
        <f t="shared" si="11"/>
        <v>700000</v>
      </c>
      <c r="R52" s="11">
        <f t="shared" si="12"/>
        <v>900000</v>
      </c>
    </row>
    <row r="53">
      <c r="A53" s="1" t="s">
        <v>6504</v>
      </c>
      <c r="B53" s="8">
        <v>45607.0</v>
      </c>
      <c r="C53" s="1" t="s">
        <v>25</v>
      </c>
      <c r="D53" s="12"/>
      <c r="E53" s="10">
        <v>7000.0</v>
      </c>
      <c r="F53" s="1" t="s">
        <v>1944</v>
      </c>
      <c r="G53" s="11">
        <f t="shared" si="1"/>
        <v>8398800</v>
      </c>
      <c r="H53" s="11">
        <f t="shared" si="2"/>
        <v>5456300</v>
      </c>
      <c r="I53" s="11">
        <f t="shared" si="3"/>
        <v>0</v>
      </c>
      <c r="J53" s="11">
        <f t="shared" si="4"/>
        <v>10257266</v>
      </c>
      <c r="K53" s="11">
        <f t="shared" si="5"/>
        <v>2942500</v>
      </c>
      <c r="L53" s="11">
        <f t="shared" si="6"/>
        <v>0</v>
      </c>
      <c r="M53" s="11">
        <f t="shared" si="7"/>
        <v>0</v>
      </c>
      <c r="N53" s="11">
        <f t="shared" si="8"/>
        <v>980833.3333</v>
      </c>
      <c r="O53" s="11">
        <f t="shared" si="9"/>
        <v>980833.3333</v>
      </c>
      <c r="P53" s="11">
        <f t="shared" si="10"/>
        <v>980833.3333</v>
      </c>
      <c r="Q53" s="11">
        <f t="shared" si="11"/>
        <v>700000</v>
      </c>
      <c r="R53" s="11">
        <f t="shared" si="12"/>
        <v>900000</v>
      </c>
    </row>
    <row r="54">
      <c r="A54" s="1" t="s">
        <v>6505</v>
      </c>
      <c r="B54" s="8">
        <v>45608.0</v>
      </c>
      <c r="C54" s="1" t="s">
        <v>6</v>
      </c>
      <c r="D54" s="10">
        <v>650000.0</v>
      </c>
      <c r="E54" s="12"/>
      <c r="F54" s="1" t="s">
        <v>6506</v>
      </c>
      <c r="G54" s="11">
        <f t="shared" si="1"/>
        <v>9048800</v>
      </c>
      <c r="H54" s="11">
        <f t="shared" si="2"/>
        <v>5456300</v>
      </c>
      <c r="I54" s="11">
        <f t="shared" si="3"/>
        <v>0</v>
      </c>
      <c r="J54" s="11">
        <f t="shared" si="4"/>
        <v>10907266</v>
      </c>
      <c r="K54" s="11">
        <f t="shared" si="5"/>
        <v>3592500</v>
      </c>
      <c r="L54" s="11">
        <f t="shared" si="6"/>
        <v>0</v>
      </c>
      <c r="M54" s="11">
        <f t="shared" si="7"/>
        <v>0</v>
      </c>
      <c r="N54" s="11">
        <f t="shared" si="8"/>
        <v>1197500</v>
      </c>
      <c r="O54" s="11">
        <f t="shared" si="9"/>
        <v>1197500</v>
      </c>
      <c r="P54" s="11">
        <f t="shared" si="10"/>
        <v>1197500</v>
      </c>
      <c r="Q54" s="11">
        <f t="shared" si="11"/>
        <v>700000</v>
      </c>
      <c r="R54" s="11">
        <f t="shared" si="12"/>
        <v>900000</v>
      </c>
    </row>
    <row r="55">
      <c r="A55" s="1" t="s">
        <v>6507</v>
      </c>
      <c r="B55" s="8">
        <v>45608.0</v>
      </c>
      <c r="C55" s="1" t="s">
        <v>25</v>
      </c>
      <c r="D55" s="12"/>
      <c r="E55" s="10">
        <v>415000.0</v>
      </c>
      <c r="F55" s="1" t="s">
        <v>6508</v>
      </c>
      <c r="G55" s="11">
        <f t="shared" si="1"/>
        <v>9048800</v>
      </c>
      <c r="H55" s="11">
        <f t="shared" si="2"/>
        <v>5871300</v>
      </c>
      <c r="I55" s="11">
        <f t="shared" si="3"/>
        <v>0</v>
      </c>
      <c r="J55" s="11">
        <f t="shared" si="4"/>
        <v>10492266</v>
      </c>
      <c r="K55" s="11">
        <f t="shared" si="5"/>
        <v>3177500</v>
      </c>
      <c r="L55" s="11">
        <f t="shared" si="6"/>
        <v>0</v>
      </c>
      <c r="M55" s="11">
        <f t="shared" si="7"/>
        <v>0</v>
      </c>
      <c r="N55" s="11">
        <f t="shared" si="8"/>
        <v>1059166.667</v>
      </c>
      <c r="O55" s="11">
        <f t="shared" si="9"/>
        <v>1059166.667</v>
      </c>
      <c r="P55" s="11">
        <f t="shared" si="10"/>
        <v>1059166.667</v>
      </c>
      <c r="Q55" s="11">
        <f t="shared" si="11"/>
        <v>700000</v>
      </c>
      <c r="R55" s="11">
        <f t="shared" si="12"/>
        <v>900000</v>
      </c>
    </row>
    <row r="56">
      <c r="A56" s="1" t="s">
        <v>6509</v>
      </c>
      <c r="B56" s="8">
        <v>45608.0</v>
      </c>
      <c r="C56" s="1" t="s">
        <v>25</v>
      </c>
      <c r="D56" s="12"/>
      <c r="E56" s="10">
        <v>37000.0</v>
      </c>
      <c r="F56" s="1" t="s">
        <v>6510</v>
      </c>
      <c r="G56" s="11">
        <f t="shared" si="1"/>
        <v>9048800</v>
      </c>
      <c r="H56" s="11">
        <f t="shared" si="2"/>
        <v>5908300</v>
      </c>
      <c r="I56" s="11">
        <f t="shared" si="3"/>
        <v>0</v>
      </c>
      <c r="J56" s="11">
        <f t="shared" si="4"/>
        <v>10455266</v>
      </c>
      <c r="K56" s="11">
        <f t="shared" si="5"/>
        <v>3140500</v>
      </c>
      <c r="L56" s="11">
        <f t="shared" si="6"/>
        <v>0</v>
      </c>
      <c r="M56" s="11">
        <f t="shared" si="7"/>
        <v>0</v>
      </c>
      <c r="N56" s="11">
        <f t="shared" si="8"/>
        <v>1046833.333</v>
      </c>
      <c r="O56" s="11">
        <f t="shared" si="9"/>
        <v>1046833.333</v>
      </c>
      <c r="P56" s="11">
        <f t="shared" si="10"/>
        <v>1046833.333</v>
      </c>
      <c r="Q56" s="11">
        <f t="shared" si="11"/>
        <v>700000</v>
      </c>
      <c r="R56" s="11">
        <f t="shared" si="12"/>
        <v>900000</v>
      </c>
    </row>
    <row r="57">
      <c r="A57" s="1" t="s">
        <v>6511</v>
      </c>
      <c r="B57" s="8">
        <v>45608.0</v>
      </c>
      <c r="C57" s="1" t="s">
        <v>25</v>
      </c>
      <c r="D57" s="12"/>
      <c r="E57" s="10">
        <v>35000.0</v>
      </c>
      <c r="F57" s="1" t="s">
        <v>276</v>
      </c>
      <c r="G57" s="11">
        <f t="shared" si="1"/>
        <v>9048800</v>
      </c>
      <c r="H57" s="11">
        <f t="shared" si="2"/>
        <v>5943300</v>
      </c>
      <c r="I57" s="11">
        <f t="shared" si="3"/>
        <v>0</v>
      </c>
      <c r="J57" s="11">
        <f t="shared" si="4"/>
        <v>10420266</v>
      </c>
      <c r="K57" s="11">
        <f t="shared" si="5"/>
        <v>3105500</v>
      </c>
      <c r="L57" s="11">
        <f t="shared" si="6"/>
        <v>0</v>
      </c>
      <c r="M57" s="11">
        <f t="shared" si="7"/>
        <v>0</v>
      </c>
      <c r="N57" s="11">
        <f t="shared" si="8"/>
        <v>1035166.667</v>
      </c>
      <c r="O57" s="11">
        <f t="shared" si="9"/>
        <v>1035166.667</v>
      </c>
      <c r="P57" s="11">
        <f t="shared" si="10"/>
        <v>1035166.667</v>
      </c>
      <c r="Q57" s="11">
        <f t="shared" si="11"/>
        <v>700000</v>
      </c>
      <c r="R57" s="11">
        <f t="shared" si="12"/>
        <v>900000</v>
      </c>
    </row>
    <row r="58">
      <c r="A58" s="1" t="s">
        <v>6512</v>
      </c>
      <c r="B58" s="8">
        <v>45608.0</v>
      </c>
      <c r="C58" s="1" t="s">
        <v>25</v>
      </c>
      <c r="D58" s="12"/>
      <c r="E58" s="10">
        <v>205000.0</v>
      </c>
      <c r="F58" s="1" t="s">
        <v>53</v>
      </c>
      <c r="G58" s="11">
        <f t="shared" si="1"/>
        <v>9048800</v>
      </c>
      <c r="H58" s="11">
        <f t="shared" si="2"/>
        <v>6148300</v>
      </c>
      <c r="I58" s="11">
        <f t="shared" si="3"/>
        <v>0</v>
      </c>
      <c r="J58" s="11">
        <f t="shared" si="4"/>
        <v>10215266</v>
      </c>
      <c r="K58" s="11">
        <f t="shared" si="5"/>
        <v>2900500</v>
      </c>
      <c r="L58" s="11">
        <f t="shared" si="6"/>
        <v>0</v>
      </c>
      <c r="M58" s="11">
        <f t="shared" si="7"/>
        <v>0</v>
      </c>
      <c r="N58" s="11">
        <f t="shared" si="8"/>
        <v>966833.3333</v>
      </c>
      <c r="O58" s="11">
        <f t="shared" si="9"/>
        <v>966833.3333</v>
      </c>
      <c r="P58" s="11">
        <f t="shared" si="10"/>
        <v>966833.3333</v>
      </c>
      <c r="Q58" s="11">
        <f t="shared" si="11"/>
        <v>905000</v>
      </c>
      <c r="R58" s="11">
        <f t="shared" si="12"/>
        <v>900000</v>
      </c>
    </row>
    <row r="59">
      <c r="A59" s="1" t="s">
        <v>6513</v>
      </c>
      <c r="B59" s="8">
        <v>45608.0</v>
      </c>
      <c r="C59" s="1" t="s">
        <v>25</v>
      </c>
      <c r="D59" s="12"/>
      <c r="E59" s="10">
        <v>300000.0</v>
      </c>
      <c r="F59" s="1" t="s">
        <v>5968</v>
      </c>
      <c r="G59" s="11">
        <f t="shared" si="1"/>
        <v>9048800</v>
      </c>
      <c r="H59" s="11">
        <f t="shared" si="2"/>
        <v>6448300</v>
      </c>
      <c r="I59" s="11">
        <f t="shared" si="3"/>
        <v>0</v>
      </c>
      <c r="J59" s="11">
        <f t="shared" si="4"/>
        <v>9915266</v>
      </c>
      <c r="K59" s="11">
        <f t="shared" si="5"/>
        <v>2600500</v>
      </c>
      <c r="L59" s="11">
        <f t="shared" si="6"/>
        <v>0</v>
      </c>
      <c r="M59" s="11">
        <f t="shared" si="7"/>
        <v>0</v>
      </c>
      <c r="N59" s="11">
        <f t="shared" si="8"/>
        <v>866833.3333</v>
      </c>
      <c r="O59" s="11">
        <f t="shared" si="9"/>
        <v>866833.3333</v>
      </c>
      <c r="P59" s="11">
        <f t="shared" si="10"/>
        <v>866833.3333</v>
      </c>
      <c r="Q59" s="11">
        <f t="shared" si="11"/>
        <v>905000</v>
      </c>
      <c r="R59" s="11">
        <f t="shared" si="12"/>
        <v>1200000</v>
      </c>
    </row>
    <row r="60">
      <c r="A60" s="1" t="s">
        <v>6514</v>
      </c>
      <c r="B60" s="8">
        <v>45608.0</v>
      </c>
      <c r="C60" s="1" t="s">
        <v>6</v>
      </c>
      <c r="D60" s="10">
        <v>550000.0</v>
      </c>
      <c r="E60" s="12"/>
      <c r="F60" s="1" t="s">
        <v>6515</v>
      </c>
      <c r="G60" s="11">
        <f t="shared" si="1"/>
        <v>9598800</v>
      </c>
      <c r="H60" s="11">
        <f t="shared" si="2"/>
        <v>6448300</v>
      </c>
      <c r="I60" s="11">
        <f t="shared" si="3"/>
        <v>0</v>
      </c>
      <c r="J60" s="11">
        <f t="shared" si="4"/>
        <v>10465266</v>
      </c>
      <c r="K60" s="11">
        <f t="shared" si="5"/>
        <v>3150500</v>
      </c>
      <c r="L60" s="11">
        <f t="shared" si="6"/>
        <v>0</v>
      </c>
      <c r="M60" s="11">
        <f t="shared" si="7"/>
        <v>0</v>
      </c>
      <c r="N60" s="11">
        <f t="shared" si="8"/>
        <v>1050166.667</v>
      </c>
      <c r="O60" s="11">
        <f t="shared" si="9"/>
        <v>1050166.667</v>
      </c>
      <c r="P60" s="11">
        <f t="shared" si="10"/>
        <v>1050166.667</v>
      </c>
      <c r="Q60" s="11">
        <f t="shared" si="11"/>
        <v>905000</v>
      </c>
      <c r="R60" s="11">
        <f t="shared" si="12"/>
        <v>1200000</v>
      </c>
    </row>
    <row r="61">
      <c r="A61" s="1" t="s">
        <v>6516</v>
      </c>
      <c r="B61" s="8">
        <v>45608.0</v>
      </c>
      <c r="C61" s="1" t="s">
        <v>25</v>
      </c>
      <c r="D61" s="12"/>
      <c r="E61" s="10">
        <v>50000.0</v>
      </c>
      <c r="F61" s="1" t="s">
        <v>5439</v>
      </c>
      <c r="G61" s="11">
        <f t="shared" si="1"/>
        <v>9598800</v>
      </c>
      <c r="H61" s="11">
        <f t="shared" si="2"/>
        <v>6498300</v>
      </c>
      <c r="I61" s="11">
        <f t="shared" si="3"/>
        <v>0</v>
      </c>
      <c r="J61" s="11">
        <f t="shared" si="4"/>
        <v>10415266</v>
      </c>
      <c r="K61" s="11">
        <f t="shared" si="5"/>
        <v>3100500</v>
      </c>
      <c r="L61" s="11">
        <f t="shared" si="6"/>
        <v>0</v>
      </c>
      <c r="M61" s="11">
        <f t="shared" si="7"/>
        <v>0</v>
      </c>
      <c r="N61" s="11">
        <f t="shared" si="8"/>
        <v>1033500</v>
      </c>
      <c r="O61" s="11">
        <f t="shared" si="9"/>
        <v>1033500</v>
      </c>
      <c r="P61" s="11">
        <f t="shared" si="10"/>
        <v>1033500</v>
      </c>
      <c r="Q61" s="11">
        <f t="shared" si="11"/>
        <v>905000</v>
      </c>
      <c r="R61" s="11">
        <f t="shared" si="12"/>
        <v>1200000</v>
      </c>
    </row>
    <row r="62">
      <c r="A62" s="1" t="s">
        <v>6517</v>
      </c>
      <c r="B62" s="8">
        <v>45608.0</v>
      </c>
      <c r="C62" s="1" t="s">
        <v>6</v>
      </c>
      <c r="D62" s="10">
        <v>300000.0</v>
      </c>
      <c r="E62" s="12"/>
      <c r="F62" s="1" t="s">
        <v>6231</v>
      </c>
      <c r="G62" s="11">
        <f t="shared" si="1"/>
        <v>9898800</v>
      </c>
      <c r="H62" s="11">
        <f t="shared" si="2"/>
        <v>6498300</v>
      </c>
      <c r="I62" s="11">
        <f t="shared" si="3"/>
        <v>0</v>
      </c>
      <c r="J62" s="11">
        <f t="shared" si="4"/>
        <v>10715266</v>
      </c>
      <c r="K62" s="11">
        <f t="shared" si="5"/>
        <v>3400500</v>
      </c>
      <c r="L62" s="11">
        <f t="shared" si="6"/>
        <v>0</v>
      </c>
      <c r="M62" s="11">
        <f t="shared" si="7"/>
        <v>0</v>
      </c>
      <c r="N62" s="11">
        <f t="shared" si="8"/>
        <v>1133500</v>
      </c>
      <c r="O62" s="11">
        <f t="shared" si="9"/>
        <v>1133500</v>
      </c>
      <c r="P62" s="11">
        <f t="shared" si="10"/>
        <v>1133500</v>
      </c>
      <c r="Q62" s="11">
        <f t="shared" si="11"/>
        <v>905000</v>
      </c>
      <c r="R62" s="11">
        <f t="shared" si="12"/>
        <v>1200000</v>
      </c>
    </row>
    <row r="63">
      <c r="A63" s="1" t="s">
        <v>6518</v>
      </c>
      <c r="B63" s="8">
        <v>45608.0</v>
      </c>
      <c r="C63" s="1" t="s">
        <v>6</v>
      </c>
      <c r="D63" s="10">
        <v>50000.0</v>
      </c>
      <c r="E63" s="12"/>
      <c r="F63" s="1" t="s">
        <v>6500</v>
      </c>
      <c r="G63" s="11">
        <f t="shared" si="1"/>
        <v>9948800</v>
      </c>
      <c r="H63" s="11">
        <f t="shared" si="2"/>
        <v>6498300</v>
      </c>
      <c r="I63" s="11">
        <f t="shared" si="3"/>
        <v>0</v>
      </c>
      <c r="J63" s="11">
        <f t="shared" si="4"/>
        <v>10765266</v>
      </c>
      <c r="K63" s="11">
        <f t="shared" si="5"/>
        <v>3450500</v>
      </c>
      <c r="L63" s="11">
        <f t="shared" si="6"/>
        <v>0</v>
      </c>
      <c r="M63" s="11">
        <f t="shared" si="7"/>
        <v>0</v>
      </c>
      <c r="N63" s="11">
        <f t="shared" si="8"/>
        <v>1150166.667</v>
      </c>
      <c r="O63" s="11">
        <f t="shared" si="9"/>
        <v>1150166.667</v>
      </c>
      <c r="P63" s="11">
        <f t="shared" si="10"/>
        <v>1150166.667</v>
      </c>
      <c r="Q63" s="11">
        <f t="shared" si="11"/>
        <v>905000</v>
      </c>
      <c r="R63" s="11">
        <f t="shared" si="12"/>
        <v>1200000</v>
      </c>
    </row>
    <row r="64">
      <c r="A64" s="1" t="s">
        <v>6519</v>
      </c>
      <c r="B64" s="8">
        <v>45608.0</v>
      </c>
      <c r="C64" s="1" t="s">
        <v>25</v>
      </c>
      <c r="D64" s="12"/>
      <c r="E64" s="10">
        <v>35000.0</v>
      </c>
      <c r="F64" s="1" t="s">
        <v>6520</v>
      </c>
      <c r="G64" s="11">
        <f t="shared" si="1"/>
        <v>9948800</v>
      </c>
      <c r="H64" s="11">
        <f t="shared" si="2"/>
        <v>6533300</v>
      </c>
      <c r="I64" s="11">
        <f t="shared" si="3"/>
        <v>0</v>
      </c>
      <c r="J64" s="11">
        <f t="shared" si="4"/>
        <v>10730266</v>
      </c>
      <c r="K64" s="11">
        <f t="shared" si="5"/>
        <v>3415500</v>
      </c>
      <c r="L64" s="11">
        <f t="shared" si="6"/>
        <v>0</v>
      </c>
      <c r="M64" s="11">
        <f t="shared" si="7"/>
        <v>0</v>
      </c>
      <c r="N64" s="11">
        <f t="shared" si="8"/>
        <v>1138500</v>
      </c>
      <c r="O64" s="11">
        <f t="shared" si="9"/>
        <v>1138500</v>
      </c>
      <c r="P64" s="11">
        <f t="shared" si="10"/>
        <v>1138500</v>
      </c>
      <c r="Q64" s="11">
        <f t="shared" si="11"/>
        <v>905000</v>
      </c>
      <c r="R64" s="11">
        <f t="shared" si="12"/>
        <v>1200000</v>
      </c>
    </row>
    <row r="65">
      <c r="A65" s="1" t="s">
        <v>6521</v>
      </c>
      <c r="B65" s="8">
        <v>45608.0</v>
      </c>
      <c r="C65" s="1" t="s">
        <v>25</v>
      </c>
      <c r="D65" s="12"/>
      <c r="E65" s="10">
        <v>7000.0</v>
      </c>
      <c r="F65" s="1" t="s">
        <v>5362</v>
      </c>
      <c r="G65" s="11">
        <f t="shared" si="1"/>
        <v>9948800</v>
      </c>
      <c r="H65" s="11">
        <f t="shared" si="2"/>
        <v>6540300</v>
      </c>
      <c r="I65" s="11">
        <f t="shared" si="3"/>
        <v>0</v>
      </c>
      <c r="J65" s="11">
        <f t="shared" si="4"/>
        <v>10723266</v>
      </c>
      <c r="K65" s="11">
        <f t="shared" si="5"/>
        <v>3408500</v>
      </c>
      <c r="L65" s="11">
        <f t="shared" si="6"/>
        <v>0</v>
      </c>
      <c r="M65" s="11">
        <f t="shared" si="7"/>
        <v>0</v>
      </c>
      <c r="N65" s="11">
        <f t="shared" si="8"/>
        <v>1136166.667</v>
      </c>
      <c r="O65" s="11">
        <f t="shared" si="9"/>
        <v>1136166.667</v>
      </c>
      <c r="P65" s="11">
        <f t="shared" si="10"/>
        <v>1136166.667</v>
      </c>
      <c r="Q65" s="11">
        <f t="shared" si="11"/>
        <v>905000</v>
      </c>
      <c r="R65" s="11">
        <f t="shared" si="12"/>
        <v>1200000</v>
      </c>
    </row>
    <row r="66">
      <c r="A66" s="1" t="s">
        <v>6522</v>
      </c>
      <c r="B66" s="8">
        <v>45609.0</v>
      </c>
      <c r="C66" s="1" t="s">
        <v>25</v>
      </c>
      <c r="D66" s="12"/>
      <c r="E66" s="10">
        <v>600000.0</v>
      </c>
      <c r="F66" s="1" t="s">
        <v>6523</v>
      </c>
      <c r="G66" s="11">
        <f t="shared" si="1"/>
        <v>9948800</v>
      </c>
      <c r="H66" s="11">
        <f t="shared" si="2"/>
        <v>7140300</v>
      </c>
      <c r="I66" s="11">
        <f t="shared" si="3"/>
        <v>0</v>
      </c>
      <c r="J66" s="11">
        <f t="shared" si="4"/>
        <v>10123266</v>
      </c>
      <c r="K66" s="11">
        <f t="shared" si="5"/>
        <v>2808500</v>
      </c>
      <c r="L66" s="11">
        <f t="shared" si="6"/>
        <v>0</v>
      </c>
      <c r="M66" s="11">
        <f t="shared" si="7"/>
        <v>0</v>
      </c>
      <c r="N66" s="11">
        <f t="shared" si="8"/>
        <v>936166.6667</v>
      </c>
      <c r="O66" s="11">
        <f t="shared" si="9"/>
        <v>936166.6667</v>
      </c>
      <c r="P66" s="11">
        <f t="shared" si="10"/>
        <v>936166.6667</v>
      </c>
      <c r="Q66" s="11">
        <f t="shared" si="11"/>
        <v>905000</v>
      </c>
      <c r="R66" s="11">
        <f t="shared" si="12"/>
        <v>1200000</v>
      </c>
    </row>
    <row r="67">
      <c r="A67" s="1" t="s">
        <v>6524</v>
      </c>
      <c r="B67" s="8">
        <v>45609.0</v>
      </c>
      <c r="C67" s="1" t="s">
        <v>25</v>
      </c>
      <c r="D67" s="12"/>
      <c r="E67" s="10">
        <v>70000.0</v>
      </c>
      <c r="F67" s="1" t="s">
        <v>5439</v>
      </c>
      <c r="G67" s="11">
        <f t="shared" si="1"/>
        <v>9948800</v>
      </c>
      <c r="H67" s="11">
        <f t="shared" si="2"/>
        <v>7210300</v>
      </c>
      <c r="I67" s="11">
        <f t="shared" si="3"/>
        <v>0</v>
      </c>
      <c r="J67" s="11">
        <f t="shared" si="4"/>
        <v>10053266</v>
      </c>
      <c r="K67" s="11">
        <f t="shared" si="5"/>
        <v>2738500</v>
      </c>
      <c r="L67" s="11">
        <f t="shared" si="6"/>
        <v>0</v>
      </c>
      <c r="M67" s="11">
        <f t="shared" si="7"/>
        <v>0</v>
      </c>
      <c r="N67" s="11">
        <f t="shared" si="8"/>
        <v>912833.3333</v>
      </c>
      <c r="O67" s="11">
        <f t="shared" si="9"/>
        <v>912833.3333</v>
      </c>
      <c r="P67" s="11">
        <f t="shared" si="10"/>
        <v>912833.3333</v>
      </c>
      <c r="Q67" s="11">
        <f t="shared" si="11"/>
        <v>905000</v>
      </c>
      <c r="R67" s="11">
        <f t="shared" si="12"/>
        <v>1200000</v>
      </c>
    </row>
    <row r="68">
      <c r="A68" s="1" t="s">
        <v>6525</v>
      </c>
      <c r="B68" s="8">
        <v>45609.0</v>
      </c>
      <c r="C68" s="1" t="s">
        <v>6</v>
      </c>
      <c r="D68" s="10">
        <v>100000.0</v>
      </c>
      <c r="E68" s="12"/>
      <c r="F68" s="1" t="s">
        <v>6526</v>
      </c>
      <c r="G68" s="11">
        <f t="shared" si="1"/>
        <v>10048800</v>
      </c>
      <c r="H68" s="11">
        <f t="shared" si="2"/>
        <v>7210300</v>
      </c>
      <c r="I68" s="11">
        <f t="shared" si="3"/>
        <v>0</v>
      </c>
      <c r="J68" s="11">
        <f t="shared" si="4"/>
        <v>10153266</v>
      </c>
      <c r="K68" s="11">
        <f t="shared" si="5"/>
        <v>2838500</v>
      </c>
      <c r="L68" s="11">
        <f t="shared" si="6"/>
        <v>0</v>
      </c>
      <c r="M68" s="11">
        <f t="shared" si="7"/>
        <v>0</v>
      </c>
      <c r="N68" s="11">
        <f t="shared" si="8"/>
        <v>946166.6667</v>
      </c>
      <c r="O68" s="11">
        <f t="shared" si="9"/>
        <v>946166.6667</v>
      </c>
      <c r="P68" s="11">
        <f t="shared" si="10"/>
        <v>946166.6667</v>
      </c>
      <c r="Q68" s="11">
        <f t="shared" si="11"/>
        <v>905000</v>
      </c>
      <c r="R68" s="11">
        <f t="shared" si="12"/>
        <v>1200000</v>
      </c>
    </row>
    <row r="69">
      <c r="A69" s="1" t="s">
        <v>6527</v>
      </c>
      <c r="B69" s="8">
        <v>45609.0</v>
      </c>
      <c r="C69" s="1" t="s">
        <v>6</v>
      </c>
      <c r="D69" s="10">
        <v>93000.0</v>
      </c>
      <c r="E69" s="12"/>
      <c r="F69" s="1" t="s">
        <v>5382</v>
      </c>
      <c r="G69" s="11">
        <f t="shared" si="1"/>
        <v>10141800</v>
      </c>
      <c r="H69" s="11">
        <f t="shared" si="2"/>
        <v>7210300</v>
      </c>
      <c r="I69" s="11">
        <f t="shared" si="3"/>
        <v>0</v>
      </c>
      <c r="J69" s="11">
        <f t="shared" si="4"/>
        <v>10246266</v>
      </c>
      <c r="K69" s="11">
        <f t="shared" si="5"/>
        <v>2931500</v>
      </c>
      <c r="L69" s="11">
        <f t="shared" si="6"/>
        <v>0</v>
      </c>
      <c r="M69" s="11">
        <f t="shared" si="7"/>
        <v>0</v>
      </c>
      <c r="N69" s="11">
        <f t="shared" si="8"/>
        <v>977166.6667</v>
      </c>
      <c r="O69" s="11">
        <f t="shared" si="9"/>
        <v>977166.6667</v>
      </c>
      <c r="P69" s="11">
        <f t="shared" si="10"/>
        <v>977166.6667</v>
      </c>
      <c r="Q69" s="11">
        <f t="shared" si="11"/>
        <v>905000</v>
      </c>
      <c r="R69" s="11">
        <f t="shared" si="12"/>
        <v>1200000</v>
      </c>
    </row>
    <row r="70">
      <c r="A70" s="1" t="s">
        <v>6528</v>
      </c>
      <c r="B70" s="8">
        <v>45609.0</v>
      </c>
      <c r="C70" s="1" t="s">
        <v>6</v>
      </c>
      <c r="D70" s="10">
        <v>900000.0</v>
      </c>
      <c r="E70" s="12"/>
      <c r="F70" s="1" t="s">
        <v>6529</v>
      </c>
      <c r="G70" s="11">
        <f t="shared" si="1"/>
        <v>11041800</v>
      </c>
      <c r="H70" s="11">
        <f t="shared" si="2"/>
        <v>7210300</v>
      </c>
      <c r="I70" s="11">
        <f t="shared" si="3"/>
        <v>0</v>
      </c>
      <c r="J70" s="11">
        <f t="shared" si="4"/>
        <v>11146266</v>
      </c>
      <c r="K70" s="11">
        <f t="shared" si="5"/>
        <v>3831500</v>
      </c>
      <c r="L70" s="11">
        <f t="shared" si="6"/>
        <v>0</v>
      </c>
      <c r="M70" s="11">
        <f t="shared" si="7"/>
        <v>0</v>
      </c>
      <c r="N70" s="11">
        <f t="shared" si="8"/>
        <v>1277166.667</v>
      </c>
      <c r="O70" s="11">
        <f t="shared" si="9"/>
        <v>1277166.667</v>
      </c>
      <c r="P70" s="11">
        <f t="shared" si="10"/>
        <v>1277166.667</v>
      </c>
      <c r="Q70" s="11">
        <f t="shared" si="11"/>
        <v>905000</v>
      </c>
      <c r="R70" s="11">
        <f t="shared" si="12"/>
        <v>1200000</v>
      </c>
    </row>
    <row r="71">
      <c r="A71" s="1" t="s">
        <v>6530</v>
      </c>
      <c r="B71" s="8">
        <v>45609.0</v>
      </c>
      <c r="C71" s="1" t="s">
        <v>25</v>
      </c>
      <c r="D71" s="12"/>
      <c r="E71" s="10">
        <v>40000.0</v>
      </c>
      <c r="F71" s="1" t="s">
        <v>5554</v>
      </c>
      <c r="G71" s="11">
        <f t="shared" si="1"/>
        <v>11041800</v>
      </c>
      <c r="H71" s="11">
        <f t="shared" si="2"/>
        <v>7250300</v>
      </c>
      <c r="I71" s="11">
        <f t="shared" si="3"/>
        <v>0</v>
      </c>
      <c r="J71" s="11">
        <f t="shared" si="4"/>
        <v>11106266</v>
      </c>
      <c r="K71" s="11">
        <f t="shared" si="5"/>
        <v>3791500</v>
      </c>
      <c r="L71" s="11">
        <f t="shared" si="6"/>
        <v>0</v>
      </c>
      <c r="M71" s="11">
        <f t="shared" si="7"/>
        <v>0</v>
      </c>
      <c r="N71" s="11">
        <f t="shared" si="8"/>
        <v>1263833.333</v>
      </c>
      <c r="O71" s="11">
        <f t="shared" si="9"/>
        <v>1263833.333</v>
      </c>
      <c r="P71" s="11">
        <f t="shared" si="10"/>
        <v>1263833.333</v>
      </c>
      <c r="Q71" s="11">
        <f t="shared" si="11"/>
        <v>905000</v>
      </c>
      <c r="R71" s="11">
        <f t="shared" si="12"/>
        <v>1200000</v>
      </c>
    </row>
    <row r="72">
      <c r="A72" s="1" t="s">
        <v>6531</v>
      </c>
      <c r="B72" s="8">
        <v>45610.0</v>
      </c>
      <c r="C72" s="1" t="s">
        <v>25</v>
      </c>
      <c r="D72" s="12"/>
      <c r="E72" s="10">
        <v>60000.0</v>
      </c>
      <c r="F72" s="1" t="s">
        <v>6532</v>
      </c>
      <c r="G72" s="11">
        <f t="shared" si="1"/>
        <v>11041800</v>
      </c>
      <c r="H72" s="11">
        <f t="shared" si="2"/>
        <v>7310300</v>
      </c>
      <c r="I72" s="11">
        <f t="shared" si="3"/>
        <v>0</v>
      </c>
      <c r="J72" s="11">
        <f t="shared" si="4"/>
        <v>11046266</v>
      </c>
      <c r="K72" s="11">
        <f t="shared" si="5"/>
        <v>3731500</v>
      </c>
      <c r="L72" s="11">
        <f t="shared" si="6"/>
        <v>0</v>
      </c>
      <c r="M72" s="11">
        <f t="shared" si="7"/>
        <v>0</v>
      </c>
      <c r="N72" s="11">
        <f t="shared" si="8"/>
        <v>1243833.333</v>
      </c>
      <c r="O72" s="11">
        <f t="shared" si="9"/>
        <v>1243833.333</v>
      </c>
      <c r="P72" s="11">
        <f t="shared" si="10"/>
        <v>1243833.333</v>
      </c>
      <c r="Q72" s="11">
        <f t="shared" si="11"/>
        <v>905000</v>
      </c>
      <c r="R72" s="11">
        <f t="shared" si="12"/>
        <v>1200000</v>
      </c>
    </row>
    <row r="73">
      <c r="A73" s="1" t="s">
        <v>6533</v>
      </c>
      <c r="B73" s="8">
        <v>45610.0</v>
      </c>
      <c r="C73" s="1" t="s">
        <v>25</v>
      </c>
      <c r="D73" s="12"/>
      <c r="E73" s="10">
        <v>32500.0</v>
      </c>
      <c r="F73" s="1" t="s">
        <v>6534</v>
      </c>
      <c r="G73" s="11">
        <f t="shared" si="1"/>
        <v>11041800</v>
      </c>
      <c r="H73" s="11">
        <f t="shared" si="2"/>
        <v>7342800</v>
      </c>
      <c r="I73" s="11">
        <f t="shared" si="3"/>
        <v>0</v>
      </c>
      <c r="J73" s="11">
        <f t="shared" si="4"/>
        <v>11013766</v>
      </c>
      <c r="K73" s="11">
        <f t="shared" si="5"/>
        <v>3699000</v>
      </c>
      <c r="L73" s="11">
        <f t="shared" si="6"/>
        <v>0</v>
      </c>
      <c r="M73" s="11">
        <f t="shared" si="7"/>
        <v>0</v>
      </c>
      <c r="N73" s="11">
        <f t="shared" si="8"/>
        <v>1233000</v>
      </c>
      <c r="O73" s="11">
        <f t="shared" si="9"/>
        <v>1233000</v>
      </c>
      <c r="P73" s="11">
        <f t="shared" si="10"/>
        <v>1233000</v>
      </c>
      <c r="Q73" s="11">
        <f t="shared" si="11"/>
        <v>905000</v>
      </c>
      <c r="R73" s="11">
        <f t="shared" si="12"/>
        <v>1200000</v>
      </c>
    </row>
    <row r="74">
      <c r="A74" s="1" t="s">
        <v>6535</v>
      </c>
      <c r="B74" s="8">
        <v>45610.0</v>
      </c>
      <c r="C74" s="1" t="s">
        <v>25</v>
      </c>
      <c r="D74" s="12"/>
      <c r="E74" s="10">
        <v>125000.0</v>
      </c>
      <c r="F74" s="1" t="s">
        <v>53</v>
      </c>
      <c r="G74" s="11">
        <f t="shared" si="1"/>
        <v>11041800</v>
      </c>
      <c r="H74" s="11">
        <f t="shared" si="2"/>
        <v>7467800</v>
      </c>
      <c r="I74" s="11">
        <f t="shared" si="3"/>
        <v>0</v>
      </c>
      <c r="J74" s="11">
        <f t="shared" si="4"/>
        <v>10888766</v>
      </c>
      <c r="K74" s="11">
        <f t="shared" si="5"/>
        <v>3574000</v>
      </c>
      <c r="L74" s="11">
        <f t="shared" si="6"/>
        <v>0</v>
      </c>
      <c r="M74" s="11">
        <f t="shared" si="7"/>
        <v>0</v>
      </c>
      <c r="N74" s="11">
        <f t="shared" si="8"/>
        <v>1191333.333</v>
      </c>
      <c r="O74" s="11">
        <f t="shared" si="9"/>
        <v>1191333.333</v>
      </c>
      <c r="P74" s="11">
        <f t="shared" si="10"/>
        <v>1191333.333</v>
      </c>
      <c r="Q74" s="11">
        <f t="shared" si="11"/>
        <v>1030000</v>
      </c>
      <c r="R74" s="11">
        <f t="shared" si="12"/>
        <v>1200000</v>
      </c>
    </row>
    <row r="75">
      <c r="A75" s="14" t="s">
        <v>6536</v>
      </c>
      <c r="B75" s="8">
        <v>45610.0</v>
      </c>
      <c r="C75" s="1" t="s">
        <v>5973</v>
      </c>
      <c r="D75" s="12"/>
      <c r="E75" s="10">
        <v>100000.0</v>
      </c>
      <c r="F75" s="1" t="s">
        <v>5329</v>
      </c>
      <c r="G75" s="11">
        <f t="shared" si="1"/>
        <v>11041800</v>
      </c>
      <c r="H75" s="11">
        <f t="shared" si="2"/>
        <v>7467800</v>
      </c>
      <c r="I75" s="11">
        <f t="shared" si="3"/>
        <v>0</v>
      </c>
      <c r="J75" s="11">
        <f t="shared" si="4"/>
        <v>10788766</v>
      </c>
      <c r="K75" s="11">
        <f t="shared" si="5"/>
        <v>3574000</v>
      </c>
      <c r="L75" s="11">
        <f t="shared" si="6"/>
        <v>100000</v>
      </c>
      <c r="M75" s="11">
        <f t="shared" si="7"/>
        <v>0</v>
      </c>
      <c r="N75" s="11">
        <f t="shared" si="8"/>
        <v>1091333.333</v>
      </c>
      <c r="O75" s="11">
        <f t="shared" si="9"/>
        <v>1191333.333</v>
      </c>
      <c r="P75" s="11">
        <f t="shared" si="10"/>
        <v>1191333.333</v>
      </c>
      <c r="Q75" s="11">
        <f t="shared" si="11"/>
        <v>1030000</v>
      </c>
      <c r="R75" s="11">
        <f t="shared" si="12"/>
        <v>1200000</v>
      </c>
    </row>
    <row r="76">
      <c r="A76" s="1" t="s">
        <v>6537</v>
      </c>
      <c r="B76" s="8">
        <v>45610.0</v>
      </c>
      <c r="C76" s="1" t="s">
        <v>25</v>
      </c>
      <c r="D76" s="12"/>
      <c r="E76" s="10">
        <v>44500.0</v>
      </c>
      <c r="F76" s="1" t="s">
        <v>5979</v>
      </c>
      <c r="G76" s="11">
        <f t="shared" si="1"/>
        <v>11041800</v>
      </c>
      <c r="H76" s="11">
        <f t="shared" si="2"/>
        <v>7512300</v>
      </c>
      <c r="I76" s="11">
        <f t="shared" si="3"/>
        <v>0</v>
      </c>
      <c r="J76" s="11">
        <f t="shared" si="4"/>
        <v>10744266</v>
      </c>
      <c r="K76" s="11">
        <f t="shared" si="5"/>
        <v>3529500</v>
      </c>
      <c r="L76" s="11">
        <f t="shared" si="6"/>
        <v>100000</v>
      </c>
      <c r="M76" s="11">
        <f t="shared" si="7"/>
        <v>0</v>
      </c>
      <c r="N76" s="11">
        <f t="shared" si="8"/>
        <v>1076500</v>
      </c>
      <c r="O76" s="11">
        <f t="shared" si="9"/>
        <v>1176500</v>
      </c>
      <c r="P76" s="11">
        <f t="shared" si="10"/>
        <v>1176500</v>
      </c>
      <c r="Q76" s="11">
        <f t="shared" si="11"/>
        <v>1030000</v>
      </c>
      <c r="R76" s="11">
        <f t="shared" si="12"/>
        <v>1200000</v>
      </c>
    </row>
    <row r="77">
      <c r="A77" s="1" t="s">
        <v>6538</v>
      </c>
      <c r="B77" s="8">
        <v>45610.0</v>
      </c>
      <c r="C77" s="1" t="s">
        <v>25</v>
      </c>
      <c r="D77" s="12"/>
      <c r="E77" s="10">
        <v>24000.0</v>
      </c>
      <c r="F77" s="1" t="s">
        <v>6539</v>
      </c>
      <c r="G77" s="11">
        <f t="shared" si="1"/>
        <v>11041800</v>
      </c>
      <c r="H77" s="11">
        <f t="shared" si="2"/>
        <v>7536300</v>
      </c>
      <c r="I77" s="11">
        <f t="shared" si="3"/>
        <v>0</v>
      </c>
      <c r="J77" s="11">
        <f t="shared" si="4"/>
        <v>10720266</v>
      </c>
      <c r="K77" s="11">
        <f t="shared" si="5"/>
        <v>3505500</v>
      </c>
      <c r="L77" s="11">
        <f t="shared" si="6"/>
        <v>100000</v>
      </c>
      <c r="M77" s="11">
        <f t="shared" si="7"/>
        <v>0</v>
      </c>
      <c r="N77" s="11">
        <f t="shared" si="8"/>
        <v>1068500</v>
      </c>
      <c r="O77" s="11">
        <f t="shared" si="9"/>
        <v>1168500</v>
      </c>
      <c r="P77" s="11">
        <f t="shared" si="10"/>
        <v>1168500</v>
      </c>
      <c r="Q77" s="11">
        <f t="shared" si="11"/>
        <v>1030000</v>
      </c>
      <c r="R77" s="11">
        <f t="shared" si="12"/>
        <v>1200000</v>
      </c>
    </row>
    <row r="78">
      <c r="A78" s="1" t="s">
        <v>6540</v>
      </c>
      <c r="B78" s="8">
        <v>45610.0</v>
      </c>
      <c r="C78" s="1" t="s">
        <v>6</v>
      </c>
      <c r="D78" s="10">
        <v>850000.0</v>
      </c>
      <c r="E78" s="12"/>
      <c r="F78" s="1" t="s">
        <v>6541</v>
      </c>
      <c r="G78" s="11">
        <f t="shared" si="1"/>
        <v>11891800</v>
      </c>
      <c r="H78" s="11">
        <f t="shared" si="2"/>
        <v>7536300</v>
      </c>
      <c r="I78" s="11">
        <f t="shared" si="3"/>
        <v>0</v>
      </c>
      <c r="J78" s="11">
        <f t="shared" si="4"/>
        <v>11570266</v>
      </c>
      <c r="K78" s="11">
        <f t="shared" si="5"/>
        <v>4355500</v>
      </c>
      <c r="L78" s="11">
        <f t="shared" si="6"/>
        <v>100000</v>
      </c>
      <c r="M78" s="11">
        <f t="shared" si="7"/>
        <v>0</v>
      </c>
      <c r="N78" s="11">
        <f t="shared" si="8"/>
        <v>1351833.333</v>
      </c>
      <c r="O78" s="11">
        <f t="shared" si="9"/>
        <v>1451833.333</v>
      </c>
      <c r="P78" s="11">
        <f t="shared" si="10"/>
        <v>1451833.333</v>
      </c>
      <c r="Q78" s="11">
        <f t="shared" si="11"/>
        <v>1030000</v>
      </c>
      <c r="R78" s="11">
        <f t="shared" si="12"/>
        <v>1200000</v>
      </c>
    </row>
    <row r="79">
      <c r="A79" s="1" t="s">
        <v>6542</v>
      </c>
      <c r="B79" s="8">
        <v>45611.0</v>
      </c>
      <c r="C79" s="1" t="s">
        <v>25</v>
      </c>
      <c r="D79" s="12"/>
      <c r="E79" s="10">
        <v>80000.0</v>
      </c>
      <c r="F79" s="1" t="s">
        <v>6543</v>
      </c>
      <c r="G79" s="11">
        <f t="shared" si="1"/>
        <v>11891800</v>
      </c>
      <c r="H79" s="11">
        <f t="shared" si="2"/>
        <v>7616300</v>
      </c>
      <c r="I79" s="11">
        <f t="shared" si="3"/>
        <v>0</v>
      </c>
      <c r="J79" s="11">
        <f t="shared" si="4"/>
        <v>11490266</v>
      </c>
      <c r="K79" s="11">
        <f t="shared" si="5"/>
        <v>4275500</v>
      </c>
      <c r="L79" s="11">
        <f t="shared" si="6"/>
        <v>100000</v>
      </c>
      <c r="M79" s="11">
        <f t="shared" si="7"/>
        <v>0</v>
      </c>
      <c r="N79" s="11">
        <f t="shared" si="8"/>
        <v>1325166.667</v>
      </c>
      <c r="O79" s="11">
        <f t="shared" si="9"/>
        <v>1425166.667</v>
      </c>
      <c r="P79" s="11">
        <f t="shared" si="10"/>
        <v>1425166.667</v>
      </c>
      <c r="Q79" s="11">
        <f t="shared" si="11"/>
        <v>1030000</v>
      </c>
      <c r="R79" s="11">
        <f t="shared" si="12"/>
        <v>1200000</v>
      </c>
    </row>
    <row r="80">
      <c r="A80" s="1" t="s">
        <v>6544</v>
      </c>
      <c r="B80" s="8">
        <v>45612.0</v>
      </c>
      <c r="C80" s="1" t="s">
        <v>6</v>
      </c>
      <c r="D80" s="10">
        <v>120000.0</v>
      </c>
      <c r="E80" s="12"/>
      <c r="F80" s="1" t="s">
        <v>6545</v>
      </c>
      <c r="G80" s="11">
        <f t="shared" si="1"/>
        <v>12011800</v>
      </c>
      <c r="H80" s="11">
        <f t="shared" si="2"/>
        <v>7616300</v>
      </c>
      <c r="I80" s="11">
        <f t="shared" si="3"/>
        <v>0</v>
      </c>
      <c r="J80" s="11">
        <f t="shared" si="4"/>
        <v>11610266</v>
      </c>
      <c r="K80" s="11">
        <f t="shared" si="5"/>
        <v>4395500</v>
      </c>
      <c r="L80" s="11">
        <f t="shared" si="6"/>
        <v>100000</v>
      </c>
      <c r="M80" s="11">
        <f t="shared" si="7"/>
        <v>0</v>
      </c>
      <c r="N80" s="11">
        <f t="shared" si="8"/>
        <v>1365166.667</v>
      </c>
      <c r="O80" s="11">
        <f t="shared" si="9"/>
        <v>1465166.667</v>
      </c>
      <c r="P80" s="11">
        <f t="shared" si="10"/>
        <v>1465166.667</v>
      </c>
      <c r="Q80" s="11">
        <f t="shared" si="11"/>
        <v>1030000</v>
      </c>
      <c r="R80" s="11">
        <f t="shared" si="12"/>
        <v>1200000</v>
      </c>
    </row>
    <row r="81">
      <c r="A81" s="1" t="s">
        <v>6546</v>
      </c>
      <c r="B81" s="8">
        <v>45612.0</v>
      </c>
      <c r="C81" s="1" t="s">
        <v>6</v>
      </c>
      <c r="D81" s="10">
        <v>100000.0</v>
      </c>
      <c r="E81" s="12"/>
      <c r="F81" s="1" t="s">
        <v>6547</v>
      </c>
      <c r="G81" s="11">
        <f t="shared" si="1"/>
        <v>12111800</v>
      </c>
      <c r="H81" s="11">
        <f t="shared" si="2"/>
        <v>7616300</v>
      </c>
      <c r="I81" s="11">
        <f t="shared" si="3"/>
        <v>0</v>
      </c>
      <c r="J81" s="11">
        <f t="shared" si="4"/>
        <v>11710266</v>
      </c>
      <c r="K81" s="11">
        <f t="shared" si="5"/>
        <v>4495500</v>
      </c>
      <c r="L81" s="11">
        <f t="shared" si="6"/>
        <v>100000</v>
      </c>
      <c r="M81" s="11">
        <f t="shared" si="7"/>
        <v>0</v>
      </c>
      <c r="N81" s="11">
        <f t="shared" si="8"/>
        <v>1398500</v>
      </c>
      <c r="O81" s="11">
        <f t="shared" si="9"/>
        <v>1498500</v>
      </c>
      <c r="P81" s="11">
        <f t="shared" si="10"/>
        <v>1498500</v>
      </c>
      <c r="Q81" s="11">
        <f t="shared" si="11"/>
        <v>1030000</v>
      </c>
      <c r="R81" s="11">
        <f t="shared" si="12"/>
        <v>1200000</v>
      </c>
    </row>
    <row r="82">
      <c r="A82" s="1" t="s">
        <v>6548</v>
      </c>
      <c r="B82" s="8">
        <v>45612.0</v>
      </c>
      <c r="C82" s="1" t="s">
        <v>6</v>
      </c>
      <c r="D82" s="10">
        <v>187500.0</v>
      </c>
      <c r="E82" s="12"/>
      <c r="F82" s="1" t="s">
        <v>4177</v>
      </c>
      <c r="G82" s="11">
        <f t="shared" si="1"/>
        <v>12299300</v>
      </c>
      <c r="H82" s="11">
        <f t="shared" si="2"/>
        <v>7616300</v>
      </c>
      <c r="I82" s="11">
        <f t="shared" si="3"/>
        <v>0</v>
      </c>
      <c r="J82" s="11">
        <f t="shared" si="4"/>
        <v>11897766</v>
      </c>
      <c r="K82" s="11">
        <f t="shared" si="5"/>
        <v>4683000</v>
      </c>
      <c r="L82" s="11">
        <f t="shared" si="6"/>
        <v>100000</v>
      </c>
      <c r="M82" s="11">
        <f t="shared" si="7"/>
        <v>0</v>
      </c>
      <c r="N82" s="11">
        <f t="shared" si="8"/>
        <v>1461000</v>
      </c>
      <c r="O82" s="11">
        <f t="shared" si="9"/>
        <v>1561000</v>
      </c>
      <c r="P82" s="11">
        <f t="shared" si="10"/>
        <v>1561000</v>
      </c>
      <c r="Q82" s="11">
        <f t="shared" si="11"/>
        <v>1030000</v>
      </c>
      <c r="R82" s="11">
        <f t="shared" si="12"/>
        <v>1200000</v>
      </c>
    </row>
    <row r="83">
      <c r="A83" s="1" t="s">
        <v>6549</v>
      </c>
      <c r="B83" s="8">
        <v>45612.0</v>
      </c>
      <c r="C83" s="1" t="s">
        <v>6</v>
      </c>
      <c r="D83" s="10">
        <v>25000.0</v>
      </c>
      <c r="E83" s="12"/>
      <c r="F83" s="1" t="s">
        <v>6375</v>
      </c>
      <c r="G83" s="11">
        <f t="shared" si="1"/>
        <v>12324300</v>
      </c>
      <c r="H83" s="11">
        <f t="shared" si="2"/>
        <v>7616300</v>
      </c>
      <c r="I83" s="11">
        <f t="shared" si="3"/>
        <v>0</v>
      </c>
      <c r="J83" s="11">
        <f t="shared" si="4"/>
        <v>11922766</v>
      </c>
      <c r="K83" s="11">
        <f t="shared" si="5"/>
        <v>4708000</v>
      </c>
      <c r="L83" s="11">
        <f t="shared" si="6"/>
        <v>100000</v>
      </c>
      <c r="M83" s="11">
        <f t="shared" si="7"/>
        <v>0</v>
      </c>
      <c r="N83" s="11">
        <f t="shared" si="8"/>
        <v>1469333.333</v>
      </c>
      <c r="O83" s="11">
        <f t="shared" si="9"/>
        <v>1569333.333</v>
      </c>
      <c r="P83" s="11">
        <f t="shared" si="10"/>
        <v>1569333.333</v>
      </c>
      <c r="Q83" s="11">
        <f t="shared" si="11"/>
        <v>1030000</v>
      </c>
      <c r="R83" s="11">
        <f t="shared" si="12"/>
        <v>1200000</v>
      </c>
    </row>
    <row r="84">
      <c r="A84" s="1" t="s">
        <v>6550</v>
      </c>
      <c r="B84" s="8">
        <v>45612.0</v>
      </c>
      <c r="C84" s="1" t="s">
        <v>6</v>
      </c>
      <c r="D84" s="10">
        <v>204000.0</v>
      </c>
      <c r="E84" s="12"/>
      <c r="F84" s="1" t="s">
        <v>5321</v>
      </c>
      <c r="G84" s="11">
        <f t="shared" si="1"/>
        <v>12528300</v>
      </c>
      <c r="H84" s="11">
        <f t="shared" si="2"/>
        <v>7616300</v>
      </c>
      <c r="I84" s="11">
        <f t="shared" si="3"/>
        <v>0</v>
      </c>
      <c r="J84" s="11">
        <f t="shared" si="4"/>
        <v>12126766</v>
      </c>
      <c r="K84" s="11">
        <f t="shared" si="5"/>
        <v>4912000</v>
      </c>
      <c r="L84" s="11">
        <f t="shared" si="6"/>
        <v>100000</v>
      </c>
      <c r="M84" s="11">
        <f t="shared" si="7"/>
        <v>0</v>
      </c>
      <c r="N84" s="11">
        <f t="shared" si="8"/>
        <v>1537333.333</v>
      </c>
      <c r="O84" s="11">
        <f t="shared" si="9"/>
        <v>1637333.333</v>
      </c>
      <c r="P84" s="11">
        <f t="shared" si="10"/>
        <v>1637333.333</v>
      </c>
      <c r="Q84" s="11">
        <f t="shared" si="11"/>
        <v>1030000</v>
      </c>
      <c r="R84" s="11">
        <f t="shared" si="12"/>
        <v>1200000</v>
      </c>
    </row>
    <row r="85">
      <c r="A85" s="1" t="s">
        <v>6551</v>
      </c>
      <c r="B85" s="8">
        <v>45612.0</v>
      </c>
      <c r="C85" s="1" t="s">
        <v>6</v>
      </c>
      <c r="D85" s="10">
        <v>85000.0</v>
      </c>
      <c r="E85" s="12"/>
      <c r="F85" s="1" t="s">
        <v>6552</v>
      </c>
      <c r="G85" s="11">
        <f t="shared" si="1"/>
        <v>12613300</v>
      </c>
      <c r="H85" s="11">
        <f t="shared" si="2"/>
        <v>7616300</v>
      </c>
      <c r="I85" s="11">
        <f t="shared" si="3"/>
        <v>0</v>
      </c>
      <c r="J85" s="11">
        <f t="shared" si="4"/>
        <v>12211766</v>
      </c>
      <c r="K85" s="11">
        <f t="shared" si="5"/>
        <v>4997000</v>
      </c>
      <c r="L85" s="11">
        <f t="shared" si="6"/>
        <v>100000</v>
      </c>
      <c r="M85" s="11">
        <f t="shared" si="7"/>
        <v>0</v>
      </c>
      <c r="N85" s="11">
        <f t="shared" si="8"/>
        <v>1565666.667</v>
      </c>
      <c r="O85" s="11">
        <f t="shared" si="9"/>
        <v>1665666.667</v>
      </c>
      <c r="P85" s="11">
        <f t="shared" si="10"/>
        <v>1665666.667</v>
      </c>
      <c r="Q85" s="11">
        <f t="shared" si="11"/>
        <v>1030000</v>
      </c>
      <c r="R85" s="11">
        <f t="shared" si="12"/>
        <v>1200000</v>
      </c>
    </row>
    <row r="86">
      <c r="A86" s="1" t="s">
        <v>6553</v>
      </c>
      <c r="B86" s="8">
        <v>45612.0</v>
      </c>
      <c r="C86" s="1" t="s">
        <v>6</v>
      </c>
      <c r="D86" s="10">
        <v>70000.0</v>
      </c>
      <c r="E86" s="12"/>
      <c r="F86" s="1" t="s">
        <v>6552</v>
      </c>
      <c r="G86" s="11">
        <f t="shared" si="1"/>
        <v>12683300</v>
      </c>
      <c r="H86" s="11">
        <f t="shared" si="2"/>
        <v>7616300</v>
      </c>
      <c r="I86" s="11">
        <f t="shared" si="3"/>
        <v>0</v>
      </c>
      <c r="J86" s="11">
        <f t="shared" si="4"/>
        <v>12281766</v>
      </c>
      <c r="K86" s="11">
        <f t="shared" si="5"/>
        <v>5067000</v>
      </c>
      <c r="L86" s="11">
        <f t="shared" si="6"/>
        <v>100000</v>
      </c>
      <c r="M86" s="11">
        <f t="shared" si="7"/>
        <v>0</v>
      </c>
      <c r="N86" s="11">
        <f t="shared" si="8"/>
        <v>1589000</v>
      </c>
      <c r="O86" s="11">
        <f t="shared" si="9"/>
        <v>1689000</v>
      </c>
      <c r="P86" s="11">
        <f t="shared" si="10"/>
        <v>1689000</v>
      </c>
      <c r="Q86" s="11">
        <f t="shared" si="11"/>
        <v>1030000</v>
      </c>
      <c r="R86" s="11">
        <f t="shared" si="12"/>
        <v>1200000</v>
      </c>
    </row>
    <row r="87">
      <c r="A87" s="1" t="s">
        <v>6554</v>
      </c>
      <c r="B87" s="8">
        <v>45612.0</v>
      </c>
      <c r="C87" s="1" t="s">
        <v>6</v>
      </c>
      <c r="D87" s="10">
        <v>263500.0</v>
      </c>
      <c r="E87" s="12"/>
      <c r="F87" s="1" t="s">
        <v>6231</v>
      </c>
      <c r="G87" s="11">
        <f t="shared" si="1"/>
        <v>12946800</v>
      </c>
      <c r="H87" s="11">
        <f t="shared" si="2"/>
        <v>7616300</v>
      </c>
      <c r="I87" s="11">
        <f t="shared" si="3"/>
        <v>0</v>
      </c>
      <c r="J87" s="11">
        <f t="shared" si="4"/>
        <v>12545266</v>
      </c>
      <c r="K87" s="11">
        <f t="shared" si="5"/>
        <v>5330500</v>
      </c>
      <c r="L87" s="11">
        <f t="shared" si="6"/>
        <v>100000</v>
      </c>
      <c r="M87" s="11">
        <f t="shared" si="7"/>
        <v>0</v>
      </c>
      <c r="N87" s="11">
        <f t="shared" si="8"/>
        <v>1676833.333</v>
      </c>
      <c r="O87" s="11">
        <f t="shared" si="9"/>
        <v>1776833.333</v>
      </c>
      <c r="P87" s="11">
        <f t="shared" si="10"/>
        <v>1776833.333</v>
      </c>
      <c r="Q87" s="11">
        <f t="shared" si="11"/>
        <v>1030000</v>
      </c>
      <c r="R87" s="11">
        <f t="shared" si="12"/>
        <v>1200000</v>
      </c>
    </row>
    <row r="88">
      <c r="A88" s="1" t="s">
        <v>6555</v>
      </c>
      <c r="B88" s="8">
        <v>45612.0</v>
      </c>
      <c r="C88" s="1" t="s">
        <v>6</v>
      </c>
      <c r="D88" s="10">
        <v>54000.0</v>
      </c>
      <c r="E88" s="12"/>
      <c r="F88" s="1" t="s">
        <v>6556</v>
      </c>
      <c r="G88" s="11">
        <f t="shared" si="1"/>
        <v>13000800</v>
      </c>
      <c r="H88" s="11">
        <f t="shared" si="2"/>
        <v>7616300</v>
      </c>
      <c r="I88" s="11">
        <f t="shared" si="3"/>
        <v>0</v>
      </c>
      <c r="J88" s="11">
        <f t="shared" si="4"/>
        <v>12599266</v>
      </c>
      <c r="K88" s="11">
        <f t="shared" si="5"/>
        <v>5384500</v>
      </c>
      <c r="L88" s="11">
        <f t="shared" si="6"/>
        <v>100000</v>
      </c>
      <c r="M88" s="11">
        <f t="shared" si="7"/>
        <v>0</v>
      </c>
      <c r="N88" s="11">
        <f t="shared" si="8"/>
        <v>1694833.333</v>
      </c>
      <c r="O88" s="11">
        <f t="shared" si="9"/>
        <v>1794833.333</v>
      </c>
      <c r="P88" s="11">
        <f t="shared" si="10"/>
        <v>1794833.333</v>
      </c>
      <c r="Q88" s="11">
        <f t="shared" si="11"/>
        <v>1030000</v>
      </c>
      <c r="R88" s="11">
        <f t="shared" si="12"/>
        <v>1200000</v>
      </c>
    </row>
    <row r="89">
      <c r="A89" s="1" t="s">
        <v>6557</v>
      </c>
      <c r="B89" s="8">
        <v>45612.0</v>
      </c>
      <c r="C89" s="1" t="s">
        <v>25</v>
      </c>
      <c r="D89" s="12"/>
      <c r="E89" s="10">
        <v>15000.0</v>
      </c>
      <c r="F89" s="1" t="s">
        <v>825</v>
      </c>
      <c r="G89" s="11">
        <f t="shared" si="1"/>
        <v>13000800</v>
      </c>
      <c r="H89" s="11">
        <f t="shared" si="2"/>
        <v>7631300</v>
      </c>
      <c r="I89" s="11">
        <f t="shared" si="3"/>
        <v>0</v>
      </c>
      <c r="J89" s="11">
        <f t="shared" si="4"/>
        <v>12584266</v>
      </c>
      <c r="K89" s="11">
        <f t="shared" si="5"/>
        <v>5369500</v>
      </c>
      <c r="L89" s="11">
        <f t="shared" si="6"/>
        <v>100000</v>
      </c>
      <c r="M89" s="11">
        <f t="shared" si="7"/>
        <v>0</v>
      </c>
      <c r="N89" s="11">
        <f t="shared" si="8"/>
        <v>1689833.333</v>
      </c>
      <c r="O89" s="11">
        <f t="shared" si="9"/>
        <v>1789833.333</v>
      </c>
      <c r="P89" s="11">
        <f t="shared" si="10"/>
        <v>1789833.333</v>
      </c>
      <c r="Q89" s="11">
        <f t="shared" si="11"/>
        <v>1030000</v>
      </c>
      <c r="R89" s="11">
        <f t="shared" si="12"/>
        <v>1200000</v>
      </c>
    </row>
    <row r="90">
      <c r="A90" s="1" t="s">
        <v>6558</v>
      </c>
      <c r="B90" s="8">
        <v>45612.0</v>
      </c>
      <c r="C90" s="1" t="s">
        <v>6</v>
      </c>
      <c r="D90" s="10">
        <v>462000.0</v>
      </c>
      <c r="E90" s="12"/>
      <c r="F90" s="1" t="s">
        <v>6067</v>
      </c>
      <c r="G90" s="11">
        <f t="shared" si="1"/>
        <v>13462800</v>
      </c>
      <c r="H90" s="11">
        <f t="shared" si="2"/>
        <v>7631300</v>
      </c>
      <c r="I90" s="11">
        <f t="shared" si="3"/>
        <v>0</v>
      </c>
      <c r="J90" s="11">
        <f t="shared" si="4"/>
        <v>13046266</v>
      </c>
      <c r="K90" s="11">
        <f t="shared" si="5"/>
        <v>5831500</v>
      </c>
      <c r="L90" s="11">
        <f t="shared" si="6"/>
        <v>100000</v>
      </c>
      <c r="M90" s="11">
        <f t="shared" si="7"/>
        <v>0</v>
      </c>
      <c r="N90" s="11">
        <f t="shared" si="8"/>
        <v>1843833.333</v>
      </c>
      <c r="O90" s="11">
        <f t="shared" si="9"/>
        <v>1943833.333</v>
      </c>
      <c r="P90" s="11">
        <f t="shared" si="10"/>
        <v>1943833.333</v>
      </c>
      <c r="Q90" s="11">
        <f t="shared" si="11"/>
        <v>1030000</v>
      </c>
      <c r="R90" s="11">
        <f t="shared" si="12"/>
        <v>1200000</v>
      </c>
    </row>
    <row r="91">
      <c r="A91" s="1" t="s">
        <v>6559</v>
      </c>
      <c r="B91" s="8">
        <v>45612.0</v>
      </c>
      <c r="C91" s="1" t="s">
        <v>19</v>
      </c>
      <c r="D91" s="12"/>
      <c r="E91" s="10">
        <v>3000000.0</v>
      </c>
      <c r="F91" s="1" t="s">
        <v>2230</v>
      </c>
      <c r="G91" s="11">
        <f t="shared" si="1"/>
        <v>13462800</v>
      </c>
      <c r="H91" s="11">
        <f t="shared" si="2"/>
        <v>7631300</v>
      </c>
      <c r="I91" s="11">
        <f t="shared" si="3"/>
        <v>0</v>
      </c>
      <c r="J91" s="11">
        <f t="shared" si="4"/>
        <v>10046266</v>
      </c>
      <c r="K91" s="11">
        <f t="shared" si="5"/>
        <v>5831500</v>
      </c>
      <c r="L91" s="11">
        <f t="shared" si="6"/>
        <v>100000</v>
      </c>
      <c r="M91" s="11">
        <f t="shared" si="7"/>
        <v>0</v>
      </c>
      <c r="N91" s="11">
        <f t="shared" si="8"/>
        <v>1843833.333</v>
      </c>
      <c r="O91" s="11">
        <f t="shared" si="9"/>
        <v>1943833.333</v>
      </c>
      <c r="P91" s="11">
        <f t="shared" si="10"/>
        <v>1943833.333</v>
      </c>
      <c r="Q91" s="11">
        <f t="shared" si="11"/>
        <v>1030000</v>
      </c>
      <c r="R91" s="11">
        <f t="shared" si="12"/>
        <v>1200000</v>
      </c>
    </row>
    <row r="92">
      <c r="A92" s="1" t="s">
        <v>6560</v>
      </c>
      <c r="B92" s="8">
        <v>45613.0</v>
      </c>
      <c r="C92" s="1" t="s">
        <v>25</v>
      </c>
      <c r="D92" s="12"/>
      <c r="E92" s="10">
        <v>205000.0</v>
      </c>
      <c r="F92" s="1" t="s">
        <v>53</v>
      </c>
      <c r="G92" s="11">
        <f t="shared" si="1"/>
        <v>13462800</v>
      </c>
      <c r="H92" s="11">
        <f t="shared" si="2"/>
        <v>7836300</v>
      </c>
      <c r="I92" s="11">
        <f t="shared" si="3"/>
        <v>0</v>
      </c>
      <c r="J92" s="11">
        <f t="shared" si="4"/>
        <v>9841266</v>
      </c>
      <c r="K92" s="11">
        <f t="shared" si="5"/>
        <v>5626500</v>
      </c>
      <c r="L92" s="11">
        <f t="shared" si="6"/>
        <v>100000</v>
      </c>
      <c r="M92" s="11">
        <f t="shared" si="7"/>
        <v>0</v>
      </c>
      <c r="N92" s="11">
        <f t="shared" si="8"/>
        <v>1775500</v>
      </c>
      <c r="O92" s="11">
        <f t="shared" si="9"/>
        <v>1875500</v>
      </c>
      <c r="P92" s="11">
        <f t="shared" si="10"/>
        <v>1875500</v>
      </c>
      <c r="Q92" s="11">
        <f t="shared" si="11"/>
        <v>1235000</v>
      </c>
      <c r="R92" s="11">
        <f t="shared" si="12"/>
        <v>1200000</v>
      </c>
    </row>
    <row r="93">
      <c r="A93" s="1" t="s">
        <v>6561</v>
      </c>
      <c r="B93" s="8">
        <v>45614.0</v>
      </c>
      <c r="C93" s="1" t="s">
        <v>6</v>
      </c>
      <c r="D93" s="10">
        <v>2400000.0</v>
      </c>
      <c r="E93" s="12"/>
      <c r="F93" s="1" t="s">
        <v>6562</v>
      </c>
      <c r="G93" s="11">
        <f t="shared" si="1"/>
        <v>15862800</v>
      </c>
      <c r="H93" s="11">
        <f t="shared" si="2"/>
        <v>7836300</v>
      </c>
      <c r="I93" s="11">
        <f t="shared" si="3"/>
        <v>0</v>
      </c>
      <c r="J93" s="11">
        <f t="shared" si="4"/>
        <v>12241266</v>
      </c>
      <c r="K93" s="11">
        <f t="shared" si="5"/>
        <v>8026500</v>
      </c>
      <c r="L93" s="11">
        <f t="shared" si="6"/>
        <v>100000</v>
      </c>
      <c r="M93" s="11">
        <f t="shared" si="7"/>
        <v>0</v>
      </c>
      <c r="N93" s="11">
        <f t="shared" si="8"/>
        <v>2575500</v>
      </c>
      <c r="O93" s="11">
        <f t="shared" si="9"/>
        <v>2675500</v>
      </c>
      <c r="P93" s="11">
        <f t="shared" si="10"/>
        <v>2675500</v>
      </c>
      <c r="Q93" s="11">
        <f t="shared" si="11"/>
        <v>1235000</v>
      </c>
      <c r="R93" s="11">
        <f t="shared" si="12"/>
        <v>1200000</v>
      </c>
    </row>
    <row r="94">
      <c r="A94" s="1" t="s">
        <v>6563</v>
      </c>
      <c r="B94" s="8">
        <v>45614.0</v>
      </c>
      <c r="C94" s="1" t="s">
        <v>25</v>
      </c>
      <c r="D94" s="12"/>
      <c r="E94" s="10">
        <v>3290950.0</v>
      </c>
      <c r="F94" s="1" t="s">
        <v>6564</v>
      </c>
      <c r="G94" s="11">
        <f t="shared" si="1"/>
        <v>15862800</v>
      </c>
      <c r="H94" s="11">
        <f t="shared" si="2"/>
        <v>11127250</v>
      </c>
      <c r="I94" s="11">
        <f t="shared" si="3"/>
        <v>0</v>
      </c>
      <c r="J94" s="11">
        <f t="shared" si="4"/>
        <v>8950316</v>
      </c>
      <c r="K94" s="11">
        <f t="shared" si="5"/>
        <v>4735550</v>
      </c>
      <c r="L94" s="11">
        <f t="shared" si="6"/>
        <v>100000</v>
      </c>
      <c r="M94" s="11">
        <f t="shared" si="7"/>
        <v>0</v>
      </c>
      <c r="N94" s="11">
        <f t="shared" si="8"/>
        <v>1478516.667</v>
      </c>
      <c r="O94" s="11">
        <f t="shared" si="9"/>
        <v>1578516.667</v>
      </c>
      <c r="P94" s="11">
        <f t="shared" si="10"/>
        <v>1578516.667</v>
      </c>
      <c r="Q94" s="11">
        <f t="shared" si="11"/>
        <v>1235000</v>
      </c>
      <c r="R94" s="11">
        <f t="shared" si="12"/>
        <v>1200000</v>
      </c>
    </row>
    <row r="95">
      <c r="A95" s="1" t="s">
        <v>6565</v>
      </c>
      <c r="B95" s="8">
        <v>45612.0</v>
      </c>
      <c r="C95" s="1" t="s">
        <v>6</v>
      </c>
      <c r="D95" s="10">
        <v>300000.0</v>
      </c>
      <c r="E95" s="12"/>
      <c r="F95" s="1" t="s">
        <v>6566</v>
      </c>
      <c r="G95" s="11">
        <f t="shared" si="1"/>
        <v>16162800</v>
      </c>
      <c r="H95" s="11">
        <f t="shared" si="2"/>
        <v>11127250</v>
      </c>
      <c r="I95" s="11">
        <f t="shared" si="3"/>
        <v>0</v>
      </c>
      <c r="J95" s="11">
        <f t="shared" si="4"/>
        <v>9250316</v>
      </c>
      <c r="K95" s="11">
        <f t="shared" si="5"/>
        <v>5035550</v>
      </c>
      <c r="L95" s="11">
        <f t="shared" si="6"/>
        <v>100000</v>
      </c>
      <c r="M95" s="11">
        <f t="shared" si="7"/>
        <v>0</v>
      </c>
      <c r="N95" s="11">
        <f t="shared" si="8"/>
        <v>1578516.667</v>
      </c>
      <c r="O95" s="11">
        <f t="shared" si="9"/>
        <v>1678516.667</v>
      </c>
      <c r="P95" s="11">
        <f t="shared" si="10"/>
        <v>1678516.667</v>
      </c>
      <c r="Q95" s="11">
        <f t="shared" si="11"/>
        <v>1235000</v>
      </c>
      <c r="R95" s="11">
        <f t="shared" si="12"/>
        <v>1200000</v>
      </c>
    </row>
    <row r="96">
      <c r="A96" s="1" t="s">
        <v>6567</v>
      </c>
      <c r="B96" s="8">
        <v>45614.0</v>
      </c>
      <c r="C96" s="1" t="s">
        <v>19</v>
      </c>
      <c r="D96" s="12"/>
      <c r="E96" s="10">
        <v>1695000.0</v>
      </c>
      <c r="F96" s="1" t="s">
        <v>6568</v>
      </c>
      <c r="G96" s="11">
        <f t="shared" si="1"/>
        <v>16162800</v>
      </c>
      <c r="H96" s="11">
        <f t="shared" si="2"/>
        <v>11127250</v>
      </c>
      <c r="I96" s="11">
        <f t="shared" si="3"/>
        <v>0</v>
      </c>
      <c r="J96" s="11">
        <f t="shared" si="4"/>
        <v>7555316</v>
      </c>
      <c r="K96" s="11">
        <f t="shared" si="5"/>
        <v>5035550</v>
      </c>
      <c r="L96" s="11">
        <f t="shared" si="6"/>
        <v>100000</v>
      </c>
      <c r="M96" s="11">
        <f t="shared" si="7"/>
        <v>0</v>
      </c>
      <c r="N96" s="11">
        <f t="shared" si="8"/>
        <v>1578516.667</v>
      </c>
      <c r="O96" s="11">
        <f t="shared" si="9"/>
        <v>1678516.667</v>
      </c>
      <c r="P96" s="11">
        <f t="shared" si="10"/>
        <v>1678516.667</v>
      </c>
      <c r="Q96" s="11">
        <f t="shared" si="11"/>
        <v>1235000</v>
      </c>
      <c r="R96" s="11">
        <f t="shared" si="12"/>
        <v>1200000</v>
      </c>
    </row>
    <row r="97">
      <c r="A97" s="1" t="s">
        <v>6569</v>
      </c>
      <c r="B97" s="8">
        <v>45614.0</v>
      </c>
      <c r="C97" s="1" t="s">
        <v>25</v>
      </c>
      <c r="D97" s="12"/>
      <c r="E97" s="10">
        <v>277000.0</v>
      </c>
      <c r="F97" s="1" t="s">
        <v>5787</v>
      </c>
      <c r="G97" s="11">
        <f t="shared" si="1"/>
        <v>16162800</v>
      </c>
      <c r="H97" s="11">
        <f t="shared" si="2"/>
        <v>11404250</v>
      </c>
      <c r="I97" s="11">
        <f t="shared" si="3"/>
        <v>0</v>
      </c>
      <c r="J97" s="11">
        <f t="shared" si="4"/>
        <v>7278316</v>
      </c>
      <c r="K97" s="11">
        <f t="shared" si="5"/>
        <v>4758550</v>
      </c>
      <c r="L97" s="11">
        <f t="shared" si="6"/>
        <v>100000</v>
      </c>
      <c r="M97" s="11">
        <f t="shared" si="7"/>
        <v>0</v>
      </c>
      <c r="N97" s="11">
        <f t="shared" si="8"/>
        <v>1486183.333</v>
      </c>
      <c r="O97" s="11">
        <f t="shared" si="9"/>
        <v>1586183.333</v>
      </c>
      <c r="P97" s="11">
        <f t="shared" si="10"/>
        <v>1586183.333</v>
      </c>
      <c r="Q97" s="11">
        <f t="shared" si="11"/>
        <v>1235000</v>
      </c>
      <c r="R97" s="11">
        <f t="shared" si="12"/>
        <v>1200000</v>
      </c>
    </row>
    <row r="98">
      <c r="A98" s="1" t="s">
        <v>6570</v>
      </c>
      <c r="B98" s="8">
        <v>45614.0</v>
      </c>
      <c r="C98" s="1" t="s">
        <v>25</v>
      </c>
      <c r="D98" s="12"/>
      <c r="E98" s="10">
        <v>15000.0</v>
      </c>
      <c r="F98" s="1" t="s">
        <v>6571</v>
      </c>
      <c r="G98" s="11">
        <f t="shared" si="1"/>
        <v>16162800</v>
      </c>
      <c r="H98" s="11">
        <f t="shared" si="2"/>
        <v>11419250</v>
      </c>
      <c r="I98" s="11">
        <f t="shared" si="3"/>
        <v>0</v>
      </c>
      <c r="J98" s="11">
        <f t="shared" si="4"/>
        <v>7263316</v>
      </c>
      <c r="K98" s="11">
        <f t="shared" si="5"/>
        <v>4743550</v>
      </c>
      <c r="L98" s="11">
        <f t="shared" si="6"/>
        <v>100000</v>
      </c>
      <c r="M98" s="11">
        <f t="shared" si="7"/>
        <v>0</v>
      </c>
      <c r="N98" s="11">
        <f t="shared" si="8"/>
        <v>1481183.333</v>
      </c>
      <c r="O98" s="11">
        <f t="shared" si="9"/>
        <v>1581183.333</v>
      </c>
      <c r="P98" s="11">
        <f t="shared" si="10"/>
        <v>1581183.333</v>
      </c>
      <c r="Q98" s="11">
        <f t="shared" si="11"/>
        <v>1235000</v>
      </c>
      <c r="R98" s="11">
        <f t="shared" si="12"/>
        <v>1200000</v>
      </c>
    </row>
    <row r="99">
      <c r="A99" s="1" t="s">
        <v>6572</v>
      </c>
      <c r="B99" s="8">
        <v>45615.0</v>
      </c>
      <c r="C99" s="1" t="s">
        <v>19</v>
      </c>
      <c r="D99" s="12"/>
      <c r="E99" s="10">
        <v>150000.0</v>
      </c>
      <c r="F99" s="1" t="s">
        <v>6573</v>
      </c>
      <c r="G99" s="11">
        <f t="shared" si="1"/>
        <v>16162800</v>
      </c>
      <c r="H99" s="11">
        <f t="shared" si="2"/>
        <v>11419250</v>
      </c>
      <c r="I99" s="11">
        <f t="shared" si="3"/>
        <v>0</v>
      </c>
      <c r="J99" s="11">
        <f t="shared" si="4"/>
        <v>7113316</v>
      </c>
      <c r="K99" s="11">
        <f t="shared" si="5"/>
        <v>4743550</v>
      </c>
      <c r="L99" s="11">
        <f t="shared" si="6"/>
        <v>100000</v>
      </c>
      <c r="M99" s="11">
        <f t="shared" si="7"/>
        <v>0</v>
      </c>
      <c r="N99" s="11">
        <f t="shared" si="8"/>
        <v>1481183.333</v>
      </c>
      <c r="O99" s="11">
        <f t="shared" si="9"/>
        <v>1581183.333</v>
      </c>
      <c r="P99" s="11">
        <f t="shared" si="10"/>
        <v>1581183.333</v>
      </c>
      <c r="Q99" s="11">
        <f t="shared" si="11"/>
        <v>1235000</v>
      </c>
      <c r="R99" s="11">
        <f t="shared" si="12"/>
        <v>1200000</v>
      </c>
    </row>
    <row r="100">
      <c r="A100" s="1" t="s">
        <v>6574</v>
      </c>
      <c r="B100" s="8">
        <v>45615.0</v>
      </c>
      <c r="C100" s="1" t="s">
        <v>6</v>
      </c>
      <c r="D100" s="10">
        <v>450000.0</v>
      </c>
      <c r="E100" s="12"/>
      <c r="F100" s="1" t="s">
        <v>6575</v>
      </c>
      <c r="G100" s="11">
        <f t="shared" si="1"/>
        <v>16612800</v>
      </c>
      <c r="H100" s="11">
        <f t="shared" si="2"/>
        <v>11419250</v>
      </c>
      <c r="I100" s="11">
        <f t="shared" si="3"/>
        <v>0</v>
      </c>
      <c r="J100" s="11">
        <f t="shared" si="4"/>
        <v>7563316</v>
      </c>
      <c r="K100" s="11">
        <f t="shared" si="5"/>
        <v>5193550</v>
      </c>
      <c r="L100" s="11">
        <f t="shared" si="6"/>
        <v>100000</v>
      </c>
      <c r="M100" s="11">
        <f t="shared" si="7"/>
        <v>0</v>
      </c>
      <c r="N100" s="11">
        <f t="shared" si="8"/>
        <v>1631183.333</v>
      </c>
      <c r="O100" s="11">
        <f t="shared" si="9"/>
        <v>1731183.333</v>
      </c>
      <c r="P100" s="11">
        <f t="shared" si="10"/>
        <v>1731183.333</v>
      </c>
      <c r="Q100" s="11">
        <f t="shared" si="11"/>
        <v>1235000</v>
      </c>
      <c r="R100" s="11">
        <f t="shared" si="12"/>
        <v>1200000</v>
      </c>
    </row>
    <row r="101">
      <c r="A101" s="1" t="s">
        <v>6576</v>
      </c>
      <c r="B101" s="8">
        <v>45616.0</v>
      </c>
      <c r="C101" s="1" t="s">
        <v>25</v>
      </c>
      <c r="D101" s="12"/>
      <c r="E101" s="10">
        <v>50000.0</v>
      </c>
      <c r="F101" s="1" t="s">
        <v>53</v>
      </c>
      <c r="G101" s="11">
        <f t="shared" si="1"/>
        <v>16612800</v>
      </c>
      <c r="H101" s="11">
        <f t="shared" si="2"/>
        <v>11469250</v>
      </c>
      <c r="I101" s="11">
        <f t="shared" si="3"/>
        <v>0</v>
      </c>
      <c r="J101" s="11">
        <f t="shared" si="4"/>
        <v>7513316</v>
      </c>
      <c r="K101" s="11">
        <f t="shared" si="5"/>
        <v>5143550</v>
      </c>
      <c r="L101" s="11">
        <f t="shared" si="6"/>
        <v>100000</v>
      </c>
      <c r="M101" s="11">
        <f t="shared" si="7"/>
        <v>0</v>
      </c>
      <c r="N101" s="11">
        <f t="shared" si="8"/>
        <v>1614516.667</v>
      </c>
      <c r="O101" s="11">
        <f t="shared" si="9"/>
        <v>1714516.667</v>
      </c>
      <c r="P101" s="11">
        <f t="shared" si="10"/>
        <v>1714516.667</v>
      </c>
      <c r="Q101" s="11">
        <f t="shared" si="11"/>
        <v>1285000</v>
      </c>
      <c r="R101" s="11">
        <f t="shared" si="12"/>
        <v>1200000</v>
      </c>
    </row>
    <row r="102">
      <c r="A102" s="1" t="s">
        <v>6577</v>
      </c>
      <c r="B102" s="8">
        <v>45615.0</v>
      </c>
      <c r="C102" s="1" t="s">
        <v>6</v>
      </c>
      <c r="D102" s="10">
        <v>167000.0</v>
      </c>
      <c r="E102" s="12"/>
      <c r="F102" s="1" t="s">
        <v>5382</v>
      </c>
      <c r="G102" s="11">
        <f t="shared" si="1"/>
        <v>16779800</v>
      </c>
      <c r="H102" s="11">
        <f t="shared" si="2"/>
        <v>11469250</v>
      </c>
      <c r="I102" s="11">
        <f t="shared" si="3"/>
        <v>0</v>
      </c>
      <c r="J102" s="11">
        <f t="shared" si="4"/>
        <v>7680316</v>
      </c>
      <c r="K102" s="11">
        <f t="shared" si="5"/>
        <v>5310550</v>
      </c>
      <c r="L102" s="11">
        <f t="shared" si="6"/>
        <v>100000</v>
      </c>
      <c r="M102" s="11">
        <f t="shared" si="7"/>
        <v>0</v>
      </c>
      <c r="N102" s="11">
        <f t="shared" si="8"/>
        <v>1670183.333</v>
      </c>
      <c r="O102" s="11">
        <f t="shared" si="9"/>
        <v>1770183.333</v>
      </c>
      <c r="P102" s="11">
        <f t="shared" si="10"/>
        <v>1770183.333</v>
      </c>
      <c r="Q102" s="11">
        <f t="shared" si="11"/>
        <v>1285000</v>
      </c>
      <c r="R102" s="11">
        <f t="shared" si="12"/>
        <v>1200000</v>
      </c>
    </row>
    <row r="103">
      <c r="A103" s="1" t="s">
        <v>6578</v>
      </c>
      <c r="B103" s="8">
        <v>45615.0</v>
      </c>
      <c r="C103" s="1" t="s">
        <v>6</v>
      </c>
      <c r="D103" s="10">
        <v>250000.0</v>
      </c>
      <c r="E103" s="12"/>
      <c r="F103" s="1" t="s">
        <v>5382</v>
      </c>
      <c r="G103" s="11">
        <f t="shared" si="1"/>
        <v>17029800</v>
      </c>
      <c r="H103" s="11">
        <f t="shared" si="2"/>
        <v>11469250</v>
      </c>
      <c r="I103" s="11">
        <f t="shared" si="3"/>
        <v>0</v>
      </c>
      <c r="J103" s="11">
        <f t="shared" si="4"/>
        <v>7930316</v>
      </c>
      <c r="K103" s="11">
        <f t="shared" si="5"/>
        <v>5560550</v>
      </c>
      <c r="L103" s="11">
        <f t="shared" si="6"/>
        <v>100000</v>
      </c>
      <c r="M103" s="11">
        <f t="shared" si="7"/>
        <v>0</v>
      </c>
      <c r="N103" s="11">
        <f t="shared" si="8"/>
        <v>1753516.667</v>
      </c>
      <c r="O103" s="11">
        <f t="shared" si="9"/>
        <v>1853516.667</v>
      </c>
      <c r="P103" s="11">
        <f t="shared" si="10"/>
        <v>1853516.667</v>
      </c>
      <c r="Q103" s="11">
        <f t="shared" si="11"/>
        <v>1285000</v>
      </c>
      <c r="R103" s="11">
        <f t="shared" si="12"/>
        <v>1200000</v>
      </c>
    </row>
    <row r="104">
      <c r="A104" s="1" t="s">
        <v>6579</v>
      </c>
      <c r="B104" s="8">
        <v>45615.0</v>
      </c>
      <c r="C104" s="1" t="s">
        <v>6</v>
      </c>
      <c r="D104" s="10">
        <v>70000.0</v>
      </c>
      <c r="E104" s="12"/>
      <c r="F104" s="1" t="s">
        <v>6580</v>
      </c>
      <c r="G104" s="11">
        <f t="shared" si="1"/>
        <v>17099800</v>
      </c>
      <c r="H104" s="11">
        <f t="shared" si="2"/>
        <v>11469250</v>
      </c>
      <c r="I104" s="11">
        <f t="shared" si="3"/>
        <v>0</v>
      </c>
      <c r="J104" s="11">
        <f t="shared" si="4"/>
        <v>8000316</v>
      </c>
      <c r="K104" s="11">
        <f t="shared" si="5"/>
        <v>5630550</v>
      </c>
      <c r="L104" s="11">
        <f t="shared" si="6"/>
        <v>100000</v>
      </c>
      <c r="M104" s="11">
        <f t="shared" si="7"/>
        <v>0</v>
      </c>
      <c r="N104" s="11">
        <f t="shared" si="8"/>
        <v>1776850</v>
      </c>
      <c r="O104" s="11">
        <f t="shared" si="9"/>
        <v>1876850</v>
      </c>
      <c r="P104" s="11">
        <f t="shared" si="10"/>
        <v>1876850</v>
      </c>
      <c r="Q104" s="11">
        <f t="shared" si="11"/>
        <v>1285000</v>
      </c>
      <c r="R104" s="11">
        <f t="shared" si="12"/>
        <v>1200000</v>
      </c>
    </row>
    <row r="105">
      <c r="A105" s="1" t="s">
        <v>6581</v>
      </c>
      <c r="B105" s="8">
        <v>45615.0</v>
      </c>
      <c r="C105" s="1" t="s">
        <v>6</v>
      </c>
      <c r="D105" s="10">
        <v>65000.0</v>
      </c>
      <c r="E105" s="12"/>
      <c r="F105" s="1" t="s">
        <v>6311</v>
      </c>
      <c r="G105" s="11">
        <f t="shared" si="1"/>
        <v>17164800</v>
      </c>
      <c r="H105" s="11">
        <f t="shared" si="2"/>
        <v>11469250</v>
      </c>
      <c r="I105" s="11">
        <f t="shared" si="3"/>
        <v>0</v>
      </c>
      <c r="J105" s="11">
        <f t="shared" si="4"/>
        <v>8065316</v>
      </c>
      <c r="K105" s="11">
        <f t="shared" si="5"/>
        <v>5695550</v>
      </c>
      <c r="L105" s="11">
        <f t="shared" si="6"/>
        <v>100000</v>
      </c>
      <c r="M105" s="11">
        <f t="shared" si="7"/>
        <v>0</v>
      </c>
      <c r="N105" s="11">
        <f t="shared" si="8"/>
        <v>1798516.667</v>
      </c>
      <c r="O105" s="11">
        <f t="shared" si="9"/>
        <v>1898516.667</v>
      </c>
      <c r="P105" s="11">
        <f t="shared" si="10"/>
        <v>1898516.667</v>
      </c>
      <c r="Q105" s="11">
        <f t="shared" si="11"/>
        <v>1285000</v>
      </c>
      <c r="R105" s="11">
        <f t="shared" si="12"/>
        <v>1200000</v>
      </c>
    </row>
    <row r="106">
      <c r="A106" s="1" t="s">
        <v>6582</v>
      </c>
      <c r="B106" s="8">
        <v>45615.0</v>
      </c>
      <c r="C106" s="1" t="s">
        <v>6</v>
      </c>
      <c r="D106" s="10">
        <v>563000.0</v>
      </c>
      <c r="E106" s="12"/>
      <c r="F106" s="1" t="s">
        <v>6583</v>
      </c>
      <c r="G106" s="11">
        <f t="shared" si="1"/>
        <v>17727800</v>
      </c>
      <c r="H106" s="11">
        <f t="shared" si="2"/>
        <v>11469250</v>
      </c>
      <c r="I106" s="11">
        <f t="shared" si="3"/>
        <v>0</v>
      </c>
      <c r="J106" s="11">
        <f t="shared" si="4"/>
        <v>8628316</v>
      </c>
      <c r="K106" s="11">
        <f t="shared" si="5"/>
        <v>6258550</v>
      </c>
      <c r="L106" s="11">
        <f t="shared" si="6"/>
        <v>100000</v>
      </c>
      <c r="M106" s="11">
        <f t="shared" si="7"/>
        <v>0</v>
      </c>
      <c r="N106" s="11">
        <f t="shared" si="8"/>
        <v>1986183.333</v>
      </c>
      <c r="O106" s="11">
        <f t="shared" si="9"/>
        <v>2086183.333</v>
      </c>
      <c r="P106" s="11">
        <f t="shared" si="10"/>
        <v>2086183.333</v>
      </c>
      <c r="Q106" s="11">
        <f t="shared" si="11"/>
        <v>1285000</v>
      </c>
      <c r="R106" s="11">
        <f t="shared" si="12"/>
        <v>1200000</v>
      </c>
    </row>
    <row r="107">
      <c r="A107" s="1" t="s">
        <v>6584</v>
      </c>
      <c r="B107" s="8">
        <v>45615.0</v>
      </c>
      <c r="C107" s="1" t="s">
        <v>6</v>
      </c>
      <c r="D107" s="10">
        <v>163000.0</v>
      </c>
      <c r="E107" s="12"/>
      <c r="F107" s="1" t="s">
        <v>6583</v>
      </c>
      <c r="G107" s="11">
        <f t="shared" si="1"/>
        <v>17890800</v>
      </c>
      <c r="H107" s="11">
        <f t="shared" si="2"/>
        <v>11469250</v>
      </c>
      <c r="I107" s="11">
        <f t="shared" si="3"/>
        <v>0</v>
      </c>
      <c r="J107" s="11">
        <f t="shared" si="4"/>
        <v>8791316</v>
      </c>
      <c r="K107" s="11">
        <f t="shared" si="5"/>
        <v>6421550</v>
      </c>
      <c r="L107" s="11">
        <f t="shared" si="6"/>
        <v>100000</v>
      </c>
      <c r="M107" s="11">
        <f t="shared" si="7"/>
        <v>0</v>
      </c>
      <c r="N107" s="11">
        <f t="shared" si="8"/>
        <v>2040516.667</v>
      </c>
      <c r="O107" s="11">
        <f t="shared" si="9"/>
        <v>2140516.667</v>
      </c>
      <c r="P107" s="11">
        <f t="shared" si="10"/>
        <v>2140516.667</v>
      </c>
      <c r="Q107" s="11">
        <f t="shared" si="11"/>
        <v>1285000</v>
      </c>
      <c r="R107" s="11">
        <f t="shared" si="12"/>
        <v>1200000</v>
      </c>
    </row>
    <row r="108">
      <c r="A108" s="1" t="s">
        <v>6585</v>
      </c>
      <c r="B108" s="8">
        <v>45615.0</v>
      </c>
      <c r="C108" s="1" t="s">
        <v>6</v>
      </c>
      <c r="D108" s="10">
        <v>250000.0</v>
      </c>
      <c r="E108" s="12"/>
      <c r="F108" s="1" t="s">
        <v>6586</v>
      </c>
      <c r="G108" s="11">
        <f t="shared" si="1"/>
        <v>18140800</v>
      </c>
      <c r="H108" s="11">
        <f t="shared" si="2"/>
        <v>11469250</v>
      </c>
      <c r="I108" s="11">
        <f t="shared" si="3"/>
        <v>0</v>
      </c>
      <c r="J108" s="11">
        <f t="shared" si="4"/>
        <v>9041316</v>
      </c>
      <c r="K108" s="11">
        <f t="shared" si="5"/>
        <v>6671550</v>
      </c>
      <c r="L108" s="11">
        <f t="shared" si="6"/>
        <v>100000</v>
      </c>
      <c r="M108" s="11">
        <f t="shared" si="7"/>
        <v>0</v>
      </c>
      <c r="N108" s="11">
        <f t="shared" si="8"/>
        <v>2123850</v>
      </c>
      <c r="O108" s="11">
        <f t="shared" si="9"/>
        <v>2223850</v>
      </c>
      <c r="P108" s="11">
        <f t="shared" si="10"/>
        <v>2223850</v>
      </c>
      <c r="Q108" s="11">
        <f t="shared" si="11"/>
        <v>1285000</v>
      </c>
      <c r="R108" s="11">
        <f t="shared" si="12"/>
        <v>1200000</v>
      </c>
    </row>
    <row r="109">
      <c r="A109" s="14" t="s">
        <v>6587</v>
      </c>
      <c r="B109" s="8">
        <v>45616.0</v>
      </c>
      <c r="C109" s="1" t="s">
        <v>5973</v>
      </c>
      <c r="D109" s="12"/>
      <c r="E109" s="10">
        <v>300000.0</v>
      </c>
      <c r="F109" s="1" t="s">
        <v>6588</v>
      </c>
      <c r="G109" s="11">
        <f t="shared" si="1"/>
        <v>18140800</v>
      </c>
      <c r="H109" s="11">
        <f t="shared" si="2"/>
        <v>11469250</v>
      </c>
      <c r="I109" s="11">
        <f t="shared" si="3"/>
        <v>0</v>
      </c>
      <c r="J109" s="11">
        <f t="shared" si="4"/>
        <v>8741316</v>
      </c>
      <c r="K109" s="11">
        <f t="shared" si="5"/>
        <v>6671550</v>
      </c>
      <c r="L109" s="11">
        <f t="shared" si="6"/>
        <v>400000</v>
      </c>
      <c r="M109" s="11">
        <f t="shared" si="7"/>
        <v>0</v>
      </c>
      <c r="N109" s="11">
        <f t="shared" si="8"/>
        <v>1823850</v>
      </c>
      <c r="O109" s="11">
        <f t="shared" si="9"/>
        <v>2223850</v>
      </c>
      <c r="P109" s="11">
        <f t="shared" si="10"/>
        <v>2223850</v>
      </c>
      <c r="Q109" s="11">
        <f t="shared" si="11"/>
        <v>1285000</v>
      </c>
      <c r="R109" s="11">
        <f t="shared" si="12"/>
        <v>1200000</v>
      </c>
    </row>
    <row r="110">
      <c r="A110" s="1" t="s">
        <v>6589</v>
      </c>
      <c r="B110" s="8">
        <v>45617.0</v>
      </c>
      <c r="C110" s="1" t="s">
        <v>25</v>
      </c>
      <c r="D110" s="12"/>
      <c r="E110" s="10">
        <v>10000.0</v>
      </c>
      <c r="F110" s="1" t="s">
        <v>6590</v>
      </c>
      <c r="G110" s="11">
        <f t="shared" si="1"/>
        <v>18140800</v>
      </c>
      <c r="H110" s="11">
        <f t="shared" si="2"/>
        <v>11479250</v>
      </c>
      <c r="I110" s="11">
        <f t="shared" si="3"/>
        <v>0</v>
      </c>
      <c r="J110" s="11">
        <f t="shared" si="4"/>
        <v>8731316</v>
      </c>
      <c r="K110" s="11">
        <f t="shared" si="5"/>
        <v>6661550</v>
      </c>
      <c r="L110" s="11">
        <f t="shared" si="6"/>
        <v>400000</v>
      </c>
      <c r="M110" s="11">
        <f t="shared" si="7"/>
        <v>0</v>
      </c>
      <c r="N110" s="11">
        <f t="shared" si="8"/>
        <v>1820516.667</v>
      </c>
      <c r="O110" s="11">
        <f t="shared" si="9"/>
        <v>2220516.667</v>
      </c>
      <c r="P110" s="11">
        <f t="shared" si="10"/>
        <v>2220516.667</v>
      </c>
      <c r="Q110" s="11">
        <f t="shared" si="11"/>
        <v>1285000</v>
      </c>
      <c r="R110" s="11">
        <f t="shared" si="12"/>
        <v>1200000</v>
      </c>
    </row>
    <row r="111">
      <c r="A111" s="1" t="s">
        <v>6591</v>
      </c>
      <c r="B111" s="8">
        <v>45617.0</v>
      </c>
      <c r="C111" s="1" t="s">
        <v>25</v>
      </c>
      <c r="D111" s="12"/>
      <c r="E111" s="10">
        <v>68000.0</v>
      </c>
      <c r="F111" s="1" t="s">
        <v>6592</v>
      </c>
      <c r="G111" s="11">
        <f t="shared" si="1"/>
        <v>18140800</v>
      </c>
      <c r="H111" s="11">
        <f t="shared" si="2"/>
        <v>11547250</v>
      </c>
      <c r="I111" s="11">
        <f t="shared" si="3"/>
        <v>0</v>
      </c>
      <c r="J111" s="11">
        <f t="shared" si="4"/>
        <v>8663316</v>
      </c>
      <c r="K111" s="11">
        <f t="shared" si="5"/>
        <v>6593550</v>
      </c>
      <c r="L111" s="11">
        <f t="shared" si="6"/>
        <v>400000</v>
      </c>
      <c r="M111" s="11">
        <f t="shared" si="7"/>
        <v>0</v>
      </c>
      <c r="N111" s="11">
        <f t="shared" si="8"/>
        <v>1797850</v>
      </c>
      <c r="O111" s="11">
        <f t="shared" si="9"/>
        <v>2197850</v>
      </c>
      <c r="P111" s="11">
        <f t="shared" si="10"/>
        <v>2197850</v>
      </c>
      <c r="Q111" s="11">
        <f t="shared" si="11"/>
        <v>1285000</v>
      </c>
      <c r="R111" s="11">
        <f t="shared" si="12"/>
        <v>1200000</v>
      </c>
    </row>
    <row r="112">
      <c r="A112" s="1" t="s">
        <v>6593</v>
      </c>
      <c r="B112" s="8">
        <v>45617.0</v>
      </c>
      <c r="C112" s="1" t="s">
        <v>25</v>
      </c>
      <c r="D112" s="12"/>
      <c r="E112" s="10">
        <v>330000.0</v>
      </c>
      <c r="F112" s="1" t="s">
        <v>6594</v>
      </c>
      <c r="G112" s="11">
        <f t="shared" si="1"/>
        <v>18140800</v>
      </c>
      <c r="H112" s="11">
        <f t="shared" si="2"/>
        <v>11877250</v>
      </c>
      <c r="I112" s="11">
        <f t="shared" si="3"/>
        <v>0</v>
      </c>
      <c r="J112" s="11">
        <f t="shared" si="4"/>
        <v>8333316</v>
      </c>
      <c r="K112" s="11">
        <f t="shared" si="5"/>
        <v>6263550</v>
      </c>
      <c r="L112" s="11">
        <f t="shared" si="6"/>
        <v>400000</v>
      </c>
      <c r="M112" s="11">
        <f t="shared" si="7"/>
        <v>0</v>
      </c>
      <c r="N112" s="11">
        <f t="shared" si="8"/>
        <v>1687850</v>
      </c>
      <c r="O112" s="11">
        <f t="shared" si="9"/>
        <v>2087850</v>
      </c>
      <c r="P112" s="11">
        <f t="shared" si="10"/>
        <v>2087850</v>
      </c>
      <c r="Q112" s="11">
        <f t="shared" si="11"/>
        <v>1285000</v>
      </c>
      <c r="R112" s="11">
        <f t="shared" si="12"/>
        <v>1200000</v>
      </c>
    </row>
    <row r="113">
      <c r="A113" s="1" t="s">
        <v>6595</v>
      </c>
      <c r="B113" s="8">
        <v>45617.0</v>
      </c>
      <c r="C113" s="1" t="s">
        <v>25</v>
      </c>
      <c r="D113" s="12"/>
      <c r="E113" s="10">
        <v>20000.0</v>
      </c>
      <c r="F113" s="1" t="s">
        <v>6596</v>
      </c>
      <c r="G113" s="11">
        <f t="shared" si="1"/>
        <v>18140800</v>
      </c>
      <c r="H113" s="11">
        <f t="shared" si="2"/>
        <v>11897250</v>
      </c>
      <c r="I113" s="11">
        <f t="shared" si="3"/>
        <v>0</v>
      </c>
      <c r="J113" s="11">
        <f t="shared" si="4"/>
        <v>8313316</v>
      </c>
      <c r="K113" s="11">
        <f t="shared" si="5"/>
        <v>6243550</v>
      </c>
      <c r="L113" s="11">
        <f t="shared" si="6"/>
        <v>400000</v>
      </c>
      <c r="M113" s="11">
        <f t="shared" si="7"/>
        <v>0</v>
      </c>
      <c r="N113" s="11">
        <f t="shared" si="8"/>
        <v>1681183.333</v>
      </c>
      <c r="O113" s="11">
        <f t="shared" si="9"/>
        <v>2081183.333</v>
      </c>
      <c r="P113" s="11">
        <f t="shared" si="10"/>
        <v>2081183.333</v>
      </c>
      <c r="Q113" s="11">
        <f t="shared" si="11"/>
        <v>1285000</v>
      </c>
      <c r="R113" s="11">
        <f t="shared" si="12"/>
        <v>1200000</v>
      </c>
    </row>
    <row r="114">
      <c r="A114" s="1" t="s">
        <v>6597</v>
      </c>
      <c r="B114" s="8">
        <v>45617.0</v>
      </c>
      <c r="C114" s="1" t="s">
        <v>6</v>
      </c>
      <c r="D114" s="10">
        <v>220000.0</v>
      </c>
      <c r="E114" s="12"/>
      <c r="F114" s="1" t="s">
        <v>6598</v>
      </c>
      <c r="G114" s="11">
        <f t="shared" si="1"/>
        <v>18360800</v>
      </c>
      <c r="H114" s="11">
        <f t="shared" si="2"/>
        <v>11897250</v>
      </c>
      <c r="I114" s="11">
        <f t="shared" si="3"/>
        <v>0</v>
      </c>
      <c r="J114" s="11">
        <f t="shared" si="4"/>
        <v>8533316</v>
      </c>
      <c r="K114" s="11">
        <f t="shared" si="5"/>
        <v>6463550</v>
      </c>
      <c r="L114" s="11">
        <f t="shared" si="6"/>
        <v>400000</v>
      </c>
      <c r="M114" s="11">
        <f t="shared" si="7"/>
        <v>0</v>
      </c>
      <c r="N114" s="11">
        <f t="shared" si="8"/>
        <v>1754516.667</v>
      </c>
      <c r="O114" s="11">
        <f t="shared" si="9"/>
        <v>2154516.667</v>
      </c>
      <c r="P114" s="11">
        <f t="shared" si="10"/>
        <v>2154516.667</v>
      </c>
      <c r="Q114" s="11">
        <f t="shared" si="11"/>
        <v>1285000</v>
      </c>
      <c r="R114" s="11">
        <f t="shared" si="12"/>
        <v>1200000</v>
      </c>
    </row>
    <row r="115">
      <c r="A115" s="1" t="s">
        <v>6599</v>
      </c>
      <c r="B115" s="8">
        <v>45617.0</v>
      </c>
      <c r="C115" s="1" t="s">
        <v>6</v>
      </c>
      <c r="D115" s="10">
        <v>130000.0</v>
      </c>
      <c r="E115" s="12"/>
      <c r="F115" s="1" t="s">
        <v>6583</v>
      </c>
      <c r="G115" s="11">
        <f t="shared" si="1"/>
        <v>18490800</v>
      </c>
      <c r="H115" s="11">
        <f t="shared" si="2"/>
        <v>11897250</v>
      </c>
      <c r="I115" s="11">
        <f t="shared" si="3"/>
        <v>0</v>
      </c>
      <c r="J115" s="11">
        <f t="shared" si="4"/>
        <v>8663316</v>
      </c>
      <c r="K115" s="11">
        <f t="shared" si="5"/>
        <v>6593550</v>
      </c>
      <c r="L115" s="11">
        <f t="shared" si="6"/>
        <v>400000</v>
      </c>
      <c r="M115" s="11">
        <f t="shared" si="7"/>
        <v>0</v>
      </c>
      <c r="N115" s="11">
        <f t="shared" si="8"/>
        <v>1797850</v>
      </c>
      <c r="O115" s="11">
        <f t="shared" si="9"/>
        <v>2197850</v>
      </c>
      <c r="P115" s="11">
        <f t="shared" si="10"/>
        <v>2197850</v>
      </c>
      <c r="Q115" s="11">
        <f t="shared" si="11"/>
        <v>1285000</v>
      </c>
      <c r="R115" s="11">
        <f t="shared" si="12"/>
        <v>1200000</v>
      </c>
    </row>
    <row r="116">
      <c r="A116" s="1" t="s">
        <v>6600</v>
      </c>
      <c r="B116" s="8">
        <v>45617.0</v>
      </c>
      <c r="C116" s="1" t="s">
        <v>6</v>
      </c>
      <c r="D116" s="10">
        <v>250000.0</v>
      </c>
      <c r="E116" s="12"/>
      <c r="F116" s="1" t="s">
        <v>2032</v>
      </c>
      <c r="G116" s="11">
        <f t="shared" si="1"/>
        <v>18740800</v>
      </c>
      <c r="H116" s="11">
        <f t="shared" si="2"/>
        <v>11897250</v>
      </c>
      <c r="I116" s="11">
        <f t="shared" si="3"/>
        <v>0</v>
      </c>
      <c r="J116" s="11">
        <f t="shared" si="4"/>
        <v>8913316</v>
      </c>
      <c r="K116" s="11">
        <f t="shared" si="5"/>
        <v>6843550</v>
      </c>
      <c r="L116" s="11">
        <f t="shared" si="6"/>
        <v>400000</v>
      </c>
      <c r="M116" s="11">
        <f t="shared" si="7"/>
        <v>0</v>
      </c>
      <c r="N116" s="11">
        <f t="shared" si="8"/>
        <v>1881183.333</v>
      </c>
      <c r="O116" s="11">
        <f t="shared" si="9"/>
        <v>2281183.333</v>
      </c>
      <c r="P116" s="11">
        <f t="shared" si="10"/>
        <v>2281183.333</v>
      </c>
      <c r="Q116" s="11">
        <f t="shared" si="11"/>
        <v>1285000</v>
      </c>
      <c r="R116" s="11">
        <f t="shared" si="12"/>
        <v>1200000</v>
      </c>
    </row>
    <row r="117">
      <c r="A117" s="1" t="s">
        <v>6601</v>
      </c>
      <c r="B117" s="8">
        <v>45617.0</v>
      </c>
      <c r="C117" s="1" t="s">
        <v>6</v>
      </c>
      <c r="D117" s="10">
        <v>510000.0</v>
      </c>
      <c r="E117" s="12"/>
      <c r="F117" s="1" t="s">
        <v>6067</v>
      </c>
      <c r="G117" s="11">
        <f t="shared" si="1"/>
        <v>19250800</v>
      </c>
      <c r="H117" s="11">
        <f t="shared" si="2"/>
        <v>11897250</v>
      </c>
      <c r="I117" s="11">
        <f t="shared" si="3"/>
        <v>0</v>
      </c>
      <c r="J117" s="11">
        <f t="shared" si="4"/>
        <v>9423316</v>
      </c>
      <c r="K117" s="11">
        <f t="shared" si="5"/>
        <v>7353550</v>
      </c>
      <c r="L117" s="11">
        <f t="shared" si="6"/>
        <v>400000</v>
      </c>
      <c r="M117" s="11">
        <f t="shared" si="7"/>
        <v>0</v>
      </c>
      <c r="N117" s="11">
        <f t="shared" si="8"/>
        <v>2051183.333</v>
      </c>
      <c r="O117" s="11">
        <f t="shared" si="9"/>
        <v>2451183.333</v>
      </c>
      <c r="P117" s="11">
        <f t="shared" si="10"/>
        <v>2451183.333</v>
      </c>
      <c r="Q117" s="11">
        <f t="shared" si="11"/>
        <v>1285000</v>
      </c>
      <c r="R117" s="11">
        <f t="shared" si="12"/>
        <v>1200000</v>
      </c>
    </row>
    <row r="118">
      <c r="A118" s="1" t="s">
        <v>6602</v>
      </c>
      <c r="B118" s="8">
        <v>45617.0</v>
      </c>
      <c r="C118" s="1" t="s">
        <v>6</v>
      </c>
      <c r="D118" s="10">
        <v>12000.0</v>
      </c>
      <c r="E118" s="12"/>
      <c r="F118" s="1" t="s">
        <v>6526</v>
      </c>
      <c r="G118" s="11">
        <f t="shared" si="1"/>
        <v>19262800</v>
      </c>
      <c r="H118" s="11">
        <f t="shared" si="2"/>
        <v>11897250</v>
      </c>
      <c r="I118" s="11">
        <f t="shared" si="3"/>
        <v>0</v>
      </c>
      <c r="J118" s="11">
        <f t="shared" si="4"/>
        <v>9435316</v>
      </c>
      <c r="K118" s="11">
        <f t="shared" si="5"/>
        <v>7365550</v>
      </c>
      <c r="L118" s="11">
        <f t="shared" si="6"/>
        <v>400000</v>
      </c>
      <c r="M118" s="11">
        <f t="shared" si="7"/>
        <v>0</v>
      </c>
      <c r="N118" s="11">
        <f t="shared" si="8"/>
        <v>2055183.333</v>
      </c>
      <c r="O118" s="11">
        <f t="shared" si="9"/>
        <v>2455183.333</v>
      </c>
      <c r="P118" s="11">
        <f t="shared" si="10"/>
        <v>2455183.333</v>
      </c>
      <c r="Q118" s="11">
        <f t="shared" si="11"/>
        <v>1285000</v>
      </c>
      <c r="R118" s="11">
        <f t="shared" si="12"/>
        <v>1200000</v>
      </c>
    </row>
    <row r="119">
      <c r="A119" s="1" t="s">
        <v>6603</v>
      </c>
      <c r="B119" s="8">
        <v>45617.0</v>
      </c>
      <c r="C119" s="1" t="s">
        <v>6</v>
      </c>
      <c r="D119" s="10">
        <v>110000.0</v>
      </c>
      <c r="E119" s="12"/>
      <c r="F119" s="1" t="s">
        <v>2549</v>
      </c>
      <c r="G119" s="11">
        <f t="shared" si="1"/>
        <v>19372800</v>
      </c>
      <c r="H119" s="11">
        <f t="shared" si="2"/>
        <v>11897250</v>
      </c>
      <c r="I119" s="11">
        <f t="shared" si="3"/>
        <v>0</v>
      </c>
      <c r="J119" s="11">
        <f t="shared" si="4"/>
        <v>9545316</v>
      </c>
      <c r="K119" s="11">
        <f t="shared" si="5"/>
        <v>7475550</v>
      </c>
      <c r="L119" s="11">
        <f t="shared" si="6"/>
        <v>400000</v>
      </c>
      <c r="M119" s="11">
        <f t="shared" si="7"/>
        <v>0</v>
      </c>
      <c r="N119" s="11">
        <f t="shared" si="8"/>
        <v>2091850</v>
      </c>
      <c r="O119" s="11">
        <f t="shared" si="9"/>
        <v>2491850</v>
      </c>
      <c r="P119" s="11">
        <f t="shared" si="10"/>
        <v>2491850</v>
      </c>
      <c r="Q119" s="11">
        <f t="shared" si="11"/>
        <v>1285000</v>
      </c>
      <c r="R119" s="11">
        <f t="shared" si="12"/>
        <v>1200000</v>
      </c>
    </row>
    <row r="120">
      <c r="A120" s="1" t="s">
        <v>6604</v>
      </c>
      <c r="B120" s="8">
        <v>45618.0</v>
      </c>
      <c r="C120" s="1" t="s">
        <v>19</v>
      </c>
      <c r="D120" s="10">
        <v>2.06304E7</v>
      </c>
      <c r="E120" s="12"/>
      <c r="F120" s="1" t="s">
        <v>6605</v>
      </c>
      <c r="G120" s="11">
        <f t="shared" si="1"/>
        <v>19372800</v>
      </c>
      <c r="H120" s="11">
        <f t="shared" si="2"/>
        <v>11897250</v>
      </c>
      <c r="I120" s="11">
        <f t="shared" si="3"/>
        <v>0</v>
      </c>
      <c r="J120" s="11">
        <f t="shared" si="4"/>
        <v>30175716</v>
      </c>
      <c r="K120" s="11">
        <f t="shared" si="5"/>
        <v>7475550</v>
      </c>
      <c r="L120" s="11">
        <f t="shared" si="6"/>
        <v>400000</v>
      </c>
      <c r="M120" s="11">
        <f t="shared" si="7"/>
        <v>0</v>
      </c>
      <c r="N120" s="11">
        <f t="shared" si="8"/>
        <v>2091850</v>
      </c>
      <c r="O120" s="11">
        <f t="shared" si="9"/>
        <v>2491850</v>
      </c>
      <c r="P120" s="11">
        <f t="shared" si="10"/>
        <v>2491850</v>
      </c>
      <c r="Q120" s="11">
        <f t="shared" si="11"/>
        <v>1285000</v>
      </c>
      <c r="R120" s="11">
        <f t="shared" si="12"/>
        <v>1200000</v>
      </c>
    </row>
    <row r="121">
      <c r="A121" s="1" t="s">
        <v>6606</v>
      </c>
      <c r="B121" s="8">
        <v>45618.0</v>
      </c>
      <c r="C121" s="1" t="s">
        <v>6607</v>
      </c>
      <c r="D121" s="12"/>
      <c r="E121" s="10">
        <v>1.76304E7</v>
      </c>
      <c r="F121" s="1" t="s">
        <v>6608</v>
      </c>
      <c r="G121" s="11">
        <f t="shared" si="1"/>
        <v>19372800</v>
      </c>
      <c r="H121" s="11">
        <f t="shared" si="2"/>
        <v>11897250</v>
      </c>
      <c r="I121" s="11">
        <f t="shared" si="3"/>
        <v>0</v>
      </c>
      <c r="J121" s="11">
        <f t="shared" si="4"/>
        <v>12545316</v>
      </c>
      <c r="K121" s="11">
        <f t="shared" si="5"/>
        <v>7475550</v>
      </c>
      <c r="L121" s="11">
        <f t="shared" si="6"/>
        <v>400000</v>
      </c>
      <c r="M121" s="11">
        <f t="shared" si="7"/>
        <v>0</v>
      </c>
      <c r="N121" s="11">
        <f t="shared" si="8"/>
        <v>2091850</v>
      </c>
      <c r="O121" s="11">
        <f t="shared" si="9"/>
        <v>2491850</v>
      </c>
      <c r="P121" s="11">
        <f t="shared" si="10"/>
        <v>2491850</v>
      </c>
      <c r="Q121" s="11">
        <f t="shared" si="11"/>
        <v>1285000</v>
      </c>
      <c r="R121" s="11">
        <f t="shared" si="12"/>
        <v>1200000</v>
      </c>
    </row>
    <row r="122">
      <c r="A122" s="1" t="s">
        <v>6609</v>
      </c>
      <c r="B122" s="8">
        <v>45618.0</v>
      </c>
      <c r="C122" s="1" t="s">
        <v>6</v>
      </c>
      <c r="D122" s="10">
        <v>60000.0</v>
      </c>
      <c r="E122" s="12"/>
      <c r="F122" s="1" t="s">
        <v>6610</v>
      </c>
      <c r="G122" s="11">
        <f t="shared" si="1"/>
        <v>19432800</v>
      </c>
      <c r="H122" s="11">
        <f t="shared" si="2"/>
        <v>11897250</v>
      </c>
      <c r="I122" s="11">
        <f t="shared" si="3"/>
        <v>0</v>
      </c>
      <c r="J122" s="11">
        <f t="shared" si="4"/>
        <v>12605316</v>
      </c>
      <c r="K122" s="11">
        <f t="shared" si="5"/>
        <v>7535550</v>
      </c>
      <c r="L122" s="11">
        <f t="shared" si="6"/>
        <v>400000</v>
      </c>
      <c r="M122" s="11">
        <f t="shared" si="7"/>
        <v>0</v>
      </c>
      <c r="N122" s="11">
        <f t="shared" si="8"/>
        <v>2111850</v>
      </c>
      <c r="O122" s="11">
        <f t="shared" si="9"/>
        <v>2511850</v>
      </c>
      <c r="P122" s="11">
        <f t="shared" si="10"/>
        <v>2511850</v>
      </c>
      <c r="Q122" s="11">
        <f t="shared" si="11"/>
        <v>1285000</v>
      </c>
      <c r="R122" s="11">
        <f t="shared" si="12"/>
        <v>1200000</v>
      </c>
    </row>
    <row r="123">
      <c r="A123" s="1" t="s">
        <v>6611</v>
      </c>
      <c r="B123" s="8">
        <v>45618.0</v>
      </c>
      <c r="C123" s="1" t="s">
        <v>6</v>
      </c>
      <c r="D123" s="10">
        <v>400000.0</v>
      </c>
      <c r="E123" s="12"/>
      <c r="F123" s="1" t="s">
        <v>6612</v>
      </c>
      <c r="G123" s="11">
        <f t="shared" si="1"/>
        <v>19832800</v>
      </c>
      <c r="H123" s="11">
        <f t="shared" si="2"/>
        <v>11897250</v>
      </c>
      <c r="I123" s="11">
        <f t="shared" si="3"/>
        <v>0</v>
      </c>
      <c r="J123" s="11">
        <f t="shared" si="4"/>
        <v>13005316</v>
      </c>
      <c r="K123" s="11">
        <f t="shared" si="5"/>
        <v>7935550</v>
      </c>
      <c r="L123" s="11">
        <f t="shared" si="6"/>
        <v>400000</v>
      </c>
      <c r="M123" s="11">
        <f t="shared" si="7"/>
        <v>0</v>
      </c>
      <c r="N123" s="11">
        <f t="shared" si="8"/>
        <v>2245183.333</v>
      </c>
      <c r="O123" s="11">
        <f t="shared" si="9"/>
        <v>2645183.333</v>
      </c>
      <c r="P123" s="11">
        <f t="shared" si="10"/>
        <v>2645183.333</v>
      </c>
      <c r="Q123" s="11">
        <f t="shared" si="11"/>
        <v>1285000</v>
      </c>
      <c r="R123" s="11">
        <f t="shared" si="12"/>
        <v>1200000</v>
      </c>
    </row>
    <row r="124">
      <c r="A124" s="1" t="s">
        <v>6613</v>
      </c>
      <c r="B124" s="8">
        <v>45619.0</v>
      </c>
      <c r="C124" s="1" t="s">
        <v>25</v>
      </c>
      <c r="D124" s="12"/>
      <c r="E124" s="10">
        <v>30000.0</v>
      </c>
      <c r="F124" s="1" t="s">
        <v>5979</v>
      </c>
      <c r="G124" s="11">
        <f t="shared" si="1"/>
        <v>19832800</v>
      </c>
      <c r="H124" s="11">
        <f t="shared" si="2"/>
        <v>11927250</v>
      </c>
      <c r="I124" s="11">
        <f t="shared" si="3"/>
        <v>0</v>
      </c>
      <c r="J124" s="11">
        <f t="shared" si="4"/>
        <v>12975316</v>
      </c>
      <c r="K124" s="11">
        <f t="shared" si="5"/>
        <v>7905550</v>
      </c>
      <c r="L124" s="11">
        <f t="shared" si="6"/>
        <v>400000</v>
      </c>
      <c r="M124" s="11">
        <f t="shared" si="7"/>
        <v>0</v>
      </c>
      <c r="N124" s="11">
        <f t="shared" si="8"/>
        <v>2235183.333</v>
      </c>
      <c r="O124" s="11">
        <f t="shared" si="9"/>
        <v>2635183.333</v>
      </c>
      <c r="P124" s="11">
        <f t="shared" si="10"/>
        <v>2635183.333</v>
      </c>
      <c r="Q124" s="11">
        <f t="shared" si="11"/>
        <v>1285000</v>
      </c>
      <c r="R124" s="11">
        <f t="shared" si="12"/>
        <v>1200000</v>
      </c>
    </row>
    <row r="125">
      <c r="A125" s="1" t="s">
        <v>6614</v>
      </c>
      <c r="B125" s="8">
        <v>45619.0</v>
      </c>
      <c r="C125" s="1" t="s">
        <v>25</v>
      </c>
      <c r="D125" s="12"/>
      <c r="E125" s="10">
        <v>200000.0</v>
      </c>
      <c r="F125" s="1" t="s">
        <v>6615</v>
      </c>
      <c r="G125" s="11">
        <f t="shared" si="1"/>
        <v>19832800</v>
      </c>
      <c r="H125" s="11">
        <f t="shared" si="2"/>
        <v>12127250</v>
      </c>
      <c r="I125" s="11">
        <f t="shared" si="3"/>
        <v>0</v>
      </c>
      <c r="J125" s="11">
        <f t="shared" si="4"/>
        <v>12775316</v>
      </c>
      <c r="K125" s="11">
        <f t="shared" si="5"/>
        <v>7705550</v>
      </c>
      <c r="L125" s="11">
        <f t="shared" si="6"/>
        <v>400000</v>
      </c>
      <c r="M125" s="11">
        <f t="shared" si="7"/>
        <v>0</v>
      </c>
      <c r="N125" s="11">
        <f t="shared" si="8"/>
        <v>2168516.667</v>
      </c>
      <c r="O125" s="11">
        <f t="shared" si="9"/>
        <v>2568516.667</v>
      </c>
      <c r="P125" s="11">
        <f t="shared" si="10"/>
        <v>2568516.667</v>
      </c>
      <c r="Q125" s="11">
        <f t="shared" si="11"/>
        <v>1485000</v>
      </c>
      <c r="R125" s="11">
        <f t="shared" si="12"/>
        <v>1200000</v>
      </c>
    </row>
    <row r="126">
      <c r="A126" s="1" t="s">
        <v>6616</v>
      </c>
      <c r="B126" s="8">
        <v>45619.0</v>
      </c>
      <c r="C126" s="1" t="s">
        <v>6</v>
      </c>
      <c r="D126" s="10">
        <v>575000.0</v>
      </c>
      <c r="E126" s="12"/>
      <c r="F126" s="1" t="s">
        <v>6617</v>
      </c>
      <c r="G126" s="11">
        <f t="shared" si="1"/>
        <v>20407800</v>
      </c>
      <c r="H126" s="11">
        <f t="shared" si="2"/>
        <v>12127250</v>
      </c>
      <c r="I126" s="11">
        <f t="shared" si="3"/>
        <v>0</v>
      </c>
      <c r="J126" s="11">
        <f t="shared" si="4"/>
        <v>13350316</v>
      </c>
      <c r="K126" s="11">
        <f t="shared" si="5"/>
        <v>8280550</v>
      </c>
      <c r="L126" s="11">
        <f t="shared" si="6"/>
        <v>400000</v>
      </c>
      <c r="M126" s="11">
        <f t="shared" si="7"/>
        <v>0</v>
      </c>
      <c r="N126" s="11">
        <f t="shared" si="8"/>
        <v>2360183.333</v>
      </c>
      <c r="O126" s="11">
        <f t="shared" si="9"/>
        <v>2760183.333</v>
      </c>
      <c r="P126" s="11">
        <f t="shared" si="10"/>
        <v>2760183.333</v>
      </c>
      <c r="Q126" s="11">
        <f t="shared" si="11"/>
        <v>1485000</v>
      </c>
      <c r="R126" s="11">
        <f t="shared" si="12"/>
        <v>1200000</v>
      </c>
    </row>
    <row r="127">
      <c r="A127" s="1" t="s">
        <v>6618</v>
      </c>
      <c r="B127" s="8">
        <v>45619.0</v>
      </c>
      <c r="C127" s="1" t="s">
        <v>25</v>
      </c>
      <c r="D127" s="12"/>
      <c r="E127" s="10">
        <v>7000.0</v>
      </c>
      <c r="F127" s="1" t="s">
        <v>5362</v>
      </c>
      <c r="G127" s="11">
        <f t="shared" si="1"/>
        <v>20407800</v>
      </c>
      <c r="H127" s="11">
        <f t="shared" si="2"/>
        <v>12134250</v>
      </c>
      <c r="I127" s="11">
        <f t="shared" si="3"/>
        <v>0</v>
      </c>
      <c r="J127" s="11">
        <f t="shared" si="4"/>
        <v>13343316</v>
      </c>
      <c r="K127" s="11">
        <f t="shared" si="5"/>
        <v>8273550</v>
      </c>
      <c r="L127" s="11">
        <f t="shared" si="6"/>
        <v>400000</v>
      </c>
      <c r="M127" s="11">
        <f t="shared" si="7"/>
        <v>0</v>
      </c>
      <c r="N127" s="11">
        <f t="shared" si="8"/>
        <v>2357850</v>
      </c>
      <c r="O127" s="11">
        <f t="shared" si="9"/>
        <v>2757850</v>
      </c>
      <c r="P127" s="11">
        <f t="shared" si="10"/>
        <v>2757850</v>
      </c>
      <c r="Q127" s="11">
        <f t="shared" si="11"/>
        <v>1485000</v>
      </c>
      <c r="R127" s="11">
        <f t="shared" si="12"/>
        <v>1200000</v>
      </c>
    </row>
    <row r="128">
      <c r="A128" s="1" t="s">
        <v>6619</v>
      </c>
      <c r="B128" s="8">
        <v>45619.0</v>
      </c>
      <c r="C128" s="1" t="s">
        <v>22</v>
      </c>
      <c r="D128" s="12"/>
      <c r="E128" s="10">
        <v>1000000.0</v>
      </c>
      <c r="F128" s="1" t="s">
        <v>30</v>
      </c>
      <c r="G128" s="11">
        <f t="shared" si="1"/>
        <v>20407800</v>
      </c>
      <c r="H128" s="11">
        <f t="shared" si="2"/>
        <v>12134250</v>
      </c>
      <c r="I128" s="11">
        <f t="shared" si="3"/>
        <v>0</v>
      </c>
      <c r="J128" s="11">
        <f t="shared" si="4"/>
        <v>12343316</v>
      </c>
      <c r="K128" s="11">
        <f t="shared" si="5"/>
        <v>8273550</v>
      </c>
      <c r="L128" s="11">
        <f t="shared" si="6"/>
        <v>400000</v>
      </c>
      <c r="M128" s="11">
        <f t="shared" si="7"/>
        <v>1000000</v>
      </c>
      <c r="N128" s="11">
        <f t="shared" si="8"/>
        <v>2357850</v>
      </c>
      <c r="O128" s="11">
        <f t="shared" si="9"/>
        <v>1757850</v>
      </c>
      <c r="P128" s="11">
        <f t="shared" si="10"/>
        <v>2757850</v>
      </c>
      <c r="Q128" s="11">
        <f t="shared" si="11"/>
        <v>1485000</v>
      </c>
      <c r="R128" s="11">
        <f t="shared" si="12"/>
        <v>1200000</v>
      </c>
    </row>
    <row r="129">
      <c r="A129" s="1" t="s">
        <v>6620</v>
      </c>
      <c r="B129" s="8">
        <v>45619.0</v>
      </c>
      <c r="C129" s="1" t="s">
        <v>25</v>
      </c>
      <c r="D129" s="12"/>
      <c r="E129" s="10">
        <v>502500.0</v>
      </c>
      <c r="F129" s="1" t="s">
        <v>5149</v>
      </c>
      <c r="G129" s="11">
        <f t="shared" si="1"/>
        <v>20407800</v>
      </c>
      <c r="H129" s="11">
        <f t="shared" si="2"/>
        <v>12636750</v>
      </c>
      <c r="I129" s="11">
        <f t="shared" si="3"/>
        <v>0</v>
      </c>
      <c r="J129" s="11">
        <f t="shared" si="4"/>
        <v>11840816</v>
      </c>
      <c r="K129" s="11">
        <f t="shared" si="5"/>
        <v>7771050</v>
      </c>
      <c r="L129" s="11">
        <f t="shared" si="6"/>
        <v>400000</v>
      </c>
      <c r="M129" s="11">
        <f t="shared" si="7"/>
        <v>1000000</v>
      </c>
      <c r="N129" s="11">
        <f t="shared" si="8"/>
        <v>2190350</v>
      </c>
      <c r="O129" s="11">
        <f t="shared" si="9"/>
        <v>1590350</v>
      </c>
      <c r="P129" s="11">
        <f t="shared" si="10"/>
        <v>2590350</v>
      </c>
      <c r="Q129" s="11">
        <f t="shared" si="11"/>
        <v>1485000</v>
      </c>
      <c r="R129" s="11">
        <f t="shared" si="12"/>
        <v>1200000</v>
      </c>
    </row>
    <row r="130">
      <c r="A130" s="1" t="s">
        <v>6621</v>
      </c>
      <c r="B130" s="8">
        <v>45620.0</v>
      </c>
      <c r="C130" s="1" t="s">
        <v>5973</v>
      </c>
      <c r="D130" s="12"/>
      <c r="E130" s="10">
        <v>500000.0</v>
      </c>
      <c r="F130" s="1" t="s">
        <v>5329</v>
      </c>
      <c r="G130" s="11">
        <f t="shared" si="1"/>
        <v>20407800</v>
      </c>
      <c r="H130" s="11">
        <f t="shared" si="2"/>
        <v>12636750</v>
      </c>
      <c r="I130" s="11">
        <f t="shared" si="3"/>
        <v>0</v>
      </c>
      <c r="J130" s="11">
        <f t="shared" si="4"/>
        <v>11340816</v>
      </c>
      <c r="K130" s="11">
        <f t="shared" si="5"/>
        <v>7771050</v>
      </c>
      <c r="L130" s="11">
        <f t="shared" si="6"/>
        <v>900000</v>
      </c>
      <c r="M130" s="11">
        <f t="shared" si="7"/>
        <v>1000000</v>
      </c>
      <c r="N130" s="11">
        <f t="shared" si="8"/>
        <v>1690350</v>
      </c>
      <c r="O130" s="11">
        <f t="shared" si="9"/>
        <v>1590350</v>
      </c>
      <c r="P130" s="11">
        <f t="shared" si="10"/>
        <v>2590350</v>
      </c>
      <c r="Q130" s="11">
        <f t="shared" si="11"/>
        <v>1485000</v>
      </c>
      <c r="R130" s="11">
        <f t="shared" si="12"/>
        <v>1200000</v>
      </c>
    </row>
    <row r="131">
      <c r="A131" s="1" t="s">
        <v>6622</v>
      </c>
      <c r="B131" s="8">
        <v>45620.0</v>
      </c>
      <c r="C131" s="1" t="s">
        <v>25</v>
      </c>
      <c r="D131" s="12"/>
      <c r="E131" s="10">
        <v>50000.0</v>
      </c>
      <c r="F131" s="1" t="s">
        <v>53</v>
      </c>
      <c r="G131" s="11">
        <f t="shared" si="1"/>
        <v>20407800</v>
      </c>
      <c r="H131" s="11">
        <f t="shared" si="2"/>
        <v>12686750</v>
      </c>
      <c r="I131" s="11">
        <f t="shared" si="3"/>
        <v>0</v>
      </c>
      <c r="J131" s="11">
        <f t="shared" si="4"/>
        <v>11290816</v>
      </c>
      <c r="K131" s="11">
        <f t="shared" si="5"/>
        <v>7721050</v>
      </c>
      <c r="L131" s="11">
        <f t="shared" si="6"/>
        <v>900000</v>
      </c>
      <c r="M131" s="11">
        <f t="shared" si="7"/>
        <v>1000000</v>
      </c>
      <c r="N131" s="11">
        <f t="shared" si="8"/>
        <v>1673683.333</v>
      </c>
      <c r="O131" s="11">
        <f t="shared" si="9"/>
        <v>1573683.333</v>
      </c>
      <c r="P131" s="11">
        <f t="shared" si="10"/>
        <v>2573683.333</v>
      </c>
      <c r="Q131" s="11">
        <f t="shared" si="11"/>
        <v>1535000</v>
      </c>
      <c r="R131" s="11">
        <f t="shared" si="12"/>
        <v>1200000</v>
      </c>
    </row>
    <row r="132">
      <c r="A132" s="1" t="s">
        <v>6623</v>
      </c>
      <c r="B132" s="8">
        <v>45620.0</v>
      </c>
      <c r="C132" s="1" t="s">
        <v>25</v>
      </c>
      <c r="D132" s="12"/>
      <c r="E132" s="10">
        <v>100000.0</v>
      </c>
      <c r="F132" s="1" t="s">
        <v>5968</v>
      </c>
      <c r="G132" s="11">
        <f t="shared" si="1"/>
        <v>20407800</v>
      </c>
      <c r="H132" s="11">
        <f t="shared" si="2"/>
        <v>12786750</v>
      </c>
      <c r="I132" s="11">
        <f t="shared" si="3"/>
        <v>0</v>
      </c>
      <c r="J132" s="11">
        <f t="shared" si="4"/>
        <v>11190816</v>
      </c>
      <c r="K132" s="11">
        <f t="shared" si="5"/>
        <v>7621050</v>
      </c>
      <c r="L132" s="11">
        <f t="shared" si="6"/>
        <v>900000</v>
      </c>
      <c r="M132" s="11">
        <f t="shared" si="7"/>
        <v>1000000</v>
      </c>
      <c r="N132" s="11">
        <f t="shared" si="8"/>
        <v>1640350</v>
      </c>
      <c r="O132" s="11">
        <f t="shared" si="9"/>
        <v>1540350</v>
      </c>
      <c r="P132" s="11">
        <f t="shared" si="10"/>
        <v>2540350</v>
      </c>
      <c r="Q132" s="11">
        <f t="shared" si="11"/>
        <v>1535000</v>
      </c>
      <c r="R132" s="11">
        <f t="shared" si="12"/>
        <v>1300000</v>
      </c>
    </row>
    <row r="133">
      <c r="A133" s="1" t="s">
        <v>6624</v>
      </c>
      <c r="B133" s="8">
        <v>45621.0</v>
      </c>
      <c r="C133" s="1" t="s">
        <v>25</v>
      </c>
      <c r="D133" s="12"/>
      <c r="E133" s="10">
        <v>427000.0</v>
      </c>
      <c r="F133" s="1" t="s">
        <v>6625</v>
      </c>
      <c r="G133" s="11">
        <f t="shared" si="1"/>
        <v>20407800</v>
      </c>
      <c r="H133" s="11">
        <f t="shared" si="2"/>
        <v>13213750</v>
      </c>
      <c r="I133" s="11">
        <f t="shared" si="3"/>
        <v>0</v>
      </c>
      <c r="J133" s="11">
        <f t="shared" si="4"/>
        <v>10763816</v>
      </c>
      <c r="K133" s="11">
        <f t="shared" si="5"/>
        <v>7194050</v>
      </c>
      <c r="L133" s="11">
        <f t="shared" si="6"/>
        <v>900000</v>
      </c>
      <c r="M133" s="11">
        <f t="shared" si="7"/>
        <v>1000000</v>
      </c>
      <c r="N133" s="11">
        <f t="shared" si="8"/>
        <v>1498016.667</v>
      </c>
      <c r="O133" s="11">
        <f t="shared" si="9"/>
        <v>1398016.667</v>
      </c>
      <c r="P133" s="11">
        <f t="shared" si="10"/>
        <v>2398016.667</v>
      </c>
      <c r="Q133" s="11">
        <f t="shared" si="11"/>
        <v>1535000</v>
      </c>
      <c r="R133" s="11">
        <f t="shared" si="12"/>
        <v>1300000</v>
      </c>
    </row>
    <row r="134">
      <c r="A134" s="1" t="s">
        <v>6626</v>
      </c>
      <c r="B134" s="8">
        <v>45621.0</v>
      </c>
      <c r="C134" s="1" t="s">
        <v>25</v>
      </c>
      <c r="D134" s="12"/>
      <c r="E134" s="10">
        <v>185000.0</v>
      </c>
      <c r="F134" s="1" t="s">
        <v>6627</v>
      </c>
      <c r="G134" s="11">
        <f t="shared" si="1"/>
        <v>20407800</v>
      </c>
      <c r="H134" s="11">
        <f t="shared" si="2"/>
        <v>13398750</v>
      </c>
      <c r="I134" s="11">
        <f t="shared" si="3"/>
        <v>0</v>
      </c>
      <c r="J134" s="11">
        <f t="shared" si="4"/>
        <v>10578816</v>
      </c>
      <c r="K134" s="11">
        <f t="shared" si="5"/>
        <v>7009050</v>
      </c>
      <c r="L134" s="11">
        <f t="shared" si="6"/>
        <v>900000</v>
      </c>
      <c r="M134" s="11">
        <f t="shared" si="7"/>
        <v>1000000</v>
      </c>
      <c r="N134" s="11">
        <f t="shared" si="8"/>
        <v>1436350</v>
      </c>
      <c r="O134" s="11">
        <f t="shared" si="9"/>
        <v>1336350</v>
      </c>
      <c r="P134" s="11">
        <f t="shared" si="10"/>
        <v>2336350</v>
      </c>
      <c r="Q134" s="11">
        <f t="shared" si="11"/>
        <v>1535000</v>
      </c>
      <c r="R134" s="11">
        <f t="shared" si="12"/>
        <v>1300000</v>
      </c>
    </row>
    <row r="135">
      <c r="A135" s="1" t="s">
        <v>6628</v>
      </c>
      <c r="B135" s="8">
        <v>45621.0</v>
      </c>
      <c r="C135" s="1" t="s">
        <v>19</v>
      </c>
      <c r="D135" s="12"/>
      <c r="E135" s="10">
        <v>8000.0</v>
      </c>
      <c r="F135" s="1" t="s">
        <v>6629</v>
      </c>
      <c r="G135" s="11">
        <f t="shared" si="1"/>
        <v>20407800</v>
      </c>
      <c r="H135" s="11">
        <f t="shared" si="2"/>
        <v>13398750</v>
      </c>
      <c r="I135" s="11">
        <f t="shared" si="3"/>
        <v>0</v>
      </c>
      <c r="J135" s="11">
        <f t="shared" si="4"/>
        <v>10570816</v>
      </c>
      <c r="K135" s="11">
        <f t="shared" si="5"/>
        <v>7009050</v>
      </c>
      <c r="L135" s="11">
        <f t="shared" si="6"/>
        <v>900000</v>
      </c>
      <c r="M135" s="11">
        <f t="shared" si="7"/>
        <v>1000000</v>
      </c>
      <c r="N135" s="11">
        <f t="shared" si="8"/>
        <v>1436350</v>
      </c>
      <c r="O135" s="11">
        <f t="shared" si="9"/>
        <v>1336350</v>
      </c>
      <c r="P135" s="11">
        <f t="shared" si="10"/>
        <v>2336350</v>
      </c>
      <c r="Q135" s="11">
        <f t="shared" si="11"/>
        <v>1535000</v>
      </c>
      <c r="R135" s="11">
        <f t="shared" si="12"/>
        <v>1300000</v>
      </c>
    </row>
    <row r="136">
      <c r="A136" s="1" t="s">
        <v>6630</v>
      </c>
      <c r="B136" s="8">
        <v>45621.0</v>
      </c>
      <c r="C136" s="1" t="s">
        <v>25</v>
      </c>
      <c r="D136" s="12"/>
      <c r="E136" s="10">
        <v>16000.0</v>
      </c>
      <c r="F136" s="1" t="s">
        <v>6631</v>
      </c>
      <c r="G136" s="11">
        <f t="shared" si="1"/>
        <v>20407800</v>
      </c>
      <c r="H136" s="11">
        <f t="shared" si="2"/>
        <v>13414750</v>
      </c>
      <c r="I136" s="11">
        <f t="shared" si="3"/>
        <v>0</v>
      </c>
      <c r="J136" s="11">
        <f t="shared" si="4"/>
        <v>10554816</v>
      </c>
      <c r="K136" s="11">
        <f t="shared" si="5"/>
        <v>6993050</v>
      </c>
      <c r="L136" s="11">
        <f t="shared" si="6"/>
        <v>900000</v>
      </c>
      <c r="M136" s="11">
        <f t="shared" si="7"/>
        <v>1000000</v>
      </c>
      <c r="N136" s="11">
        <f t="shared" si="8"/>
        <v>1431016.667</v>
      </c>
      <c r="O136" s="11">
        <f t="shared" si="9"/>
        <v>1331016.667</v>
      </c>
      <c r="P136" s="11">
        <f t="shared" si="10"/>
        <v>2331016.667</v>
      </c>
      <c r="Q136" s="11">
        <f t="shared" si="11"/>
        <v>1535000</v>
      </c>
      <c r="R136" s="11">
        <f t="shared" si="12"/>
        <v>1300000</v>
      </c>
    </row>
    <row r="137">
      <c r="A137" s="1" t="s">
        <v>6632</v>
      </c>
      <c r="B137" s="8">
        <v>45621.0</v>
      </c>
      <c r="C137" s="1" t="s">
        <v>25</v>
      </c>
      <c r="D137" s="12"/>
      <c r="E137" s="10">
        <v>40000.0</v>
      </c>
      <c r="F137" s="1" t="s">
        <v>6633</v>
      </c>
      <c r="G137" s="11">
        <f t="shared" si="1"/>
        <v>20407800</v>
      </c>
      <c r="H137" s="11">
        <f t="shared" si="2"/>
        <v>13454750</v>
      </c>
      <c r="I137" s="11">
        <f t="shared" si="3"/>
        <v>0</v>
      </c>
      <c r="J137" s="11">
        <f t="shared" si="4"/>
        <v>10514816</v>
      </c>
      <c r="K137" s="11">
        <f t="shared" si="5"/>
        <v>6953050</v>
      </c>
      <c r="L137" s="11">
        <f t="shared" si="6"/>
        <v>900000</v>
      </c>
      <c r="M137" s="11">
        <f t="shared" si="7"/>
        <v>1000000</v>
      </c>
      <c r="N137" s="11">
        <f t="shared" si="8"/>
        <v>1417683.333</v>
      </c>
      <c r="O137" s="11">
        <f t="shared" si="9"/>
        <v>1317683.333</v>
      </c>
      <c r="P137" s="11">
        <f t="shared" si="10"/>
        <v>2317683.333</v>
      </c>
      <c r="Q137" s="11">
        <f t="shared" si="11"/>
        <v>1535000</v>
      </c>
      <c r="R137" s="11">
        <f t="shared" si="12"/>
        <v>1300000</v>
      </c>
    </row>
    <row r="138">
      <c r="A138" s="1" t="s">
        <v>6634</v>
      </c>
      <c r="B138" s="8">
        <v>45621.0</v>
      </c>
      <c r="C138" s="1" t="s">
        <v>25</v>
      </c>
      <c r="D138" s="12"/>
      <c r="E138" s="10">
        <v>16000.0</v>
      </c>
      <c r="F138" s="1" t="s">
        <v>6635</v>
      </c>
      <c r="G138" s="11">
        <f t="shared" si="1"/>
        <v>20407800</v>
      </c>
      <c r="H138" s="11">
        <f t="shared" si="2"/>
        <v>13470750</v>
      </c>
      <c r="I138" s="11">
        <f t="shared" si="3"/>
        <v>0</v>
      </c>
      <c r="J138" s="11">
        <f t="shared" si="4"/>
        <v>10498816</v>
      </c>
      <c r="K138" s="11">
        <f t="shared" si="5"/>
        <v>6937050</v>
      </c>
      <c r="L138" s="11">
        <f t="shared" si="6"/>
        <v>900000</v>
      </c>
      <c r="M138" s="11">
        <f t="shared" si="7"/>
        <v>1000000</v>
      </c>
      <c r="N138" s="11">
        <f t="shared" si="8"/>
        <v>1412350</v>
      </c>
      <c r="O138" s="11">
        <f t="shared" si="9"/>
        <v>1312350</v>
      </c>
      <c r="P138" s="11">
        <f t="shared" si="10"/>
        <v>2312350</v>
      </c>
      <c r="Q138" s="11">
        <f t="shared" si="11"/>
        <v>1535000</v>
      </c>
      <c r="R138" s="11">
        <f t="shared" si="12"/>
        <v>1300000</v>
      </c>
    </row>
    <row r="139">
      <c r="A139" s="1" t="s">
        <v>6636</v>
      </c>
      <c r="B139" s="8">
        <v>45622.0</v>
      </c>
      <c r="C139" s="1" t="s">
        <v>6</v>
      </c>
      <c r="D139" s="10">
        <v>100000.0</v>
      </c>
      <c r="E139" s="12"/>
      <c r="F139" s="1" t="s">
        <v>2032</v>
      </c>
      <c r="G139" s="11">
        <f t="shared" si="1"/>
        <v>20507800</v>
      </c>
      <c r="H139" s="11">
        <f t="shared" si="2"/>
        <v>13470750</v>
      </c>
      <c r="I139" s="11">
        <f t="shared" si="3"/>
        <v>0</v>
      </c>
      <c r="J139" s="11">
        <f t="shared" si="4"/>
        <v>10598816</v>
      </c>
      <c r="K139" s="11">
        <f t="shared" si="5"/>
        <v>7037050</v>
      </c>
      <c r="L139" s="11">
        <f t="shared" si="6"/>
        <v>900000</v>
      </c>
      <c r="M139" s="11">
        <f t="shared" si="7"/>
        <v>1000000</v>
      </c>
      <c r="N139" s="11">
        <f t="shared" si="8"/>
        <v>1445683.333</v>
      </c>
      <c r="O139" s="11">
        <f t="shared" si="9"/>
        <v>1345683.333</v>
      </c>
      <c r="P139" s="11">
        <f t="shared" si="10"/>
        <v>2345683.333</v>
      </c>
      <c r="Q139" s="11">
        <f t="shared" si="11"/>
        <v>1535000</v>
      </c>
      <c r="R139" s="11">
        <f t="shared" si="12"/>
        <v>1300000</v>
      </c>
    </row>
    <row r="140">
      <c r="A140" s="1" t="s">
        <v>6637</v>
      </c>
      <c r="B140" s="8">
        <v>45622.0</v>
      </c>
      <c r="C140" s="1" t="s">
        <v>6</v>
      </c>
      <c r="D140" s="10">
        <v>257000.0</v>
      </c>
      <c r="E140" s="12"/>
      <c r="F140" s="1" t="s">
        <v>6638</v>
      </c>
      <c r="G140" s="11">
        <f t="shared" si="1"/>
        <v>20764800</v>
      </c>
      <c r="H140" s="11">
        <f t="shared" si="2"/>
        <v>13470750</v>
      </c>
      <c r="I140" s="11">
        <f t="shared" si="3"/>
        <v>0</v>
      </c>
      <c r="J140" s="11">
        <f t="shared" si="4"/>
        <v>10855816</v>
      </c>
      <c r="K140" s="11">
        <f t="shared" si="5"/>
        <v>7294050</v>
      </c>
      <c r="L140" s="11">
        <f t="shared" si="6"/>
        <v>900000</v>
      </c>
      <c r="M140" s="11">
        <f t="shared" si="7"/>
        <v>1000000</v>
      </c>
      <c r="N140" s="11">
        <f t="shared" si="8"/>
        <v>1531350</v>
      </c>
      <c r="O140" s="11">
        <f t="shared" si="9"/>
        <v>1431350</v>
      </c>
      <c r="P140" s="11">
        <f t="shared" si="10"/>
        <v>2431350</v>
      </c>
      <c r="Q140" s="11">
        <f t="shared" si="11"/>
        <v>1535000</v>
      </c>
      <c r="R140" s="11">
        <f t="shared" si="12"/>
        <v>1300000</v>
      </c>
    </row>
    <row r="141">
      <c r="A141" s="1" t="s">
        <v>6639</v>
      </c>
      <c r="B141" s="8">
        <v>45622.0</v>
      </c>
      <c r="C141" s="1" t="s">
        <v>6</v>
      </c>
      <c r="D141" s="10">
        <v>30000.0</v>
      </c>
      <c r="E141" s="12"/>
      <c r="F141" s="1" t="s">
        <v>2830</v>
      </c>
      <c r="G141" s="11">
        <f t="shared" si="1"/>
        <v>20794800</v>
      </c>
      <c r="H141" s="11">
        <f t="shared" si="2"/>
        <v>13470750</v>
      </c>
      <c r="I141" s="11">
        <f t="shared" si="3"/>
        <v>0</v>
      </c>
      <c r="J141" s="11">
        <f t="shared" si="4"/>
        <v>10885816</v>
      </c>
      <c r="K141" s="11">
        <f t="shared" si="5"/>
        <v>7324050</v>
      </c>
      <c r="L141" s="11">
        <f t="shared" si="6"/>
        <v>900000</v>
      </c>
      <c r="M141" s="11">
        <f t="shared" si="7"/>
        <v>1000000</v>
      </c>
      <c r="N141" s="11">
        <f t="shared" si="8"/>
        <v>1541350</v>
      </c>
      <c r="O141" s="11">
        <f t="shared" si="9"/>
        <v>1441350</v>
      </c>
      <c r="P141" s="11">
        <f t="shared" si="10"/>
        <v>2441350</v>
      </c>
      <c r="Q141" s="11">
        <f t="shared" si="11"/>
        <v>1535000</v>
      </c>
      <c r="R141" s="11">
        <f t="shared" si="12"/>
        <v>1300000</v>
      </c>
    </row>
    <row r="142">
      <c r="A142" s="1" t="s">
        <v>6640</v>
      </c>
      <c r="B142" s="8">
        <v>45622.0</v>
      </c>
      <c r="C142" s="1" t="s">
        <v>6</v>
      </c>
      <c r="D142" s="10">
        <v>250000.0</v>
      </c>
      <c r="E142" s="12"/>
      <c r="F142" s="1" t="s">
        <v>6641</v>
      </c>
      <c r="G142" s="11">
        <f t="shared" si="1"/>
        <v>21044800</v>
      </c>
      <c r="H142" s="11">
        <f t="shared" si="2"/>
        <v>13470750</v>
      </c>
      <c r="I142" s="11">
        <f t="shared" si="3"/>
        <v>0</v>
      </c>
      <c r="J142" s="11">
        <f t="shared" si="4"/>
        <v>11135816</v>
      </c>
      <c r="K142" s="11">
        <f t="shared" si="5"/>
        <v>7574050</v>
      </c>
      <c r="L142" s="11">
        <f t="shared" si="6"/>
        <v>900000</v>
      </c>
      <c r="M142" s="11">
        <f t="shared" si="7"/>
        <v>1000000</v>
      </c>
      <c r="N142" s="11">
        <f t="shared" si="8"/>
        <v>1624683.333</v>
      </c>
      <c r="O142" s="11">
        <f t="shared" si="9"/>
        <v>1524683.333</v>
      </c>
      <c r="P142" s="11">
        <f t="shared" si="10"/>
        <v>2524683.333</v>
      </c>
      <c r="Q142" s="11">
        <f t="shared" si="11"/>
        <v>1535000</v>
      </c>
      <c r="R142" s="11">
        <f t="shared" si="12"/>
        <v>1300000</v>
      </c>
    </row>
    <row r="143">
      <c r="A143" s="1" t="s">
        <v>6642</v>
      </c>
      <c r="B143" s="8">
        <v>45622.0</v>
      </c>
      <c r="C143" s="1" t="s">
        <v>6</v>
      </c>
      <c r="D143" s="10">
        <v>1800000.0</v>
      </c>
      <c r="E143" s="12"/>
      <c r="F143" s="1" t="s">
        <v>6067</v>
      </c>
      <c r="G143" s="11">
        <f t="shared" si="1"/>
        <v>22844800</v>
      </c>
      <c r="H143" s="11">
        <f t="shared" si="2"/>
        <v>13470750</v>
      </c>
      <c r="I143" s="11">
        <f t="shared" si="3"/>
        <v>0</v>
      </c>
      <c r="J143" s="11">
        <f t="shared" si="4"/>
        <v>12935816</v>
      </c>
      <c r="K143" s="11">
        <f t="shared" si="5"/>
        <v>9374050</v>
      </c>
      <c r="L143" s="11">
        <f t="shared" si="6"/>
        <v>900000</v>
      </c>
      <c r="M143" s="11">
        <f t="shared" si="7"/>
        <v>1000000</v>
      </c>
      <c r="N143" s="11">
        <f t="shared" si="8"/>
        <v>2224683.333</v>
      </c>
      <c r="O143" s="11">
        <f t="shared" si="9"/>
        <v>2124683.333</v>
      </c>
      <c r="P143" s="11">
        <f t="shared" si="10"/>
        <v>3124683.333</v>
      </c>
      <c r="Q143" s="11">
        <f t="shared" si="11"/>
        <v>1535000</v>
      </c>
      <c r="R143" s="11">
        <f t="shared" si="12"/>
        <v>1300000</v>
      </c>
    </row>
    <row r="144">
      <c r="A144" s="1" t="s">
        <v>6643</v>
      </c>
      <c r="B144" s="8">
        <v>45622.0</v>
      </c>
      <c r="C144" s="1" t="s">
        <v>6</v>
      </c>
      <c r="D144" s="10">
        <v>153000.0</v>
      </c>
      <c r="E144" s="12"/>
      <c r="F144" s="1" t="s">
        <v>6231</v>
      </c>
      <c r="G144" s="11">
        <f t="shared" si="1"/>
        <v>22997800</v>
      </c>
      <c r="H144" s="11">
        <f t="shared" si="2"/>
        <v>13470750</v>
      </c>
      <c r="I144" s="11">
        <f t="shared" si="3"/>
        <v>0</v>
      </c>
      <c r="J144" s="11">
        <f t="shared" si="4"/>
        <v>13088816</v>
      </c>
      <c r="K144" s="11">
        <f t="shared" si="5"/>
        <v>9527050</v>
      </c>
      <c r="L144" s="11">
        <f t="shared" si="6"/>
        <v>900000</v>
      </c>
      <c r="M144" s="11">
        <f t="shared" si="7"/>
        <v>1000000</v>
      </c>
      <c r="N144" s="11">
        <f t="shared" si="8"/>
        <v>2275683.333</v>
      </c>
      <c r="O144" s="11">
        <f t="shared" si="9"/>
        <v>2175683.333</v>
      </c>
      <c r="P144" s="11">
        <f t="shared" si="10"/>
        <v>3175683.333</v>
      </c>
      <c r="Q144" s="11">
        <f t="shared" si="11"/>
        <v>1535000</v>
      </c>
      <c r="R144" s="11">
        <f t="shared" si="12"/>
        <v>1300000</v>
      </c>
    </row>
    <row r="145">
      <c r="A145" s="1" t="s">
        <v>6644</v>
      </c>
      <c r="B145" s="8">
        <v>45622.0</v>
      </c>
      <c r="C145" s="1" t="s">
        <v>6</v>
      </c>
      <c r="D145" s="10">
        <v>155000.0</v>
      </c>
      <c r="E145" s="12"/>
      <c r="F145" s="1" t="s">
        <v>6645</v>
      </c>
      <c r="G145" s="11">
        <f t="shared" si="1"/>
        <v>23152800</v>
      </c>
      <c r="H145" s="11">
        <f t="shared" si="2"/>
        <v>13470750</v>
      </c>
      <c r="I145" s="11">
        <f t="shared" si="3"/>
        <v>0</v>
      </c>
      <c r="J145" s="11">
        <f t="shared" si="4"/>
        <v>13243816</v>
      </c>
      <c r="K145" s="11">
        <f t="shared" si="5"/>
        <v>9682050</v>
      </c>
      <c r="L145" s="11">
        <f t="shared" si="6"/>
        <v>900000</v>
      </c>
      <c r="M145" s="11">
        <f t="shared" si="7"/>
        <v>1000000</v>
      </c>
      <c r="N145" s="11">
        <f t="shared" si="8"/>
        <v>2327350</v>
      </c>
      <c r="O145" s="11">
        <f t="shared" si="9"/>
        <v>2227350</v>
      </c>
      <c r="P145" s="11">
        <f t="shared" si="10"/>
        <v>3227350</v>
      </c>
      <c r="Q145" s="11">
        <f t="shared" si="11"/>
        <v>1535000</v>
      </c>
      <c r="R145" s="11">
        <f t="shared" si="12"/>
        <v>1300000</v>
      </c>
    </row>
    <row r="146">
      <c r="A146" s="1" t="s">
        <v>6646</v>
      </c>
      <c r="B146" s="8">
        <v>45622.0</v>
      </c>
      <c r="C146" s="1" t="s">
        <v>6</v>
      </c>
      <c r="D146" s="10">
        <v>69000.0</v>
      </c>
      <c r="E146" s="12"/>
      <c r="F146" s="1" t="s">
        <v>2144</v>
      </c>
      <c r="G146" s="11">
        <f t="shared" si="1"/>
        <v>23221800</v>
      </c>
      <c r="H146" s="11">
        <f t="shared" si="2"/>
        <v>13470750</v>
      </c>
      <c r="I146" s="11">
        <f t="shared" si="3"/>
        <v>0</v>
      </c>
      <c r="J146" s="11">
        <f t="shared" si="4"/>
        <v>13312816</v>
      </c>
      <c r="K146" s="11">
        <f t="shared" si="5"/>
        <v>9751050</v>
      </c>
      <c r="L146" s="11">
        <f t="shared" si="6"/>
        <v>900000</v>
      </c>
      <c r="M146" s="11">
        <f t="shared" si="7"/>
        <v>1000000</v>
      </c>
      <c r="N146" s="11">
        <f t="shared" si="8"/>
        <v>2350350</v>
      </c>
      <c r="O146" s="11">
        <f t="shared" si="9"/>
        <v>2250350</v>
      </c>
      <c r="P146" s="11">
        <f t="shared" si="10"/>
        <v>3250350</v>
      </c>
      <c r="Q146" s="11">
        <f t="shared" si="11"/>
        <v>1535000</v>
      </c>
      <c r="R146" s="11">
        <f t="shared" si="12"/>
        <v>1300000</v>
      </c>
    </row>
    <row r="147">
      <c r="A147" s="1" t="s">
        <v>6647</v>
      </c>
      <c r="B147" s="8">
        <v>45622.0</v>
      </c>
      <c r="C147" s="1" t="s">
        <v>25</v>
      </c>
      <c r="D147" s="12"/>
      <c r="E147" s="10">
        <v>40000.0</v>
      </c>
      <c r="F147" s="1" t="s">
        <v>6648</v>
      </c>
      <c r="G147" s="11">
        <f t="shared" si="1"/>
        <v>23221800</v>
      </c>
      <c r="H147" s="11">
        <f t="shared" si="2"/>
        <v>13510750</v>
      </c>
      <c r="I147" s="11">
        <f t="shared" si="3"/>
        <v>0</v>
      </c>
      <c r="J147" s="11">
        <f t="shared" si="4"/>
        <v>13272816</v>
      </c>
      <c r="K147" s="11">
        <f t="shared" si="5"/>
        <v>9711050</v>
      </c>
      <c r="L147" s="11">
        <f t="shared" si="6"/>
        <v>900000</v>
      </c>
      <c r="M147" s="11">
        <f t="shared" si="7"/>
        <v>1000000</v>
      </c>
      <c r="N147" s="11">
        <f t="shared" si="8"/>
        <v>2337016.667</v>
      </c>
      <c r="O147" s="11">
        <f t="shared" si="9"/>
        <v>2237016.667</v>
      </c>
      <c r="P147" s="11">
        <f t="shared" si="10"/>
        <v>3237016.667</v>
      </c>
      <c r="Q147" s="11">
        <f t="shared" si="11"/>
        <v>1535000</v>
      </c>
      <c r="R147" s="11">
        <f t="shared" si="12"/>
        <v>1300000</v>
      </c>
    </row>
    <row r="148">
      <c r="A148" s="1" t="s">
        <v>6649</v>
      </c>
      <c r="B148" s="8">
        <v>45622.0</v>
      </c>
      <c r="C148" s="1" t="s">
        <v>6</v>
      </c>
      <c r="D148" s="10">
        <v>200000.0</v>
      </c>
      <c r="E148" s="12"/>
      <c r="F148" s="1" t="s">
        <v>5382</v>
      </c>
      <c r="G148" s="11">
        <f t="shared" si="1"/>
        <v>23421800</v>
      </c>
      <c r="H148" s="11">
        <f t="shared" si="2"/>
        <v>13510750</v>
      </c>
      <c r="I148" s="11">
        <f t="shared" si="3"/>
        <v>0</v>
      </c>
      <c r="J148" s="11">
        <f t="shared" si="4"/>
        <v>13472816</v>
      </c>
      <c r="K148" s="11">
        <f t="shared" si="5"/>
        <v>9911050</v>
      </c>
      <c r="L148" s="11">
        <f t="shared" si="6"/>
        <v>900000</v>
      </c>
      <c r="M148" s="11">
        <f t="shared" si="7"/>
        <v>1000000</v>
      </c>
      <c r="N148" s="11">
        <f t="shared" si="8"/>
        <v>2403683.333</v>
      </c>
      <c r="O148" s="11">
        <f t="shared" si="9"/>
        <v>2303683.333</v>
      </c>
      <c r="P148" s="11">
        <f t="shared" si="10"/>
        <v>3303683.333</v>
      </c>
      <c r="Q148" s="11">
        <f t="shared" si="11"/>
        <v>1535000</v>
      </c>
      <c r="R148" s="11">
        <f t="shared" si="12"/>
        <v>1300000</v>
      </c>
    </row>
    <row r="149">
      <c r="A149" s="1" t="s">
        <v>6650</v>
      </c>
      <c r="B149" s="8">
        <v>45622.0</v>
      </c>
      <c r="C149" s="1" t="s">
        <v>25</v>
      </c>
      <c r="D149" s="12"/>
      <c r="E149" s="10">
        <v>74000.0</v>
      </c>
      <c r="F149" s="1" t="s">
        <v>6651</v>
      </c>
      <c r="G149" s="11">
        <f t="shared" si="1"/>
        <v>23421800</v>
      </c>
      <c r="H149" s="11">
        <f t="shared" si="2"/>
        <v>13584750</v>
      </c>
      <c r="I149" s="11">
        <f t="shared" si="3"/>
        <v>0</v>
      </c>
      <c r="J149" s="11">
        <f t="shared" si="4"/>
        <v>13398816</v>
      </c>
      <c r="K149" s="11">
        <f t="shared" si="5"/>
        <v>9837050</v>
      </c>
      <c r="L149" s="11">
        <f t="shared" si="6"/>
        <v>900000</v>
      </c>
      <c r="M149" s="11">
        <f t="shared" si="7"/>
        <v>1000000</v>
      </c>
      <c r="N149" s="11">
        <f t="shared" si="8"/>
        <v>2379016.667</v>
      </c>
      <c r="O149" s="11">
        <f t="shared" si="9"/>
        <v>2279016.667</v>
      </c>
      <c r="P149" s="11">
        <f t="shared" si="10"/>
        <v>3279016.667</v>
      </c>
      <c r="Q149" s="11">
        <f t="shared" si="11"/>
        <v>1535000</v>
      </c>
      <c r="R149" s="11">
        <f t="shared" si="12"/>
        <v>1300000</v>
      </c>
    </row>
    <row r="150">
      <c r="A150" s="1" t="s">
        <v>6652</v>
      </c>
      <c r="B150" s="8">
        <v>45622.0</v>
      </c>
      <c r="C150" s="1" t="s">
        <v>6</v>
      </c>
      <c r="D150" s="12"/>
      <c r="E150" s="10">
        <v>374000.0</v>
      </c>
      <c r="F150" s="1" t="s">
        <v>6653</v>
      </c>
      <c r="G150" s="11">
        <f t="shared" si="1"/>
        <v>23421800</v>
      </c>
      <c r="H150" s="11">
        <f t="shared" si="2"/>
        <v>13584750</v>
      </c>
      <c r="I150" s="11">
        <f t="shared" si="3"/>
        <v>0</v>
      </c>
      <c r="J150" s="11">
        <f t="shared" si="4"/>
        <v>13024816</v>
      </c>
      <c r="K150" s="11">
        <f t="shared" si="5"/>
        <v>9837050</v>
      </c>
      <c r="L150" s="11">
        <f t="shared" si="6"/>
        <v>900000</v>
      </c>
      <c r="M150" s="11">
        <f t="shared" si="7"/>
        <v>1000000</v>
      </c>
      <c r="N150" s="11">
        <f t="shared" si="8"/>
        <v>2379016.667</v>
      </c>
      <c r="O150" s="11">
        <f t="shared" si="9"/>
        <v>2279016.667</v>
      </c>
      <c r="P150" s="11">
        <f t="shared" si="10"/>
        <v>3279016.667</v>
      </c>
      <c r="Q150" s="11">
        <f t="shared" si="11"/>
        <v>1535000</v>
      </c>
      <c r="R150" s="11">
        <f t="shared" si="12"/>
        <v>1300000</v>
      </c>
    </row>
    <row r="151">
      <c r="A151" s="1" t="s">
        <v>6654</v>
      </c>
      <c r="B151" s="8">
        <v>45622.0</v>
      </c>
      <c r="C151" s="1" t="s">
        <v>25</v>
      </c>
      <c r="D151" s="12"/>
      <c r="E151" s="10">
        <v>285000.0</v>
      </c>
      <c r="F151" s="1" t="s">
        <v>6655</v>
      </c>
      <c r="G151" s="11">
        <f t="shared" si="1"/>
        <v>23421800</v>
      </c>
      <c r="H151" s="11">
        <f t="shared" si="2"/>
        <v>13869750</v>
      </c>
      <c r="I151" s="11">
        <f t="shared" si="3"/>
        <v>0</v>
      </c>
      <c r="J151" s="11">
        <f t="shared" si="4"/>
        <v>12739816</v>
      </c>
      <c r="K151" s="11">
        <f t="shared" si="5"/>
        <v>9552050</v>
      </c>
      <c r="L151" s="11">
        <f t="shared" si="6"/>
        <v>900000</v>
      </c>
      <c r="M151" s="11">
        <f t="shared" si="7"/>
        <v>1000000</v>
      </c>
      <c r="N151" s="11">
        <f t="shared" si="8"/>
        <v>2284016.667</v>
      </c>
      <c r="O151" s="11">
        <f t="shared" si="9"/>
        <v>2184016.667</v>
      </c>
      <c r="P151" s="11">
        <f t="shared" si="10"/>
        <v>3184016.667</v>
      </c>
      <c r="Q151" s="11">
        <f t="shared" si="11"/>
        <v>1535000</v>
      </c>
      <c r="R151" s="11">
        <f t="shared" si="12"/>
        <v>1300000</v>
      </c>
    </row>
    <row r="152">
      <c r="A152" s="1" t="s">
        <v>6656</v>
      </c>
      <c r="B152" s="8">
        <v>45622.0</v>
      </c>
      <c r="C152" s="1" t="s">
        <v>25</v>
      </c>
      <c r="D152" s="12"/>
      <c r="E152" s="10">
        <v>100000.0</v>
      </c>
      <c r="F152" s="1" t="s">
        <v>5968</v>
      </c>
      <c r="G152" s="11">
        <f t="shared" si="1"/>
        <v>23421800</v>
      </c>
      <c r="H152" s="11">
        <f t="shared" si="2"/>
        <v>13969750</v>
      </c>
      <c r="I152" s="11">
        <f t="shared" si="3"/>
        <v>0</v>
      </c>
      <c r="J152" s="11">
        <f t="shared" si="4"/>
        <v>12639816</v>
      </c>
      <c r="K152" s="11">
        <f t="shared" si="5"/>
        <v>9452050</v>
      </c>
      <c r="L152" s="11">
        <f t="shared" si="6"/>
        <v>900000</v>
      </c>
      <c r="M152" s="11">
        <f t="shared" si="7"/>
        <v>1000000</v>
      </c>
      <c r="N152" s="11">
        <f t="shared" si="8"/>
        <v>2250683.333</v>
      </c>
      <c r="O152" s="11">
        <f t="shared" si="9"/>
        <v>2150683.333</v>
      </c>
      <c r="P152" s="11">
        <f t="shared" si="10"/>
        <v>3150683.333</v>
      </c>
      <c r="Q152" s="11">
        <f t="shared" si="11"/>
        <v>1535000</v>
      </c>
      <c r="R152" s="11">
        <f t="shared" si="12"/>
        <v>1400000</v>
      </c>
    </row>
    <row r="153">
      <c r="A153" s="1" t="s">
        <v>6657</v>
      </c>
      <c r="B153" s="8">
        <v>45622.0</v>
      </c>
      <c r="C153" s="1" t="s">
        <v>6</v>
      </c>
      <c r="D153" s="10">
        <v>140000.0</v>
      </c>
      <c r="E153" s="12"/>
      <c r="F153" s="1" t="s">
        <v>2032</v>
      </c>
      <c r="G153" s="11">
        <f t="shared" si="1"/>
        <v>23561800</v>
      </c>
      <c r="H153" s="11">
        <f t="shared" si="2"/>
        <v>13969750</v>
      </c>
      <c r="I153" s="11">
        <f t="shared" si="3"/>
        <v>0</v>
      </c>
      <c r="J153" s="11">
        <f t="shared" si="4"/>
        <v>12779816</v>
      </c>
      <c r="K153" s="11">
        <f t="shared" si="5"/>
        <v>9592050</v>
      </c>
      <c r="L153" s="11">
        <f t="shared" si="6"/>
        <v>900000</v>
      </c>
      <c r="M153" s="11">
        <f t="shared" si="7"/>
        <v>1000000</v>
      </c>
      <c r="N153" s="11">
        <f t="shared" si="8"/>
        <v>2297350</v>
      </c>
      <c r="O153" s="11">
        <f t="shared" si="9"/>
        <v>2197350</v>
      </c>
      <c r="P153" s="11">
        <f t="shared" si="10"/>
        <v>3197350</v>
      </c>
      <c r="Q153" s="11">
        <f t="shared" si="11"/>
        <v>1535000</v>
      </c>
      <c r="R153" s="11">
        <f t="shared" si="12"/>
        <v>1400000</v>
      </c>
    </row>
    <row r="154">
      <c r="A154" s="1" t="s">
        <v>6658</v>
      </c>
      <c r="B154" s="8">
        <v>45624.0</v>
      </c>
      <c r="C154" s="1" t="s">
        <v>25</v>
      </c>
      <c r="D154" s="12"/>
      <c r="E154" s="10">
        <v>150000.0</v>
      </c>
      <c r="F154" s="1" t="s">
        <v>53</v>
      </c>
      <c r="G154" s="11">
        <f t="shared" si="1"/>
        <v>23561800</v>
      </c>
      <c r="H154" s="11">
        <f t="shared" si="2"/>
        <v>14119750</v>
      </c>
      <c r="I154" s="11">
        <f t="shared" si="3"/>
        <v>0</v>
      </c>
      <c r="J154" s="11">
        <f t="shared" si="4"/>
        <v>12629816</v>
      </c>
      <c r="K154" s="11">
        <f t="shared" si="5"/>
        <v>9442050</v>
      </c>
      <c r="L154" s="11">
        <f t="shared" si="6"/>
        <v>900000</v>
      </c>
      <c r="M154" s="11">
        <f t="shared" si="7"/>
        <v>1000000</v>
      </c>
      <c r="N154" s="11">
        <f t="shared" si="8"/>
        <v>2247350</v>
      </c>
      <c r="O154" s="11">
        <f t="shared" si="9"/>
        <v>2147350</v>
      </c>
      <c r="P154" s="11">
        <f t="shared" si="10"/>
        <v>3147350</v>
      </c>
      <c r="Q154" s="11">
        <f t="shared" si="11"/>
        <v>1685000</v>
      </c>
      <c r="R154" s="11">
        <f t="shared" si="12"/>
        <v>1400000</v>
      </c>
    </row>
    <row r="155">
      <c r="A155" s="1" t="s">
        <v>6659</v>
      </c>
      <c r="B155" s="8">
        <v>45624.0</v>
      </c>
      <c r="C155" s="1" t="s">
        <v>25</v>
      </c>
      <c r="D155" s="12"/>
      <c r="E155" s="10">
        <v>20000.0</v>
      </c>
      <c r="F155" s="1" t="s">
        <v>3618</v>
      </c>
      <c r="G155" s="11">
        <f t="shared" si="1"/>
        <v>23561800</v>
      </c>
      <c r="H155" s="11">
        <f t="shared" si="2"/>
        <v>14139750</v>
      </c>
      <c r="I155" s="11">
        <f t="shared" si="3"/>
        <v>0</v>
      </c>
      <c r="J155" s="11">
        <f t="shared" si="4"/>
        <v>12609816</v>
      </c>
      <c r="K155" s="11">
        <f t="shared" si="5"/>
        <v>9422050</v>
      </c>
      <c r="L155" s="11">
        <f t="shared" si="6"/>
        <v>900000</v>
      </c>
      <c r="M155" s="11">
        <f t="shared" si="7"/>
        <v>1000000</v>
      </c>
      <c r="N155" s="11">
        <f t="shared" si="8"/>
        <v>2240683.333</v>
      </c>
      <c r="O155" s="11">
        <f t="shared" si="9"/>
        <v>2140683.333</v>
      </c>
      <c r="P155" s="11">
        <f t="shared" si="10"/>
        <v>3140683.333</v>
      </c>
      <c r="Q155" s="11">
        <f t="shared" si="11"/>
        <v>1685000</v>
      </c>
      <c r="R155" s="11">
        <f t="shared" si="12"/>
        <v>1400000</v>
      </c>
    </row>
    <row r="156">
      <c r="A156" s="1" t="s">
        <v>6660</v>
      </c>
      <c r="B156" s="8">
        <v>45624.0</v>
      </c>
      <c r="C156" s="1" t="s">
        <v>25</v>
      </c>
      <c r="D156" s="12"/>
      <c r="E156" s="10">
        <v>45000.0</v>
      </c>
      <c r="F156" s="1" t="s">
        <v>6661</v>
      </c>
      <c r="G156" s="11">
        <f t="shared" si="1"/>
        <v>23561800</v>
      </c>
      <c r="H156" s="11">
        <f t="shared" si="2"/>
        <v>14184750</v>
      </c>
      <c r="I156" s="11">
        <f t="shared" si="3"/>
        <v>0</v>
      </c>
      <c r="J156" s="11">
        <f t="shared" si="4"/>
        <v>12564816</v>
      </c>
      <c r="K156" s="11">
        <f t="shared" si="5"/>
        <v>9377050</v>
      </c>
      <c r="L156" s="11">
        <f t="shared" si="6"/>
        <v>900000</v>
      </c>
      <c r="M156" s="11">
        <f t="shared" si="7"/>
        <v>1000000</v>
      </c>
      <c r="N156" s="11">
        <f t="shared" si="8"/>
        <v>2225683.333</v>
      </c>
      <c r="O156" s="11">
        <f t="shared" si="9"/>
        <v>2125683.333</v>
      </c>
      <c r="P156" s="11">
        <f t="shared" si="10"/>
        <v>3125683.333</v>
      </c>
      <c r="Q156" s="11">
        <f t="shared" si="11"/>
        <v>1685000</v>
      </c>
      <c r="R156" s="11">
        <f t="shared" si="12"/>
        <v>1400000</v>
      </c>
    </row>
    <row r="157">
      <c r="A157" s="1" t="s">
        <v>6662</v>
      </c>
      <c r="B157" s="8">
        <v>45624.0</v>
      </c>
      <c r="C157" s="1" t="s">
        <v>6</v>
      </c>
      <c r="D157" s="12"/>
      <c r="E157" s="10">
        <v>635000.0</v>
      </c>
      <c r="F157" s="1" t="s">
        <v>6663</v>
      </c>
      <c r="G157" s="11">
        <f t="shared" si="1"/>
        <v>23561800</v>
      </c>
      <c r="H157" s="11">
        <f t="shared" si="2"/>
        <v>14184750</v>
      </c>
      <c r="I157" s="11">
        <f t="shared" si="3"/>
        <v>0</v>
      </c>
      <c r="J157" s="11">
        <f t="shared" si="4"/>
        <v>11929816</v>
      </c>
      <c r="K157" s="11">
        <f t="shared" si="5"/>
        <v>9377050</v>
      </c>
      <c r="L157" s="11">
        <f t="shared" si="6"/>
        <v>900000</v>
      </c>
      <c r="M157" s="11">
        <f t="shared" si="7"/>
        <v>1000000</v>
      </c>
      <c r="N157" s="11">
        <f t="shared" si="8"/>
        <v>2225683.333</v>
      </c>
      <c r="O157" s="11">
        <f t="shared" si="9"/>
        <v>2125683.333</v>
      </c>
      <c r="P157" s="11">
        <f t="shared" si="10"/>
        <v>3125683.333</v>
      </c>
      <c r="Q157" s="11">
        <f t="shared" si="11"/>
        <v>1685000</v>
      </c>
      <c r="R157" s="11">
        <f t="shared" si="12"/>
        <v>1400000</v>
      </c>
    </row>
    <row r="158">
      <c r="A158" s="1" t="s">
        <v>6664</v>
      </c>
      <c r="B158" s="8">
        <v>45625.0</v>
      </c>
      <c r="C158" s="1" t="s">
        <v>25</v>
      </c>
      <c r="D158" s="12"/>
      <c r="E158" s="10">
        <v>70000.0</v>
      </c>
      <c r="F158" s="1" t="s">
        <v>5979</v>
      </c>
      <c r="G158" s="11">
        <f t="shared" si="1"/>
        <v>23561800</v>
      </c>
      <c r="H158" s="11">
        <f t="shared" si="2"/>
        <v>14254750</v>
      </c>
      <c r="I158" s="11">
        <f t="shared" si="3"/>
        <v>0</v>
      </c>
      <c r="J158" s="11">
        <f t="shared" si="4"/>
        <v>11859816</v>
      </c>
      <c r="K158" s="11">
        <f t="shared" si="5"/>
        <v>9307050</v>
      </c>
      <c r="L158" s="11">
        <f t="shared" si="6"/>
        <v>900000</v>
      </c>
      <c r="M158" s="11">
        <f t="shared" si="7"/>
        <v>1000000</v>
      </c>
      <c r="N158" s="11">
        <f t="shared" si="8"/>
        <v>2202350</v>
      </c>
      <c r="O158" s="11">
        <f t="shared" si="9"/>
        <v>2102350</v>
      </c>
      <c r="P158" s="11">
        <f t="shared" si="10"/>
        <v>3102350</v>
      </c>
      <c r="Q158" s="11">
        <f t="shared" si="11"/>
        <v>1685000</v>
      </c>
      <c r="R158" s="11">
        <f t="shared" si="12"/>
        <v>1400000</v>
      </c>
    </row>
    <row r="159">
      <c r="A159" s="1" t="s">
        <v>6665</v>
      </c>
      <c r="B159" s="8">
        <v>45626.0</v>
      </c>
      <c r="C159" s="1" t="s">
        <v>25</v>
      </c>
      <c r="D159" s="12"/>
      <c r="E159" s="10">
        <v>43000.0</v>
      </c>
      <c r="F159" s="1" t="s">
        <v>6056</v>
      </c>
      <c r="G159" s="11">
        <f t="shared" si="1"/>
        <v>23561800</v>
      </c>
      <c r="H159" s="11">
        <f t="shared" si="2"/>
        <v>14297750</v>
      </c>
      <c r="I159" s="11">
        <f t="shared" si="3"/>
        <v>0</v>
      </c>
      <c r="J159" s="11">
        <f t="shared" si="4"/>
        <v>11816816</v>
      </c>
      <c r="K159" s="11">
        <f t="shared" si="5"/>
        <v>9264050</v>
      </c>
      <c r="L159" s="11">
        <f t="shared" si="6"/>
        <v>900000</v>
      </c>
      <c r="M159" s="11">
        <f t="shared" si="7"/>
        <v>1000000</v>
      </c>
      <c r="N159" s="11">
        <f t="shared" si="8"/>
        <v>2188016.667</v>
      </c>
      <c r="O159" s="11">
        <f t="shared" si="9"/>
        <v>2088016.667</v>
      </c>
      <c r="P159" s="11">
        <f t="shared" si="10"/>
        <v>3088016.667</v>
      </c>
      <c r="Q159" s="11">
        <f t="shared" si="11"/>
        <v>1685000</v>
      </c>
      <c r="R159" s="11">
        <f t="shared" si="12"/>
        <v>1400000</v>
      </c>
    </row>
    <row r="160">
      <c r="A160" s="1" t="s">
        <v>6666</v>
      </c>
      <c r="B160" s="8">
        <v>45626.0</v>
      </c>
      <c r="C160" s="1" t="s">
        <v>6</v>
      </c>
      <c r="D160" s="10">
        <v>510000.0</v>
      </c>
      <c r="E160" s="12"/>
      <c r="F160" s="1" t="s">
        <v>6667</v>
      </c>
      <c r="G160" s="11">
        <f t="shared" si="1"/>
        <v>24071800</v>
      </c>
      <c r="H160" s="11">
        <f t="shared" si="2"/>
        <v>14297750</v>
      </c>
      <c r="I160" s="11">
        <f t="shared" si="3"/>
        <v>0</v>
      </c>
      <c r="J160" s="11">
        <f t="shared" si="4"/>
        <v>12326816</v>
      </c>
      <c r="K160" s="11">
        <f t="shared" si="5"/>
        <v>9774050</v>
      </c>
      <c r="L160" s="11">
        <f t="shared" si="6"/>
        <v>900000</v>
      </c>
      <c r="M160" s="11">
        <f t="shared" si="7"/>
        <v>1000000</v>
      </c>
      <c r="N160" s="11">
        <f t="shared" si="8"/>
        <v>2358016.667</v>
      </c>
      <c r="O160" s="11">
        <f t="shared" si="9"/>
        <v>2258016.667</v>
      </c>
      <c r="P160" s="11">
        <f t="shared" si="10"/>
        <v>3258016.667</v>
      </c>
      <c r="Q160" s="11">
        <f t="shared" si="11"/>
        <v>1685000</v>
      </c>
      <c r="R160" s="11">
        <f t="shared" si="12"/>
        <v>1400000</v>
      </c>
    </row>
    <row r="161">
      <c r="A161" s="1" t="s">
        <v>6668</v>
      </c>
      <c r="B161" s="8">
        <v>45626.0</v>
      </c>
      <c r="C161" s="1" t="s">
        <v>25</v>
      </c>
      <c r="D161" s="12"/>
      <c r="E161" s="10">
        <v>900000.0</v>
      </c>
      <c r="F161" s="1" t="s">
        <v>6411</v>
      </c>
      <c r="G161" s="11">
        <f t="shared" si="1"/>
        <v>24071800</v>
      </c>
      <c r="H161" s="11">
        <f t="shared" si="2"/>
        <v>15197750</v>
      </c>
      <c r="I161" s="11">
        <f t="shared" si="3"/>
        <v>0</v>
      </c>
      <c r="J161" s="11">
        <f t="shared" si="4"/>
        <v>11426816</v>
      </c>
      <c r="K161" s="11">
        <f t="shared" si="5"/>
        <v>8874050</v>
      </c>
      <c r="L161" s="11">
        <f t="shared" si="6"/>
        <v>900000</v>
      </c>
      <c r="M161" s="11">
        <f t="shared" si="7"/>
        <v>1000000</v>
      </c>
      <c r="N161" s="11">
        <f t="shared" si="8"/>
        <v>2058016.667</v>
      </c>
      <c r="O161" s="11">
        <f t="shared" si="9"/>
        <v>1958016.667</v>
      </c>
      <c r="P161" s="11">
        <f t="shared" si="10"/>
        <v>2958016.667</v>
      </c>
      <c r="Q161" s="11">
        <f t="shared" si="11"/>
        <v>1685000</v>
      </c>
      <c r="R161" s="11">
        <f t="shared" si="12"/>
        <v>1400000</v>
      </c>
    </row>
    <row r="162">
      <c r="A162" s="1" t="s">
        <v>6669</v>
      </c>
      <c r="B162" s="8">
        <v>45626.0</v>
      </c>
      <c r="C162" s="1" t="s">
        <v>25</v>
      </c>
      <c r="D162" s="12"/>
      <c r="E162" s="10">
        <v>1115000.0</v>
      </c>
      <c r="F162" s="1" t="s">
        <v>6670</v>
      </c>
      <c r="G162" s="11">
        <f t="shared" si="1"/>
        <v>24071800</v>
      </c>
      <c r="H162" s="11">
        <f t="shared" si="2"/>
        <v>16312750</v>
      </c>
      <c r="I162" s="11">
        <f t="shared" si="3"/>
        <v>0</v>
      </c>
      <c r="J162" s="11">
        <f t="shared" si="4"/>
        <v>10311816</v>
      </c>
      <c r="K162" s="11">
        <f t="shared" si="5"/>
        <v>7759050</v>
      </c>
      <c r="L162" s="11">
        <f t="shared" si="6"/>
        <v>900000</v>
      </c>
      <c r="M162" s="11">
        <f t="shared" si="7"/>
        <v>1000000</v>
      </c>
      <c r="N162" s="11">
        <f t="shared" si="8"/>
        <v>1686350</v>
      </c>
      <c r="O162" s="11">
        <f t="shared" si="9"/>
        <v>1586350</v>
      </c>
      <c r="P162" s="11">
        <f t="shared" si="10"/>
        <v>2586350</v>
      </c>
      <c r="Q162" s="11">
        <f t="shared" si="11"/>
        <v>1685000</v>
      </c>
      <c r="R162" s="11">
        <f t="shared" si="12"/>
        <v>1400000</v>
      </c>
    </row>
    <row r="163">
      <c r="A163" s="1" t="s">
        <v>6671</v>
      </c>
      <c r="B163" s="8">
        <v>45626.0</v>
      </c>
      <c r="C163" s="1" t="s">
        <v>6</v>
      </c>
      <c r="D163" s="10">
        <v>110000.0</v>
      </c>
      <c r="E163" s="12"/>
      <c r="F163" s="1" t="s">
        <v>6479</v>
      </c>
      <c r="G163" s="11">
        <f t="shared" si="1"/>
        <v>24181800</v>
      </c>
      <c r="H163" s="11">
        <f t="shared" si="2"/>
        <v>16312750</v>
      </c>
      <c r="I163" s="11">
        <f t="shared" si="3"/>
        <v>0</v>
      </c>
      <c r="J163" s="11">
        <f t="shared" si="4"/>
        <v>10421816</v>
      </c>
      <c r="K163" s="11">
        <f t="shared" si="5"/>
        <v>7869050</v>
      </c>
      <c r="L163" s="11">
        <f t="shared" si="6"/>
        <v>900000</v>
      </c>
      <c r="M163" s="11">
        <f t="shared" si="7"/>
        <v>1000000</v>
      </c>
      <c r="N163" s="11">
        <f t="shared" si="8"/>
        <v>1723016.667</v>
      </c>
      <c r="O163" s="11">
        <f t="shared" si="9"/>
        <v>1623016.667</v>
      </c>
      <c r="P163" s="11">
        <f t="shared" si="10"/>
        <v>2623016.667</v>
      </c>
      <c r="Q163" s="11">
        <f t="shared" si="11"/>
        <v>1685000</v>
      </c>
      <c r="R163" s="11">
        <f t="shared" si="12"/>
        <v>1400000</v>
      </c>
    </row>
    <row r="164">
      <c r="A164" s="1" t="s">
        <v>6672</v>
      </c>
      <c r="B164" s="8">
        <v>45626.0</v>
      </c>
      <c r="C164" s="1" t="s">
        <v>6</v>
      </c>
      <c r="D164" s="10">
        <v>50000.0</v>
      </c>
      <c r="E164" s="12"/>
      <c r="F164" s="1" t="s">
        <v>6673</v>
      </c>
      <c r="G164" s="11">
        <f t="shared" si="1"/>
        <v>24231800</v>
      </c>
      <c r="H164" s="11">
        <f t="shared" si="2"/>
        <v>16312750</v>
      </c>
      <c r="I164" s="11">
        <f t="shared" si="3"/>
        <v>0</v>
      </c>
      <c r="J164" s="11">
        <f t="shared" si="4"/>
        <v>10471816</v>
      </c>
      <c r="K164" s="11">
        <f t="shared" si="5"/>
        <v>7919050</v>
      </c>
      <c r="L164" s="11">
        <f t="shared" si="6"/>
        <v>900000</v>
      </c>
      <c r="M164" s="11">
        <f t="shared" si="7"/>
        <v>1000000</v>
      </c>
      <c r="N164" s="11">
        <f t="shared" si="8"/>
        <v>1739683.333</v>
      </c>
      <c r="O164" s="11">
        <f t="shared" si="9"/>
        <v>1639683.333</v>
      </c>
      <c r="P164" s="11">
        <f t="shared" si="10"/>
        <v>2639683.333</v>
      </c>
      <c r="Q164" s="11">
        <f t="shared" si="11"/>
        <v>1685000</v>
      </c>
      <c r="R164" s="11">
        <f t="shared" si="12"/>
        <v>1400000</v>
      </c>
    </row>
    <row r="165">
      <c r="A165" s="1" t="s">
        <v>6674</v>
      </c>
      <c r="B165" s="8">
        <v>45626.0</v>
      </c>
      <c r="C165" s="1" t="s">
        <v>6</v>
      </c>
      <c r="D165" s="10">
        <v>250000.0</v>
      </c>
      <c r="E165" s="12"/>
      <c r="F165" s="1" t="s">
        <v>6641</v>
      </c>
      <c r="G165" s="11">
        <f t="shared" si="1"/>
        <v>24481800</v>
      </c>
      <c r="H165" s="11">
        <f t="shared" si="2"/>
        <v>16312750</v>
      </c>
      <c r="I165" s="11">
        <f t="shared" si="3"/>
        <v>0</v>
      </c>
      <c r="J165" s="11">
        <f t="shared" si="4"/>
        <v>10721816</v>
      </c>
      <c r="K165" s="11">
        <f t="shared" si="5"/>
        <v>8169050</v>
      </c>
      <c r="L165" s="11">
        <f t="shared" si="6"/>
        <v>900000</v>
      </c>
      <c r="M165" s="11">
        <f t="shared" si="7"/>
        <v>1000000</v>
      </c>
      <c r="N165" s="11">
        <f t="shared" si="8"/>
        <v>1823016.667</v>
      </c>
      <c r="O165" s="11">
        <f t="shared" si="9"/>
        <v>1723016.667</v>
      </c>
      <c r="P165" s="11">
        <f t="shared" si="10"/>
        <v>2723016.667</v>
      </c>
      <c r="Q165" s="11">
        <f t="shared" si="11"/>
        <v>1685000</v>
      </c>
      <c r="R165" s="11">
        <f t="shared" si="12"/>
        <v>1400000</v>
      </c>
    </row>
    <row r="166">
      <c r="A166" s="1" t="s">
        <v>6675</v>
      </c>
      <c r="B166" s="8">
        <v>45626.0</v>
      </c>
      <c r="C166" s="1" t="s">
        <v>6</v>
      </c>
      <c r="D166" s="10">
        <v>75000.0</v>
      </c>
      <c r="E166" s="12"/>
      <c r="F166" s="1" t="s">
        <v>6676</v>
      </c>
      <c r="G166" s="11">
        <f t="shared" si="1"/>
        <v>24556800</v>
      </c>
      <c r="H166" s="11">
        <f t="shared" si="2"/>
        <v>16312750</v>
      </c>
      <c r="I166" s="11">
        <f t="shared" si="3"/>
        <v>0</v>
      </c>
      <c r="J166" s="11">
        <f t="shared" si="4"/>
        <v>10796816</v>
      </c>
      <c r="K166" s="11">
        <f t="shared" si="5"/>
        <v>8244050</v>
      </c>
      <c r="L166" s="11">
        <f t="shared" si="6"/>
        <v>900000</v>
      </c>
      <c r="M166" s="11">
        <f t="shared" si="7"/>
        <v>1000000</v>
      </c>
      <c r="N166" s="11">
        <f t="shared" si="8"/>
        <v>1848016.667</v>
      </c>
      <c r="O166" s="11">
        <f t="shared" si="9"/>
        <v>1748016.667</v>
      </c>
      <c r="P166" s="11">
        <f t="shared" si="10"/>
        <v>2748016.667</v>
      </c>
      <c r="Q166" s="11">
        <f t="shared" si="11"/>
        <v>1685000</v>
      </c>
      <c r="R166" s="11">
        <f t="shared" si="12"/>
        <v>1400000</v>
      </c>
    </row>
    <row r="167">
      <c r="A167" s="1" t="s">
        <v>6677</v>
      </c>
      <c r="B167" s="8">
        <v>45626.0</v>
      </c>
      <c r="C167" s="1" t="s">
        <v>6</v>
      </c>
      <c r="D167" s="10">
        <v>560000.0</v>
      </c>
      <c r="E167" s="12"/>
      <c r="F167" s="1" t="s">
        <v>6678</v>
      </c>
      <c r="G167" s="11">
        <f t="shared" si="1"/>
        <v>25116800</v>
      </c>
      <c r="H167" s="11">
        <f t="shared" si="2"/>
        <v>16312750</v>
      </c>
      <c r="I167" s="11">
        <f t="shared" si="3"/>
        <v>0</v>
      </c>
      <c r="J167" s="11">
        <f t="shared" si="4"/>
        <v>11356816</v>
      </c>
      <c r="K167" s="11">
        <f t="shared" si="5"/>
        <v>8804050</v>
      </c>
      <c r="L167" s="11">
        <f t="shared" si="6"/>
        <v>900000</v>
      </c>
      <c r="M167" s="11">
        <f t="shared" si="7"/>
        <v>1000000</v>
      </c>
      <c r="N167" s="11">
        <f t="shared" si="8"/>
        <v>2034683.333</v>
      </c>
      <c r="O167" s="11">
        <f t="shared" si="9"/>
        <v>1934683.333</v>
      </c>
      <c r="P167" s="11">
        <f t="shared" si="10"/>
        <v>2934683.333</v>
      </c>
      <c r="Q167" s="11">
        <f t="shared" si="11"/>
        <v>1685000</v>
      </c>
      <c r="R167" s="11">
        <f t="shared" si="12"/>
        <v>1400000</v>
      </c>
    </row>
    <row r="168">
      <c r="A168" s="1" t="s">
        <v>6679</v>
      </c>
      <c r="B168" s="8">
        <v>45626.0</v>
      </c>
      <c r="C168" s="1" t="s">
        <v>6</v>
      </c>
      <c r="D168" s="10">
        <v>55000.0</v>
      </c>
      <c r="E168" s="12"/>
      <c r="F168" s="1" t="s">
        <v>2579</v>
      </c>
      <c r="G168" s="11">
        <f t="shared" si="1"/>
        <v>25171800</v>
      </c>
      <c r="H168" s="11">
        <f t="shared" si="2"/>
        <v>16312750</v>
      </c>
      <c r="I168" s="11">
        <f t="shared" si="3"/>
        <v>0</v>
      </c>
      <c r="J168" s="11">
        <f t="shared" si="4"/>
        <v>11411816</v>
      </c>
      <c r="K168" s="11">
        <f t="shared" si="5"/>
        <v>8859050</v>
      </c>
      <c r="L168" s="11">
        <f t="shared" si="6"/>
        <v>900000</v>
      </c>
      <c r="M168" s="11">
        <f t="shared" si="7"/>
        <v>1000000</v>
      </c>
      <c r="N168" s="11">
        <f t="shared" si="8"/>
        <v>2053016.667</v>
      </c>
      <c r="O168" s="11">
        <f t="shared" si="9"/>
        <v>1953016.667</v>
      </c>
      <c r="P168" s="11">
        <f t="shared" si="10"/>
        <v>2953016.667</v>
      </c>
      <c r="Q168" s="11">
        <f t="shared" si="11"/>
        <v>1685000</v>
      </c>
      <c r="R168" s="11">
        <f t="shared" si="12"/>
        <v>1400000</v>
      </c>
    </row>
    <row r="169">
      <c r="A169" s="1" t="s">
        <v>6680</v>
      </c>
      <c r="B169" s="8">
        <v>45626.0</v>
      </c>
      <c r="C169" s="1" t="s">
        <v>6</v>
      </c>
      <c r="D169" s="10">
        <v>230000.0</v>
      </c>
      <c r="E169" s="12"/>
      <c r="F169" s="1" t="s">
        <v>6681</v>
      </c>
      <c r="G169" s="11">
        <f t="shared" si="1"/>
        <v>25401800</v>
      </c>
      <c r="H169" s="11">
        <f t="shared" si="2"/>
        <v>16312750</v>
      </c>
      <c r="I169" s="11">
        <f t="shared" si="3"/>
        <v>0</v>
      </c>
      <c r="J169" s="11">
        <f t="shared" si="4"/>
        <v>11641816</v>
      </c>
      <c r="K169" s="11">
        <f t="shared" si="5"/>
        <v>9089050</v>
      </c>
      <c r="L169" s="11">
        <f t="shared" si="6"/>
        <v>900000</v>
      </c>
      <c r="M169" s="11">
        <f t="shared" si="7"/>
        <v>1000000</v>
      </c>
      <c r="N169" s="11">
        <f t="shared" si="8"/>
        <v>2129683.333</v>
      </c>
      <c r="O169" s="11">
        <f t="shared" si="9"/>
        <v>2029683.333</v>
      </c>
      <c r="P169" s="11">
        <f t="shared" si="10"/>
        <v>3029683.333</v>
      </c>
      <c r="Q169" s="11">
        <f t="shared" si="11"/>
        <v>1685000</v>
      </c>
      <c r="R169" s="11">
        <f t="shared" si="12"/>
        <v>1400000</v>
      </c>
    </row>
    <row r="170">
      <c r="A170" s="1" t="s">
        <v>6682</v>
      </c>
      <c r="B170" s="8">
        <v>45626.0</v>
      </c>
      <c r="C170" s="1" t="s">
        <v>6</v>
      </c>
      <c r="D170" s="10">
        <v>145000.0</v>
      </c>
      <c r="E170" s="12"/>
      <c r="F170" s="1" t="s">
        <v>2579</v>
      </c>
      <c r="G170" s="11">
        <f t="shared" si="1"/>
        <v>25546800</v>
      </c>
      <c r="H170" s="11">
        <f t="shared" si="2"/>
        <v>16312750</v>
      </c>
      <c r="I170" s="11">
        <f t="shared" si="3"/>
        <v>0</v>
      </c>
      <c r="J170" s="11">
        <f t="shared" si="4"/>
        <v>11786816</v>
      </c>
      <c r="K170" s="11">
        <f t="shared" si="5"/>
        <v>9234050</v>
      </c>
      <c r="L170" s="11">
        <f t="shared" si="6"/>
        <v>900000</v>
      </c>
      <c r="M170" s="11">
        <f t="shared" si="7"/>
        <v>1000000</v>
      </c>
      <c r="N170" s="11">
        <f t="shared" si="8"/>
        <v>2178016.667</v>
      </c>
      <c r="O170" s="11">
        <f t="shared" si="9"/>
        <v>2078016.667</v>
      </c>
      <c r="P170" s="11">
        <f t="shared" si="10"/>
        <v>3078016.667</v>
      </c>
      <c r="Q170" s="11">
        <f t="shared" si="11"/>
        <v>1685000</v>
      </c>
      <c r="R170" s="11">
        <f t="shared" si="12"/>
        <v>1400000</v>
      </c>
    </row>
    <row r="171">
      <c r="A171" s="1" t="s">
        <v>5633</v>
      </c>
      <c r="B171" s="8">
        <v>45626.0</v>
      </c>
      <c r="C171" s="1" t="s">
        <v>6</v>
      </c>
      <c r="D171" s="10">
        <v>551877.0</v>
      </c>
      <c r="E171" s="10"/>
      <c r="F171" s="1" t="s">
        <v>6683</v>
      </c>
      <c r="G171" s="11">
        <f t="shared" si="1"/>
        <v>26098677</v>
      </c>
      <c r="H171" s="11">
        <f t="shared" si="2"/>
        <v>16312750</v>
      </c>
      <c r="I171" s="11">
        <f t="shared" si="3"/>
        <v>0</v>
      </c>
      <c r="J171" s="11">
        <f t="shared" si="4"/>
        <v>12338693</v>
      </c>
      <c r="K171" s="11">
        <f t="shared" si="5"/>
        <v>9785927</v>
      </c>
      <c r="L171" s="11">
        <f t="shared" si="6"/>
        <v>900000</v>
      </c>
      <c r="M171" s="11">
        <f t="shared" si="7"/>
        <v>1000000</v>
      </c>
      <c r="N171" s="11">
        <f t="shared" si="8"/>
        <v>2361975.667</v>
      </c>
      <c r="O171" s="11">
        <f t="shared" si="9"/>
        <v>2261975.667</v>
      </c>
      <c r="P171" s="11">
        <f t="shared" si="10"/>
        <v>3261975.667</v>
      </c>
      <c r="Q171" s="11">
        <f t="shared" si="11"/>
        <v>1685000</v>
      </c>
      <c r="R171" s="11">
        <f t="shared" si="12"/>
        <v>1400000</v>
      </c>
    </row>
    <row r="172">
      <c r="A172" s="1" t="s">
        <v>5633</v>
      </c>
      <c r="B172" s="8">
        <v>45626.0</v>
      </c>
      <c r="C172" s="1" t="s">
        <v>19</v>
      </c>
      <c r="D172" s="10">
        <v>1547234.0</v>
      </c>
      <c r="E172" s="10"/>
      <c r="F172" s="1" t="s">
        <v>5080</v>
      </c>
      <c r="G172" s="11">
        <f t="shared" si="1"/>
        <v>26098677</v>
      </c>
      <c r="H172" s="11">
        <f t="shared" si="2"/>
        <v>16312750</v>
      </c>
      <c r="I172" s="11">
        <f t="shared" si="3"/>
        <v>0</v>
      </c>
      <c r="J172" s="11">
        <f t="shared" si="4"/>
        <v>13885927</v>
      </c>
      <c r="K172" s="11">
        <f t="shared" si="5"/>
        <v>9785927</v>
      </c>
      <c r="L172" s="11">
        <f t="shared" si="6"/>
        <v>900000</v>
      </c>
      <c r="M172" s="11">
        <f t="shared" si="7"/>
        <v>1000000</v>
      </c>
      <c r="N172" s="11">
        <f t="shared" si="8"/>
        <v>2361975.667</v>
      </c>
      <c r="O172" s="11">
        <f t="shared" si="9"/>
        <v>2261975.667</v>
      </c>
      <c r="P172" s="11">
        <f t="shared" si="10"/>
        <v>3261975.667</v>
      </c>
      <c r="Q172" s="11">
        <f t="shared" si="11"/>
        <v>1685000</v>
      </c>
      <c r="R172" s="11">
        <f t="shared" si="12"/>
        <v>1400000</v>
      </c>
    </row>
    <row r="173">
      <c r="A173" s="1" t="s">
        <v>5633</v>
      </c>
      <c r="B173" s="58">
        <v>45626.0</v>
      </c>
      <c r="C173" s="59" t="s">
        <v>6</v>
      </c>
      <c r="D173" s="60">
        <v>2300000.0</v>
      </c>
      <c r="E173" s="61"/>
      <c r="F173" s="59" t="s">
        <v>6684</v>
      </c>
      <c r="G173" s="62">
        <f t="shared" si="1"/>
        <v>28398677</v>
      </c>
      <c r="H173" s="62">
        <f t="shared" si="2"/>
        <v>16312750</v>
      </c>
      <c r="I173" s="62">
        <f t="shared" si="3"/>
        <v>0</v>
      </c>
      <c r="J173" s="62">
        <f t="shared" si="4"/>
        <v>16185927</v>
      </c>
      <c r="K173" s="62">
        <f t="shared" si="5"/>
        <v>12085927</v>
      </c>
      <c r="L173" s="62">
        <f t="shared" si="6"/>
        <v>900000</v>
      </c>
      <c r="M173" s="62">
        <f t="shared" si="7"/>
        <v>1000000</v>
      </c>
      <c r="N173" s="62">
        <f t="shared" si="8"/>
        <v>3128642.333</v>
      </c>
      <c r="O173" s="62">
        <f t="shared" si="9"/>
        <v>3028642.333</v>
      </c>
      <c r="P173" s="62">
        <f t="shared" si="10"/>
        <v>4028642.333</v>
      </c>
      <c r="Q173" s="11">
        <f t="shared" si="11"/>
        <v>1685000</v>
      </c>
      <c r="R173" s="11">
        <f t="shared" si="12"/>
        <v>1400000</v>
      </c>
    </row>
    <row r="174">
      <c r="C174" s="15"/>
      <c r="D174" s="12"/>
      <c r="E174" s="12"/>
      <c r="F174" s="63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</row>
    <row r="175">
      <c r="C175" s="15"/>
      <c r="D175" s="12"/>
      <c r="E175" s="12"/>
      <c r="F175" s="63" t="s">
        <v>6685</v>
      </c>
      <c r="G175" s="11"/>
      <c r="H175" s="11"/>
      <c r="I175" s="11"/>
      <c r="J175" s="11"/>
      <c r="K175" s="11"/>
      <c r="L175" s="11"/>
      <c r="M175" s="11"/>
      <c r="N175" s="11"/>
      <c r="O175" s="11"/>
      <c r="P175" s="11">
        <f>P173-P172</f>
        <v>766666.6667</v>
      </c>
      <c r="Q175" s="11"/>
      <c r="R175" s="11"/>
    </row>
    <row r="176">
      <c r="C176" s="15"/>
      <c r="D176" s="12"/>
      <c r="E176" s="12"/>
      <c r="F176" s="63" t="s">
        <v>6686</v>
      </c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</row>
    <row r="177">
      <c r="C177" s="15"/>
      <c r="D177" s="12"/>
      <c r="E177" s="12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</row>
    <row r="178">
      <c r="C178" s="15"/>
      <c r="D178" s="12"/>
      <c r="E178" s="12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</row>
    <row r="179">
      <c r="C179" s="15"/>
      <c r="D179" s="12"/>
      <c r="E179" s="12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</row>
    <row r="180">
      <c r="C180" s="15"/>
      <c r="D180" s="12"/>
      <c r="E180" s="12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</row>
    <row r="181">
      <c r="C181" s="15"/>
      <c r="D181" s="12"/>
      <c r="E181" s="12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</row>
    <row r="182">
      <c r="C182" s="15"/>
      <c r="D182" s="12"/>
      <c r="E182" s="12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</row>
    <row r="183">
      <c r="C183" s="15"/>
      <c r="D183" s="12"/>
      <c r="E183" s="12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</row>
    <row r="184">
      <c r="C184" s="15"/>
      <c r="D184" s="12"/>
      <c r="E184" s="12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</row>
    <row r="185">
      <c r="C185" s="15"/>
      <c r="D185" s="12"/>
      <c r="E185" s="12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</row>
    <row r="186">
      <c r="C186" s="15"/>
      <c r="D186" s="12"/>
      <c r="E186" s="12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</row>
    <row r="187">
      <c r="C187" s="15"/>
      <c r="D187" s="12"/>
      <c r="E187" s="12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</row>
    <row r="188">
      <c r="C188" s="15"/>
      <c r="D188" s="12"/>
      <c r="E188" s="12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</row>
    <row r="189">
      <c r="C189" s="15"/>
      <c r="D189" s="12"/>
      <c r="E189" s="12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</row>
    <row r="190">
      <c r="C190" s="15"/>
      <c r="D190" s="12"/>
      <c r="E190" s="12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</row>
    <row r="191">
      <c r="C191" s="15"/>
      <c r="D191" s="12"/>
      <c r="E191" s="12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</row>
    <row r="192">
      <c r="C192" s="15"/>
      <c r="D192" s="12"/>
      <c r="E192" s="12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</row>
    <row r="193">
      <c r="C193" s="15"/>
      <c r="D193" s="12"/>
      <c r="E193" s="12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</row>
    <row r="194">
      <c r="C194" s="15"/>
      <c r="D194" s="12"/>
      <c r="E194" s="12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</row>
    <row r="195">
      <c r="C195" s="15"/>
      <c r="D195" s="12"/>
      <c r="E195" s="12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</row>
    <row r="196">
      <c r="C196" s="15"/>
      <c r="D196" s="12"/>
      <c r="E196" s="12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</row>
    <row r="197">
      <c r="C197" s="15"/>
      <c r="D197" s="12"/>
      <c r="E197" s="12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</row>
    <row r="198">
      <c r="C198" s="15"/>
      <c r="D198" s="12"/>
      <c r="E198" s="12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</row>
    <row r="199">
      <c r="C199" s="15"/>
      <c r="D199" s="12"/>
      <c r="E199" s="12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</row>
    <row r="200">
      <c r="C200" s="15"/>
      <c r="D200" s="12"/>
      <c r="E200" s="12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</row>
    <row r="201">
      <c r="C201" s="15"/>
      <c r="D201" s="12"/>
      <c r="E201" s="12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</row>
    <row r="202">
      <c r="C202" s="15"/>
      <c r="D202" s="12"/>
      <c r="E202" s="12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</row>
    <row r="203">
      <c r="C203" s="15"/>
      <c r="D203" s="12"/>
      <c r="E203" s="12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</row>
    <row r="204">
      <c r="C204" s="15"/>
      <c r="D204" s="12"/>
      <c r="E204" s="12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</row>
    <row r="205">
      <c r="C205" s="15"/>
      <c r="D205" s="12"/>
      <c r="E205" s="12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</row>
    <row r="206">
      <c r="C206" s="15"/>
      <c r="D206" s="12"/>
      <c r="E206" s="12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</row>
    <row r="207">
      <c r="C207" s="15"/>
      <c r="D207" s="12"/>
      <c r="E207" s="12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</row>
    <row r="208">
      <c r="C208" s="15"/>
      <c r="D208" s="12"/>
      <c r="E208" s="12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</row>
    <row r="209">
      <c r="C209" s="15"/>
      <c r="D209" s="12"/>
      <c r="E209" s="12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</row>
    <row r="210">
      <c r="C210" s="15"/>
      <c r="D210" s="12"/>
      <c r="E210" s="12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</row>
    <row r="211">
      <c r="C211" s="15"/>
      <c r="D211" s="12"/>
      <c r="E211" s="12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</row>
    <row r="212">
      <c r="C212" s="15"/>
      <c r="D212" s="12"/>
      <c r="E212" s="12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</row>
    <row r="213">
      <c r="C213" s="15"/>
      <c r="D213" s="12"/>
      <c r="E213" s="12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</row>
    <row r="214">
      <c r="C214" s="15"/>
      <c r="D214" s="12"/>
      <c r="E214" s="12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</row>
    <row r="215">
      <c r="C215" s="15"/>
      <c r="D215" s="12"/>
      <c r="E215" s="12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</row>
    <row r="216">
      <c r="C216" s="15"/>
      <c r="D216" s="12"/>
      <c r="E216" s="12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</row>
    <row r="217">
      <c r="C217" s="15"/>
      <c r="D217" s="12"/>
      <c r="E217" s="12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</row>
    <row r="218">
      <c r="C218" s="15"/>
      <c r="D218" s="12"/>
      <c r="E218" s="12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</row>
    <row r="219">
      <c r="C219" s="15"/>
      <c r="D219" s="12"/>
      <c r="E219" s="12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</row>
    <row r="220">
      <c r="C220" s="15"/>
      <c r="D220" s="12"/>
      <c r="E220" s="12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</row>
    <row r="221">
      <c r="C221" s="15"/>
      <c r="D221" s="12"/>
      <c r="E221" s="12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</row>
    <row r="222">
      <c r="C222" s="15"/>
      <c r="D222" s="12"/>
      <c r="E222" s="12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</row>
    <row r="223">
      <c r="C223" s="15"/>
      <c r="D223" s="12"/>
      <c r="E223" s="12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</row>
    <row r="224">
      <c r="C224" s="15"/>
      <c r="D224" s="12"/>
      <c r="E224" s="12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</row>
    <row r="225">
      <c r="C225" s="15"/>
      <c r="D225" s="12"/>
      <c r="E225" s="12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</row>
    <row r="226">
      <c r="C226" s="15"/>
      <c r="D226" s="12"/>
      <c r="E226" s="12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</row>
    <row r="227">
      <c r="C227" s="15"/>
      <c r="D227" s="12"/>
      <c r="E227" s="12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</row>
    <row r="228">
      <c r="C228" s="15"/>
      <c r="D228" s="12"/>
      <c r="E228" s="12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</row>
    <row r="229">
      <c r="C229" s="15"/>
      <c r="D229" s="12"/>
      <c r="E229" s="12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</row>
    <row r="230">
      <c r="C230" s="15"/>
      <c r="D230" s="12"/>
      <c r="E230" s="12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</row>
    <row r="231">
      <c r="C231" s="15"/>
      <c r="D231" s="12"/>
      <c r="E231" s="12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</row>
    <row r="232">
      <c r="C232" s="15"/>
      <c r="D232" s="12"/>
      <c r="E232" s="12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</row>
    <row r="233">
      <c r="C233" s="15"/>
      <c r="D233" s="12"/>
      <c r="E233" s="12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</row>
    <row r="234">
      <c r="C234" s="15"/>
      <c r="D234" s="12"/>
      <c r="E234" s="12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</row>
    <row r="235">
      <c r="C235" s="15"/>
      <c r="D235" s="12"/>
      <c r="E235" s="12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</row>
    <row r="236">
      <c r="C236" s="15"/>
      <c r="D236" s="12"/>
      <c r="E236" s="12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</row>
    <row r="237">
      <c r="C237" s="15"/>
      <c r="D237" s="12"/>
      <c r="E237" s="12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</row>
    <row r="238">
      <c r="C238" s="15"/>
      <c r="D238" s="12"/>
      <c r="E238" s="12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</row>
    <row r="239">
      <c r="C239" s="15"/>
      <c r="D239" s="12"/>
      <c r="E239" s="12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</row>
    <row r="240">
      <c r="C240" s="15"/>
      <c r="D240" s="12"/>
      <c r="E240" s="12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</row>
    <row r="241">
      <c r="C241" s="15"/>
      <c r="D241" s="12"/>
      <c r="E241" s="12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</row>
    <row r="242">
      <c r="C242" s="15"/>
      <c r="D242" s="12"/>
      <c r="E242" s="12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</row>
    <row r="243">
      <c r="C243" s="15"/>
      <c r="D243" s="12"/>
      <c r="E243" s="12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</row>
    <row r="244">
      <c r="C244" s="15"/>
      <c r="D244" s="12"/>
      <c r="E244" s="12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</row>
    <row r="245">
      <c r="C245" s="15"/>
      <c r="D245" s="12"/>
      <c r="E245" s="12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</row>
    <row r="246">
      <c r="C246" s="15"/>
      <c r="D246" s="12"/>
      <c r="E246" s="12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</row>
    <row r="247">
      <c r="C247" s="15"/>
      <c r="D247" s="12"/>
      <c r="E247" s="12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</row>
    <row r="248">
      <c r="C248" s="15"/>
      <c r="D248" s="12"/>
      <c r="E248" s="12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</row>
    <row r="249">
      <c r="C249" s="15"/>
      <c r="D249" s="12"/>
      <c r="E249" s="12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</row>
    <row r="250">
      <c r="C250" s="15"/>
      <c r="D250" s="12"/>
      <c r="E250" s="12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</row>
    <row r="251">
      <c r="C251" s="15"/>
      <c r="D251" s="12"/>
      <c r="E251" s="12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</row>
    <row r="252">
      <c r="C252" s="15"/>
      <c r="D252" s="12"/>
      <c r="E252" s="12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</row>
    <row r="253">
      <c r="C253" s="15"/>
      <c r="D253" s="12"/>
      <c r="E253" s="12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</row>
    <row r="254">
      <c r="C254" s="15"/>
      <c r="D254" s="12"/>
      <c r="E254" s="12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</row>
    <row r="255">
      <c r="C255" s="15"/>
      <c r="D255" s="12"/>
      <c r="E255" s="12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</row>
    <row r="256">
      <c r="C256" s="15"/>
      <c r="D256" s="12"/>
      <c r="E256" s="12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</row>
    <row r="257">
      <c r="C257" s="15"/>
      <c r="D257" s="12"/>
      <c r="E257" s="12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</row>
    <row r="258">
      <c r="C258" s="15"/>
      <c r="D258" s="12"/>
      <c r="E258" s="12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</row>
    <row r="259">
      <c r="C259" s="15"/>
      <c r="D259" s="12"/>
      <c r="E259" s="12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</row>
    <row r="260">
      <c r="C260" s="15"/>
      <c r="D260" s="12"/>
      <c r="E260" s="12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</row>
    <row r="261">
      <c r="C261" s="15"/>
      <c r="D261" s="12"/>
      <c r="E261" s="12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</row>
    <row r="262">
      <c r="C262" s="15"/>
      <c r="D262" s="12"/>
      <c r="E262" s="12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</row>
    <row r="263">
      <c r="C263" s="15"/>
      <c r="D263" s="12"/>
      <c r="E263" s="12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</row>
    <row r="264">
      <c r="C264" s="15"/>
      <c r="D264" s="12"/>
      <c r="E264" s="12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</row>
    <row r="265">
      <c r="C265" s="15"/>
      <c r="D265" s="12"/>
      <c r="E265" s="12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</row>
    <row r="266">
      <c r="C266" s="15"/>
      <c r="D266" s="12"/>
      <c r="E266" s="12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</row>
    <row r="267">
      <c r="C267" s="15"/>
      <c r="D267" s="12"/>
      <c r="E267" s="12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</row>
    <row r="268">
      <c r="C268" s="15"/>
      <c r="D268" s="12"/>
      <c r="E268" s="12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</row>
    <row r="269">
      <c r="C269" s="15"/>
      <c r="D269" s="12"/>
      <c r="E269" s="12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</row>
    <row r="270">
      <c r="C270" s="15"/>
      <c r="D270" s="12"/>
      <c r="E270" s="12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</row>
    <row r="271">
      <c r="C271" s="15"/>
      <c r="D271" s="12"/>
      <c r="E271" s="12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</row>
    <row r="272">
      <c r="C272" s="15"/>
      <c r="D272" s="12"/>
      <c r="E272" s="12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</row>
    <row r="273">
      <c r="C273" s="15"/>
      <c r="D273" s="12"/>
      <c r="E273" s="12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</row>
    <row r="274">
      <c r="C274" s="15"/>
      <c r="D274" s="12"/>
      <c r="E274" s="12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</row>
    <row r="275">
      <c r="C275" s="15"/>
      <c r="D275" s="12"/>
      <c r="E275" s="12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</row>
    <row r="276">
      <c r="C276" s="15"/>
      <c r="D276" s="12"/>
      <c r="E276" s="12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</row>
    <row r="277">
      <c r="C277" s="15"/>
      <c r="D277" s="12"/>
      <c r="E277" s="12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</row>
    <row r="278">
      <c r="C278" s="15"/>
      <c r="D278" s="12"/>
      <c r="E278" s="12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</row>
    <row r="279">
      <c r="C279" s="15"/>
      <c r="D279" s="12"/>
      <c r="E279" s="12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</row>
    <row r="280">
      <c r="C280" s="15"/>
      <c r="D280" s="12"/>
      <c r="E280" s="12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</row>
    <row r="281">
      <c r="C281" s="15"/>
      <c r="D281" s="12"/>
      <c r="E281" s="12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</row>
    <row r="282">
      <c r="C282" s="15"/>
      <c r="D282" s="12"/>
      <c r="E282" s="12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</row>
    <row r="283">
      <c r="C283" s="15"/>
      <c r="D283" s="12"/>
      <c r="E283" s="12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</row>
    <row r="284">
      <c r="C284" s="15"/>
      <c r="D284" s="12"/>
      <c r="E284" s="12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</row>
    <row r="285">
      <c r="C285" s="15"/>
      <c r="D285" s="12"/>
      <c r="E285" s="12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</row>
    <row r="286">
      <c r="C286" s="15"/>
      <c r="D286" s="12"/>
      <c r="E286" s="12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</row>
    <row r="287">
      <c r="C287" s="15"/>
      <c r="D287" s="12"/>
      <c r="E287" s="12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</row>
    <row r="288">
      <c r="C288" s="15"/>
      <c r="D288" s="12"/>
      <c r="E288" s="12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</row>
    <row r="289">
      <c r="C289" s="15"/>
      <c r="D289" s="12"/>
      <c r="E289" s="12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</row>
    <row r="290">
      <c r="C290" s="15"/>
      <c r="D290" s="12"/>
      <c r="E290" s="12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</row>
    <row r="291">
      <c r="C291" s="15"/>
      <c r="D291" s="12"/>
      <c r="E291" s="12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</row>
    <row r="292">
      <c r="C292" s="15"/>
      <c r="D292" s="12"/>
      <c r="E292" s="12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</row>
    <row r="293">
      <c r="C293" s="15"/>
      <c r="D293" s="12"/>
      <c r="E293" s="12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</row>
    <row r="294">
      <c r="C294" s="15"/>
      <c r="D294" s="12"/>
      <c r="E294" s="12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</row>
    <row r="295">
      <c r="C295" s="15"/>
      <c r="D295" s="12"/>
      <c r="E295" s="12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</row>
    <row r="296">
      <c r="C296" s="15"/>
      <c r="D296" s="12"/>
      <c r="E296" s="12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</row>
    <row r="297">
      <c r="C297" s="15"/>
      <c r="D297" s="12"/>
      <c r="E297" s="12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</row>
    <row r="298">
      <c r="C298" s="15"/>
      <c r="D298" s="12"/>
      <c r="E298" s="12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</row>
    <row r="299">
      <c r="C299" s="15"/>
      <c r="D299" s="12"/>
      <c r="E299" s="12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</row>
    <row r="300">
      <c r="C300" s="15"/>
      <c r="D300" s="12"/>
      <c r="E300" s="12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</row>
    <row r="301">
      <c r="C301" s="15"/>
      <c r="D301" s="12"/>
      <c r="E301" s="12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</row>
    <row r="302">
      <c r="C302" s="15"/>
      <c r="D302" s="12"/>
      <c r="E302" s="12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</row>
    <row r="303">
      <c r="C303" s="15"/>
      <c r="D303" s="12"/>
      <c r="E303" s="12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</row>
    <row r="304">
      <c r="C304" s="15"/>
      <c r="D304" s="12"/>
      <c r="E304" s="12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</row>
    <row r="305">
      <c r="C305" s="15"/>
      <c r="D305" s="12"/>
      <c r="E305" s="12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</row>
    <row r="306">
      <c r="C306" s="15"/>
      <c r="D306" s="12"/>
      <c r="E306" s="12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</row>
    <row r="307">
      <c r="C307" s="15"/>
      <c r="D307" s="12"/>
      <c r="E307" s="12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</row>
    <row r="308">
      <c r="C308" s="15"/>
      <c r="D308" s="12"/>
      <c r="E308" s="12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</row>
    <row r="309">
      <c r="C309" s="15"/>
      <c r="D309" s="12"/>
      <c r="E309" s="12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</row>
    <row r="310">
      <c r="C310" s="15"/>
      <c r="D310" s="12"/>
      <c r="E310" s="12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</row>
    <row r="311">
      <c r="C311" s="15"/>
      <c r="D311" s="12"/>
      <c r="E311" s="12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</row>
    <row r="312">
      <c r="C312" s="15"/>
      <c r="D312" s="12"/>
      <c r="E312" s="12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</row>
    <row r="313">
      <c r="C313" s="15"/>
      <c r="D313" s="12"/>
      <c r="E313" s="12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</row>
    <row r="314">
      <c r="C314" s="15"/>
      <c r="D314" s="12"/>
      <c r="E314" s="12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</row>
    <row r="315">
      <c r="C315" s="15"/>
      <c r="D315" s="12"/>
      <c r="E315" s="12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</row>
    <row r="316">
      <c r="C316" s="15"/>
      <c r="D316" s="12"/>
      <c r="E316" s="12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</row>
    <row r="317">
      <c r="C317" s="15"/>
      <c r="D317" s="12"/>
      <c r="E317" s="12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</row>
    <row r="318">
      <c r="C318" s="15"/>
      <c r="D318" s="12"/>
      <c r="E318" s="12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</row>
    <row r="319">
      <c r="C319" s="15"/>
      <c r="D319" s="12"/>
      <c r="E319" s="12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</row>
    <row r="320">
      <c r="C320" s="15"/>
      <c r="D320" s="12"/>
      <c r="E320" s="12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</row>
    <row r="321">
      <c r="C321" s="15"/>
      <c r="D321" s="12"/>
      <c r="E321" s="12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</row>
    <row r="322">
      <c r="C322" s="15"/>
      <c r="D322" s="12"/>
      <c r="E322" s="12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</row>
    <row r="323">
      <c r="C323" s="15"/>
      <c r="D323" s="12"/>
      <c r="E323" s="12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</row>
    <row r="324">
      <c r="C324" s="15"/>
      <c r="D324" s="12"/>
      <c r="E324" s="12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</row>
    <row r="325">
      <c r="C325" s="15"/>
      <c r="D325" s="12"/>
      <c r="E325" s="12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</row>
    <row r="326">
      <c r="C326" s="15"/>
      <c r="D326" s="12"/>
      <c r="E326" s="12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</row>
    <row r="327">
      <c r="C327" s="15"/>
      <c r="D327" s="12"/>
      <c r="E327" s="12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</row>
    <row r="328">
      <c r="C328" s="15"/>
      <c r="D328" s="12"/>
      <c r="E328" s="12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</row>
    <row r="329">
      <c r="C329" s="15"/>
      <c r="D329" s="12"/>
      <c r="E329" s="12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</row>
    <row r="330">
      <c r="C330" s="15"/>
      <c r="D330" s="12"/>
      <c r="E330" s="12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</row>
    <row r="331">
      <c r="C331" s="15"/>
      <c r="D331" s="12"/>
      <c r="E331" s="12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</row>
    <row r="332">
      <c r="C332" s="15"/>
      <c r="D332" s="12"/>
      <c r="E332" s="12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</row>
    <row r="333">
      <c r="C333" s="15"/>
      <c r="D333" s="12"/>
      <c r="E333" s="12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</row>
    <row r="334">
      <c r="C334" s="15"/>
      <c r="D334" s="12"/>
      <c r="E334" s="12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</row>
    <row r="335">
      <c r="C335" s="15"/>
      <c r="D335" s="12"/>
      <c r="E335" s="12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</row>
    <row r="336">
      <c r="C336" s="15"/>
      <c r="D336" s="12"/>
      <c r="E336" s="12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</row>
    <row r="337">
      <c r="C337" s="15"/>
      <c r="D337" s="12"/>
      <c r="E337" s="12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</row>
    <row r="338">
      <c r="C338" s="15"/>
      <c r="D338" s="12"/>
      <c r="E338" s="12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</row>
    <row r="339">
      <c r="C339" s="15"/>
      <c r="D339" s="12"/>
      <c r="E339" s="12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</row>
    <row r="340">
      <c r="C340" s="15"/>
      <c r="D340" s="12"/>
      <c r="E340" s="12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</row>
    <row r="341">
      <c r="C341" s="15"/>
      <c r="D341" s="12"/>
      <c r="E341" s="12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</row>
    <row r="342">
      <c r="C342" s="15"/>
      <c r="D342" s="12"/>
      <c r="E342" s="12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</row>
    <row r="343">
      <c r="C343" s="15"/>
      <c r="D343" s="12"/>
      <c r="E343" s="12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</row>
    <row r="344">
      <c r="C344" s="15"/>
      <c r="D344" s="12"/>
      <c r="E344" s="12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</row>
    <row r="345">
      <c r="C345" s="15"/>
      <c r="D345" s="12"/>
      <c r="E345" s="12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</row>
    <row r="346">
      <c r="C346" s="15"/>
      <c r="D346" s="12"/>
      <c r="E346" s="12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</row>
    <row r="347">
      <c r="C347" s="15"/>
      <c r="D347" s="12"/>
      <c r="E347" s="12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</row>
    <row r="348">
      <c r="C348" s="15"/>
      <c r="D348" s="12"/>
      <c r="E348" s="12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</row>
    <row r="349">
      <c r="C349" s="15"/>
      <c r="D349" s="12"/>
      <c r="E349" s="12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</row>
    <row r="350">
      <c r="C350" s="15"/>
      <c r="D350" s="12"/>
      <c r="E350" s="12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</row>
    <row r="351">
      <c r="C351" s="15"/>
      <c r="D351" s="12"/>
      <c r="E351" s="12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</row>
    <row r="352">
      <c r="C352" s="15"/>
      <c r="D352" s="12"/>
      <c r="E352" s="12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</row>
    <row r="353">
      <c r="C353" s="15"/>
      <c r="D353" s="12"/>
      <c r="E353" s="12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</row>
    <row r="354">
      <c r="C354" s="15"/>
      <c r="D354" s="12"/>
      <c r="E354" s="12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</row>
    <row r="355">
      <c r="C355" s="15"/>
      <c r="D355" s="12"/>
      <c r="E355" s="12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</row>
    <row r="356">
      <c r="C356" s="15"/>
      <c r="D356" s="12"/>
      <c r="E356" s="12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</row>
    <row r="357">
      <c r="C357" s="15"/>
      <c r="D357" s="12"/>
      <c r="E357" s="12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</row>
    <row r="358">
      <c r="C358" s="15"/>
      <c r="D358" s="12"/>
      <c r="E358" s="12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</row>
    <row r="359">
      <c r="C359" s="15"/>
      <c r="D359" s="12"/>
      <c r="E359" s="12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</row>
    <row r="360">
      <c r="C360" s="15"/>
      <c r="D360" s="12"/>
      <c r="E360" s="12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</row>
    <row r="361">
      <c r="C361" s="15"/>
      <c r="D361" s="12"/>
      <c r="E361" s="12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</row>
    <row r="362">
      <c r="C362" s="15"/>
      <c r="D362" s="12"/>
      <c r="E362" s="12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</row>
    <row r="363">
      <c r="C363" s="15"/>
      <c r="D363" s="12"/>
      <c r="E363" s="12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</row>
    <row r="364">
      <c r="C364" s="15"/>
      <c r="D364" s="12"/>
      <c r="E364" s="12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</row>
    <row r="365">
      <c r="C365" s="15"/>
      <c r="D365" s="12"/>
      <c r="E365" s="12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</row>
    <row r="366">
      <c r="C366" s="15"/>
      <c r="D366" s="12"/>
      <c r="E366" s="12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</row>
    <row r="367">
      <c r="C367" s="15"/>
      <c r="D367" s="12"/>
      <c r="E367" s="12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</row>
    <row r="368">
      <c r="C368" s="15"/>
      <c r="D368" s="12"/>
      <c r="E368" s="12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</row>
    <row r="369">
      <c r="C369" s="15"/>
      <c r="D369" s="12"/>
      <c r="E369" s="12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</row>
    <row r="370">
      <c r="C370" s="15"/>
      <c r="D370" s="12"/>
      <c r="E370" s="12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</row>
    <row r="371">
      <c r="C371" s="15"/>
      <c r="D371" s="12"/>
      <c r="E371" s="12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</row>
    <row r="372">
      <c r="C372" s="15"/>
      <c r="D372" s="12"/>
      <c r="E372" s="12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</row>
    <row r="373">
      <c r="C373" s="15"/>
      <c r="D373" s="12"/>
      <c r="E373" s="12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</row>
    <row r="374">
      <c r="C374" s="15"/>
      <c r="D374" s="12"/>
      <c r="E374" s="12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</row>
    <row r="375">
      <c r="C375" s="15"/>
      <c r="D375" s="12"/>
      <c r="E375" s="12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</row>
    <row r="376">
      <c r="C376" s="15"/>
      <c r="D376" s="12"/>
      <c r="E376" s="12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</row>
    <row r="377">
      <c r="C377" s="15"/>
      <c r="D377" s="12"/>
      <c r="E377" s="12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</row>
    <row r="378">
      <c r="C378" s="15"/>
      <c r="D378" s="12"/>
      <c r="E378" s="12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</row>
    <row r="379">
      <c r="C379" s="15"/>
      <c r="D379" s="12"/>
      <c r="E379" s="12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</row>
    <row r="380">
      <c r="C380" s="15"/>
      <c r="D380" s="12"/>
      <c r="E380" s="12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</row>
    <row r="381">
      <c r="C381" s="15"/>
      <c r="D381" s="12"/>
      <c r="E381" s="12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</row>
    <row r="382">
      <c r="C382" s="15"/>
      <c r="D382" s="12"/>
      <c r="E382" s="12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</row>
    <row r="383">
      <c r="C383" s="15"/>
      <c r="D383" s="12"/>
      <c r="E383" s="12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</row>
    <row r="384">
      <c r="C384" s="15"/>
      <c r="D384" s="12"/>
      <c r="E384" s="12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</row>
    <row r="385">
      <c r="C385" s="15"/>
      <c r="D385" s="12"/>
      <c r="E385" s="12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</row>
    <row r="386">
      <c r="C386" s="15"/>
      <c r="D386" s="12"/>
      <c r="E386" s="12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</row>
    <row r="387">
      <c r="C387" s="15"/>
      <c r="D387" s="12"/>
      <c r="E387" s="12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</row>
    <row r="388">
      <c r="C388" s="15"/>
      <c r="D388" s="12"/>
      <c r="E388" s="12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</row>
    <row r="389">
      <c r="C389" s="15"/>
      <c r="D389" s="12"/>
      <c r="E389" s="12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</row>
    <row r="390">
      <c r="C390" s="15"/>
      <c r="D390" s="12"/>
      <c r="E390" s="12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</row>
    <row r="391">
      <c r="C391" s="15"/>
      <c r="D391" s="12"/>
      <c r="E391" s="12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</row>
    <row r="392">
      <c r="C392" s="15"/>
      <c r="D392" s="12"/>
      <c r="E392" s="12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</row>
    <row r="393">
      <c r="C393" s="15"/>
      <c r="D393" s="12"/>
      <c r="E393" s="12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</row>
    <row r="394">
      <c r="C394" s="15"/>
      <c r="D394" s="12"/>
      <c r="E394" s="12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</row>
    <row r="395">
      <c r="C395" s="15"/>
      <c r="D395" s="12"/>
      <c r="E395" s="12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</row>
    <row r="396">
      <c r="C396" s="15"/>
      <c r="D396" s="12"/>
      <c r="E396" s="12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</row>
    <row r="397">
      <c r="C397" s="15"/>
      <c r="D397" s="12"/>
      <c r="E397" s="12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</row>
    <row r="398">
      <c r="C398" s="15"/>
      <c r="D398" s="12"/>
      <c r="E398" s="12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</row>
    <row r="399">
      <c r="C399" s="15"/>
      <c r="D399" s="12"/>
      <c r="E399" s="12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</row>
    <row r="400">
      <c r="C400" s="15"/>
      <c r="D400" s="12"/>
      <c r="E400" s="12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</row>
    <row r="401">
      <c r="C401" s="15"/>
      <c r="D401" s="12"/>
      <c r="E401" s="12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</row>
    <row r="402">
      <c r="C402" s="15"/>
      <c r="D402" s="12"/>
      <c r="E402" s="12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</row>
    <row r="403">
      <c r="C403" s="15"/>
      <c r="D403" s="12"/>
      <c r="E403" s="12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</row>
    <row r="404">
      <c r="C404" s="15"/>
      <c r="D404" s="12"/>
      <c r="E404" s="12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</row>
    <row r="405">
      <c r="C405" s="15"/>
      <c r="D405" s="12"/>
      <c r="E405" s="12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</row>
    <row r="406">
      <c r="C406" s="15"/>
      <c r="D406" s="12"/>
      <c r="E406" s="12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</row>
    <row r="407">
      <c r="C407" s="15"/>
      <c r="D407" s="12"/>
      <c r="E407" s="12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</row>
    <row r="408">
      <c r="C408" s="15"/>
      <c r="D408" s="12"/>
      <c r="E408" s="12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</row>
    <row r="409">
      <c r="C409" s="15"/>
      <c r="D409" s="12"/>
      <c r="E409" s="12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</row>
    <row r="410">
      <c r="C410" s="15"/>
      <c r="D410" s="12"/>
      <c r="E410" s="12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</row>
    <row r="411">
      <c r="C411" s="15"/>
      <c r="D411" s="12"/>
      <c r="E411" s="12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</row>
    <row r="412">
      <c r="C412" s="15"/>
      <c r="D412" s="12"/>
      <c r="E412" s="12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</row>
    <row r="413">
      <c r="C413" s="15"/>
      <c r="D413" s="12"/>
      <c r="E413" s="12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</row>
    <row r="414">
      <c r="C414" s="15"/>
      <c r="D414" s="12"/>
      <c r="E414" s="12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</row>
    <row r="415">
      <c r="C415" s="15"/>
      <c r="D415" s="12"/>
      <c r="E415" s="12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</row>
    <row r="416">
      <c r="C416" s="15"/>
      <c r="D416" s="12"/>
      <c r="E416" s="12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</row>
    <row r="417">
      <c r="C417" s="15"/>
      <c r="D417" s="12"/>
      <c r="E417" s="12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</row>
    <row r="418">
      <c r="C418" s="15"/>
      <c r="D418" s="12"/>
      <c r="E418" s="12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</row>
    <row r="419">
      <c r="C419" s="15"/>
      <c r="D419" s="12"/>
      <c r="E419" s="12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</row>
    <row r="420">
      <c r="C420" s="15"/>
      <c r="D420" s="12"/>
      <c r="E420" s="12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</row>
    <row r="421">
      <c r="C421" s="15"/>
      <c r="D421" s="12"/>
      <c r="E421" s="12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</row>
    <row r="422">
      <c r="C422" s="15"/>
      <c r="D422" s="12"/>
      <c r="E422" s="12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</row>
    <row r="423">
      <c r="C423" s="15"/>
      <c r="D423" s="12"/>
      <c r="E423" s="12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</row>
    <row r="424">
      <c r="C424" s="15"/>
      <c r="D424" s="12"/>
      <c r="E424" s="12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</row>
    <row r="425">
      <c r="C425" s="15"/>
      <c r="D425" s="12"/>
      <c r="E425" s="12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</row>
    <row r="426">
      <c r="C426" s="15"/>
      <c r="D426" s="12"/>
      <c r="E426" s="12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</row>
    <row r="427">
      <c r="C427" s="15"/>
      <c r="D427" s="12"/>
      <c r="E427" s="12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</row>
    <row r="428">
      <c r="C428" s="15"/>
      <c r="D428" s="12"/>
      <c r="E428" s="12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</row>
    <row r="429">
      <c r="C429" s="15"/>
      <c r="D429" s="12"/>
      <c r="E429" s="12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</row>
    <row r="430">
      <c r="C430" s="15"/>
      <c r="D430" s="12"/>
      <c r="E430" s="12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</row>
    <row r="431">
      <c r="C431" s="15"/>
      <c r="D431" s="12"/>
      <c r="E431" s="12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</row>
    <row r="432">
      <c r="C432" s="15"/>
      <c r="D432" s="12"/>
      <c r="E432" s="12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</row>
    <row r="433">
      <c r="C433" s="15"/>
      <c r="D433" s="12"/>
      <c r="E433" s="12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</row>
    <row r="434">
      <c r="C434" s="15"/>
      <c r="D434" s="12"/>
      <c r="E434" s="12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</row>
    <row r="435">
      <c r="C435" s="15"/>
      <c r="D435" s="12"/>
      <c r="E435" s="12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</row>
    <row r="436">
      <c r="C436" s="15"/>
      <c r="D436" s="12"/>
      <c r="E436" s="12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</row>
    <row r="437">
      <c r="C437" s="15"/>
      <c r="D437" s="12"/>
      <c r="E437" s="12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</row>
    <row r="438">
      <c r="C438" s="15"/>
      <c r="D438" s="12"/>
      <c r="E438" s="12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</row>
    <row r="439">
      <c r="C439" s="15"/>
      <c r="D439" s="12"/>
      <c r="E439" s="12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</row>
    <row r="440">
      <c r="C440" s="15"/>
      <c r="D440" s="12"/>
      <c r="E440" s="12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</row>
    <row r="441">
      <c r="C441" s="15"/>
      <c r="D441" s="12"/>
      <c r="E441" s="12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</row>
    <row r="442">
      <c r="C442" s="15"/>
      <c r="D442" s="12"/>
      <c r="E442" s="12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</row>
    <row r="443">
      <c r="C443" s="15"/>
      <c r="D443" s="12"/>
      <c r="E443" s="12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</row>
    <row r="444">
      <c r="C444" s="15"/>
      <c r="D444" s="12"/>
      <c r="E444" s="12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</row>
    <row r="445">
      <c r="C445" s="15"/>
      <c r="D445" s="12"/>
      <c r="E445" s="12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</row>
    <row r="446">
      <c r="C446" s="15"/>
      <c r="D446" s="12"/>
      <c r="E446" s="12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</row>
    <row r="447">
      <c r="C447" s="15"/>
      <c r="D447" s="12"/>
      <c r="E447" s="12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</row>
    <row r="448">
      <c r="C448" s="15"/>
      <c r="D448" s="12"/>
      <c r="E448" s="12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</row>
    <row r="449">
      <c r="C449" s="15"/>
      <c r="D449" s="12"/>
      <c r="E449" s="12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</row>
    <row r="450">
      <c r="C450" s="15"/>
      <c r="D450" s="12"/>
      <c r="E450" s="12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</row>
    <row r="451">
      <c r="C451" s="15"/>
      <c r="D451" s="12"/>
      <c r="E451" s="12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</row>
    <row r="452">
      <c r="C452" s="15"/>
      <c r="D452" s="12"/>
      <c r="E452" s="12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</row>
    <row r="453">
      <c r="C453" s="15"/>
      <c r="D453" s="12"/>
      <c r="E453" s="12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</row>
    <row r="454">
      <c r="C454" s="15"/>
      <c r="D454" s="12"/>
      <c r="E454" s="12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</row>
    <row r="455">
      <c r="C455" s="15"/>
      <c r="D455" s="12"/>
      <c r="E455" s="12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</row>
    <row r="456">
      <c r="C456" s="15"/>
      <c r="D456" s="12"/>
      <c r="E456" s="12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</row>
    <row r="457">
      <c r="C457" s="15"/>
      <c r="D457" s="12"/>
      <c r="E457" s="12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</row>
    <row r="458">
      <c r="C458" s="15"/>
      <c r="D458" s="12"/>
      <c r="E458" s="12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</row>
    <row r="459">
      <c r="C459" s="15"/>
      <c r="D459" s="12"/>
      <c r="E459" s="12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</row>
    <row r="460">
      <c r="C460" s="15"/>
      <c r="D460" s="12"/>
      <c r="E460" s="12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</row>
    <row r="461">
      <c r="C461" s="15"/>
      <c r="D461" s="12"/>
      <c r="E461" s="12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</row>
    <row r="462">
      <c r="C462" s="15"/>
      <c r="D462" s="12"/>
      <c r="E462" s="12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</row>
    <row r="463">
      <c r="C463" s="15"/>
      <c r="D463" s="12"/>
      <c r="E463" s="12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</row>
    <row r="464">
      <c r="C464" s="15"/>
      <c r="D464" s="12"/>
      <c r="E464" s="12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</row>
    <row r="465">
      <c r="C465" s="15"/>
      <c r="D465" s="12"/>
      <c r="E465" s="12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</row>
    <row r="466">
      <c r="C466" s="15"/>
      <c r="D466" s="12"/>
      <c r="E466" s="12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</row>
    <row r="467">
      <c r="C467" s="15"/>
      <c r="D467" s="12"/>
      <c r="E467" s="12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</row>
    <row r="468">
      <c r="C468" s="15"/>
      <c r="D468" s="12"/>
      <c r="E468" s="12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</row>
    <row r="469">
      <c r="C469" s="15"/>
      <c r="D469" s="12"/>
      <c r="E469" s="12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</row>
    <row r="470">
      <c r="C470" s="15"/>
      <c r="D470" s="12"/>
      <c r="E470" s="12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</row>
    <row r="471">
      <c r="C471" s="15"/>
      <c r="D471" s="12"/>
      <c r="E471" s="12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</row>
    <row r="472">
      <c r="C472" s="15"/>
      <c r="D472" s="12"/>
      <c r="E472" s="12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</row>
    <row r="473">
      <c r="C473" s="15"/>
      <c r="D473" s="12"/>
      <c r="E473" s="12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</row>
    <row r="474">
      <c r="C474" s="15"/>
      <c r="D474" s="12"/>
      <c r="E474" s="12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</row>
    <row r="475">
      <c r="C475" s="15"/>
      <c r="D475" s="12"/>
      <c r="E475" s="12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</row>
    <row r="476">
      <c r="C476" s="15"/>
      <c r="D476" s="12"/>
      <c r="E476" s="12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</row>
    <row r="477">
      <c r="C477" s="15"/>
      <c r="D477" s="12"/>
      <c r="E477" s="12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</row>
    <row r="478">
      <c r="C478" s="15"/>
      <c r="D478" s="12"/>
      <c r="E478" s="12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</row>
    <row r="479">
      <c r="C479" s="15"/>
      <c r="D479" s="12"/>
      <c r="E479" s="12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</row>
    <row r="480">
      <c r="C480" s="15"/>
      <c r="D480" s="12"/>
      <c r="E480" s="12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</row>
    <row r="481">
      <c r="C481" s="15"/>
      <c r="D481" s="12"/>
      <c r="E481" s="12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</row>
    <row r="482">
      <c r="C482" s="15"/>
      <c r="D482" s="12"/>
      <c r="E482" s="12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</row>
    <row r="483">
      <c r="C483" s="15"/>
      <c r="D483" s="12"/>
      <c r="E483" s="12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</row>
    <row r="484">
      <c r="C484" s="15"/>
      <c r="D484" s="12"/>
      <c r="E484" s="12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</row>
    <row r="485">
      <c r="C485" s="15"/>
      <c r="D485" s="12"/>
      <c r="E485" s="12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</row>
    <row r="486">
      <c r="C486" s="15"/>
      <c r="D486" s="12"/>
      <c r="E486" s="12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</row>
    <row r="487">
      <c r="C487" s="15"/>
      <c r="D487" s="12"/>
      <c r="E487" s="12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</row>
    <row r="488">
      <c r="C488" s="15"/>
      <c r="D488" s="12"/>
      <c r="E488" s="12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</row>
    <row r="489">
      <c r="C489" s="15"/>
      <c r="D489" s="12"/>
      <c r="E489" s="12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</row>
    <row r="490">
      <c r="C490" s="15"/>
      <c r="D490" s="12"/>
      <c r="E490" s="12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</row>
    <row r="491">
      <c r="C491" s="15"/>
      <c r="D491" s="12"/>
      <c r="E491" s="12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</row>
    <row r="492">
      <c r="C492" s="15"/>
      <c r="D492" s="12"/>
      <c r="E492" s="12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</row>
    <row r="493">
      <c r="C493" s="15"/>
      <c r="D493" s="12"/>
      <c r="E493" s="12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</row>
    <row r="494">
      <c r="C494" s="15"/>
      <c r="D494" s="12"/>
      <c r="E494" s="12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</row>
    <row r="495">
      <c r="C495" s="15"/>
      <c r="D495" s="12"/>
      <c r="E495" s="12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</row>
    <row r="496">
      <c r="C496" s="15"/>
      <c r="D496" s="12"/>
      <c r="E496" s="12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</row>
    <row r="497">
      <c r="C497" s="15"/>
      <c r="D497" s="12"/>
      <c r="E497" s="12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</row>
    <row r="498">
      <c r="C498" s="15"/>
      <c r="D498" s="12"/>
      <c r="E498" s="12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</row>
    <row r="499">
      <c r="C499" s="15"/>
      <c r="D499" s="12"/>
      <c r="E499" s="12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</row>
    <row r="500">
      <c r="C500" s="15"/>
      <c r="D500" s="12"/>
      <c r="E500" s="12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</row>
    <row r="501">
      <c r="C501" s="15"/>
      <c r="D501" s="12"/>
      <c r="E501" s="12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</row>
    <row r="502">
      <c r="C502" s="15"/>
      <c r="D502" s="12"/>
      <c r="E502" s="12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</row>
    <row r="503">
      <c r="C503" s="15"/>
      <c r="D503" s="12"/>
      <c r="E503" s="12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</row>
    <row r="504">
      <c r="C504" s="15"/>
      <c r="D504" s="12"/>
      <c r="E504" s="12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</row>
    <row r="505">
      <c r="C505" s="15"/>
      <c r="D505" s="12"/>
      <c r="E505" s="12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</row>
    <row r="506">
      <c r="C506" s="15"/>
      <c r="D506" s="12"/>
      <c r="E506" s="12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</row>
    <row r="507">
      <c r="C507" s="15"/>
      <c r="D507" s="12"/>
      <c r="E507" s="12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</row>
    <row r="508">
      <c r="C508" s="15"/>
      <c r="D508" s="12"/>
      <c r="E508" s="12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</row>
    <row r="509">
      <c r="C509" s="15"/>
      <c r="D509" s="12"/>
      <c r="E509" s="12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</row>
    <row r="510">
      <c r="C510" s="15"/>
      <c r="D510" s="12"/>
      <c r="E510" s="12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</row>
    <row r="511">
      <c r="C511" s="15"/>
      <c r="D511" s="12"/>
      <c r="E511" s="12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</row>
    <row r="512">
      <c r="C512" s="15"/>
      <c r="D512" s="12"/>
      <c r="E512" s="12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</row>
    <row r="513">
      <c r="C513" s="15"/>
      <c r="D513" s="12"/>
      <c r="E513" s="12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</row>
    <row r="514">
      <c r="C514" s="15"/>
      <c r="D514" s="12"/>
      <c r="E514" s="12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</row>
    <row r="515">
      <c r="C515" s="15"/>
      <c r="D515" s="12"/>
      <c r="E515" s="12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</row>
    <row r="516">
      <c r="C516" s="15"/>
      <c r="D516" s="12"/>
      <c r="E516" s="12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</row>
    <row r="517">
      <c r="C517" s="15"/>
      <c r="D517" s="12"/>
      <c r="E517" s="12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</row>
    <row r="518">
      <c r="C518" s="15"/>
      <c r="D518" s="12"/>
      <c r="E518" s="12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</row>
    <row r="519">
      <c r="C519" s="15"/>
      <c r="D519" s="12"/>
      <c r="E519" s="12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</row>
    <row r="520">
      <c r="C520" s="15"/>
      <c r="D520" s="12"/>
      <c r="E520" s="12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</row>
    <row r="521">
      <c r="C521" s="15"/>
      <c r="D521" s="12"/>
      <c r="E521" s="12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</row>
    <row r="522">
      <c r="C522" s="15"/>
      <c r="D522" s="12"/>
      <c r="E522" s="12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</row>
    <row r="523">
      <c r="C523" s="15"/>
      <c r="D523" s="12"/>
      <c r="E523" s="12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</row>
    <row r="524">
      <c r="C524" s="15"/>
      <c r="D524" s="12"/>
      <c r="E524" s="12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</row>
    <row r="525">
      <c r="C525" s="15"/>
      <c r="D525" s="12"/>
      <c r="E525" s="12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</row>
    <row r="526">
      <c r="C526" s="15"/>
      <c r="D526" s="12"/>
      <c r="E526" s="12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</row>
    <row r="527">
      <c r="C527" s="15"/>
      <c r="D527" s="12"/>
      <c r="E527" s="12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</row>
    <row r="528">
      <c r="C528" s="15"/>
      <c r="D528" s="12"/>
      <c r="E528" s="12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</row>
    <row r="529">
      <c r="C529" s="15"/>
      <c r="D529" s="12"/>
      <c r="E529" s="12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</row>
    <row r="530">
      <c r="C530" s="15"/>
      <c r="D530" s="12"/>
      <c r="E530" s="12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</row>
  </sheetData>
  <dataValidations>
    <dataValidation type="list" allowBlank="1" sqref="C2:C530">
      <formula1>"KAS,BIAYA,OMZET,INVESTOR,SUBSIDI,LUNAS,SUPPLY,LABA,HUTANG,PIUTANG,PRIBADI-R,PRIBADI-S"</formula1>
    </dataValidation>
  </dataValidations>
  <printOptions gridLines="1" horizontalCentered="1"/>
  <pageMargins bottom="0.75" footer="0.0" header="0.0" left="0.25" right="0.25" top="0.75"/>
  <pageSetup fitToHeight="0" paperSize="14" cellComments="atEnd" orientation="portrait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hidden="1" min="1" max="1" width="12.63"/>
    <col customWidth="1" min="3" max="3" width="15.13"/>
    <col customWidth="1" min="6" max="6" width="48.25"/>
    <col customWidth="1" min="7" max="7" width="12.38"/>
    <col customWidth="1" min="8" max="8" width="20.63"/>
    <col customWidth="1" min="9" max="9" width="17.75"/>
    <col customWidth="1" min="10" max="10" width="11.5"/>
    <col customWidth="1" min="11" max="11" width="11.88"/>
    <col customWidth="1" hidden="1" min="12" max="12" width="18.38"/>
    <col customWidth="1" hidden="1" min="13" max="13" width="12.38"/>
    <col customWidth="1" min="14" max="14" width="20.63"/>
    <col customWidth="1" min="15" max="15" width="14.75"/>
    <col customWidth="1" min="16" max="16" width="15.0"/>
    <col customWidth="1" hidden="1" min="17" max="17" width="17.0"/>
    <col customWidth="1" hidden="1" min="18" max="18" width="15.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5069</v>
      </c>
      <c r="M1" s="5" t="s">
        <v>11</v>
      </c>
      <c r="N1" s="6" t="s">
        <v>5955</v>
      </c>
      <c r="O1" s="6" t="s">
        <v>12</v>
      </c>
      <c r="P1" s="6" t="s">
        <v>13</v>
      </c>
      <c r="Q1" s="7" t="s">
        <v>14</v>
      </c>
      <c r="R1" s="7" t="s">
        <v>6190</v>
      </c>
    </row>
    <row r="2">
      <c r="A2" s="1" t="s">
        <v>6687</v>
      </c>
      <c r="B2" s="8">
        <v>45566.0</v>
      </c>
      <c r="C2" s="1" t="s">
        <v>16</v>
      </c>
      <c r="D2" s="10">
        <v>2.848535E7</v>
      </c>
      <c r="E2" s="12"/>
      <c r="F2" s="1" t="s">
        <v>6688</v>
      </c>
      <c r="G2" s="11">
        <f t="shared" ref="G2:G203" si="1">IF(OR(C2="OMZET", C2="PIUTANG"), IF(ROW()=2, D2, G1+D2), IF(ROW()=2, 0, G1))</f>
        <v>0</v>
      </c>
      <c r="H2" s="11">
        <f t="shared" ref="H2:H7" si="2">IF(ROW()=2, 0, IF(C2="BIAYA", H1+E2, H1))</f>
        <v>0</v>
      </c>
      <c r="I2" s="11">
        <f t="shared" ref="I2:I203" si="3">IF(ROW()=2, 0, IF(OR(C2="SUPPLY", C2="HUTANG"), I1+E2, I1))</f>
        <v>0</v>
      </c>
      <c r="J2" s="11">
        <f t="shared" ref="J2:J5" si="4"> IF(ROW()=2, D2 - E2, J1 + D2 - E2)</f>
        <v>28485350</v>
      </c>
      <c r="K2" s="11">
        <f t="shared" ref="K2:K203" si="5">G2 - (H2 + I2)</f>
        <v>0</v>
      </c>
      <c r="L2" s="11">
        <f t="shared" ref="L2:L203" si="6">IF(C2="PRIBADI-R", IF(ROW()=2, IF(D2, -D2, E2), IF(D2, L1-D2, L1+E2)), IF(ROW()=2, 0, L1))</f>
        <v>0</v>
      </c>
      <c r="M2" s="11">
        <f t="shared" ref="M2:M203" si="7">IF(C2="PRIBADI-S", IF(ROW()=2, IF(D2, -D2, E2), IF(D2, M1-D2, M1+E2)), IF(ROW()=2, 0, M1))</f>
        <v>0</v>
      </c>
      <c r="N2" s="11">
        <f t="shared" ref="N2:N203" si="8">(K2/3)-L2</f>
        <v>0</v>
      </c>
      <c r="O2" s="11">
        <f t="shared" ref="O2:O203" si="9">(K2/3)-M2</f>
        <v>0</v>
      </c>
      <c r="P2" s="11">
        <f t="shared" ref="P2:P203" si="10">K2/3</f>
        <v>0</v>
      </c>
      <c r="Q2" s="11">
        <f t="shared" ref="Q2:Q37" si="11">IF(F2="Kasbon Cahaya", IF(ROW()=2, IF(D2, -D2, E2), IF(D2, Q1-D2, Q1+E2)), IF(ROW()=2, 0, Q1))</f>
        <v>0</v>
      </c>
      <c r="R2" s="11">
        <f t="shared" ref="R2:R37" si="12">IF(F2="Kasbon Erwin", IF(ROW()=2, IF(D2, -D2, E2), IF(D2, R1-D2, R1+E2)), IF(ROW()=2, 0, R1))</f>
        <v>0</v>
      </c>
    </row>
    <row r="3">
      <c r="A3" s="1" t="s">
        <v>6689</v>
      </c>
      <c r="B3" s="8">
        <v>45566.0</v>
      </c>
      <c r="C3" s="1" t="s">
        <v>6</v>
      </c>
      <c r="D3" s="10">
        <v>9920000.0</v>
      </c>
      <c r="E3" s="12"/>
      <c r="F3" s="1" t="s">
        <v>6067</v>
      </c>
      <c r="G3" s="11">
        <f t="shared" si="1"/>
        <v>9920000</v>
      </c>
      <c r="H3" s="11">
        <f t="shared" si="2"/>
        <v>0</v>
      </c>
      <c r="I3" s="11">
        <f t="shared" si="3"/>
        <v>0</v>
      </c>
      <c r="J3" s="11">
        <f t="shared" si="4"/>
        <v>38405350</v>
      </c>
      <c r="K3" s="11">
        <f t="shared" si="5"/>
        <v>9920000</v>
      </c>
      <c r="L3" s="11">
        <f t="shared" si="6"/>
        <v>0</v>
      </c>
      <c r="M3" s="11">
        <f t="shared" si="7"/>
        <v>0</v>
      </c>
      <c r="N3" s="11">
        <f t="shared" si="8"/>
        <v>3306666.667</v>
      </c>
      <c r="O3" s="11">
        <f t="shared" si="9"/>
        <v>3306666.667</v>
      </c>
      <c r="P3" s="11">
        <f t="shared" si="10"/>
        <v>3306666.667</v>
      </c>
      <c r="Q3" s="11">
        <f t="shared" si="11"/>
        <v>0</v>
      </c>
      <c r="R3" s="11">
        <f t="shared" si="12"/>
        <v>0</v>
      </c>
    </row>
    <row r="4">
      <c r="A4" s="1" t="s">
        <v>6690</v>
      </c>
      <c r="B4" s="8">
        <v>45566.0</v>
      </c>
      <c r="C4" s="1" t="s">
        <v>6</v>
      </c>
      <c r="D4" s="10">
        <v>51000.0</v>
      </c>
      <c r="E4" s="12"/>
      <c r="F4" s="1" t="s">
        <v>2032</v>
      </c>
      <c r="G4" s="11">
        <f t="shared" si="1"/>
        <v>9971000</v>
      </c>
      <c r="H4" s="11">
        <f t="shared" si="2"/>
        <v>0</v>
      </c>
      <c r="I4" s="11">
        <f t="shared" si="3"/>
        <v>0</v>
      </c>
      <c r="J4" s="11">
        <f t="shared" si="4"/>
        <v>38456350</v>
      </c>
      <c r="K4" s="11">
        <f t="shared" si="5"/>
        <v>9971000</v>
      </c>
      <c r="L4" s="11">
        <f t="shared" si="6"/>
        <v>0</v>
      </c>
      <c r="M4" s="11">
        <f t="shared" si="7"/>
        <v>0</v>
      </c>
      <c r="N4" s="11">
        <f t="shared" si="8"/>
        <v>3323666.667</v>
      </c>
      <c r="O4" s="11">
        <f t="shared" si="9"/>
        <v>3323666.667</v>
      </c>
      <c r="P4" s="11">
        <f t="shared" si="10"/>
        <v>3323666.667</v>
      </c>
      <c r="Q4" s="11">
        <f t="shared" si="11"/>
        <v>0</v>
      </c>
      <c r="R4" s="11">
        <f t="shared" si="12"/>
        <v>0</v>
      </c>
    </row>
    <row r="5">
      <c r="A5" s="1" t="s">
        <v>6691</v>
      </c>
      <c r="B5" s="8">
        <v>45566.0</v>
      </c>
      <c r="C5" s="1" t="s">
        <v>6</v>
      </c>
      <c r="D5" s="10">
        <v>7500000.0</v>
      </c>
      <c r="E5" s="12"/>
      <c r="F5" s="1" t="s">
        <v>6692</v>
      </c>
      <c r="G5" s="11">
        <f t="shared" si="1"/>
        <v>17471000</v>
      </c>
      <c r="H5" s="11">
        <f t="shared" si="2"/>
        <v>0</v>
      </c>
      <c r="I5" s="11">
        <f t="shared" si="3"/>
        <v>0</v>
      </c>
      <c r="J5" s="11">
        <f t="shared" si="4"/>
        <v>45956350</v>
      </c>
      <c r="K5" s="11">
        <f t="shared" si="5"/>
        <v>17471000</v>
      </c>
      <c r="L5" s="11">
        <f t="shared" si="6"/>
        <v>0</v>
      </c>
      <c r="M5" s="11">
        <f t="shared" si="7"/>
        <v>0</v>
      </c>
      <c r="N5" s="11">
        <f t="shared" si="8"/>
        <v>5823666.667</v>
      </c>
      <c r="O5" s="11">
        <f t="shared" si="9"/>
        <v>5823666.667</v>
      </c>
      <c r="P5" s="11">
        <f t="shared" si="10"/>
        <v>5823666.667</v>
      </c>
      <c r="Q5" s="11">
        <f t="shared" si="11"/>
        <v>0</v>
      </c>
      <c r="R5" s="11">
        <f t="shared" si="12"/>
        <v>0</v>
      </c>
    </row>
    <row r="6">
      <c r="A6" s="1" t="s">
        <v>6693</v>
      </c>
      <c r="B6" s="8">
        <v>45567.0</v>
      </c>
      <c r="C6" s="1" t="s">
        <v>6</v>
      </c>
      <c r="D6" s="10">
        <v>4060000.0</v>
      </c>
      <c r="E6" s="12"/>
      <c r="F6" s="1" t="s">
        <v>6694</v>
      </c>
      <c r="G6" s="11">
        <f t="shared" si="1"/>
        <v>21531000</v>
      </c>
      <c r="H6" s="11">
        <f t="shared" si="2"/>
        <v>0</v>
      </c>
      <c r="I6" s="11">
        <f t="shared" si="3"/>
        <v>0</v>
      </c>
      <c r="J6" s="11">
        <f t="shared" ref="J6:J203" si="13"> IF(ROW()=2, D6 - E6, J5 + D6 - E6)</f>
        <v>50016350</v>
      </c>
      <c r="K6" s="11">
        <f t="shared" si="5"/>
        <v>21531000</v>
      </c>
      <c r="L6" s="11">
        <f t="shared" si="6"/>
        <v>0</v>
      </c>
      <c r="M6" s="11">
        <f t="shared" si="7"/>
        <v>0</v>
      </c>
      <c r="N6" s="11">
        <f t="shared" si="8"/>
        <v>7177000</v>
      </c>
      <c r="O6" s="11">
        <f t="shared" si="9"/>
        <v>7177000</v>
      </c>
      <c r="P6" s="11">
        <f t="shared" si="10"/>
        <v>7177000</v>
      </c>
      <c r="Q6" s="11">
        <f t="shared" si="11"/>
        <v>0</v>
      </c>
      <c r="R6" s="11">
        <f t="shared" si="12"/>
        <v>0</v>
      </c>
    </row>
    <row r="7">
      <c r="A7" s="1" t="s">
        <v>6695</v>
      </c>
      <c r="B7" s="8">
        <v>45567.0</v>
      </c>
      <c r="C7" s="1" t="s">
        <v>6</v>
      </c>
      <c r="D7" s="10">
        <v>3780000.0</v>
      </c>
      <c r="E7" s="12"/>
      <c r="F7" s="1" t="s">
        <v>6067</v>
      </c>
      <c r="G7" s="11">
        <f t="shared" si="1"/>
        <v>25311000</v>
      </c>
      <c r="H7" s="11">
        <f t="shared" si="2"/>
        <v>0</v>
      </c>
      <c r="I7" s="11">
        <f t="shared" si="3"/>
        <v>0</v>
      </c>
      <c r="J7" s="11">
        <f t="shared" si="13"/>
        <v>53796350</v>
      </c>
      <c r="K7" s="11">
        <f t="shared" si="5"/>
        <v>25311000</v>
      </c>
      <c r="L7" s="11">
        <f t="shared" si="6"/>
        <v>0</v>
      </c>
      <c r="M7" s="11">
        <f t="shared" si="7"/>
        <v>0</v>
      </c>
      <c r="N7" s="11">
        <f t="shared" si="8"/>
        <v>8437000</v>
      </c>
      <c r="O7" s="11">
        <f t="shared" si="9"/>
        <v>8437000</v>
      </c>
      <c r="P7" s="11">
        <f t="shared" si="10"/>
        <v>8437000</v>
      </c>
      <c r="Q7" s="11">
        <f t="shared" si="11"/>
        <v>0</v>
      </c>
      <c r="R7" s="11">
        <f t="shared" si="12"/>
        <v>0</v>
      </c>
    </row>
    <row r="8">
      <c r="A8" s="1" t="s">
        <v>6696</v>
      </c>
      <c r="B8" s="8">
        <v>45567.0</v>
      </c>
      <c r="C8" s="1" t="s">
        <v>19</v>
      </c>
      <c r="D8" s="12"/>
      <c r="E8" s="10">
        <v>1.3149142E7</v>
      </c>
      <c r="F8" s="1" t="s">
        <v>2230</v>
      </c>
      <c r="G8" s="11">
        <f t="shared" si="1"/>
        <v>25311000</v>
      </c>
      <c r="H8" s="9">
        <v>0.0</v>
      </c>
      <c r="I8" s="11">
        <f t="shared" si="3"/>
        <v>0</v>
      </c>
      <c r="J8" s="11">
        <f t="shared" si="13"/>
        <v>40647208</v>
      </c>
      <c r="K8" s="11">
        <f t="shared" si="5"/>
        <v>25311000</v>
      </c>
      <c r="L8" s="11">
        <f t="shared" si="6"/>
        <v>0</v>
      </c>
      <c r="M8" s="11">
        <f t="shared" si="7"/>
        <v>0</v>
      </c>
      <c r="N8" s="11">
        <f t="shared" si="8"/>
        <v>8437000</v>
      </c>
      <c r="O8" s="11">
        <f t="shared" si="9"/>
        <v>8437000</v>
      </c>
      <c r="P8" s="11">
        <f t="shared" si="10"/>
        <v>8437000</v>
      </c>
      <c r="Q8" s="11">
        <f t="shared" si="11"/>
        <v>0</v>
      </c>
      <c r="R8" s="11">
        <f t="shared" si="12"/>
        <v>0</v>
      </c>
    </row>
    <row r="9">
      <c r="A9" s="1" t="s">
        <v>6697</v>
      </c>
      <c r="B9" s="8">
        <v>45567.0</v>
      </c>
      <c r="C9" s="1" t="s">
        <v>16</v>
      </c>
      <c r="D9" s="10">
        <v>69.0</v>
      </c>
      <c r="E9" s="12"/>
      <c r="F9" s="1" t="s">
        <v>6698</v>
      </c>
      <c r="G9" s="11">
        <f t="shared" si="1"/>
        <v>25311000</v>
      </c>
      <c r="H9" s="11">
        <f t="shared" ref="H9:H203" si="14">IF(ROW()=2, 0, IF(C9="BIAYA", H8+E9, H8))</f>
        <v>0</v>
      </c>
      <c r="I9" s="11">
        <f t="shared" si="3"/>
        <v>0</v>
      </c>
      <c r="J9" s="11">
        <f t="shared" si="13"/>
        <v>40647277</v>
      </c>
      <c r="K9" s="11">
        <f t="shared" si="5"/>
        <v>25311000</v>
      </c>
      <c r="L9" s="11">
        <f t="shared" si="6"/>
        <v>0</v>
      </c>
      <c r="M9" s="11">
        <f t="shared" si="7"/>
        <v>0</v>
      </c>
      <c r="N9" s="11">
        <f t="shared" si="8"/>
        <v>8437000</v>
      </c>
      <c r="O9" s="11">
        <f t="shared" si="9"/>
        <v>8437000</v>
      </c>
      <c r="P9" s="11">
        <f t="shared" si="10"/>
        <v>8437000</v>
      </c>
      <c r="Q9" s="11">
        <f t="shared" si="11"/>
        <v>0</v>
      </c>
      <c r="R9" s="11">
        <f t="shared" si="12"/>
        <v>0</v>
      </c>
    </row>
    <row r="10">
      <c r="A10" s="1" t="s">
        <v>6699</v>
      </c>
      <c r="B10" s="8">
        <v>45567.0</v>
      </c>
      <c r="C10" s="1" t="s">
        <v>1959</v>
      </c>
      <c r="D10" s="12"/>
      <c r="E10" s="10">
        <v>1.53237E7</v>
      </c>
      <c r="F10" s="1" t="s">
        <v>6700</v>
      </c>
      <c r="G10" s="11">
        <f t="shared" si="1"/>
        <v>25311000</v>
      </c>
      <c r="H10" s="11">
        <f t="shared" si="14"/>
        <v>0</v>
      </c>
      <c r="I10" s="11">
        <f t="shared" si="3"/>
        <v>0</v>
      </c>
      <c r="J10" s="11">
        <f t="shared" si="13"/>
        <v>25323577</v>
      </c>
      <c r="K10" s="11">
        <f t="shared" si="5"/>
        <v>25311000</v>
      </c>
      <c r="L10" s="11">
        <f t="shared" si="6"/>
        <v>0</v>
      </c>
      <c r="M10" s="11">
        <f t="shared" si="7"/>
        <v>0</v>
      </c>
      <c r="N10" s="11">
        <f t="shared" si="8"/>
        <v>8437000</v>
      </c>
      <c r="O10" s="11">
        <f t="shared" si="9"/>
        <v>8437000</v>
      </c>
      <c r="P10" s="11">
        <f t="shared" si="10"/>
        <v>8437000</v>
      </c>
      <c r="Q10" s="11">
        <f t="shared" si="11"/>
        <v>0</v>
      </c>
      <c r="R10" s="11">
        <f t="shared" si="12"/>
        <v>0</v>
      </c>
    </row>
    <row r="11">
      <c r="A11" s="1" t="s">
        <v>6701</v>
      </c>
      <c r="B11" s="8">
        <v>45569.0</v>
      </c>
      <c r="C11" s="1" t="s">
        <v>6</v>
      </c>
      <c r="D11" s="10">
        <v>50000.0</v>
      </c>
      <c r="E11" s="12"/>
      <c r="F11" s="1" t="s">
        <v>6702</v>
      </c>
      <c r="G11" s="11">
        <f t="shared" si="1"/>
        <v>25361000</v>
      </c>
      <c r="H11" s="11">
        <f t="shared" si="14"/>
        <v>0</v>
      </c>
      <c r="I11" s="11">
        <f t="shared" si="3"/>
        <v>0</v>
      </c>
      <c r="J11" s="11">
        <f t="shared" si="13"/>
        <v>25373577</v>
      </c>
      <c r="K11" s="11">
        <f t="shared" si="5"/>
        <v>25361000</v>
      </c>
      <c r="L11" s="11">
        <f t="shared" si="6"/>
        <v>0</v>
      </c>
      <c r="M11" s="11">
        <f t="shared" si="7"/>
        <v>0</v>
      </c>
      <c r="N11" s="11">
        <f t="shared" si="8"/>
        <v>8453666.667</v>
      </c>
      <c r="O11" s="11">
        <f t="shared" si="9"/>
        <v>8453666.667</v>
      </c>
      <c r="P11" s="11">
        <f t="shared" si="10"/>
        <v>8453666.667</v>
      </c>
      <c r="Q11" s="11">
        <f t="shared" si="11"/>
        <v>0</v>
      </c>
      <c r="R11" s="11">
        <f t="shared" si="12"/>
        <v>0</v>
      </c>
    </row>
    <row r="12">
      <c r="A12" s="1" t="s">
        <v>6703</v>
      </c>
      <c r="B12" s="8">
        <v>45569.0</v>
      </c>
      <c r="C12" s="1" t="s">
        <v>6</v>
      </c>
      <c r="D12" s="10">
        <v>50000.0</v>
      </c>
      <c r="E12" s="12"/>
      <c r="F12" s="1" t="s">
        <v>6704</v>
      </c>
      <c r="G12" s="11">
        <f t="shared" si="1"/>
        <v>25411000</v>
      </c>
      <c r="H12" s="11">
        <f t="shared" si="14"/>
        <v>0</v>
      </c>
      <c r="I12" s="11">
        <f t="shared" si="3"/>
        <v>0</v>
      </c>
      <c r="J12" s="11">
        <f t="shared" si="13"/>
        <v>25423577</v>
      </c>
      <c r="K12" s="11">
        <f t="shared" si="5"/>
        <v>25411000</v>
      </c>
      <c r="L12" s="11">
        <f t="shared" si="6"/>
        <v>0</v>
      </c>
      <c r="M12" s="11">
        <f t="shared" si="7"/>
        <v>0</v>
      </c>
      <c r="N12" s="11">
        <f t="shared" si="8"/>
        <v>8470333.333</v>
      </c>
      <c r="O12" s="11">
        <f t="shared" si="9"/>
        <v>8470333.333</v>
      </c>
      <c r="P12" s="11">
        <f t="shared" si="10"/>
        <v>8470333.333</v>
      </c>
      <c r="Q12" s="11">
        <f t="shared" si="11"/>
        <v>0</v>
      </c>
      <c r="R12" s="11">
        <f t="shared" si="12"/>
        <v>0</v>
      </c>
    </row>
    <row r="13">
      <c r="A13" s="1" t="s">
        <v>6705</v>
      </c>
      <c r="B13" s="8">
        <v>45569.0</v>
      </c>
      <c r="C13" s="1" t="s">
        <v>6</v>
      </c>
      <c r="D13" s="10">
        <v>300000.0</v>
      </c>
      <c r="E13" s="12"/>
      <c r="F13" s="1" t="s">
        <v>6119</v>
      </c>
      <c r="G13" s="11">
        <f t="shared" si="1"/>
        <v>25711000</v>
      </c>
      <c r="H13" s="11">
        <f t="shared" si="14"/>
        <v>0</v>
      </c>
      <c r="I13" s="11">
        <f t="shared" si="3"/>
        <v>0</v>
      </c>
      <c r="J13" s="11">
        <f t="shared" si="13"/>
        <v>25723577</v>
      </c>
      <c r="K13" s="11">
        <f t="shared" si="5"/>
        <v>25711000</v>
      </c>
      <c r="L13" s="11">
        <f t="shared" si="6"/>
        <v>0</v>
      </c>
      <c r="M13" s="11">
        <f t="shared" si="7"/>
        <v>0</v>
      </c>
      <c r="N13" s="11">
        <f t="shared" si="8"/>
        <v>8570333.333</v>
      </c>
      <c r="O13" s="11">
        <f t="shared" si="9"/>
        <v>8570333.333</v>
      </c>
      <c r="P13" s="11">
        <f t="shared" si="10"/>
        <v>8570333.333</v>
      </c>
      <c r="Q13" s="11">
        <f t="shared" si="11"/>
        <v>0</v>
      </c>
      <c r="R13" s="11">
        <f t="shared" si="12"/>
        <v>0</v>
      </c>
    </row>
    <row r="14">
      <c r="A14" s="1" t="s">
        <v>6706</v>
      </c>
      <c r="B14" s="8">
        <v>45570.0</v>
      </c>
      <c r="C14" s="1" t="s">
        <v>6</v>
      </c>
      <c r="D14" s="10">
        <v>75000.0</v>
      </c>
      <c r="E14" s="12"/>
      <c r="F14" s="1" t="s">
        <v>6707</v>
      </c>
      <c r="G14" s="11">
        <f t="shared" si="1"/>
        <v>25786000</v>
      </c>
      <c r="H14" s="11">
        <f t="shared" si="14"/>
        <v>0</v>
      </c>
      <c r="I14" s="11">
        <f t="shared" si="3"/>
        <v>0</v>
      </c>
      <c r="J14" s="11">
        <f t="shared" si="13"/>
        <v>25798577</v>
      </c>
      <c r="K14" s="11">
        <f t="shared" si="5"/>
        <v>25786000</v>
      </c>
      <c r="L14" s="11">
        <f t="shared" si="6"/>
        <v>0</v>
      </c>
      <c r="M14" s="11">
        <f t="shared" si="7"/>
        <v>0</v>
      </c>
      <c r="N14" s="11">
        <f t="shared" si="8"/>
        <v>8595333.333</v>
      </c>
      <c r="O14" s="11">
        <f t="shared" si="9"/>
        <v>8595333.333</v>
      </c>
      <c r="P14" s="11">
        <f t="shared" si="10"/>
        <v>8595333.333</v>
      </c>
      <c r="Q14" s="11">
        <f t="shared" si="11"/>
        <v>0</v>
      </c>
      <c r="R14" s="11">
        <f t="shared" si="12"/>
        <v>0</v>
      </c>
    </row>
    <row r="15">
      <c r="A15" s="1" t="s">
        <v>6708</v>
      </c>
      <c r="B15" s="8">
        <v>45571.0</v>
      </c>
      <c r="C15" s="1" t="s">
        <v>25</v>
      </c>
      <c r="D15" s="12"/>
      <c r="E15" s="10">
        <v>891000.0</v>
      </c>
      <c r="F15" s="1" t="s">
        <v>6709</v>
      </c>
      <c r="G15" s="11">
        <f t="shared" si="1"/>
        <v>25786000</v>
      </c>
      <c r="H15" s="11">
        <f t="shared" si="14"/>
        <v>891000</v>
      </c>
      <c r="I15" s="11">
        <f t="shared" si="3"/>
        <v>0</v>
      </c>
      <c r="J15" s="11">
        <f t="shared" si="13"/>
        <v>24907577</v>
      </c>
      <c r="K15" s="11">
        <f t="shared" si="5"/>
        <v>24895000</v>
      </c>
      <c r="L15" s="11">
        <f t="shared" si="6"/>
        <v>0</v>
      </c>
      <c r="M15" s="11">
        <f t="shared" si="7"/>
        <v>0</v>
      </c>
      <c r="N15" s="11">
        <f t="shared" si="8"/>
        <v>8298333.333</v>
      </c>
      <c r="O15" s="11">
        <f t="shared" si="9"/>
        <v>8298333.333</v>
      </c>
      <c r="P15" s="11">
        <f t="shared" si="10"/>
        <v>8298333.333</v>
      </c>
      <c r="Q15" s="11">
        <f t="shared" si="11"/>
        <v>0</v>
      </c>
      <c r="R15" s="11">
        <f t="shared" si="12"/>
        <v>0</v>
      </c>
    </row>
    <row r="16">
      <c r="A16" s="1" t="s">
        <v>6710</v>
      </c>
      <c r="B16" s="8">
        <v>45571.0</v>
      </c>
      <c r="C16" s="1" t="s">
        <v>25</v>
      </c>
      <c r="D16" s="12"/>
      <c r="E16" s="10">
        <v>502000.0</v>
      </c>
      <c r="F16" s="1" t="s">
        <v>433</v>
      </c>
      <c r="G16" s="11">
        <f t="shared" si="1"/>
        <v>25786000</v>
      </c>
      <c r="H16" s="11">
        <f t="shared" si="14"/>
        <v>1393000</v>
      </c>
      <c r="I16" s="11">
        <f t="shared" si="3"/>
        <v>0</v>
      </c>
      <c r="J16" s="11">
        <f t="shared" si="13"/>
        <v>24405577</v>
      </c>
      <c r="K16" s="11">
        <f t="shared" si="5"/>
        <v>24393000</v>
      </c>
      <c r="L16" s="11">
        <f t="shared" si="6"/>
        <v>0</v>
      </c>
      <c r="M16" s="11">
        <f t="shared" si="7"/>
        <v>0</v>
      </c>
      <c r="N16" s="11">
        <f t="shared" si="8"/>
        <v>8131000</v>
      </c>
      <c r="O16" s="11">
        <f t="shared" si="9"/>
        <v>8131000</v>
      </c>
      <c r="P16" s="11">
        <f t="shared" si="10"/>
        <v>8131000</v>
      </c>
      <c r="Q16" s="11">
        <f t="shared" si="11"/>
        <v>0</v>
      </c>
      <c r="R16" s="11">
        <f t="shared" si="12"/>
        <v>0</v>
      </c>
    </row>
    <row r="17">
      <c r="A17" s="1" t="s">
        <v>6711</v>
      </c>
      <c r="B17" s="8">
        <v>45571.0</v>
      </c>
      <c r="C17" s="1" t="s">
        <v>25</v>
      </c>
      <c r="D17" s="12"/>
      <c r="E17" s="10">
        <v>100000.0</v>
      </c>
      <c r="F17" s="1" t="s">
        <v>6712</v>
      </c>
      <c r="G17" s="11">
        <f t="shared" si="1"/>
        <v>25786000</v>
      </c>
      <c r="H17" s="11">
        <f t="shared" si="14"/>
        <v>1493000</v>
      </c>
      <c r="I17" s="11">
        <f t="shared" si="3"/>
        <v>0</v>
      </c>
      <c r="J17" s="11">
        <f t="shared" si="13"/>
        <v>24305577</v>
      </c>
      <c r="K17" s="11">
        <f t="shared" si="5"/>
        <v>24293000</v>
      </c>
      <c r="L17" s="11">
        <f t="shared" si="6"/>
        <v>0</v>
      </c>
      <c r="M17" s="11">
        <f t="shared" si="7"/>
        <v>0</v>
      </c>
      <c r="N17" s="11">
        <f t="shared" si="8"/>
        <v>8097666.667</v>
      </c>
      <c r="O17" s="11">
        <f t="shared" si="9"/>
        <v>8097666.667</v>
      </c>
      <c r="P17" s="11">
        <f t="shared" si="10"/>
        <v>8097666.667</v>
      </c>
      <c r="Q17" s="11">
        <f t="shared" si="11"/>
        <v>0</v>
      </c>
      <c r="R17" s="11">
        <f t="shared" si="12"/>
        <v>0</v>
      </c>
    </row>
    <row r="18">
      <c r="A18" s="1" t="s">
        <v>6713</v>
      </c>
      <c r="B18" s="8">
        <v>45571.0</v>
      </c>
      <c r="C18" s="1" t="s">
        <v>25</v>
      </c>
      <c r="D18" s="12"/>
      <c r="E18" s="10">
        <v>105000.0</v>
      </c>
      <c r="F18" s="1" t="s">
        <v>6714</v>
      </c>
      <c r="G18" s="11">
        <f t="shared" si="1"/>
        <v>25786000</v>
      </c>
      <c r="H18" s="11">
        <f t="shared" si="14"/>
        <v>1598000</v>
      </c>
      <c r="I18" s="11">
        <f t="shared" si="3"/>
        <v>0</v>
      </c>
      <c r="J18" s="11">
        <f t="shared" si="13"/>
        <v>24200577</v>
      </c>
      <c r="K18" s="11">
        <f t="shared" si="5"/>
        <v>24188000</v>
      </c>
      <c r="L18" s="11">
        <f t="shared" si="6"/>
        <v>0</v>
      </c>
      <c r="M18" s="11">
        <f t="shared" si="7"/>
        <v>0</v>
      </c>
      <c r="N18" s="11">
        <f t="shared" si="8"/>
        <v>8062666.667</v>
      </c>
      <c r="O18" s="11">
        <f t="shared" si="9"/>
        <v>8062666.667</v>
      </c>
      <c r="P18" s="11">
        <f t="shared" si="10"/>
        <v>8062666.667</v>
      </c>
      <c r="Q18" s="11">
        <f t="shared" si="11"/>
        <v>0</v>
      </c>
      <c r="R18" s="11">
        <f t="shared" si="12"/>
        <v>0</v>
      </c>
    </row>
    <row r="19">
      <c r="A19" s="1" t="s">
        <v>6715</v>
      </c>
      <c r="B19" s="8">
        <v>45571.0</v>
      </c>
      <c r="C19" s="1" t="s">
        <v>25</v>
      </c>
      <c r="D19" s="12"/>
      <c r="E19" s="10">
        <v>20000.0</v>
      </c>
      <c r="F19" s="1" t="s">
        <v>6716</v>
      </c>
      <c r="G19" s="11">
        <f t="shared" si="1"/>
        <v>25786000</v>
      </c>
      <c r="H19" s="11">
        <f t="shared" si="14"/>
        <v>1618000</v>
      </c>
      <c r="I19" s="11">
        <f t="shared" si="3"/>
        <v>0</v>
      </c>
      <c r="J19" s="11">
        <f t="shared" si="13"/>
        <v>24180577</v>
      </c>
      <c r="K19" s="11">
        <f t="shared" si="5"/>
        <v>24168000</v>
      </c>
      <c r="L19" s="11">
        <f t="shared" si="6"/>
        <v>0</v>
      </c>
      <c r="M19" s="11">
        <f t="shared" si="7"/>
        <v>0</v>
      </c>
      <c r="N19" s="11">
        <f t="shared" si="8"/>
        <v>8056000</v>
      </c>
      <c r="O19" s="11">
        <f t="shared" si="9"/>
        <v>8056000</v>
      </c>
      <c r="P19" s="11">
        <f t="shared" si="10"/>
        <v>8056000</v>
      </c>
      <c r="Q19" s="11">
        <f t="shared" si="11"/>
        <v>0</v>
      </c>
      <c r="R19" s="11">
        <f t="shared" si="12"/>
        <v>0</v>
      </c>
    </row>
    <row r="20">
      <c r="A20" s="1" t="s">
        <v>6717</v>
      </c>
      <c r="B20" s="8">
        <v>45571.0</v>
      </c>
      <c r="C20" s="1" t="s">
        <v>25</v>
      </c>
      <c r="D20" s="12"/>
      <c r="E20" s="10">
        <v>50000.0</v>
      </c>
      <c r="F20" s="1" t="s">
        <v>6718</v>
      </c>
      <c r="G20" s="11">
        <f t="shared" si="1"/>
        <v>25786000</v>
      </c>
      <c r="H20" s="11">
        <f t="shared" si="14"/>
        <v>1668000</v>
      </c>
      <c r="I20" s="11">
        <f t="shared" si="3"/>
        <v>0</v>
      </c>
      <c r="J20" s="11">
        <f t="shared" si="13"/>
        <v>24130577</v>
      </c>
      <c r="K20" s="11">
        <f t="shared" si="5"/>
        <v>24118000</v>
      </c>
      <c r="L20" s="11">
        <f t="shared" si="6"/>
        <v>0</v>
      </c>
      <c r="M20" s="11">
        <f t="shared" si="7"/>
        <v>0</v>
      </c>
      <c r="N20" s="11">
        <f t="shared" si="8"/>
        <v>8039333.333</v>
      </c>
      <c r="O20" s="11">
        <f t="shared" si="9"/>
        <v>8039333.333</v>
      </c>
      <c r="P20" s="11">
        <f t="shared" si="10"/>
        <v>8039333.333</v>
      </c>
      <c r="Q20" s="11">
        <f t="shared" si="11"/>
        <v>0</v>
      </c>
      <c r="R20" s="11">
        <f t="shared" si="12"/>
        <v>0</v>
      </c>
    </row>
    <row r="21">
      <c r="A21" s="1" t="s">
        <v>6719</v>
      </c>
      <c r="B21" s="8">
        <v>45571.0</v>
      </c>
      <c r="C21" s="1" t="s">
        <v>25</v>
      </c>
      <c r="D21" s="12"/>
      <c r="E21" s="10">
        <v>230000.0</v>
      </c>
      <c r="F21" s="1" t="s">
        <v>6720</v>
      </c>
      <c r="G21" s="11">
        <f t="shared" si="1"/>
        <v>25786000</v>
      </c>
      <c r="H21" s="11">
        <f t="shared" si="14"/>
        <v>1898000</v>
      </c>
      <c r="I21" s="11">
        <f t="shared" si="3"/>
        <v>0</v>
      </c>
      <c r="J21" s="11">
        <f t="shared" si="13"/>
        <v>23900577</v>
      </c>
      <c r="K21" s="11">
        <f t="shared" si="5"/>
        <v>23888000</v>
      </c>
      <c r="L21" s="11">
        <f t="shared" si="6"/>
        <v>0</v>
      </c>
      <c r="M21" s="11">
        <f t="shared" si="7"/>
        <v>0</v>
      </c>
      <c r="N21" s="11">
        <f t="shared" si="8"/>
        <v>7962666.667</v>
      </c>
      <c r="O21" s="11">
        <f t="shared" si="9"/>
        <v>7962666.667</v>
      </c>
      <c r="P21" s="11">
        <f t="shared" si="10"/>
        <v>7962666.667</v>
      </c>
      <c r="Q21" s="11">
        <f t="shared" si="11"/>
        <v>0</v>
      </c>
      <c r="R21" s="11">
        <f t="shared" si="12"/>
        <v>0</v>
      </c>
    </row>
    <row r="22">
      <c r="A22" s="1" t="s">
        <v>6721</v>
      </c>
      <c r="B22" s="8">
        <v>45571.0</v>
      </c>
      <c r="C22" s="1" t="s">
        <v>25</v>
      </c>
      <c r="D22" s="12"/>
      <c r="E22" s="10">
        <v>500000.0</v>
      </c>
      <c r="F22" s="64" t="s">
        <v>6722</v>
      </c>
      <c r="G22" s="11">
        <f t="shared" si="1"/>
        <v>25786000</v>
      </c>
      <c r="H22" s="11">
        <f t="shared" si="14"/>
        <v>2398000</v>
      </c>
      <c r="I22" s="11">
        <f t="shared" si="3"/>
        <v>0</v>
      </c>
      <c r="J22" s="11">
        <f t="shared" si="13"/>
        <v>23400577</v>
      </c>
      <c r="K22" s="11">
        <f t="shared" si="5"/>
        <v>23388000</v>
      </c>
      <c r="L22" s="11">
        <f t="shared" si="6"/>
        <v>0</v>
      </c>
      <c r="M22" s="11">
        <f t="shared" si="7"/>
        <v>0</v>
      </c>
      <c r="N22" s="11">
        <f t="shared" si="8"/>
        <v>7796000</v>
      </c>
      <c r="O22" s="11">
        <f t="shared" si="9"/>
        <v>7796000</v>
      </c>
      <c r="P22" s="11">
        <f t="shared" si="10"/>
        <v>7796000</v>
      </c>
      <c r="Q22" s="11">
        <f t="shared" si="11"/>
        <v>0</v>
      </c>
      <c r="R22" s="11">
        <f t="shared" si="12"/>
        <v>0</v>
      </c>
    </row>
    <row r="23">
      <c r="A23" s="1" t="s">
        <v>6723</v>
      </c>
      <c r="B23" s="8">
        <v>45571.0</v>
      </c>
      <c r="C23" s="1" t="s">
        <v>25</v>
      </c>
      <c r="D23" s="12"/>
      <c r="E23" s="10">
        <v>500000.0</v>
      </c>
      <c r="F23" s="1" t="s">
        <v>5968</v>
      </c>
      <c r="G23" s="11">
        <f t="shared" si="1"/>
        <v>25786000</v>
      </c>
      <c r="H23" s="11">
        <f t="shared" si="14"/>
        <v>2898000</v>
      </c>
      <c r="I23" s="11">
        <f t="shared" si="3"/>
        <v>0</v>
      </c>
      <c r="J23" s="11">
        <f t="shared" si="13"/>
        <v>22900577</v>
      </c>
      <c r="K23" s="11">
        <f t="shared" si="5"/>
        <v>22888000</v>
      </c>
      <c r="L23" s="11">
        <f t="shared" si="6"/>
        <v>0</v>
      </c>
      <c r="M23" s="11">
        <f t="shared" si="7"/>
        <v>0</v>
      </c>
      <c r="N23" s="11">
        <f t="shared" si="8"/>
        <v>7629333.333</v>
      </c>
      <c r="O23" s="11">
        <f t="shared" si="9"/>
        <v>7629333.333</v>
      </c>
      <c r="P23" s="11">
        <f t="shared" si="10"/>
        <v>7629333.333</v>
      </c>
      <c r="Q23" s="11">
        <f t="shared" si="11"/>
        <v>0</v>
      </c>
      <c r="R23" s="11">
        <f t="shared" si="12"/>
        <v>500000</v>
      </c>
    </row>
    <row r="24">
      <c r="A24" s="1" t="s">
        <v>6724</v>
      </c>
      <c r="B24" s="8">
        <v>45571.0</v>
      </c>
      <c r="C24" s="1" t="s">
        <v>25</v>
      </c>
      <c r="D24" s="12"/>
      <c r="E24" s="10">
        <v>500000.0</v>
      </c>
      <c r="F24" s="1" t="s">
        <v>53</v>
      </c>
      <c r="G24" s="11">
        <f t="shared" si="1"/>
        <v>25786000</v>
      </c>
      <c r="H24" s="11">
        <f t="shared" si="14"/>
        <v>3398000</v>
      </c>
      <c r="I24" s="11">
        <f t="shared" si="3"/>
        <v>0</v>
      </c>
      <c r="J24" s="11">
        <f t="shared" si="13"/>
        <v>22400577</v>
      </c>
      <c r="K24" s="11">
        <f t="shared" si="5"/>
        <v>22388000</v>
      </c>
      <c r="L24" s="11">
        <f t="shared" si="6"/>
        <v>0</v>
      </c>
      <c r="M24" s="11">
        <f t="shared" si="7"/>
        <v>0</v>
      </c>
      <c r="N24" s="11">
        <f t="shared" si="8"/>
        <v>7462666.667</v>
      </c>
      <c r="O24" s="11">
        <f t="shared" si="9"/>
        <v>7462666.667</v>
      </c>
      <c r="P24" s="11">
        <f t="shared" si="10"/>
        <v>7462666.667</v>
      </c>
      <c r="Q24" s="11">
        <f t="shared" si="11"/>
        <v>500000</v>
      </c>
      <c r="R24" s="11">
        <f t="shared" si="12"/>
        <v>500000</v>
      </c>
    </row>
    <row r="25">
      <c r="A25" s="1" t="s">
        <v>6725</v>
      </c>
      <c r="B25" s="8">
        <v>45571.0</v>
      </c>
      <c r="C25" s="1" t="s">
        <v>6</v>
      </c>
      <c r="D25" s="10">
        <v>5.9196E7</v>
      </c>
      <c r="E25" s="12"/>
      <c r="F25" s="1" t="s">
        <v>6726</v>
      </c>
      <c r="G25" s="11">
        <f t="shared" si="1"/>
        <v>84982000</v>
      </c>
      <c r="H25" s="11">
        <f t="shared" si="14"/>
        <v>3398000</v>
      </c>
      <c r="I25" s="11">
        <f t="shared" si="3"/>
        <v>0</v>
      </c>
      <c r="J25" s="11">
        <f t="shared" si="13"/>
        <v>81596577</v>
      </c>
      <c r="K25" s="11">
        <f t="shared" si="5"/>
        <v>81584000</v>
      </c>
      <c r="L25" s="11">
        <f t="shared" si="6"/>
        <v>0</v>
      </c>
      <c r="M25" s="11">
        <f t="shared" si="7"/>
        <v>0</v>
      </c>
      <c r="N25" s="11">
        <f t="shared" si="8"/>
        <v>27194666.67</v>
      </c>
      <c r="O25" s="11">
        <f t="shared" si="9"/>
        <v>27194666.67</v>
      </c>
      <c r="P25" s="11">
        <f t="shared" si="10"/>
        <v>27194666.67</v>
      </c>
      <c r="Q25" s="11">
        <f t="shared" si="11"/>
        <v>500000</v>
      </c>
      <c r="R25" s="11">
        <f t="shared" si="12"/>
        <v>500000</v>
      </c>
    </row>
    <row r="26">
      <c r="A26" s="1" t="s">
        <v>6727</v>
      </c>
      <c r="B26" s="8">
        <v>45571.0</v>
      </c>
      <c r="C26" s="1" t="s">
        <v>6</v>
      </c>
      <c r="D26" s="10">
        <v>500000.0</v>
      </c>
      <c r="E26" s="12"/>
      <c r="F26" s="1" t="s">
        <v>6728</v>
      </c>
      <c r="G26" s="11">
        <f t="shared" si="1"/>
        <v>85482000</v>
      </c>
      <c r="H26" s="11">
        <f t="shared" si="14"/>
        <v>3398000</v>
      </c>
      <c r="I26" s="11">
        <f t="shared" si="3"/>
        <v>0</v>
      </c>
      <c r="J26" s="11">
        <f t="shared" si="13"/>
        <v>82096577</v>
      </c>
      <c r="K26" s="11">
        <f t="shared" si="5"/>
        <v>82084000</v>
      </c>
      <c r="L26" s="11">
        <f t="shared" si="6"/>
        <v>0</v>
      </c>
      <c r="M26" s="11">
        <f t="shared" si="7"/>
        <v>0</v>
      </c>
      <c r="N26" s="11">
        <f t="shared" si="8"/>
        <v>27361333.33</v>
      </c>
      <c r="O26" s="11">
        <f t="shared" si="9"/>
        <v>27361333.33</v>
      </c>
      <c r="P26" s="11">
        <f t="shared" si="10"/>
        <v>27361333.33</v>
      </c>
      <c r="Q26" s="11">
        <f t="shared" si="11"/>
        <v>500000</v>
      </c>
      <c r="R26" s="11">
        <f t="shared" si="12"/>
        <v>500000</v>
      </c>
    </row>
    <row r="27">
      <c r="A27" s="1" t="s">
        <v>6729</v>
      </c>
      <c r="B27" s="8">
        <v>45571.0</v>
      </c>
      <c r="C27" s="1" t="s">
        <v>6</v>
      </c>
      <c r="D27" s="10">
        <v>5659000.0</v>
      </c>
      <c r="E27" s="12"/>
      <c r="F27" s="1" t="s">
        <v>6730</v>
      </c>
      <c r="G27" s="11">
        <f t="shared" si="1"/>
        <v>91141000</v>
      </c>
      <c r="H27" s="11">
        <f t="shared" si="14"/>
        <v>3398000</v>
      </c>
      <c r="I27" s="11">
        <f t="shared" si="3"/>
        <v>0</v>
      </c>
      <c r="J27" s="11">
        <f t="shared" si="13"/>
        <v>87755577</v>
      </c>
      <c r="K27" s="11">
        <f t="shared" si="5"/>
        <v>87743000</v>
      </c>
      <c r="L27" s="11">
        <f t="shared" si="6"/>
        <v>0</v>
      </c>
      <c r="M27" s="11">
        <f t="shared" si="7"/>
        <v>0</v>
      </c>
      <c r="N27" s="11">
        <f t="shared" si="8"/>
        <v>29247666.67</v>
      </c>
      <c r="O27" s="11">
        <f t="shared" si="9"/>
        <v>29247666.67</v>
      </c>
      <c r="P27" s="11">
        <f t="shared" si="10"/>
        <v>29247666.67</v>
      </c>
      <c r="Q27" s="11">
        <f t="shared" si="11"/>
        <v>500000</v>
      </c>
      <c r="R27" s="11">
        <f t="shared" si="12"/>
        <v>500000</v>
      </c>
    </row>
    <row r="28">
      <c r="A28" s="1" t="s">
        <v>6731</v>
      </c>
      <c r="B28" s="8">
        <v>45571.0</v>
      </c>
      <c r="C28" s="1" t="s">
        <v>25</v>
      </c>
      <c r="D28" s="12"/>
      <c r="E28" s="10">
        <v>240000.0</v>
      </c>
      <c r="F28" s="1" t="s">
        <v>6732</v>
      </c>
      <c r="G28" s="11">
        <f t="shared" si="1"/>
        <v>91141000</v>
      </c>
      <c r="H28" s="11">
        <f t="shared" si="14"/>
        <v>3638000</v>
      </c>
      <c r="I28" s="11">
        <f t="shared" si="3"/>
        <v>0</v>
      </c>
      <c r="J28" s="11">
        <f t="shared" si="13"/>
        <v>87515577</v>
      </c>
      <c r="K28" s="11">
        <f t="shared" si="5"/>
        <v>87503000</v>
      </c>
      <c r="L28" s="11">
        <f t="shared" si="6"/>
        <v>0</v>
      </c>
      <c r="M28" s="11">
        <f t="shared" si="7"/>
        <v>0</v>
      </c>
      <c r="N28" s="11">
        <f t="shared" si="8"/>
        <v>29167666.67</v>
      </c>
      <c r="O28" s="11">
        <f t="shared" si="9"/>
        <v>29167666.67</v>
      </c>
      <c r="P28" s="11">
        <f t="shared" si="10"/>
        <v>29167666.67</v>
      </c>
      <c r="Q28" s="11">
        <f t="shared" si="11"/>
        <v>500000</v>
      </c>
      <c r="R28" s="11">
        <f t="shared" si="12"/>
        <v>500000</v>
      </c>
    </row>
    <row r="29">
      <c r="A29" s="1" t="s">
        <v>6733</v>
      </c>
      <c r="B29" s="8">
        <v>45571.0</v>
      </c>
      <c r="C29" s="1" t="s">
        <v>19</v>
      </c>
      <c r="D29" s="12"/>
      <c r="E29" s="10">
        <v>3.0E7</v>
      </c>
      <c r="F29" s="1" t="s">
        <v>6734</v>
      </c>
      <c r="G29" s="11">
        <f t="shared" si="1"/>
        <v>91141000</v>
      </c>
      <c r="H29" s="11">
        <f t="shared" si="14"/>
        <v>3638000</v>
      </c>
      <c r="I29" s="11">
        <f t="shared" si="3"/>
        <v>0</v>
      </c>
      <c r="J29" s="11">
        <f t="shared" si="13"/>
        <v>57515577</v>
      </c>
      <c r="K29" s="11">
        <f t="shared" si="5"/>
        <v>87503000</v>
      </c>
      <c r="L29" s="11">
        <f t="shared" si="6"/>
        <v>0</v>
      </c>
      <c r="M29" s="11">
        <f t="shared" si="7"/>
        <v>0</v>
      </c>
      <c r="N29" s="11">
        <f t="shared" si="8"/>
        <v>29167666.67</v>
      </c>
      <c r="O29" s="11">
        <f t="shared" si="9"/>
        <v>29167666.67</v>
      </c>
      <c r="P29" s="11">
        <f t="shared" si="10"/>
        <v>29167666.67</v>
      </c>
      <c r="Q29" s="11">
        <f t="shared" si="11"/>
        <v>500000</v>
      </c>
      <c r="R29" s="11">
        <f t="shared" si="12"/>
        <v>500000</v>
      </c>
    </row>
    <row r="30">
      <c r="A30" s="14" t="s">
        <v>6735</v>
      </c>
      <c r="B30" s="8">
        <v>45571.0</v>
      </c>
      <c r="C30" s="1" t="s">
        <v>25</v>
      </c>
      <c r="D30" s="12"/>
      <c r="E30" s="10">
        <v>50000.0</v>
      </c>
      <c r="F30" s="1" t="s">
        <v>6736</v>
      </c>
      <c r="G30" s="11">
        <f t="shared" si="1"/>
        <v>91141000</v>
      </c>
      <c r="H30" s="11">
        <f t="shared" si="14"/>
        <v>3688000</v>
      </c>
      <c r="I30" s="11">
        <f t="shared" si="3"/>
        <v>0</v>
      </c>
      <c r="J30" s="11">
        <f t="shared" si="13"/>
        <v>57465577</v>
      </c>
      <c r="K30" s="11">
        <f t="shared" si="5"/>
        <v>87453000</v>
      </c>
      <c r="L30" s="11">
        <f t="shared" si="6"/>
        <v>0</v>
      </c>
      <c r="M30" s="11">
        <f t="shared" si="7"/>
        <v>0</v>
      </c>
      <c r="N30" s="11">
        <f t="shared" si="8"/>
        <v>29151000</v>
      </c>
      <c r="O30" s="11">
        <f t="shared" si="9"/>
        <v>29151000</v>
      </c>
      <c r="P30" s="11">
        <f t="shared" si="10"/>
        <v>29151000</v>
      </c>
      <c r="Q30" s="11">
        <f t="shared" si="11"/>
        <v>500000</v>
      </c>
      <c r="R30" s="11">
        <f t="shared" si="12"/>
        <v>500000</v>
      </c>
    </row>
    <row r="31">
      <c r="A31" s="1" t="s">
        <v>6737</v>
      </c>
      <c r="B31" s="8">
        <v>45571.0</v>
      </c>
      <c r="C31" s="1" t="s">
        <v>25</v>
      </c>
      <c r="D31" s="12"/>
      <c r="E31" s="10">
        <v>950000.0</v>
      </c>
      <c r="F31" s="1" t="s">
        <v>6738</v>
      </c>
      <c r="G31" s="11">
        <f t="shared" si="1"/>
        <v>91141000</v>
      </c>
      <c r="H31" s="11">
        <f t="shared" si="14"/>
        <v>4638000</v>
      </c>
      <c r="I31" s="11">
        <f t="shared" si="3"/>
        <v>0</v>
      </c>
      <c r="J31" s="11">
        <f t="shared" si="13"/>
        <v>56515577</v>
      </c>
      <c r="K31" s="11">
        <f t="shared" si="5"/>
        <v>86503000</v>
      </c>
      <c r="L31" s="11">
        <f t="shared" si="6"/>
        <v>0</v>
      </c>
      <c r="M31" s="11">
        <f t="shared" si="7"/>
        <v>0</v>
      </c>
      <c r="N31" s="11">
        <f t="shared" si="8"/>
        <v>28834333.33</v>
      </c>
      <c r="O31" s="11">
        <f t="shared" si="9"/>
        <v>28834333.33</v>
      </c>
      <c r="P31" s="11">
        <f t="shared" si="10"/>
        <v>28834333.33</v>
      </c>
      <c r="Q31" s="11">
        <f t="shared" si="11"/>
        <v>500000</v>
      </c>
      <c r="R31" s="11">
        <f t="shared" si="12"/>
        <v>500000</v>
      </c>
    </row>
    <row r="32">
      <c r="A32" s="1" t="s">
        <v>6739</v>
      </c>
      <c r="B32" s="8">
        <v>45571.0</v>
      </c>
      <c r="C32" s="1" t="s">
        <v>25</v>
      </c>
      <c r="D32" s="12"/>
      <c r="E32" s="10">
        <v>250000.0</v>
      </c>
      <c r="F32" s="1" t="s">
        <v>6740</v>
      </c>
      <c r="G32" s="11">
        <f t="shared" si="1"/>
        <v>91141000</v>
      </c>
      <c r="H32" s="11">
        <f t="shared" si="14"/>
        <v>4888000</v>
      </c>
      <c r="I32" s="11">
        <f t="shared" si="3"/>
        <v>0</v>
      </c>
      <c r="J32" s="11">
        <f t="shared" si="13"/>
        <v>56265577</v>
      </c>
      <c r="K32" s="11">
        <f t="shared" si="5"/>
        <v>86253000</v>
      </c>
      <c r="L32" s="11">
        <f t="shared" si="6"/>
        <v>0</v>
      </c>
      <c r="M32" s="11">
        <f t="shared" si="7"/>
        <v>0</v>
      </c>
      <c r="N32" s="11">
        <f t="shared" si="8"/>
        <v>28751000</v>
      </c>
      <c r="O32" s="11">
        <f t="shared" si="9"/>
        <v>28751000</v>
      </c>
      <c r="P32" s="11">
        <f t="shared" si="10"/>
        <v>28751000</v>
      </c>
      <c r="Q32" s="11">
        <f t="shared" si="11"/>
        <v>500000</v>
      </c>
      <c r="R32" s="11">
        <f t="shared" si="12"/>
        <v>500000</v>
      </c>
    </row>
    <row r="33">
      <c r="A33" s="1" t="s">
        <v>6741</v>
      </c>
      <c r="B33" s="8">
        <v>45573.0</v>
      </c>
      <c r="C33" s="1" t="s">
        <v>25</v>
      </c>
      <c r="D33" s="12"/>
      <c r="E33" s="10">
        <v>7000.0</v>
      </c>
      <c r="F33" s="1" t="s">
        <v>6742</v>
      </c>
      <c r="G33" s="11">
        <f t="shared" si="1"/>
        <v>91141000</v>
      </c>
      <c r="H33" s="11">
        <f t="shared" si="14"/>
        <v>4895000</v>
      </c>
      <c r="I33" s="11">
        <f t="shared" si="3"/>
        <v>0</v>
      </c>
      <c r="J33" s="11">
        <f t="shared" si="13"/>
        <v>56258577</v>
      </c>
      <c r="K33" s="11">
        <f t="shared" si="5"/>
        <v>86246000</v>
      </c>
      <c r="L33" s="11">
        <f t="shared" si="6"/>
        <v>0</v>
      </c>
      <c r="M33" s="11">
        <f t="shared" si="7"/>
        <v>0</v>
      </c>
      <c r="N33" s="11">
        <f t="shared" si="8"/>
        <v>28748666.67</v>
      </c>
      <c r="O33" s="11">
        <f t="shared" si="9"/>
        <v>28748666.67</v>
      </c>
      <c r="P33" s="11">
        <f t="shared" si="10"/>
        <v>28748666.67</v>
      </c>
      <c r="Q33" s="11">
        <f t="shared" si="11"/>
        <v>500000</v>
      </c>
      <c r="R33" s="11">
        <f t="shared" si="12"/>
        <v>500000</v>
      </c>
    </row>
    <row r="34">
      <c r="A34" s="1" t="s">
        <v>6743</v>
      </c>
      <c r="B34" s="8">
        <v>45573.0</v>
      </c>
      <c r="C34" s="1" t="s">
        <v>25</v>
      </c>
      <c r="D34" s="12"/>
      <c r="E34" s="10">
        <v>25000.0</v>
      </c>
      <c r="F34" s="1" t="s">
        <v>6744</v>
      </c>
      <c r="G34" s="11">
        <f t="shared" si="1"/>
        <v>91141000</v>
      </c>
      <c r="H34" s="11">
        <f t="shared" si="14"/>
        <v>4920000</v>
      </c>
      <c r="I34" s="11">
        <f t="shared" si="3"/>
        <v>0</v>
      </c>
      <c r="J34" s="11">
        <f t="shared" si="13"/>
        <v>56233577</v>
      </c>
      <c r="K34" s="11">
        <f t="shared" si="5"/>
        <v>86221000</v>
      </c>
      <c r="L34" s="11">
        <f t="shared" si="6"/>
        <v>0</v>
      </c>
      <c r="M34" s="11">
        <f t="shared" si="7"/>
        <v>0</v>
      </c>
      <c r="N34" s="11">
        <f t="shared" si="8"/>
        <v>28740333.33</v>
      </c>
      <c r="O34" s="11">
        <f t="shared" si="9"/>
        <v>28740333.33</v>
      </c>
      <c r="P34" s="11">
        <f t="shared" si="10"/>
        <v>28740333.33</v>
      </c>
      <c r="Q34" s="11">
        <f t="shared" si="11"/>
        <v>500000</v>
      </c>
      <c r="R34" s="11">
        <f t="shared" si="12"/>
        <v>500000</v>
      </c>
    </row>
    <row r="35">
      <c r="A35" s="1" t="s">
        <v>6745</v>
      </c>
      <c r="B35" s="8">
        <v>45573.0</v>
      </c>
      <c r="C35" s="1" t="s">
        <v>25</v>
      </c>
      <c r="D35" s="12"/>
      <c r="E35" s="10">
        <v>49000.0</v>
      </c>
      <c r="F35" s="1" t="s">
        <v>6746</v>
      </c>
      <c r="G35" s="11">
        <f t="shared" si="1"/>
        <v>91141000</v>
      </c>
      <c r="H35" s="11">
        <f t="shared" si="14"/>
        <v>4969000</v>
      </c>
      <c r="I35" s="11">
        <f t="shared" si="3"/>
        <v>0</v>
      </c>
      <c r="J35" s="11">
        <f t="shared" si="13"/>
        <v>56184577</v>
      </c>
      <c r="K35" s="11">
        <f t="shared" si="5"/>
        <v>86172000</v>
      </c>
      <c r="L35" s="11">
        <f t="shared" si="6"/>
        <v>0</v>
      </c>
      <c r="M35" s="11">
        <f t="shared" si="7"/>
        <v>0</v>
      </c>
      <c r="N35" s="11">
        <f t="shared" si="8"/>
        <v>28724000</v>
      </c>
      <c r="O35" s="11">
        <f t="shared" si="9"/>
        <v>28724000</v>
      </c>
      <c r="P35" s="11">
        <f t="shared" si="10"/>
        <v>28724000</v>
      </c>
      <c r="Q35" s="11">
        <f t="shared" si="11"/>
        <v>500000</v>
      </c>
      <c r="R35" s="11">
        <f t="shared" si="12"/>
        <v>500000</v>
      </c>
    </row>
    <row r="36">
      <c r="A36" s="1" t="s">
        <v>6747</v>
      </c>
      <c r="B36" s="8">
        <v>45574.0</v>
      </c>
      <c r="C36" s="1" t="s">
        <v>5973</v>
      </c>
      <c r="D36" s="12"/>
      <c r="E36" s="10">
        <v>500000.0</v>
      </c>
      <c r="F36" s="1" t="s">
        <v>5329</v>
      </c>
      <c r="G36" s="11">
        <f t="shared" si="1"/>
        <v>91141000</v>
      </c>
      <c r="H36" s="11">
        <f t="shared" si="14"/>
        <v>4969000</v>
      </c>
      <c r="I36" s="11">
        <f t="shared" si="3"/>
        <v>0</v>
      </c>
      <c r="J36" s="11">
        <f t="shared" si="13"/>
        <v>55684577</v>
      </c>
      <c r="K36" s="11">
        <f t="shared" si="5"/>
        <v>86172000</v>
      </c>
      <c r="L36" s="11">
        <f t="shared" si="6"/>
        <v>500000</v>
      </c>
      <c r="M36" s="11">
        <f t="shared" si="7"/>
        <v>0</v>
      </c>
      <c r="N36" s="11">
        <f t="shared" si="8"/>
        <v>28224000</v>
      </c>
      <c r="O36" s="11">
        <f t="shared" si="9"/>
        <v>28724000</v>
      </c>
      <c r="P36" s="11">
        <f t="shared" si="10"/>
        <v>28724000</v>
      </c>
      <c r="Q36" s="11">
        <f t="shared" si="11"/>
        <v>500000</v>
      </c>
      <c r="R36" s="11">
        <f t="shared" si="12"/>
        <v>500000</v>
      </c>
    </row>
    <row r="37">
      <c r="A37" s="1" t="s">
        <v>6748</v>
      </c>
      <c r="B37" s="8">
        <v>45574.0</v>
      </c>
      <c r="C37" s="1" t="s">
        <v>6607</v>
      </c>
      <c r="D37" s="12"/>
      <c r="E37" s="10">
        <v>1.2768E7</v>
      </c>
      <c r="F37" s="64" t="s">
        <v>6749</v>
      </c>
      <c r="G37" s="11">
        <f t="shared" si="1"/>
        <v>91141000</v>
      </c>
      <c r="H37" s="11">
        <f t="shared" si="14"/>
        <v>4969000</v>
      </c>
      <c r="I37" s="11">
        <f t="shared" si="3"/>
        <v>0</v>
      </c>
      <c r="J37" s="11">
        <f t="shared" si="13"/>
        <v>42916577</v>
      </c>
      <c r="K37" s="11">
        <f t="shared" si="5"/>
        <v>86172000</v>
      </c>
      <c r="L37" s="11">
        <f t="shared" si="6"/>
        <v>500000</v>
      </c>
      <c r="M37" s="11">
        <f t="shared" si="7"/>
        <v>0</v>
      </c>
      <c r="N37" s="11">
        <f t="shared" si="8"/>
        <v>28224000</v>
      </c>
      <c r="O37" s="11">
        <f t="shared" si="9"/>
        <v>28724000</v>
      </c>
      <c r="P37" s="11">
        <f t="shared" si="10"/>
        <v>28724000</v>
      </c>
      <c r="Q37" s="11">
        <f t="shared" si="11"/>
        <v>500000</v>
      </c>
      <c r="R37" s="11">
        <f t="shared" si="12"/>
        <v>500000</v>
      </c>
    </row>
    <row r="38">
      <c r="A38" s="1" t="s">
        <v>6750</v>
      </c>
      <c r="B38" s="8">
        <v>45574.0</v>
      </c>
      <c r="C38" s="1" t="s">
        <v>34</v>
      </c>
      <c r="D38" s="12"/>
      <c r="E38" s="10">
        <v>2100000.0</v>
      </c>
      <c r="F38" s="64" t="s">
        <v>6749</v>
      </c>
      <c r="G38" s="11">
        <f t="shared" si="1"/>
        <v>91141000</v>
      </c>
      <c r="H38" s="11">
        <f t="shared" si="14"/>
        <v>4969000</v>
      </c>
      <c r="I38" s="11">
        <f t="shared" si="3"/>
        <v>2100000</v>
      </c>
      <c r="J38" s="11">
        <f t="shared" si="13"/>
        <v>40816577</v>
      </c>
      <c r="K38" s="11">
        <f t="shared" si="5"/>
        <v>84072000</v>
      </c>
      <c r="L38" s="11">
        <f t="shared" si="6"/>
        <v>500000</v>
      </c>
      <c r="M38" s="11">
        <f t="shared" si="7"/>
        <v>0</v>
      </c>
      <c r="N38" s="11">
        <f t="shared" si="8"/>
        <v>27524000</v>
      </c>
      <c r="O38" s="11">
        <f t="shared" si="9"/>
        <v>28024000</v>
      </c>
      <c r="P38" s="11">
        <f t="shared" si="10"/>
        <v>28024000</v>
      </c>
      <c r="Q38" s="11"/>
      <c r="R38" s="11"/>
    </row>
    <row r="39">
      <c r="A39" s="1" t="s">
        <v>6751</v>
      </c>
      <c r="B39" s="8">
        <v>45574.0</v>
      </c>
      <c r="C39" s="1" t="s">
        <v>19</v>
      </c>
      <c r="D39" s="12"/>
      <c r="E39" s="10">
        <v>98000.0</v>
      </c>
      <c r="F39" s="1" t="s">
        <v>6752</v>
      </c>
      <c r="G39" s="11">
        <f t="shared" si="1"/>
        <v>91141000</v>
      </c>
      <c r="H39" s="11">
        <f t="shared" si="14"/>
        <v>4969000</v>
      </c>
      <c r="I39" s="11">
        <f t="shared" si="3"/>
        <v>2100000</v>
      </c>
      <c r="J39" s="11">
        <f t="shared" si="13"/>
        <v>40718577</v>
      </c>
      <c r="K39" s="11">
        <f t="shared" si="5"/>
        <v>84072000</v>
      </c>
      <c r="L39" s="11">
        <f t="shared" si="6"/>
        <v>500000</v>
      </c>
      <c r="M39" s="11">
        <f t="shared" si="7"/>
        <v>0</v>
      </c>
      <c r="N39" s="11">
        <f t="shared" si="8"/>
        <v>27524000</v>
      </c>
      <c r="O39" s="11">
        <f t="shared" si="9"/>
        <v>28024000</v>
      </c>
      <c r="P39" s="11">
        <f t="shared" si="10"/>
        <v>28024000</v>
      </c>
      <c r="Q39" s="11">
        <f>IF(F39="Kasbon Cahaya", IF(ROW()=2, IF(D39, -D39, E39), IF(D39, Q37-D39, Q37+E39)), IF(ROW()=2, 0, Q37))</f>
        <v>500000</v>
      </c>
      <c r="R39" s="11">
        <f>IF(F39="Kasbon Erwin", IF(ROW()=2, IF(D39, -D39, E39), IF(D39, R37-D39, R37+E39)), IF(ROW()=2, 0, R37))</f>
        <v>500000</v>
      </c>
    </row>
    <row r="40">
      <c r="A40" s="1" t="s">
        <v>6753</v>
      </c>
      <c r="B40" s="8">
        <v>45574.0</v>
      </c>
      <c r="C40" s="1" t="s">
        <v>25</v>
      </c>
      <c r="D40" s="12"/>
      <c r="E40" s="10">
        <v>253000.0</v>
      </c>
      <c r="F40" s="1" t="s">
        <v>6720</v>
      </c>
      <c r="G40" s="11">
        <f t="shared" si="1"/>
        <v>91141000</v>
      </c>
      <c r="H40" s="11">
        <f t="shared" si="14"/>
        <v>5222000</v>
      </c>
      <c r="I40" s="11">
        <f t="shared" si="3"/>
        <v>2100000</v>
      </c>
      <c r="J40" s="11">
        <f t="shared" si="13"/>
        <v>40465577</v>
      </c>
      <c r="K40" s="11">
        <f t="shared" si="5"/>
        <v>83819000</v>
      </c>
      <c r="L40" s="11">
        <f t="shared" si="6"/>
        <v>500000</v>
      </c>
      <c r="M40" s="11">
        <f t="shared" si="7"/>
        <v>0</v>
      </c>
      <c r="N40" s="11">
        <f t="shared" si="8"/>
        <v>27439666.67</v>
      </c>
      <c r="O40" s="11">
        <f t="shared" si="9"/>
        <v>27939666.67</v>
      </c>
      <c r="P40" s="11">
        <f t="shared" si="10"/>
        <v>27939666.67</v>
      </c>
      <c r="Q40" s="11">
        <f t="shared" ref="Q40:Q82" si="15">IF(F40="Kasbon Cahaya", IF(ROW()=2, IF(D40, -D40, E40), IF(D40, Q39-D40, Q39+E40)), IF(ROW()=2, 0, Q39))</f>
        <v>500000</v>
      </c>
      <c r="R40" s="11">
        <f t="shared" ref="R40:R82" si="16">IF(F40="Kasbon Erwin", IF(ROW()=2, IF(D40, -D40, E40), IF(D40, R39-D40, R39+E40)), IF(ROW()=2, 0, R39))</f>
        <v>500000</v>
      </c>
    </row>
    <row r="41">
      <c r="A41" s="1" t="s">
        <v>6754</v>
      </c>
      <c r="B41" s="8">
        <v>45574.0</v>
      </c>
      <c r="C41" s="1" t="s">
        <v>6</v>
      </c>
      <c r="D41" s="10">
        <v>1828600.0</v>
      </c>
      <c r="E41" s="12"/>
      <c r="F41" s="1" t="s">
        <v>6755</v>
      </c>
      <c r="G41" s="11">
        <f t="shared" si="1"/>
        <v>92969600</v>
      </c>
      <c r="H41" s="11">
        <f t="shared" si="14"/>
        <v>5222000</v>
      </c>
      <c r="I41" s="11">
        <f t="shared" si="3"/>
        <v>2100000</v>
      </c>
      <c r="J41" s="11">
        <f t="shared" si="13"/>
        <v>42294177</v>
      </c>
      <c r="K41" s="11">
        <f t="shared" si="5"/>
        <v>85647600</v>
      </c>
      <c r="L41" s="11">
        <f t="shared" si="6"/>
        <v>500000</v>
      </c>
      <c r="M41" s="11">
        <f t="shared" si="7"/>
        <v>0</v>
      </c>
      <c r="N41" s="11">
        <f t="shared" si="8"/>
        <v>28049200</v>
      </c>
      <c r="O41" s="11">
        <f t="shared" si="9"/>
        <v>28549200</v>
      </c>
      <c r="P41" s="11">
        <f t="shared" si="10"/>
        <v>28549200</v>
      </c>
      <c r="Q41" s="11">
        <f t="shared" si="15"/>
        <v>500000</v>
      </c>
      <c r="R41" s="11">
        <f t="shared" si="16"/>
        <v>500000</v>
      </c>
    </row>
    <row r="42">
      <c r="A42" s="1" t="s">
        <v>6756</v>
      </c>
      <c r="B42" s="8">
        <v>45574.0</v>
      </c>
      <c r="C42" s="1" t="s">
        <v>6</v>
      </c>
      <c r="D42" s="10">
        <v>142500.0</v>
      </c>
      <c r="E42" s="12"/>
      <c r="F42" s="1" t="s">
        <v>5382</v>
      </c>
      <c r="G42" s="11">
        <f t="shared" si="1"/>
        <v>93112100</v>
      </c>
      <c r="H42" s="11">
        <f t="shared" si="14"/>
        <v>5222000</v>
      </c>
      <c r="I42" s="11">
        <f t="shared" si="3"/>
        <v>2100000</v>
      </c>
      <c r="J42" s="11">
        <f t="shared" si="13"/>
        <v>42436677</v>
      </c>
      <c r="K42" s="11">
        <f t="shared" si="5"/>
        <v>85790100</v>
      </c>
      <c r="L42" s="11">
        <f t="shared" si="6"/>
        <v>500000</v>
      </c>
      <c r="M42" s="11">
        <f t="shared" si="7"/>
        <v>0</v>
      </c>
      <c r="N42" s="11">
        <f t="shared" si="8"/>
        <v>28096700</v>
      </c>
      <c r="O42" s="11">
        <f t="shared" si="9"/>
        <v>28596700</v>
      </c>
      <c r="P42" s="11">
        <f t="shared" si="10"/>
        <v>28596700</v>
      </c>
      <c r="Q42" s="11">
        <f t="shared" si="15"/>
        <v>500000</v>
      </c>
      <c r="R42" s="11">
        <f t="shared" si="16"/>
        <v>500000</v>
      </c>
    </row>
    <row r="43">
      <c r="A43" s="1" t="s">
        <v>6757</v>
      </c>
      <c r="B43" s="8">
        <v>45574.0</v>
      </c>
      <c r="C43" s="1" t="s">
        <v>6</v>
      </c>
      <c r="D43" s="10">
        <v>528700.0</v>
      </c>
      <c r="E43" s="12"/>
      <c r="F43" s="1" t="s">
        <v>2144</v>
      </c>
      <c r="G43" s="11">
        <f t="shared" si="1"/>
        <v>93640800</v>
      </c>
      <c r="H43" s="11">
        <f t="shared" si="14"/>
        <v>5222000</v>
      </c>
      <c r="I43" s="11">
        <f t="shared" si="3"/>
        <v>2100000</v>
      </c>
      <c r="J43" s="11">
        <f t="shared" si="13"/>
        <v>42965377</v>
      </c>
      <c r="K43" s="11">
        <f t="shared" si="5"/>
        <v>86318800</v>
      </c>
      <c r="L43" s="11">
        <f t="shared" si="6"/>
        <v>500000</v>
      </c>
      <c r="M43" s="11">
        <f t="shared" si="7"/>
        <v>0</v>
      </c>
      <c r="N43" s="11">
        <f t="shared" si="8"/>
        <v>28272933.33</v>
      </c>
      <c r="O43" s="11">
        <f t="shared" si="9"/>
        <v>28772933.33</v>
      </c>
      <c r="P43" s="11">
        <f t="shared" si="10"/>
        <v>28772933.33</v>
      </c>
      <c r="Q43" s="11">
        <f t="shared" si="15"/>
        <v>500000</v>
      </c>
      <c r="R43" s="11">
        <f t="shared" si="16"/>
        <v>500000</v>
      </c>
    </row>
    <row r="44">
      <c r="A44" s="1" t="s">
        <v>6758</v>
      </c>
      <c r="B44" s="8">
        <v>45574.0</v>
      </c>
      <c r="C44" s="1" t="s">
        <v>25</v>
      </c>
      <c r="D44" s="12"/>
      <c r="E44" s="10">
        <v>139000.0</v>
      </c>
      <c r="F44" s="1" t="s">
        <v>6759</v>
      </c>
      <c r="G44" s="11">
        <f t="shared" si="1"/>
        <v>93640800</v>
      </c>
      <c r="H44" s="11">
        <f t="shared" si="14"/>
        <v>5361000</v>
      </c>
      <c r="I44" s="11">
        <f t="shared" si="3"/>
        <v>2100000</v>
      </c>
      <c r="J44" s="11">
        <f t="shared" si="13"/>
        <v>42826377</v>
      </c>
      <c r="K44" s="11">
        <f t="shared" si="5"/>
        <v>86179800</v>
      </c>
      <c r="L44" s="11">
        <f t="shared" si="6"/>
        <v>500000</v>
      </c>
      <c r="M44" s="11">
        <f t="shared" si="7"/>
        <v>0</v>
      </c>
      <c r="N44" s="11">
        <f t="shared" si="8"/>
        <v>28226600</v>
      </c>
      <c r="O44" s="11">
        <f t="shared" si="9"/>
        <v>28726600</v>
      </c>
      <c r="P44" s="11">
        <f t="shared" si="10"/>
        <v>28726600</v>
      </c>
      <c r="Q44" s="11">
        <f t="shared" si="15"/>
        <v>500000</v>
      </c>
      <c r="R44" s="11">
        <f t="shared" si="16"/>
        <v>500000</v>
      </c>
    </row>
    <row r="45">
      <c r="A45" s="1" t="s">
        <v>6760</v>
      </c>
      <c r="B45" s="8">
        <v>45574.0</v>
      </c>
      <c r="C45" s="1" t="s">
        <v>6</v>
      </c>
      <c r="D45" s="10">
        <v>1000000.0</v>
      </c>
      <c r="E45" s="12"/>
      <c r="F45" s="1" t="s">
        <v>6761</v>
      </c>
      <c r="G45" s="11">
        <f t="shared" si="1"/>
        <v>94640800</v>
      </c>
      <c r="H45" s="11">
        <f t="shared" si="14"/>
        <v>5361000</v>
      </c>
      <c r="I45" s="11">
        <f t="shared" si="3"/>
        <v>2100000</v>
      </c>
      <c r="J45" s="11">
        <f t="shared" si="13"/>
        <v>43826377</v>
      </c>
      <c r="K45" s="11">
        <f t="shared" si="5"/>
        <v>87179800</v>
      </c>
      <c r="L45" s="11">
        <f t="shared" si="6"/>
        <v>500000</v>
      </c>
      <c r="M45" s="11">
        <f t="shared" si="7"/>
        <v>0</v>
      </c>
      <c r="N45" s="11">
        <f t="shared" si="8"/>
        <v>28559933.33</v>
      </c>
      <c r="O45" s="11">
        <f t="shared" si="9"/>
        <v>29059933.33</v>
      </c>
      <c r="P45" s="11">
        <f t="shared" si="10"/>
        <v>29059933.33</v>
      </c>
      <c r="Q45" s="11">
        <f t="shared" si="15"/>
        <v>500000</v>
      </c>
      <c r="R45" s="11">
        <f t="shared" si="16"/>
        <v>500000</v>
      </c>
    </row>
    <row r="46">
      <c r="A46" s="1" t="s">
        <v>6762</v>
      </c>
      <c r="B46" s="8">
        <v>45574.0</v>
      </c>
      <c r="C46" s="1" t="s">
        <v>25</v>
      </c>
      <c r="D46" s="12"/>
      <c r="E46" s="10">
        <v>100000.0</v>
      </c>
      <c r="F46" s="1" t="s">
        <v>6763</v>
      </c>
      <c r="G46" s="11">
        <f t="shared" si="1"/>
        <v>94640800</v>
      </c>
      <c r="H46" s="11">
        <f t="shared" si="14"/>
        <v>5461000</v>
      </c>
      <c r="I46" s="11">
        <f t="shared" si="3"/>
        <v>2100000</v>
      </c>
      <c r="J46" s="11">
        <f t="shared" si="13"/>
        <v>43726377</v>
      </c>
      <c r="K46" s="11">
        <f t="shared" si="5"/>
        <v>87079800</v>
      </c>
      <c r="L46" s="11">
        <f t="shared" si="6"/>
        <v>500000</v>
      </c>
      <c r="M46" s="11">
        <f t="shared" si="7"/>
        <v>0</v>
      </c>
      <c r="N46" s="11">
        <f t="shared" si="8"/>
        <v>28526600</v>
      </c>
      <c r="O46" s="11">
        <f t="shared" si="9"/>
        <v>29026600</v>
      </c>
      <c r="P46" s="11">
        <f t="shared" si="10"/>
        <v>29026600</v>
      </c>
      <c r="Q46" s="11">
        <f t="shared" si="15"/>
        <v>500000</v>
      </c>
      <c r="R46" s="11">
        <f t="shared" si="16"/>
        <v>500000</v>
      </c>
    </row>
    <row r="47">
      <c r="A47" s="1" t="s">
        <v>6764</v>
      </c>
      <c r="B47" s="8">
        <v>45575.0</v>
      </c>
      <c r="C47" s="1" t="s">
        <v>25</v>
      </c>
      <c r="D47" s="12"/>
      <c r="E47" s="10">
        <v>1315000.0</v>
      </c>
      <c r="F47" s="1" t="s">
        <v>6765</v>
      </c>
      <c r="G47" s="11">
        <f t="shared" si="1"/>
        <v>94640800</v>
      </c>
      <c r="H47" s="11">
        <f t="shared" si="14"/>
        <v>6776000</v>
      </c>
      <c r="I47" s="11">
        <f t="shared" si="3"/>
        <v>2100000</v>
      </c>
      <c r="J47" s="11">
        <f t="shared" si="13"/>
        <v>42411377</v>
      </c>
      <c r="K47" s="11">
        <f t="shared" si="5"/>
        <v>85764800</v>
      </c>
      <c r="L47" s="11">
        <f t="shared" si="6"/>
        <v>500000</v>
      </c>
      <c r="M47" s="11">
        <f t="shared" si="7"/>
        <v>0</v>
      </c>
      <c r="N47" s="11">
        <f t="shared" si="8"/>
        <v>28088266.67</v>
      </c>
      <c r="O47" s="11">
        <f t="shared" si="9"/>
        <v>28588266.67</v>
      </c>
      <c r="P47" s="11">
        <f t="shared" si="10"/>
        <v>28588266.67</v>
      </c>
      <c r="Q47" s="11">
        <f t="shared" si="15"/>
        <v>500000</v>
      </c>
      <c r="R47" s="11">
        <f t="shared" si="16"/>
        <v>500000</v>
      </c>
    </row>
    <row r="48">
      <c r="A48" s="1" t="s">
        <v>6766</v>
      </c>
      <c r="B48" s="8">
        <v>45575.0</v>
      </c>
      <c r="C48" s="1" t="s">
        <v>6</v>
      </c>
      <c r="D48" s="10">
        <v>3000000.0</v>
      </c>
      <c r="E48" s="12"/>
      <c r="F48" s="1" t="s">
        <v>6767</v>
      </c>
      <c r="G48" s="11">
        <f t="shared" si="1"/>
        <v>97640800</v>
      </c>
      <c r="H48" s="11">
        <f t="shared" si="14"/>
        <v>6776000</v>
      </c>
      <c r="I48" s="11">
        <f t="shared" si="3"/>
        <v>2100000</v>
      </c>
      <c r="J48" s="11">
        <f t="shared" si="13"/>
        <v>45411377</v>
      </c>
      <c r="K48" s="11">
        <f t="shared" si="5"/>
        <v>88764800</v>
      </c>
      <c r="L48" s="11">
        <f t="shared" si="6"/>
        <v>500000</v>
      </c>
      <c r="M48" s="11">
        <f t="shared" si="7"/>
        <v>0</v>
      </c>
      <c r="N48" s="11">
        <f t="shared" si="8"/>
        <v>29088266.67</v>
      </c>
      <c r="O48" s="11">
        <f t="shared" si="9"/>
        <v>29588266.67</v>
      </c>
      <c r="P48" s="11">
        <f t="shared" si="10"/>
        <v>29588266.67</v>
      </c>
      <c r="Q48" s="11">
        <f t="shared" si="15"/>
        <v>500000</v>
      </c>
      <c r="R48" s="11">
        <f t="shared" si="16"/>
        <v>500000</v>
      </c>
    </row>
    <row r="49">
      <c r="A49" s="1" t="s">
        <v>6768</v>
      </c>
      <c r="B49" s="8">
        <v>45575.0</v>
      </c>
      <c r="C49" s="1" t="s">
        <v>25</v>
      </c>
      <c r="D49" s="12"/>
      <c r="E49" s="10">
        <v>50000.0</v>
      </c>
      <c r="F49" s="1" t="s">
        <v>6769</v>
      </c>
      <c r="G49" s="11">
        <f t="shared" si="1"/>
        <v>97640800</v>
      </c>
      <c r="H49" s="11">
        <f t="shared" si="14"/>
        <v>6826000</v>
      </c>
      <c r="I49" s="11">
        <f t="shared" si="3"/>
        <v>2100000</v>
      </c>
      <c r="J49" s="11">
        <f t="shared" si="13"/>
        <v>45361377</v>
      </c>
      <c r="K49" s="11">
        <f t="shared" si="5"/>
        <v>88714800</v>
      </c>
      <c r="L49" s="11">
        <f t="shared" si="6"/>
        <v>500000</v>
      </c>
      <c r="M49" s="11">
        <f t="shared" si="7"/>
        <v>0</v>
      </c>
      <c r="N49" s="11">
        <f t="shared" si="8"/>
        <v>29071600</v>
      </c>
      <c r="O49" s="11">
        <f t="shared" si="9"/>
        <v>29571600</v>
      </c>
      <c r="P49" s="11">
        <f t="shared" si="10"/>
        <v>29571600</v>
      </c>
      <c r="Q49" s="11">
        <f t="shared" si="15"/>
        <v>500000</v>
      </c>
      <c r="R49" s="11">
        <f t="shared" si="16"/>
        <v>500000</v>
      </c>
    </row>
    <row r="50">
      <c r="A50" s="1" t="s">
        <v>6770</v>
      </c>
      <c r="B50" s="8">
        <v>45575.0</v>
      </c>
      <c r="C50" s="1" t="s">
        <v>25</v>
      </c>
      <c r="D50" s="12"/>
      <c r="E50" s="10">
        <v>502500.0</v>
      </c>
      <c r="F50" s="1" t="s">
        <v>6771</v>
      </c>
      <c r="G50" s="11">
        <f t="shared" si="1"/>
        <v>97640800</v>
      </c>
      <c r="H50" s="11">
        <f t="shared" si="14"/>
        <v>7328500</v>
      </c>
      <c r="I50" s="11">
        <f t="shared" si="3"/>
        <v>2100000</v>
      </c>
      <c r="J50" s="11">
        <f t="shared" si="13"/>
        <v>44858877</v>
      </c>
      <c r="K50" s="11">
        <f t="shared" si="5"/>
        <v>88212300</v>
      </c>
      <c r="L50" s="11">
        <f t="shared" si="6"/>
        <v>500000</v>
      </c>
      <c r="M50" s="11">
        <f t="shared" si="7"/>
        <v>0</v>
      </c>
      <c r="N50" s="11">
        <f t="shared" si="8"/>
        <v>28904100</v>
      </c>
      <c r="O50" s="11">
        <f t="shared" si="9"/>
        <v>29404100</v>
      </c>
      <c r="P50" s="11">
        <f t="shared" si="10"/>
        <v>29404100</v>
      </c>
      <c r="Q50" s="11">
        <f t="shared" si="15"/>
        <v>500000</v>
      </c>
      <c r="R50" s="11">
        <f t="shared" si="16"/>
        <v>500000</v>
      </c>
    </row>
    <row r="51">
      <c r="A51" s="1" t="s">
        <v>6772</v>
      </c>
      <c r="B51" s="8">
        <v>45575.0</v>
      </c>
      <c r="C51" s="1" t="s">
        <v>34</v>
      </c>
      <c r="D51" s="12"/>
      <c r="E51" s="10">
        <v>2.352E7</v>
      </c>
      <c r="F51" s="1" t="s">
        <v>6773</v>
      </c>
      <c r="G51" s="11">
        <f t="shared" si="1"/>
        <v>97640800</v>
      </c>
      <c r="H51" s="11">
        <f t="shared" si="14"/>
        <v>7328500</v>
      </c>
      <c r="I51" s="11">
        <f t="shared" si="3"/>
        <v>25620000</v>
      </c>
      <c r="J51" s="11">
        <f t="shared" si="13"/>
        <v>21338877</v>
      </c>
      <c r="K51" s="11">
        <f t="shared" si="5"/>
        <v>64692300</v>
      </c>
      <c r="L51" s="11">
        <f t="shared" si="6"/>
        <v>500000</v>
      </c>
      <c r="M51" s="11">
        <f t="shared" si="7"/>
        <v>0</v>
      </c>
      <c r="N51" s="11">
        <f t="shared" si="8"/>
        <v>21064100</v>
      </c>
      <c r="O51" s="11">
        <f t="shared" si="9"/>
        <v>21564100</v>
      </c>
      <c r="P51" s="11">
        <f t="shared" si="10"/>
        <v>21564100</v>
      </c>
      <c r="Q51" s="11">
        <f t="shared" si="15"/>
        <v>500000</v>
      </c>
      <c r="R51" s="11">
        <f t="shared" si="16"/>
        <v>500000</v>
      </c>
    </row>
    <row r="52">
      <c r="A52" s="1" t="s">
        <v>6774</v>
      </c>
      <c r="B52" s="8">
        <v>45575.0</v>
      </c>
      <c r="C52" s="1" t="s">
        <v>34</v>
      </c>
      <c r="D52" s="12"/>
      <c r="E52" s="10">
        <v>1.2768E7</v>
      </c>
      <c r="F52" s="1" t="s">
        <v>6775</v>
      </c>
      <c r="G52" s="11">
        <f t="shared" si="1"/>
        <v>97640800</v>
      </c>
      <c r="H52" s="11">
        <f t="shared" si="14"/>
        <v>7328500</v>
      </c>
      <c r="I52" s="11">
        <f t="shared" si="3"/>
        <v>38388000</v>
      </c>
      <c r="J52" s="11">
        <f t="shared" si="13"/>
        <v>8570877</v>
      </c>
      <c r="K52" s="11">
        <f t="shared" si="5"/>
        <v>51924300</v>
      </c>
      <c r="L52" s="11">
        <f t="shared" si="6"/>
        <v>500000</v>
      </c>
      <c r="M52" s="11">
        <f t="shared" si="7"/>
        <v>0</v>
      </c>
      <c r="N52" s="11">
        <f t="shared" si="8"/>
        <v>16808100</v>
      </c>
      <c r="O52" s="11">
        <f t="shared" si="9"/>
        <v>17308100</v>
      </c>
      <c r="P52" s="11">
        <f t="shared" si="10"/>
        <v>17308100</v>
      </c>
      <c r="Q52" s="11">
        <f t="shared" si="15"/>
        <v>500000</v>
      </c>
      <c r="R52" s="11">
        <f t="shared" si="16"/>
        <v>500000</v>
      </c>
    </row>
    <row r="53">
      <c r="A53" s="14" t="s">
        <v>6776</v>
      </c>
      <c r="B53" s="8">
        <v>45575.0</v>
      </c>
      <c r="C53" s="1" t="s">
        <v>6</v>
      </c>
      <c r="D53" s="10">
        <v>240000.0</v>
      </c>
      <c r="E53" s="12"/>
      <c r="F53" s="1" t="s">
        <v>4177</v>
      </c>
      <c r="G53" s="11">
        <f t="shared" si="1"/>
        <v>97880800</v>
      </c>
      <c r="H53" s="11">
        <f t="shared" si="14"/>
        <v>7328500</v>
      </c>
      <c r="I53" s="11">
        <f t="shared" si="3"/>
        <v>38388000</v>
      </c>
      <c r="J53" s="11">
        <f t="shared" si="13"/>
        <v>8810877</v>
      </c>
      <c r="K53" s="11">
        <f t="shared" si="5"/>
        <v>52164300</v>
      </c>
      <c r="L53" s="11">
        <f t="shared" si="6"/>
        <v>500000</v>
      </c>
      <c r="M53" s="11">
        <f t="shared" si="7"/>
        <v>0</v>
      </c>
      <c r="N53" s="11">
        <f t="shared" si="8"/>
        <v>16888100</v>
      </c>
      <c r="O53" s="11">
        <f t="shared" si="9"/>
        <v>17388100</v>
      </c>
      <c r="P53" s="11">
        <f t="shared" si="10"/>
        <v>17388100</v>
      </c>
      <c r="Q53" s="11">
        <f t="shared" si="15"/>
        <v>500000</v>
      </c>
      <c r="R53" s="11">
        <f t="shared" si="16"/>
        <v>500000</v>
      </c>
    </row>
    <row r="54">
      <c r="A54" s="14" t="s">
        <v>6777</v>
      </c>
      <c r="B54" s="8">
        <v>45575.0</v>
      </c>
      <c r="C54" s="1" t="s">
        <v>6</v>
      </c>
      <c r="D54" s="10">
        <v>2434000.0</v>
      </c>
      <c r="E54" s="12"/>
      <c r="F54" s="1" t="s">
        <v>2040</v>
      </c>
      <c r="G54" s="11">
        <f t="shared" si="1"/>
        <v>100314800</v>
      </c>
      <c r="H54" s="11">
        <f t="shared" si="14"/>
        <v>7328500</v>
      </c>
      <c r="I54" s="11">
        <f t="shared" si="3"/>
        <v>38388000</v>
      </c>
      <c r="J54" s="11">
        <f t="shared" si="13"/>
        <v>11244877</v>
      </c>
      <c r="K54" s="11">
        <f t="shared" si="5"/>
        <v>54598300</v>
      </c>
      <c r="L54" s="11">
        <f t="shared" si="6"/>
        <v>500000</v>
      </c>
      <c r="M54" s="11">
        <f t="shared" si="7"/>
        <v>0</v>
      </c>
      <c r="N54" s="11">
        <f t="shared" si="8"/>
        <v>17699433.33</v>
      </c>
      <c r="O54" s="11">
        <f t="shared" si="9"/>
        <v>18199433.33</v>
      </c>
      <c r="P54" s="11">
        <f t="shared" si="10"/>
        <v>18199433.33</v>
      </c>
      <c r="Q54" s="11">
        <f t="shared" si="15"/>
        <v>500000</v>
      </c>
      <c r="R54" s="11">
        <f t="shared" si="16"/>
        <v>500000</v>
      </c>
    </row>
    <row r="55">
      <c r="A55" s="1" t="s">
        <v>6778</v>
      </c>
      <c r="B55" s="8">
        <v>45575.0</v>
      </c>
      <c r="C55" s="1" t="s">
        <v>6</v>
      </c>
      <c r="D55" s="10">
        <v>4040000.0</v>
      </c>
      <c r="E55" s="12"/>
      <c r="F55" s="1" t="s">
        <v>6779</v>
      </c>
      <c r="G55" s="11">
        <f t="shared" si="1"/>
        <v>104354800</v>
      </c>
      <c r="H55" s="11">
        <f t="shared" si="14"/>
        <v>7328500</v>
      </c>
      <c r="I55" s="11">
        <f t="shared" si="3"/>
        <v>38388000</v>
      </c>
      <c r="J55" s="11">
        <f t="shared" si="13"/>
        <v>15284877</v>
      </c>
      <c r="K55" s="11">
        <f t="shared" si="5"/>
        <v>58638300</v>
      </c>
      <c r="L55" s="11">
        <f t="shared" si="6"/>
        <v>500000</v>
      </c>
      <c r="M55" s="11">
        <f t="shared" si="7"/>
        <v>0</v>
      </c>
      <c r="N55" s="11">
        <f t="shared" si="8"/>
        <v>19046100</v>
      </c>
      <c r="O55" s="11">
        <f t="shared" si="9"/>
        <v>19546100</v>
      </c>
      <c r="P55" s="11">
        <f t="shared" si="10"/>
        <v>19546100</v>
      </c>
      <c r="Q55" s="11">
        <f t="shared" si="15"/>
        <v>500000</v>
      </c>
      <c r="R55" s="11">
        <f t="shared" si="16"/>
        <v>500000</v>
      </c>
    </row>
    <row r="56">
      <c r="A56" s="1" t="s">
        <v>6780</v>
      </c>
      <c r="B56" s="8">
        <v>45575.0</v>
      </c>
      <c r="C56" s="1" t="s">
        <v>25</v>
      </c>
      <c r="D56" s="12"/>
      <c r="E56" s="10">
        <v>55000.0</v>
      </c>
      <c r="F56" s="1" t="s">
        <v>6283</v>
      </c>
      <c r="G56" s="11">
        <f t="shared" si="1"/>
        <v>104354800</v>
      </c>
      <c r="H56" s="11">
        <f t="shared" si="14"/>
        <v>7383500</v>
      </c>
      <c r="I56" s="11">
        <f t="shared" si="3"/>
        <v>38388000</v>
      </c>
      <c r="J56" s="11">
        <f t="shared" si="13"/>
        <v>15229877</v>
      </c>
      <c r="K56" s="11">
        <f t="shared" si="5"/>
        <v>58583300</v>
      </c>
      <c r="L56" s="11">
        <f t="shared" si="6"/>
        <v>500000</v>
      </c>
      <c r="M56" s="11">
        <f t="shared" si="7"/>
        <v>0</v>
      </c>
      <c r="N56" s="11">
        <f t="shared" si="8"/>
        <v>19027766.67</v>
      </c>
      <c r="O56" s="11">
        <f t="shared" si="9"/>
        <v>19527766.67</v>
      </c>
      <c r="P56" s="11">
        <f t="shared" si="10"/>
        <v>19527766.67</v>
      </c>
      <c r="Q56" s="11">
        <f t="shared" si="15"/>
        <v>500000</v>
      </c>
      <c r="R56" s="11">
        <f t="shared" si="16"/>
        <v>500000</v>
      </c>
    </row>
    <row r="57">
      <c r="A57" s="1" t="s">
        <v>6781</v>
      </c>
      <c r="B57" s="8">
        <v>45575.0</v>
      </c>
      <c r="C57" s="1" t="s">
        <v>25</v>
      </c>
      <c r="D57" s="12"/>
      <c r="E57" s="10">
        <v>50000.0</v>
      </c>
      <c r="F57" s="1" t="s">
        <v>6782</v>
      </c>
      <c r="G57" s="11">
        <f t="shared" si="1"/>
        <v>104354800</v>
      </c>
      <c r="H57" s="11">
        <f t="shared" si="14"/>
        <v>7433500</v>
      </c>
      <c r="I57" s="11">
        <f t="shared" si="3"/>
        <v>38388000</v>
      </c>
      <c r="J57" s="11">
        <f t="shared" si="13"/>
        <v>15179877</v>
      </c>
      <c r="K57" s="11">
        <f t="shared" si="5"/>
        <v>58533300</v>
      </c>
      <c r="L57" s="11">
        <f t="shared" si="6"/>
        <v>500000</v>
      </c>
      <c r="M57" s="11">
        <f t="shared" si="7"/>
        <v>0</v>
      </c>
      <c r="N57" s="11">
        <f t="shared" si="8"/>
        <v>19011100</v>
      </c>
      <c r="O57" s="11">
        <f t="shared" si="9"/>
        <v>19511100</v>
      </c>
      <c r="P57" s="11">
        <f t="shared" si="10"/>
        <v>19511100</v>
      </c>
      <c r="Q57" s="11">
        <f t="shared" si="15"/>
        <v>500000</v>
      </c>
      <c r="R57" s="11">
        <f t="shared" si="16"/>
        <v>500000</v>
      </c>
    </row>
    <row r="58">
      <c r="A58" s="1" t="s">
        <v>6783</v>
      </c>
      <c r="B58" s="8">
        <v>45575.0</v>
      </c>
      <c r="C58" s="1" t="s">
        <v>5973</v>
      </c>
      <c r="D58" s="12"/>
      <c r="E58" s="10">
        <v>200000.0</v>
      </c>
      <c r="F58" s="1" t="s">
        <v>5329</v>
      </c>
      <c r="G58" s="11">
        <f t="shared" si="1"/>
        <v>104354800</v>
      </c>
      <c r="H58" s="11">
        <f t="shared" si="14"/>
        <v>7433500</v>
      </c>
      <c r="I58" s="11">
        <f t="shared" si="3"/>
        <v>38388000</v>
      </c>
      <c r="J58" s="11">
        <f t="shared" si="13"/>
        <v>14979877</v>
      </c>
      <c r="K58" s="11">
        <f t="shared" si="5"/>
        <v>58533300</v>
      </c>
      <c r="L58" s="11">
        <f t="shared" si="6"/>
        <v>700000</v>
      </c>
      <c r="M58" s="11">
        <f t="shared" si="7"/>
        <v>0</v>
      </c>
      <c r="N58" s="11">
        <f t="shared" si="8"/>
        <v>18811100</v>
      </c>
      <c r="O58" s="11">
        <f t="shared" si="9"/>
        <v>19511100</v>
      </c>
      <c r="P58" s="11">
        <f t="shared" si="10"/>
        <v>19511100</v>
      </c>
      <c r="Q58" s="11">
        <f t="shared" si="15"/>
        <v>500000</v>
      </c>
      <c r="R58" s="11">
        <f t="shared" si="16"/>
        <v>500000</v>
      </c>
    </row>
    <row r="59">
      <c r="A59" s="1" t="s">
        <v>6784</v>
      </c>
      <c r="B59" s="8">
        <v>45576.0</v>
      </c>
      <c r="C59" s="1" t="s">
        <v>6</v>
      </c>
      <c r="D59" s="10">
        <v>384000.0</v>
      </c>
      <c r="E59" s="12"/>
      <c r="F59" s="1" t="s">
        <v>5382</v>
      </c>
      <c r="G59" s="11">
        <f t="shared" si="1"/>
        <v>104738800</v>
      </c>
      <c r="H59" s="11">
        <f t="shared" si="14"/>
        <v>7433500</v>
      </c>
      <c r="I59" s="11">
        <f t="shared" si="3"/>
        <v>38388000</v>
      </c>
      <c r="J59" s="11">
        <f t="shared" si="13"/>
        <v>15363877</v>
      </c>
      <c r="K59" s="11">
        <f t="shared" si="5"/>
        <v>58917300</v>
      </c>
      <c r="L59" s="11">
        <f t="shared" si="6"/>
        <v>700000</v>
      </c>
      <c r="M59" s="11">
        <f t="shared" si="7"/>
        <v>0</v>
      </c>
      <c r="N59" s="11">
        <f t="shared" si="8"/>
        <v>18939100</v>
      </c>
      <c r="O59" s="11">
        <f t="shared" si="9"/>
        <v>19639100</v>
      </c>
      <c r="P59" s="11">
        <f t="shared" si="10"/>
        <v>19639100</v>
      </c>
      <c r="Q59" s="11">
        <f t="shared" si="15"/>
        <v>500000</v>
      </c>
      <c r="R59" s="11">
        <f t="shared" si="16"/>
        <v>500000</v>
      </c>
    </row>
    <row r="60">
      <c r="A60" s="1" t="s">
        <v>6785</v>
      </c>
      <c r="B60" s="8">
        <v>45576.0</v>
      </c>
      <c r="C60" s="1" t="s">
        <v>6</v>
      </c>
      <c r="D60" s="10">
        <v>107000.0</v>
      </c>
      <c r="E60" s="12"/>
      <c r="F60" s="1" t="s">
        <v>6786</v>
      </c>
      <c r="G60" s="11">
        <f t="shared" si="1"/>
        <v>104845800</v>
      </c>
      <c r="H60" s="11">
        <f t="shared" si="14"/>
        <v>7433500</v>
      </c>
      <c r="I60" s="11">
        <f t="shared" si="3"/>
        <v>38388000</v>
      </c>
      <c r="J60" s="11">
        <f t="shared" si="13"/>
        <v>15470877</v>
      </c>
      <c r="K60" s="11">
        <f t="shared" si="5"/>
        <v>59024300</v>
      </c>
      <c r="L60" s="11">
        <f t="shared" si="6"/>
        <v>700000</v>
      </c>
      <c r="M60" s="11">
        <f t="shared" si="7"/>
        <v>0</v>
      </c>
      <c r="N60" s="11">
        <f t="shared" si="8"/>
        <v>18974766.67</v>
      </c>
      <c r="O60" s="11">
        <f t="shared" si="9"/>
        <v>19674766.67</v>
      </c>
      <c r="P60" s="11">
        <f t="shared" si="10"/>
        <v>19674766.67</v>
      </c>
      <c r="Q60" s="11">
        <f t="shared" si="15"/>
        <v>500000</v>
      </c>
      <c r="R60" s="11">
        <f t="shared" si="16"/>
        <v>500000</v>
      </c>
    </row>
    <row r="61">
      <c r="A61" s="1" t="s">
        <v>6787</v>
      </c>
      <c r="B61" s="8">
        <v>45576.0</v>
      </c>
      <c r="C61" s="1" t="s">
        <v>25</v>
      </c>
      <c r="D61" s="12"/>
      <c r="E61" s="10">
        <v>130000.0</v>
      </c>
      <c r="F61" s="1" t="s">
        <v>6763</v>
      </c>
      <c r="G61" s="11">
        <f t="shared" si="1"/>
        <v>104845800</v>
      </c>
      <c r="H61" s="11">
        <f t="shared" si="14"/>
        <v>7563500</v>
      </c>
      <c r="I61" s="11">
        <f t="shared" si="3"/>
        <v>38388000</v>
      </c>
      <c r="J61" s="11">
        <f t="shared" si="13"/>
        <v>15340877</v>
      </c>
      <c r="K61" s="11">
        <f t="shared" si="5"/>
        <v>58894300</v>
      </c>
      <c r="L61" s="11">
        <f t="shared" si="6"/>
        <v>700000</v>
      </c>
      <c r="M61" s="11">
        <f t="shared" si="7"/>
        <v>0</v>
      </c>
      <c r="N61" s="11">
        <f t="shared" si="8"/>
        <v>18931433.33</v>
      </c>
      <c r="O61" s="11">
        <f t="shared" si="9"/>
        <v>19631433.33</v>
      </c>
      <c r="P61" s="11">
        <f t="shared" si="10"/>
        <v>19631433.33</v>
      </c>
      <c r="Q61" s="11">
        <f t="shared" si="15"/>
        <v>500000</v>
      </c>
      <c r="R61" s="11">
        <f t="shared" si="16"/>
        <v>500000</v>
      </c>
    </row>
    <row r="62">
      <c r="A62" s="1" t="s">
        <v>6788</v>
      </c>
      <c r="B62" s="8">
        <v>45576.0</v>
      </c>
      <c r="C62" s="1" t="s">
        <v>6</v>
      </c>
      <c r="D62" s="10">
        <v>145000.0</v>
      </c>
      <c r="E62" s="12"/>
      <c r="F62" s="1" t="s">
        <v>6789</v>
      </c>
      <c r="G62" s="11">
        <f t="shared" si="1"/>
        <v>104990800</v>
      </c>
      <c r="H62" s="11">
        <f t="shared" si="14"/>
        <v>7563500</v>
      </c>
      <c r="I62" s="11">
        <f t="shared" si="3"/>
        <v>38388000</v>
      </c>
      <c r="J62" s="11">
        <f t="shared" si="13"/>
        <v>15485877</v>
      </c>
      <c r="K62" s="11">
        <f t="shared" si="5"/>
        <v>59039300</v>
      </c>
      <c r="L62" s="11">
        <f t="shared" si="6"/>
        <v>700000</v>
      </c>
      <c r="M62" s="11">
        <f t="shared" si="7"/>
        <v>0</v>
      </c>
      <c r="N62" s="11">
        <f t="shared" si="8"/>
        <v>18979766.67</v>
      </c>
      <c r="O62" s="11">
        <f t="shared" si="9"/>
        <v>19679766.67</v>
      </c>
      <c r="P62" s="11">
        <f t="shared" si="10"/>
        <v>19679766.67</v>
      </c>
      <c r="Q62" s="11">
        <f t="shared" si="15"/>
        <v>500000</v>
      </c>
      <c r="R62" s="11">
        <f t="shared" si="16"/>
        <v>500000</v>
      </c>
    </row>
    <row r="63">
      <c r="A63" s="1" t="s">
        <v>6790</v>
      </c>
      <c r="B63" s="8">
        <v>45576.0</v>
      </c>
      <c r="C63" s="1" t="s">
        <v>6</v>
      </c>
      <c r="D63" s="10">
        <v>180000.0</v>
      </c>
      <c r="E63" s="12"/>
      <c r="F63" s="1" t="s">
        <v>2830</v>
      </c>
      <c r="G63" s="11">
        <f t="shared" si="1"/>
        <v>105170800</v>
      </c>
      <c r="H63" s="11">
        <f t="shared" si="14"/>
        <v>7563500</v>
      </c>
      <c r="I63" s="11">
        <f t="shared" si="3"/>
        <v>38388000</v>
      </c>
      <c r="J63" s="11">
        <f t="shared" si="13"/>
        <v>15665877</v>
      </c>
      <c r="K63" s="11">
        <f t="shared" si="5"/>
        <v>59219300</v>
      </c>
      <c r="L63" s="11">
        <f t="shared" si="6"/>
        <v>700000</v>
      </c>
      <c r="M63" s="11">
        <f t="shared" si="7"/>
        <v>0</v>
      </c>
      <c r="N63" s="11">
        <f t="shared" si="8"/>
        <v>19039766.67</v>
      </c>
      <c r="O63" s="11">
        <f t="shared" si="9"/>
        <v>19739766.67</v>
      </c>
      <c r="P63" s="11">
        <f t="shared" si="10"/>
        <v>19739766.67</v>
      </c>
      <c r="Q63" s="11">
        <f t="shared" si="15"/>
        <v>500000</v>
      </c>
      <c r="R63" s="11">
        <f t="shared" si="16"/>
        <v>500000</v>
      </c>
    </row>
    <row r="64">
      <c r="A64" s="1" t="s">
        <v>6791</v>
      </c>
      <c r="B64" s="8">
        <v>45576.0</v>
      </c>
      <c r="C64" s="1" t="s">
        <v>6</v>
      </c>
      <c r="D64" s="10">
        <v>25000.0</v>
      </c>
      <c r="E64" s="12"/>
      <c r="F64" s="1" t="s">
        <v>2778</v>
      </c>
      <c r="G64" s="11">
        <f t="shared" si="1"/>
        <v>105195800</v>
      </c>
      <c r="H64" s="11">
        <f t="shared" si="14"/>
        <v>7563500</v>
      </c>
      <c r="I64" s="11">
        <f t="shared" si="3"/>
        <v>38388000</v>
      </c>
      <c r="J64" s="11">
        <f t="shared" si="13"/>
        <v>15690877</v>
      </c>
      <c r="K64" s="11">
        <f t="shared" si="5"/>
        <v>59244300</v>
      </c>
      <c r="L64" s="11">
        <f t="shared" si="6"/>
        <v>700000</v>
      </c>
      <c r="M64" s="11">
        <f t="shared" si="7"/>
        <v>0</v>
      </c>
      <c r="N64" s="11">
        <f t="shared" si="8"/>
        <v>19048100</v>
      </c>
      <c r="O64" s="11">
        <f t="shared" si="9"/>
        <v>19748100</v>
      </c>
      <c r="P64" s="11">
        <f t="shared" si="10"/>
        <v>19748100</v>
      </c>
      <c r="Q64" s="11">
        <f t="shared" si="15"/>
        <v>500000</v>
      </c>
      <c r="R64" s="11">
        <f t="shared" si="16"/>
        <v>500000</v>
      </c>
    </row>
    <row r="65">
      <c r="A65" s="1" t="s">
        <v>6792</v>
      </c>
      <c r="B65" s="8">
        <v>45576.0</v>
      </c>
      <c r="C65" s="1" t="s">
        <v>6</v>
      </c>
      <c r="D65" s="10">
        <v>408000.0</v>
      </c>
      <c r="E65" s="12"/>
      <c r="F65" s="1" t="s">
        <v>5710</v>
      </c>
      <c r="G65" s="11">
        <f t="shared" si="1"/>
        <v>105603800</v>
      </c>
      <c r="H65" s="11">
        <f t="shared" si="14"/>
        <v>7563500</v>
      </c>
      <c r="I65" s="11">
        <f t="shared" si="3"/>
        <v>38388000</v>
      </c>
      <c r="J65" s="11">
        <f t="shared" si="13"/>
        <v>16098877</v>
      </c>
      <c r="K65" s="11">
        <f t="shared" si="5"/>
        <v>59652300</v>
      </c>
      <c r="L65" s="11">
        <f t="shared" si="6"/>
        <v>700000</v>
      </c>
      <c r="M65" s="11">
        <f t="shared" si="7"/>
        <v>0</v>
      </c>
      <c r="N65" s="11">
        <f t="shared" si="8"/>
        <v>19184100</v>
      </c>
      <c r="O65" s="11">
        <f t="shared" si="9"/>
        <v>19884100</v>
      </c>
      <c r="P65" s="11">
        <f t="shared" si="10"/>
        <v>19884100</v>
      </c>
      <c r="Q65" s="11">
        <f t="shared" si="15"/>
        <v>500000</v>
      </c>
      <c r="R65" s="11">
        <f t="shared" si="16"/>
        <v>500000</v>
      </c>
    </row>
    <row r="66">
      <c r="A66" s="1" t="s">
        <v>6793</v>
      </c>
      <c r="B66" s="8">
        <v>45576.0</v>
      </c>
      <c r="C66" s="1" t="s">
        <v>25</v>
      </c>
      <c r="D66" s="12"/>
      <c r="E66" s="10">
        <v>120000.0</v>
      </c>
      <c r="F66" s="1" t="s">
        <v>6763</v>
      </c>
      <c r="G66" s="11">
        <f t="shared" si="1"/>
        <v>105603800</v>
      </c>
      <c r="H66" s="11">
        <f t="shared" si="14"/>
        <v>7683500</v>
      </c>
      <c r="I66" s="11">
        <f t="shared" si="3"/>
        <v>38388000</v>
      </c>
      <c r="J66" s="11">
        <f t="shared" si="13"/>
        <v>15978877</v>
      </c>
      <c r="K66" s="11">
        <f t="shared" si="5"/>
        <v>59532300</v>
      </c>
      <c r="L66" s="11">
        <f t="shared" si="6"/>
        <v>700000</v>
      </c>
      <c r="M66" s="11">
        <f t="shared" si="7"/>
        <v>0</v>
      </c>
      <c r="N66" s="11">
        <f t="shared" si="8"/>
        <v>19144100</v>
      </c>
      <c r="O66" s="11">
        <f t="shared" si="9"/>
        <v>19844100</v>
      </c>
      <c r="P66" s="11">
        <f t="shared" si="10"/>
        <v>19844100</v>
      </c>
      <c r="Q66" s="11">
        <f t="shared" si="15"/>
        <v>500000</v>
      </c>
      <c r="R66" s="11">
        <f t="shared" si="16"/>
        <v>500000</v>
      </c>
    </row>
    <row r="67">
      <c r="A67" s="1" t="s">
        <v>6794</v>
      </c>
      <c r="B67" s="8">
        <v>45576.0</v>
      </c>
      <c r="C67" s="1" t="s">
        <v>25</v>
      </c>
      <c r="D67" s="12"/>
      <c r="E67" s="10">
        <v>245000.0</v>
      </c>
      <c r="F67" s="1" t="s">
        <v>6720</v>
      </c>
      <c r="G67" s="11">
        <f t="shared" si="1"/>
        <v>105603800</v>
      </c>
      <c r="H67" s="11">
        <f t="shared" si="14"/>
        <v>7928500</v>
      </c>
      <c r="I67" s="11">
        <f t="shared" si="3"/>
        <v>38388000</v>
      </c>
      <c r="J67" s="11">
        <f t="shared" si="13"/>
        <v>15733877</v>
      </c>
      <c r="K67" s="11">
        <f t="shared" si="5"/>
        <v>59287300</v>
      </c>
      <c r="L67" s="11">
        <f t="shared" si="6"/>
        <v>700000</v>
      </c>
      <c r="M67" s="11">
        <f t="shared" si="7"/>
        <v>0</v>
      </c>
      <c r="N67" s="11">
        <f t="shared" si="8"/>
        <v>19062433.33</v>
      </c>
      <c r="O67" s="11">
        <f t="shared" si="9"/>
        <v>19762433.33</v>
      </c>
      <c r="P67" s="11">
        <f t="shared" si="10"/>
        <v>19762433.33</v>
      </c>
      <c r="Q67" s="11">
        <f t="shared" si="15"/>
        <v>500000</v>
      </c>
      <c r="R67" s="11">
        <f t="shared" si="16"/>
        <v>500000</v>
      </c>
    </row>
    <row r="68">
      <c r="A68" s="1" t="s">
        <v>6795</v>
      </c>
      <c r="B68" s="8">
        <v>45576.0</v>
      </c>
      <c r="C68" s="1" t="s">
        <v>25</v>
      </c>
      <c r="D68" s="12"/>
      <c r="E68" s="10">
        <v>86000.0</v>
      </c>
      <c r="F68" s="1" t="s">
        <v>6283</v>
      </c>
      <c r="G68" s="11">
        <f t="shared" si="1"/>
        <v>105603800</v>
      </c>
      <c r="H68" s="11">
        <f t="shared" si="14"/>
        <v>8014500</v>
      </c>
      <c r="I68" s="11">
        <f t="shared" si="3"/>
        <v>38388000</v>
      </c>
      <c r="J68" s="11">
        <f t="shared" si="13"/>
        <v>15647877</v>
      </c>
      <c r="K68" s="11">
        <f t="shared" si="5"/>
        <v>59201300</v>
      </c>
      <c r="L68" s="11">
        <f t="shared" si="6"/>
        <v>700000</v>
      </c>
      <c r="M68" s="11">
        <f t="shared" si="7"/>
        <v>0</v>
      </c>
      <c r="N68" s="11">
        <f t="shared" si="8"/>
        <v>19033766.67</v>
      </c>
      <c r="O68" s="11">
        <f t="shared" si="9"/>
        <v>19733766.67</v>
      </c>
      <c r="P68" s="11">
        <f t="shared" si="10"/>
        <v>19733766.67</v>
      </c>
      <c r="Q68" s="11">
        <f t="shared" si="15"/>
        <v>500000</v>
      </c>
      <c r="R68" s="11">
        <f t="shared" si="16"/>
        <v>500000</v>
      </c>
    </row>
    <row r="69">
      <c r="A69" s="1" t="s">
        <v>6796</v>
      </c>
      <c r="B69" s="8">
        <v>45576.0</v>
      </c>
      <c r="C69" s="1" t="s">
        <v>25</v>
      </c>
      <c r="D69" s="12"/>
      <c r="E69" s="10">
        <v>20000.0</v>
      </c>
      <c r="F69" s="1" t="s">
        <v>6744</v>
      </c>
      <c r="G69" s="11">
        <f t="shared" si="1"/>
        <v>105603800</v>
      </c>
      <c r="H69" s="11">
        <f t="shared" si="14"/>
        <v>8034500</v>
      </c>
      <c r="I69" s="11">
        <f t="shared" si="3"/>
        <v>38388000</v>
      </c>
      <c r="J69" s="11">
        <f t="shared" si="13"/>
        <v>15627877</v>
      </c>
      <c r="K69" s="11">
        <f t="shared" si="5"/>
        <v>59181300</v>
      </c>
      <c r="L69" s="11">
        <f t="shared" si="6"/>
        <v>700000</v>
      </c>
      <c r="M69" s="11">
        <f t="shared" si="7"/>
        <v>0</v>
      </c>
      <c r="N69" s="11">
        <f t="shared" si="8"/>
        <v>19027100</v>
      </c>
      <c r="O69" s="11">
        <f t="shared" si="9"/>
        <v>19727100</v>
      </c>
      <c r="P69" s="11">
        <f t="shared" si="10"/>
        <v>19727100</v>
      </c>
      <c r="Q69" s="11">
        <f t="shared" si="15"/>
        <v>500000</v>
      </c>
      <c r="R69" s="11">
        <f t="shared" si="16"/>
        <v>500000</v>
      </c>
    </row>
    <row r="70">
      <c r="A70" s="1" t="s">
        <v>6797</v>
      </c>
      <c r="B70" s="8">
        <v>45575.0</v>
      </c>
      <c r="C70" s="1" t="s">
        <v>6</v>
      </c>
      <c r="D70" s="10">
        <v>1735000.0</v>
      </c>
      <c r="E70" s="12"/>
      <c r="F70" s="1" t="s">
        <v>6798</v>
      </c>
      <c r="G70" s="11">
        <f t="shared" si="1"/>
        <v>107338800</v>
      </c>
      <c r="H70" s="11">
        <f t="shared" si="14"/>
        <v>8034500</v>
      </c>
      <c r="I70" s="11">
        <f t="shared" si="3"/>
        <v>38388000</v>
      </c>
      <c r="J70" s="11">
        <f t="shared" si="13"/>
        <v>17362877</v>
      </c>
      <c r="K70" s="11">
        <f t="shared" si="5"/>
        <v>60916300</v>
      </c>
      <c r="L70" s="11">
        <f t="shared" si="6"/>
        <v>700000</v>
      </c>
      <c r="M70" s="11">
        <f t="shared" si="7"/>
        <v>0</v>
      </c>
      <c r="N70" s="11">
        <f t="shared" si="8"/>
        <v>19605433.33</v>
      </c>
      <c r="O70" s="11">
        <f t="shared" si="9"/>
        <v>20305433.33</v>
      </c>
      <c r="P70" s="11">
        <f t="shared" si="10"/>
        <v>20305433.33</v>
      </c>
      <c r="Q70" s="11">
        <f t="shared" si="15"/>
        <v>500000</v>
      </c>
      <c r="R70" s="11">
        <f t="shared" si="16"/>
        <v>500000</v>
      </c>
    </row>
    <row r="71">
      <c r="A71" s="1" t="s">
        <v>6799</v>
      </c>
      <c r="B71" s="8">
        <v>45576.0</v>
      </c>
      <c r="C71" s="1" t="s">
        <v>6</v>
      </c>
      <c r="D71" s="10">
        <v>384000.0</v>
      </c>
      <c r="E71" s="12"/>
      <c r="F71" s="1" t="s">
        <v>6800</v>
      </c>
      <c r="G71" s="11">
        <f t="shared" si="1"/>
        <v>107722800</v>
      </c>
      <c r="H71" s="11">
        <f t="shared" si="14"/>
        <v>8034500</v>
      </c>
      <c r="I71" s="11">
        <f t="shared" si="3"/>
        <v>38388000</v>
      </c>
      <c r="J71" s="11">
        <f t="shared" si="13"/>
        <v>17746877</v>
      </c>
      <c r="K71" s="11">
        <f t="shared" si="5"/>
        <v>61300300</v>
      </c>
      <c r="L71" s="11">
        <f t="shared" si="6"/>
        <v>700000</v>
      </c>
      <c r="M71" s="11">
        <f t="shared" si="7"/>
        <v>0</v>
      </c>
      <c r="N71" s="11">
        <f t="shared" si="8"/>
        <v>19733433.33</v>
      </c>
      <c r="O71" s="11">
        <f t="shared" si="9"/>
        <v>20433433.33</v>
      </c>
      <c r="P71" s="11">
        <f t="shared" si="10"/>
        <v>20433433.33</v>
      </c>
      <c r="Q71" s="11">
        <f t="shared" si="15"/>
        <v>500000</v>
      </c>
      <c r="R71" s="11">
        <f t="shared" si="16"/>
        <v>500000</v>
      </c>
    </row>
    <row r="72">
      <c r="A72" s="1" t="s">
        <v>6801</v>
      </c>
      <c r="B72" s="8">
        <v>45576.0</v>
      </c>
      <c r="C72" s="1" t="s">
        <v>6</v>
      </c>
      <c r="D72" s="10">
        <v>25000.0</v>
      </c>
      <c r="E72" s="12"/>
      <c r="F72" s="1" t="s">
        <v>2778</v>
      </c>
      <c r="G72" s="11">
        <f t="shared" si="1"/>
        <v>107747800</v>
      </c>
      <c r="H72" s="11">
        <f t="shared" si="14"/>
        <v>8034500</v>
      </c>
      <c r="I72" s="11">
        <f t="shared" si="3"/>
        <v>38388000</v>
      </c>
      <c r="J72" s="11">
        <f t="shared" si="13"/>
        <v>17771877</v>
      </c>
      <c r="K72" s="11">
        <f t="shared" si="5"/>
        <v>61325300</v>
      </c>
      <c r="L72" s="11">
        <f t="shared" si="6"/>
        <v>700000</v>
      </c>
      <c r="M72" s="11">
        <f t="shared" si="7"/>
        <v>0</v>
      </c>
      <c r="N72" s="11">
        <f t="shared" si="8"/>
        <v>19741766.67</v>
      </c>
      <c r="O72" s="11">
        <f t="shared" si="9"/>
        <v>20441766.67</v>
      </c>
      <c r="P72" s="11">
        <f t="shared" si="10"/>
        <v>20441766.67</v>
      </c>
      <c r="Q72" s="11">
        <f t="shared" si="15"/>
        <v>500000</v>
      </c>
      <c r="R72" s="11">
        <f t="shared" si="16"/>
        <v>500000</v>
      </c>
    </row>
    <row r="73">
      <c r="A73" s="1" t="s">
        <v>6802</v>
      </c>
      <c r="B73" s="8">
        <v>45576.0</v>
      </c>
      <c r="C73" s="1" t="s">
        <v>6</v>
      </c>
      <c r="D73" s="10">
        <v>408000.0</v>
      </c>
      <c r="E73" s="12"/>
      <c r="F73" s="1" t="s">
        <v>6803</v>
      </c>
      <c r="G73" s="11">
        <f t="shared" si="1"/>
        <v>108155800</v>
      </c>
      <c r="H73" s="11">
        <f t="shared" si="14"/>
        <v>8034500</v>
      </c>
      <c r="I73" s="11">
        <f t="shared" si="3"/>
        <v>38388000</v>
      </c>
      <c r="J73" s="11">
        <f t="shared" si="13"/>
        <v>18179877</v>
      </c>
      <c r="K73" s="11">
        <f t="shared" si="5"/>
        <v>61733300</v>
      </c>
      <c r="L73" s="11">
        <f t="shared" si="6"/>
        <v>700000</v>
      </c>
      <c r="M73" s="11">
        <f t="shared" si="7"/>
        <v>0</v>
      </c>
      <c r="N73" s="11">
        <f t="shared" si="8"/>
        <v>19877766.67</v>
      </c>
      <c r="O73" s="11">
        <f t="shared" si="9"/>
        <v>20577766.67</v>
      </c>
      <c r="P73" s="11">
        <f t="shared" si="10"/>
        <v>20577766.67</v>
      </c>
      <c r="Q73" s="11">
        <f t="shared" si="15"/>
        <v>500000</v>
      </c>
      <c r="R73" s="11">
        <f t="shared" si="16"/>
        <v>500000</v>
      </c>
    </row>
    <row r="74">
      <c r="A74" s="1" t="s">
        <v>6804</v>
      </c>
      <c r="B74" s="8">
        <v>45577.0</v>
      </c>
      <c r="C74" s="1" t="s">
        <v>25</v>
      </c>
      <c r="D74" s="12"/>
      <c r="E74" s="10">
        <v>300000.0</v>
      </c>
      <c r="F74" s="1" t="s">
        <v>5968</v>
      </c>
      <c r="G74" s="11">
        <f t="shared" si="1"/>
        <v>108155800</v>
      </c>
      <c r="H74" s="11">
        <f t="shared" si="14"/>
        <v>8334500</v>
      </c>
      <c r="I74" s="11">
        <f t="shared" si="3"/>
        <v>38388000</v>
      </c>
      <c r="J74" s="11">
        <f t="shared" si="13"/>
        <v>17879877</v>
      </c>
      <c r="K74" s="11">
        <f t="shared" si="5"/>
        <v>61433300</v>
      </c>
      <c r="L74" s="11">
        <f t="shared" si="6"/>
        <v>700000</v>
      </c>
      <c r="M74" s="11">
        <f t="shared" si="7"/>
        <v>0</v>
      </c>
      <c r="N74" s="11">
        <f t="shared" si="8"/>
        <v>19777766.67</v>
      </c>
      <c r="O74" s="11">
        <f t="shared" si="9"/>
        <v>20477766.67</v>
      </c>
      <c r="P74" s="11">
        <f t="shared" si="10"/>
        <v>20477766.67</v>
      </c>
      <c r="Q74" s="11">
        <f t="shared" si="15"/>
        <v>500000</v>
      </c>
      <c r="R74" s="11">
        <f t="shared" si="16"/>
        <v>800000</v>
      </c>
    </row>
    <row r="75">
      <c r="A75" s="1" t="s">
        <v>6805</v>
      </c>
      <c r="B75" s="8">
        <v>45577.0</v>
      </c>
      <c r="C75" s="1" t="s">
        <v>25</v>
      </c>
      <c r="D75" s="12"/>
      <c r="E75" s="10">
        <v>100000.0</v>
      </c>
      <c r="F75" s="1" t="s">
        <v>53</v>
      </c>
      <c r="G75" s="11">
        <f t="shared" si="1"/>
        <v>108155800</v>
      </c>
      <c r="H75" s="11">
        <f t="shared" si="14"/>
        <v>8434500</v>
      </c>
      <c r="I75" s="11">
        <f t="shared" si="3"/>
        <v>38388000</v>
      </c>
      <c r="J75" s="11">
        <f t="shared" si="13"/>
        <v>17779877</v>
      </c>
      <c r="K75" s="11">
        <f t="shared" si="5"/>
        <v>61333300</v>
      </c>
      <c r="L75" s="11">
        <f t="shared" si="6"/>
        <v>700000</v>
      </c>
      <c r="M75" s="11">
        <f t="shared" si="7"/>
        <v>0</v>
      </c>
      <c r="N75" s="11">
        <f t="shared" si="8"/>
        <v>19744433.33</v>
      </c>
      <c r="O75" s="11">
        <f t="shared" si="9"/>
        <v>20444433.33</v>
      </c>
      <c r="P75" s="11">
        <f t="shared" si="10"/>
        <v>20444433.33</v>
      </c>
      <c r="Q75" s="11">
        <f t="shared" si="15"/>
        <v>600000</v>
      </c>
      <c r="R75" s="11">
        <f t="shared" si="16"/>
        <v>800000</v>
      </c>
    </row>
    <row r="76">
      <c r="A76" s="1" t="s">
        <v>6806</v>
      </c>
      <c r="B76" s="8">
        <v>45577.0</v>
      </c>
      <c r="C76" s="1" t="s">
        <v>6</v>
      </c>
      <c r="D76" s="10">
        <v>1231600.0</v>
      </c>
      <c r="E76" s="12"/>
      <c r="F76" s="1" t="s">
        <v>6807</v>
      </c>
      <c r="G76" s="11">
        <f t="shared" si="1"/>
        <v>109387400</v>
      </c>
      <c r="H76" s="11">
        <f t="shared" si="14"/>
        <v>8434500</v>
      </c>
      <c r="I76" s="11">
        <f t="shared" si="3"/>
        <v>38388000</v>
      </c>
      <c r="J76" s="11">
        <f t="shared" si="13"/>
        <v>19011477</v>
      </c>
      <c r="K76" s="11">
        <f t="shared" si="5"/>
        <v>62564900</v>
      </c>
      <c r="L76" s="11">
        <f t="shared" si="6"/>
        <v>700000</v>
      </c>
      <c r="M76" s="11">
        <f t="shared" si="7"/>
        <v>0</v>
      </c>
      <c r="N76" s="11">
        <f t="shared" si="8"/>
        <v>20154966.67</v>
      </c>
      <c r="O76" s="11">
        <f t="shared" si="9"/>
        <v>20854966.67</v>
      </c>
      <c r="P76" s="11">
        <f t="shared" si="10"/>
        <v>20854966.67</v>
      </c>
      <c r="Q76" s="11">
        <f t="shared" si="15"/>
        <v>600000</v>
      </c>
      <c r="R76" s="11">
        <f t="shared" si="16"/>
        <v>800000</v>
      </c>
    </row>
    <row r="77">
      <c r="A77" s="1" t="s">
        <v>6808</v>
      </c>
      <c r="B77" s="8">
        <v>45577.0</v>
      </c>
      <c r="C77" s="1" t="s">
        <v>6</v>
      </c>
      <c r="D77" s="10">
        <v>740000.0</v>
      </c>
      <c r="E77" s="12"/>
      <c r="F77" s="1" t="s">
        <v>6809</v>
      </c>
      <c r="G77" s="11">
        <f t="shared" si="1"/>
        <v>110127400</v>
      </c>
      <c r="H77" s="11">
        <f t="shared" si="14"/>
        <v>8434500</v>
      </c>
      <c r="I77" s="11">
        <f t="shared" si="3"/>
        <v>38388000</v>
      </c>
      <c r="J77" s="11">
        <f t="shared" si="13"/>
        <v>19751477</v>
      </c>
      <c r="K77" s="11">
        <f t="shared" si="5"/>
        <v>63304900</v>
      </c>
      <c r="L77" s="11">
        <f t="shared" si="6"/>
        <v>700000</v>
      </c>
      <c r="M77" s="11">
        <f t="shared" si="7"/>
        <v>0</v>
      </c>
      <c r="N77" s="11">
        <f t="shared" si="8"/>
        <v>20401633.33</v>
      </c>
      <c r="O77" s="11">
        <f t="shared" si="9"/>
        <v>21101633.33</v>
      </c>
      <c r="P77" s="11">
        <f t="shared" si="10"/>
        <v>21101633.33</v>
      </c>
      <c r="Q77" s="11">
        <f t="shared" si="15"/>
        <v>600000</v>
      </c>
      <c r="R77" s="11">
        <f t="shared" si="16"/>
        <v>800000</v>
      </c>
    </row>
    <row r="78">
      <c r="A78" s="1" t="s">
        <v>6810</v>
      </c>
      <c r="B78" s="8">
        <v>45577.0</v>
      </c>
      <c r="C78" s="1" t="s">
        <v>25</v>
      </c>
      <c r="D78" s="12"/>
      <c r="E78" s="10">
        <v>225000.0</v>
      </c>
      <c r="F78" s="1" t="s">
        <v>6811</v>
      </c>
      <c r="G78" s="11">
        <f t="shared" si="1"/>
        <v>110127400</v>
      </c>
      <c r="H78" s="11">
        <f t="shared" si="14"/>
        <v>8659500</v>
      </c>
      <c r="I78" s="11">
        <f t="shared" si="3"/>
        <v>38388000</v>
      </c>
      <c r="J78" s="11">
        <f t="shared" si="13"/>
        <v>19526477</v>
      </c>
      <c r="K78" s="11">
        <f t="shared" si="5"/>
        <v>63079900</v>
      </c>
      <c r="L78" s="11">
        <f t="shared" si="6"/>
        <v>700000</v>
      </c>
      <c r="M78" s="11">
        <f t="shared" si="7"/>
        <v>0</v>
      </c>
      <c r="N78" s="11">
        <f t="shared" si="8"/>
        <v>20326633.33</v>
      </c>
      <c r="O78" s="11">
        <f t="shared" si="9"/>
        <v>21026633.33</v>
      </c>
      <c r="P78" s="11">
        <f t="shared" si="10"/>
        <v>21026633.33</v>
      </c>
      <c r="Q78" s="11">
        <f t="shared" si="15"/>
        <v>600000</v>
      </c>
      <c r="R78" s="11">
        <f t="shared" si="16"/>
        <v>800000</v>
      </c>
    </row>
    <row r="79">
      <c r="A79" s="1" t="s">
        <v>6812</v>
      </c>
      <c r="B79" s="8">
        <v>45577.0</v>
      </c>
      <c r="C79" s="1" t="s">
        <v>6</v>
      </c>
      <c r="D79" s="10">
        <v>204000.0</v>
      </c>
      <c r="E79" s="12"/>
      <c r="F79" s="1" t="s">
        <v>2040</v>
      </c>
      <c r="G79" s="11">
        <f t="shared" si="1"/>
        <v>110331400</v>
      </c>
      <c r="H79" s="11">
        <f t="shared" si="14"/>
        <v>8659500</v>
      </c>
      <c r="I79" s="11">
        <f t="shared" si="3"/>
        <v>38388000</v>
      </c>
      <c r="J79" s="11">
        <f t="shared" si="13"/>
        <v>19730477</v>
      </c>
      <c r="K79" s="11">
        <f t="shared" si="5"/>
        <v>63283900</v>
      </c>
      <c r="L79" s="11">
        <f t="shared" si="6"/>
        <v>700000</v>
      </c>
      <c r="M79" s="11">
        <f t="shared" si="7"/>
        <v>0</v>
      </c>
      <c r="N79" s="11">
        <f t="shared" si="8"/>
        <v>20394633.33</v>
      </c>
      <c r="O79" s="11">
        <f t="shared" si="9"/>
        <v>21094633.33</v>
      </c>
      <c r="P79" s="11">
        <f t="shared" si="10"/>
        <v>21094633.33</v>
      </c>
      <c r="Q79" s="11">
        <f t="shared" si="15"/>
        <v>600000</v>
      </c>
      <c r="R79" s="11">
        <f t="shared" si="16"/>
        <v>800000</v>
      </c>
    </row>
    <row r="80">
      <c r="A80" s="1" t="s">
        <v>6813</v>
      </c>
      <c r="B80" s="8">
        <v>45577.0</v>
      </c>
      <c r="C80" s="1" t="s">
        <v>6</v>
      </c>
      <c r="D80" s="10">
        <v>175000.0</v>
      </c>
      <c r="E80" s="12"/>
      <c r="F80" s="1" t="s">
        <v>6814</v>
      </c>
      <c r="G80" s="11">
        <f t="shared" si="1"/>
        <v>110506400</v>
      </c>
      <c r="H80" s="11">
        <f t="shared" si="14"/>
        <v>8659500</v>
      </c>
      <c r="I80" s="11">
        <f t="shared" si="3"/>
        <v>38388000</v>
      </c>
      <c r="J80" s="11">
        <f t="shared" si="13"/>
        <v>19905477</v>
      </c>
      <c r="K80" s="11">
        <f t="shared" si="5"/>
        <v>63458900</v>
      </c>
      <c r="L80" s="11">
        <f t="shared" si="6"/>
        <v>700000</v>
      </c>
      <c r="M80" s="11">
        <f t="shared" si="7"/>
        <v>0</v>
      </c>
      <c r="N80" s="11">
        <f t="shared" si="8"/>
        <v>20452966.67</v>
      </c>
      <c r="O80" s="11">
        <f t="shared" si="9"/>
        <v>21152966.67</v>
      </c>
      <c r="P80" s="11">
        <f t="shared" si="10"/>
        <v>21152966.67</v>
      </c>
      <c r="Q80" s="11">
        <f t="shared" si="15"/>
        <v>600000</v>
      </c>
      <c r="R80" s="11">
        <f t="shared" si="16"/>
        <v>800000</v>
      </c>
    </row>
    <row r="81">
      <c r="A81" s="1" t="s">
        <v>6815</v>
      </c>
      <c r="B81" s="8">
        <v>45577.0</v>
      </c>
      <c r="C81" s="1" t="s">
        <v>6</v>
      </c>
      <c r="D81" s="10">
        <v>235000.0</v>
      </c>
      <c r="E81" s="12"/>
      <c r="F81" s="1" t="s">
        <v>6816</v>
      </c>
      <c r="G81" s="11">
        <f t="shared" si="1"/>
        <v>110741400</v>
      </c>
      <c r="H81" s="11">
        <f t="shared" si="14"/>
        <v>8659500</v>
      </c>
      <c r="I81" s="11">
        <f t="shared" si="3"/>
        <v>38388000</v>
      </c>
      <c r="J81" s="11">
        <f t="shared" si="13"/>
        <v>20140477</v>
      </c>
      <c r="K81" s="11">
        <f t="shared" si="5"/>
        <v>63693900</v>
      </c>
      <c r="L81" s="11">
        <f t="shared" si="6"/>
        <v>700000</v>
      </c>
      <c r="M81" s="11">
        <f t="shared" si="7"/>
        <v>0</v>
      </c>
      <c r="N81" s="11">
        <f t="shared" si="8"/>
        <v>20531300</v>
      </c>
      <c r="O81" s="11">
        <f t="shared" si="9"/>
        <v>21231300</v>
      </c>
      <c r="P81" s="11">
        <f t="shared" si="10"/>
        <v>21231300</v>
      </c>
      <c r="Q81" s="11">
        <f t="shared" si="15"/>
        <v>600000</v>
      </c>
      <c r="R81" s="11">
        <f t="shared" si="16"/>
        <v>800000</v>
      </c>
    </row>
    <row r="82">
      <c r="A82" s="1" t="s">
        <v>6817</v>
      </c>
      <c r="B82" s="8">
        <v>45578.0</v>
      </c>
      <c r="C82" s="1" t="s">
        <v>25</v>
      </c>
      <c r="D82" s="12"/>
      <c r="E82" s="10">
        <v>200000.0</v>
      </c>
      <c r="F82" s="1" t="s">
        <v>5968</v>
      </c>
      <c r="G82" s="11">
        <f t="shared" si="1"/>
        <v>110741400</v>
      </c>
      <c r="H82" s="11">
        <f t="shared" si="14"/>
        <v>8859500</v>
      </c>
      <c r="I82" s="11">
        <f t="shared" si="3"/>
        <v>38388000</v>
      </c>
      <c r="J82" s="11">
        <f t="shared" si="13"/>
        <v>19940477</v>
      </c>
      <c r="K82" s="11">
        <f t="shared" si="5"/>
        <v>63493900</v>
      </c>
      <c r="L82" s="11">
        <f t="shared" si="6"/>
        <v>700000</v>
      </c>
      <c r="M82" s="11">
        <f t="shared" si="7"/>
        <v>0</v>
      </c>
      <c r="N82" s="11">
        <f t="shared" si="8"/>
        <v>20464633.33</v>
      </c>
      <c r="O82" s="11">
        <f t="shared" si="9"/>
        <v>21164633.33</v>
      </c>
      <c r="P82" s="11">
        <f t="shared" si="10"/>
        <v>21164633.33</v>
      </c>
      <c r="Q82" s="11">
        <f t="shared" si="15"/>
        <v>600000</v>
      </c>
      <c r="R82" s="11">
        <f t="shared" si="16"/>
        <v>1000000</v>
      </c>
    </row>
    <row r="83">
      <c r="A83" s="1" t="s">
        <v>6818</v>
      </c>
      <c r="B83" s="8">
        <v>45578.0</v>
      </c>
      <c r="C83" s="1" t="s">
        <v>5973</v>
      </c>
      <c r="D83" s="12"/>
      <c r="E83" s="10">
        <v>500000.0</v>
      </c>
      <c r="F83" s="1" t="s">
        <v>5329</v>
      </c>
      <c r="G83" s="11">
        <f t="shared" si="1"/>
        <v>110741400</v>
      </c>
      <c r="H83" s="11">
        <f t="shared" si="14"/>
        <v>8859500</v>
      </c>
      <c r="I83" s="11">
        <f t="shared" si="3"/>
        <v>38388000</v>
      </c>
      <c r="J83" s="11">
        <f t="shared" si="13"/>
        <v>19440477</v>
      </c>
      <c r="K83" s="11">
        <f t="shared" si="5"/>
        <v>63493900</v>
      </c>
      <c r="L83" s="11">
        <f t="shared" si="6"/>
        <v>1200000</v>
      </c>
      <c r="M83" s="11">
        <f t="shared" si="7"/>
        <v>0</v>
      </c>
      <c r="N83" s="11">
        <f t="shared" si="8"/>
        <v>19964633.33</v>
      </c>
      <c r="O83" s="11">
        <f t="shared" si="9"/>
        <v>21164633.33</v>
      </c>
      <c r="P83" s="11">
        <f t="shared" si="10"/>
        <v>21164633.33</v>
      </c>
      <c r="Q83" s="9"/>
      <c r="R83" s="11">
        <f>IF(F1="Kasbon Erwin", IF(ROW()=2, IF(D83, -D83, E83), IF(D83, R82-D83, R82+E83)), IF(ROW()=2, 0, R82))</f>
        <v>1000000</v>
      </c>
    </row>
    <row r="84">
      <c r="A84" s="1" t="s">
        <v>6819</v>
      </c>
      <c r="B84" s="8">
        <v>45579.0</v>
      </c>
      <c r="C84" s="1" t="s">
        <v>25</v>
      </c>
      <c r="D84" s="12"/>
      <c r="E84" s="10">
        <v>40000.0</v>
      </c>
      <c r="F84" s="1" t="s">
        <v>4969</v>
      </c>
      <c r="G84" s="11">
        <f t="shared" si="1"/>
        <v>110741400</v>
      </c>
      <c r="H84" s="11">
        <f t="shared" si="14"/>
        <v>8899500</v>
      </c>
      <c r="I84" s="11">
        <f t="shared" si="3"/>
        <v>38388000</v>
      </c>
      <c r="J84" s="11">
        <f t="shared" si="13"/>
        <v>19400477</v>
      </c>
      <c r="K84" s="11">
        <f t="shared" si="5"/>
        <v>63453900</v>
      </c>
      <c r="L84" s="11">
        <f t="shared" si="6"/>
        <v>1200000</v>
      </c>
      <c r="M84" s="11">
        <f t="shared" si="7"/>
        <v>0</v>
      </c>
      <c r="N84" s="11">
        <f t="shared" si="8"/>
        <v>19951300</v>
      </c>
      <c r="O84" s="11">
        <f t="shared" si="9"/>
        <v>21151300</v>
      </c>
      <c r="P84" s="11">
        <f t="shared" si="10"/>
        <v>21151300</v>
      </c>
      <c r="Q84" s="11" t="str">
        <f t="shared" ref="Q84:Q173" si="17">IF(F84="Kasbon Cahaya", IF(ROW()=2, IF(D84, -D84, E84), IF(D84, Q83-D84, Q83+E84)), IF(ROW()=2, 0, Q83))</f>
        <v/>
      </c>
      <c r="R84" s="11">
        <f t="shared" ref="R84:R173" si="18">IF(F84="Kasbon Erwin", IF(ROW()=2, IF(D84, -D84, E84), IF(D84, R83-D84, R83+E84)), IF(ROW()=2, 0, R83))</f>
        <v>1000000</v>
      </c>
    </row>
    <row r="85">
      <c r="A85" s="1" t="s">
        <v>6820</v>
      </c>
      <c r="B85" s="8">
        <v>45579.0</v>
      </c>
      <c r="C85" s="1" t="s">
        <v>25</v>
      </c>
      <c r="D85" s="12"/>
      <c r="E85" s="10">
        <v>250000.0</v>
      </c>
      <c r="F85" s="1" t="s">
        <v>53</v>
      </c>
      <c r="G85" s="11">
        <f t="shared" si="1"/>
        <v>110741400</v>
      </c>
      <c r="H85" s="11">
        <f t="shared" si="14"/>
        <v>9149500</v>
      </c>
      <c r="I85" s="11">
        <f t="shared" si="3"/>
        <v>38388000</v>
      </c>
      <c r="J85" s="11">
        <f t="shared" si="13"/>
        <v>19150477</v>
      </c>
      <c r="K85" s="11">
        <f t="shared" si="5"/>
        <v>63203900</v>
      </c>
      <c r="L85" s="11">
        <f t="shared" si="6"/>
        <v>1200000</v>
      </c>
      <c r="M85" s="11">
        <f t="shared" si="7"/>
        <v>0</v>
      </c>
      <c r="N85" s="11">
        <f t="shared" si="8"/>
        <v>19867966.67</v>
      </c>
      <c r="O85" s="11">
        <f t="shared" si="9"/>
        <v>21067966.67</v>
      </c>
      <c r="P85" s="11">
        <f t="shared" si="10"/>
        <v>21067966.67</v>
      </c>
      <c r="Q85" s="11">
        <f t="shared" si="17"/>
        <v>250000</v>
      </c>
      <c r="R85" s="11">
        <f t="shared" si="18"/>
        <v>1000000</v>
      </c>
    </row>
    <row r="86">
      <c r="A86" s="1" t="s">
        <v>6821</v>
      </c>
      <c r="B86" s="8">
        <v>45579.0</v>
      </c>
      <c r="C86" s="1" t="s">
        <v>6</v>
      </c>
      <c r="D86" s="10">
        <v>200000.0</v>
      </c>
      <c r="E86" s="12"/>
      <c r="F86" s="1" t="s">
        <v>5382</v>
      </c>
      <c r="G86" s="11">
        <f t="shared" si="1"/>
        <v>110941400</v>
      </c>
      <c r="H86" s="11">
        <f t="shared" si="14"/>
        <v>9149500</v>
      </c>
      <c r="I86" s="11">
        <f t="shared" si="3"/>
        <v>38388000</v>
      </c>
      <c r="J86" s="11">
        <f t="shared" si="13"/>
        <v>19350477</v>
      </c>
      <c r="K86" s="11">
        <f t="shared" si="5"/>
        <v>63403900</v>
      </c>
      <c r="L86" s="11">
        <f t="shared" si="6"/>
        <v>1200000</v>
      </c>
      <c r="M86" s="11">
        <f t="shared" si="7"/>
        <v>0</v>
      </c>
      <c r="N86" s="11">
        <f t="shared" si="8"/>
        <v>19934633.33</v>
      </c>
      <c r="O86" s="11">
        <f t="shared" si="9"/>
        <v>21134633.33</v>
      </c>
      <c r="P86" s="11">
        <f t="shared" si="10"/>
        <v>21134633.33</v>
      </c>
      <c r="Q86" s="11">
        <f t="shared" si="17"/>
        <v>250000</v>
      </c>
      <c r="R86" s="11">
        <f t="shared" si="18"/>
        <v>1000000</v>
      </c>
    </row>
    <row r="87">
      <c r="A87" s="1" t="s">
        <v>6822</v>
      </c>
      <c r="B87" s="8">
        <v>45579.0</v>
      </c>
      <c r="C87" s="1" t="s">
        <v>6</v>
      </c>
      <c r="D87" s="10">
        <v>50000.0</v>
      </c>
      <c r="E87" s="12"/>
      <c r="F87" s="1" t="s">
        <v>6823</v>
      </c>
      <c r="G87" s="11">
        <f t="shared" si="1"/>
        <v>110991400</v>
      </c>
      <c r="H87" s="11">
        <f t="shared" si="14"/>
        <v>9149500</v>
      </c>
      <c r="I87" s="11">
        <f t="shared" si="3"/>
        <v>38388000</v>
      </c>
      <c r="J87" s="11">
        <f t="shared" si="13"/>
        <v>19400477</v>
      </c>
      <c r="K87" s="11">
        <f t="shared" si="5"/>
        <v>63453900</v>
      </c>
      <c r="L87" s="11">
        <f t="shared" si="6"/>
        <v>1200000</v>
      </c>
      <c r="M87" s="11">
        <f t="shared" si="7"/>
        <v>0</v>
      </c>
      <c r="N87" s="11">
        <f t="shared" si="8"/>
        <v>19951300</v>
      </c>
      <c r="O87" s="11">
        <f t="shared" si="9"/>
        <v>21151300</v>
      </c>
      <c r="P87" s="11">
        <f t="shared" si="10"/>
        <v>21151300</v>
      </c>
      <c r="Q87" s="11">
        <f t="shared" si="17"/>
        <v>250000</v>
      </c>
      <c r="R87" s="11">
        <f t="shared" si="18"/>
        <v>1000000</v>
      </c>
    </row>
    <row r="88">
      <c r="A88" s="1" t="s">
        <v>6824</v>
      </c>
      <c r="B88" s="8">
        <v>45579.0</v>
      </c>
      <c r="C88" s="1" t="s">
        <v>6</v>
      </c>
      <c r="D88" s="10">
        <v>50000.0</v>
      </c>
      <c r="E88" s="12"/>
      <c r="F88" s="1" t="s">
        <v>6825</v>
      </c>
      <c r="G88" s="11">
        <f t="shared" si="1"/>
        <v>111041400</v>
      </c>
      <c r="H88" s="11">
        <f t="shared" si="14"/>
        <v>9149500</v>
      </c>
      <c r="I88" s="11">
        <f t="shared" si="3"/>
        <v>38388000</v>
      </c>
      <c r="J88" s="11">
        <f t="shared" si="13"/>
        <v>19450477</v>
      </c>
      <c r="K88" s="11">
        <f t="shared" si="5"/>
        <v>63503900</v>
      </c>
      <c r="L88" s="11">
        <f t="shared" si="6"/>
        <v>1200000</v>
      </c>
      <c r="M88" s="11">
        <f t="shared" si="7"/>
        <v>0</v>
      </c>
      <c r="N88" s="11">
        <f t="shared" si="8"/>
        <v>19967966.67</v>
      </c>
      <c r="O88" s="11">
        <f t="shared" si="9"/>
        <v>21167966.67</v>
      </c>
      <c r="P88" s="11">
        <f t="shared" si="10"/>
        <v>21167966.67</v>
      </c>
      <c r="Q88" s="11">
        <f t="shared" si="17"/>
        <v>250000</v>
      </c>
      <c r="R88" s="11">
        <f t="shared" si="18"/>
        <v>1000000</v>
      </c>
    </row>
    <row r="89">
      <c r="A89" s="1" t="s">
        <v>6826</v>
      </c>
      <c r="B89" s="8">
        <v>45580.0</v>
      </c>
      <c r="C89" s="1" t="s">
        <v>6</v>
      </c>
      <c r="D89" s="10">
        <v>2.94E7</v>
      </c>
      <c r="E89" s="12"/>
      <c r="F89" s="1" t="s">
        <v>6067</v>
      </c>
      <c r="G89" s="11">
        <f t="shared" si="1"/>
        <v>140441400</v>
      </c>
      <c r="H89" s="11">
        <f t="shared" si="14"/>
        <v>9149500</v>
      </c>
      <c r="I89" s="11">
        <f t="shared" si="3"/>
        <v>38388000</v>
      </c>
      <c r="J89" s="11">
        <f t="shared" si="13"/>
        <v>48850477</v>
      </c>
      <c r="K89" s="11">
        <f t="shared" si="5"/>
        <v>92903900</v>
      </c>
      <c r="L89" s="11">
        <f t="shared" si="6"/>
        <v>1200000</v>
      </c>
      <c r="M89" s="11">
        <f t="shared" si="7"/>
        <v>0</v>
      </c>
      <c r="N89" s="11">
        <f t="shared" si="8"/>
        <v>29767966.67</v>
      </c>
      <c r="O89" s="11">
        <f t="shared" si="9"/>
        <v>30967966.67</v>
      </c>
      <c r="P89" s="11">
        <f t="shared" si="10"/>
        <v>30967966.67</v>
      </c>
      <c r="Q89" s="11">
        <f t="shared" si="17"/>
        <v>250000</v>
      </c>
      <c r="R89" s="11">
        <f t="shared" si="18"/>
        <v>1000000</v>
      </c>
    </row>
    <row r="90">
      <c r="A90" s="1" t="s">
        <v>6827</v>
      </c>
      <c r="B90" s="8">
        <v>45580.0</v>
      </c>
      <c r="C90" s="1" t="s">
        <v>6</v>
      </c>
      <c r="D90" s="10">
        <v>295000.0</v>
      </c>
      <c r="E90" s="12"/>
      <c r="F90" s="1" t="s">
        <v>6828</v>
      </c>
      <c r="G90" s="11">
        <f t="shared" si="1"/>
        <v>140736400</v>
      </c>
      <c r="H90" s="11">
        <f t="shared" si="14"/>
        <v>9149500</v>
      </c>
      <c r="I90" s="11">
        <f t="shared" si="3"/>
        <v>38388000</v>
      </c>
      <c r="J90" s="11">
        <f t="shared" si="13"/>
        <v>49145477</v>
      </c>
      <c r="K90" s="11">
        <f t="shared" si="5"/>
        <v>93198900</v>
      </c>
      <c r="L90" s="11">
        <f t="shared" si="6"/>
        <v>1200000</v>
      </c>
      <c r="M90" s="11">
        <f t="shared" si="7"/>
        <v>0</v>
      </c>
      <c r="N90" s="11">
        <f t="shared" si="8"/>
        <v>29866300</v>
      </c>
      <c r="O90" s="11">
        <f t="shared" si="9"/>
        <v>31066300</v>
      </c>
      <c r="P90" s="11">
        <f t="shared" si="10"/>
        <v>31066300</v>
      </c>
      <c r="Q90" s="11">
        <f t="shared" si="17"/>
        <v>250000</v>
      </c>
      <c r="R90" s="11">
        <f t="shared" si="18"/>
        <v>1000000</v>
      </c>
    </row>
    <row r="91">
      <c r="A91" s="1" t="s">
        <v>6829</v>
      </c>
      <c r="B91" s="8">
        <v>45580.0</v>
      </c>
      <c r="C91" s="1" t="s">
        <v>6</v>
      </c>
      <c r="D91" s="10">
        <v>130000.0</v>
      </c>
      <c r="E91" s="12"/>
      <c r="F91" s="1" t="s">
        <v>2144</v>
      </c>
      <c r="G91" s="11">
        <f t="shared" si="1"/>
        <v>140866400</v>
      </c>
      <c r="H91" s="11">
        <f t="shared" si="14"/>
        <v>9149500</v>
      </c>
      <c r="I91" s="11">
        <f t="shared" si="3"/>
        <v>38388000</v>
      </c>
      <c r="J91" s="11">
        <f t="shared" si="13"/>
        <v>49275477</v>
      </c>
      <c r="K91" s="11">
        <f t="shared" si="5"/>
        <v>93328900</v>
      </c>
      <c r="L91" s="11">
        <f t="shared" si="6"/>
        <v>1200000</v>
      </c>
      <c r="M91" s="11">
        <f t="shared" si="7"/>
        <v>0</v>
      </c>
      <c r="N91" s="11">
        <f t="shared" si="8"/>
        <v>29909633.33</v>
      </c>
      <c r="O91" s="11">
        <f t="shared" si="9"/>
        <v>31109633.33</v>
      </c>
      <c r="P91" s="11">
        <f t="shared" si="10"/>
        <v>31109633.33</v>
      </c>
      <c r="Q91" s="11">
        <f t="shared" si="17"/>
        <v>250000</v>
      </c>
      <c r="R91" s="11">
        <f t="shared" si="18"/>
        <v>1000000</v>
      </c>
    </row>
    <row r="92">
      <c r="A92" s="1" t="s">
        <v>6830</v>
      </c>
      <c r="B92" s="8">
        <v>45580.0</v>
      </c>
      <c r="C92" s="1" t="s">
        <v>25</v>
      </c>
      <c r="D92" s="12"/>
      <c r="E92" s="10">
        <v>53000.0</v>
      </c>
      <c r="F92" s="1" t="s">
        <v>6720</v>
      </c>
      <c r="G92" s="11">
        <f t="shared" si="1"/>
        <v>140866400</v>
      </c>
      <c r="H92" s="11">
        <f t="shared" si="14"/>
        <v>9202500</v>
      </c>
      <c r="I92" s="11">
        <f t="shared" si="3"/>
        <v>38388000</v>
      </c>
      <c r="J92" s="11">
        <f t="shared" si="13"/>
        <v>49222477</v>
      </c>
      <c r="K92" s="11">
        <f t="shared" si="5"/>
        <v>93275900</v>
      </c>
      <c r="L92" s="11">
        <f t="shared" si="6"/>
        <v>1200000</v>
      </c>
      <c r="M92" s="11">
        <f t="shared" si="7"/>
        <v>0</v>
      </c>
      <c r="N92" s="11">
        <f t="shared" si="8"/>
        <v>29891966.67</v>
      </c>
      <c r="O92" s="11">
        <f t="shared" si="9"/>
        <v>31091966.67</v>
      </c>
      <c r="P92" s="11">
        <f t="shared" si="10"/>
        <v>31091966.67</v>
      </c>
      <c r="Q92" s="11">
        <f t="shared" si="17"/>
        <v>250000</v>
      </c>
      <c r="R92" s="11">
        <f t="shared" si="18"/>
        <v>1000000</v>
      </c>
    </row>
    <row r="93">
      <c r="A93" s="1" t="s">
        <v>6831</v>
      </c>
      <c r="B93" s="8">
        <v>45580.0</v>
      </c>
      <c r="C93" s="1" t="s">
        <v>34</v>
      </c>
      <c r="D93" s="12"/>
      <c r="E93" s="10">
        <v>2.93664E7</v>
      </c>
      <c r="F93" s="1" t="s">
        <v>6832</v>
      </c>
      <c r="G93" s="11">
        <f t="shared" si="1"/>
        <v>140866400</v>
      </c>
      <c r="H93" s="11">
        <f t="shared" si="14"/>
        <v>9202500</v>
      </c>
      <c r="I93" s="11">
        <f t="shared" si="3"/>
        <v>67754400</v>
      </c>
      <c r="J93" s="11">
        <f t="shared" si="13"/>
        <v>19856077</v>
      </c>
      <c r="K93" s="11">
        <f t="shared" si="5"/>
        <v>63909500</v>
      </c>
      <c r="L93" s="11">
        <f t="shared" si="6"/>
        <v>1200000</v>
      </c>
      <c r="M93" s="11">
        <f t="shared" si="7"/>
        <v>0</v>
      </c>
      <c r="N93" s="11">
        <f t="shared" si="8"/>
        <v>20103166.67</v>
      </c>
      <c r="O93" s="11">
        <f t="shared" si="9"/>
        <v>21303166.67</v>
      </c>
      <c r="P93" s="11">
        <f t="shared" si="10"/>
        <v>21303166.67</v>
      </c>
      <c r="Q93" s="11">
        <f t="shared" si="17"/>
        <v>250000</v>
      </c>
      <c r="R93" s="11">
        <f t="shared" si="18"/>
        <v>1000000</v>
      </c>
    </row>
    <row r="94">
      <c r="A94" s="1" t="s">
        <v>6833</v>
      </c>
      <c r="B94" s="8">
        <v>45580.0</v>
      </c>
      <c r="C94" s="1" t="s">
        <v>34</v>
      </c>
      <c r="D94" s="12"/>
      <c r="E94" s="10">
        <v>2100000.0</v>
      </c>
      <c r="F94" s="1" t="s">
        <v>6834</v>
      </c>
      <c r="G94" s="11">
        <f t="shared" si="1"/>
        <v>140866400</v>
      </c>
      <c r="H94" s="11">
        <f t="shared" si="14"/>
        <v>9202500</v>
      </c>
      <c r="I94" s="11">
        <f t="shared" si="3"/>
        <v>69854400</v>
      </c>
      <c r="J94" s="11">
        <f t="shared" si="13"/>
        <v>17756077</v>
      </c>
      <c r="K94" s="11">
        <f t="shared" si="5"/>
        <v>61809500</v>
      </c>
      <c r="L94" s="11">
        <f t="shared" si="6"/>
        <v>1200000</v>
      </c>
      <c r="M94" s="11">
        <f t="shared" si="7"/>
        <v>0</v>
      </c>
      <c r="N94" s="11">
        <f t="shared" si="8"/>
        <v>19403166.67</v>
      </c>
      <c r="O94" s="11">
        <f t="shared" si="9"/>
        <v>20603166.67</v>
      </c>
      <c r="P94" s="11">
        <f t="shared" si="10"/>
        <v>20603166.67</v>
      </c>
      <c r="Q94" s="11">
        <f t="shared" si="17"/>
        <v>250000</v>
      </c>
      <c r="R94" s="11">
        <f t="shared" si="18"/>
        <v>1000000</v>
      </c>
    </row>
    <row r="95">
      <c r="A95" s="1" t="s">
        <v>6835</v>
      </c>
      <c r="B95" s="8">
        <v>45580.0</v>
      </c>
      <c r="C95" s="1" t="s">
        <v>34</v>
      </c>
      <c r="D95" s="12"/>
      <c r="E95" s="10">
        <v>6496000.0</v>
      </c>
      <c r="F95" s="1" t="s">
        <v>6836</v>
      </c>
      <c r="G95" s="11">
        <f t="shared" si="1"/>
        <v>140866400</v>
      </c>
      <c r="H95" s="11">
        <f t="shared" si="14"/>
        <v>9202500</v>
      </c>
      <c r="I95" s="11">
        <f t="shared" si="3"/>
        <v>76350400</v>
      </c>
      <c r="J95" s="11">
        <f t="shared" si="13"/>
        <v>11260077</v>
      </c>
      <c r="K95" s="11">
        <f t="shared" si="5"/>
        <v>55313500</v>
      </c>
      <c r="L95" s="11">
        <f t="shared" si="6"/>
        <v>1200000</v>
      </c>
      <c r="M95" s="11">
        <f t="shared" si="7"/>
        <v>0</v>
      </c>
      <c r="N95" s="11">
        <f t="shared" si="8"/>
        <v>17237833.33</v>
      </c>
      <c r="O95" s="11">
        <f t="shared" si="9"/>
        <v>18437833.33</v>
      </c>
      <c r="P95" s="11">
        <f t="shared" si="10"/>
        <v>18437833.33</v>
      </c>
      <c r="Q95" s="11">
        <f t="shared" si="17"/>
        <v>250000</v>
      </c>
      <c r="R95" s="11">
        <f t="shared" si="18"/>
        <v>1000000</v>
      </c>
    </row>
    <row r="96">
      <c r="A96" s="1" t="s">
        <v>6837</v>
      </c>
      <c r="B96" s="8">
        <v>45580.0</v>
      </c>
      <c r="C96" s="1" t="s">
        <v>6</v>
      </c>
      <c r="D96" s="10">
        <v>127500.0</v>
      </c>
      <c r="E96" s="12"/>
      <c r="F96" s="1" t="s">
        <v>2032</v>
      </c>
      <c r="G96" s="11">
        <f t="shared" si="1"/>
        <v>140993900</v>
      </c>
      <c r="H96" s="11">
        <f t="shared" si="14"/>
        <v>9202500</v>
      </c>
      <c r="I96" s="11">
        <f t="shared" si="3"/>
        <v>76350400</v>
      </c>
      <c r="J96" s="11">
        <f t="shared" si="13"/>
        <v>11387577</v>
      </c>
      <c r="K96" s="11">
        <f t="shared" si="5"/>
        <v>55441000</v>
      </c>
      <c r="L96" s="11">
        <f t="shared" si="6"/>
        <v>1200000</v>
      </c>
      <c r="M96" s="11">
        <f t="shared" si="7"/>
        <v>0</v>
      </c>
      <c r="N96" s="11">
        <f t="shared" si="8"/>
        <v>17280333.33</v>
      </c>
      <c r="O96" s="11">
        <f t="shared" si="9"/>
        <v>18480333.33</v>
      </c>
      <c r="P96" s="11">
        <f t="shared" si="10"/>
        <v>18480333.33</v>
      </c>
      <c r="Q96" s="11">
        <f t="shared" si="17"/>
        <v>250000</v>
      </c>
      <c r="R96" s="11">
        <f t="shared" si="18"/>
        <v>1000000</v>
      </c>
    </row>
    <row r="97">
      <c r="A97" s="1" t="s">
        <v>6838</v>
      </c>
      <c r="B97" s="8">
        <v>45580.0</v>
      </c>
      <c r="C97" s="1" t="s">
        <v>34</v>
      </c>
      <c r="D97" s="12"/>
      <c r="E97" s="10">
        <v>5600000.0</v>
      </c>
      <c r="F97" s="1" t="s">
        <v>6839</v>
      </c>
      <c r="G97" s="11">
        <f t="shared" si="1"/>
        <v>140993900</v>
      </c>
      <c r="H97" s="11">
        <f t="shared" si="14"/>
        <v>9202500</v>
      </c>
      <c r="I97" s="11">
        <f t="shared" si="3"/>
        <v>81950400</v>
      </c>
      <c r="J97" s="11">
        <f t="shared" si="13"/>
        <v>5787577</v>
      </c>
      <c r="K97" s="11">
        <f t="shared" si="5"/>
        <v>49841000</v>
      </c>
      <c r="L97" s="11">
        <f t="shared" si="6"/>
        <v>1200000</v>
      </c>
      <c r="M97" s="11">
        <f t="shared" si="7"/>
        <v>0</v>
      </c>
      <c r="N97" s="11">
        <f t="shared" si="8"/>
        <v>15413666.67</v>
      </c>
      <c r="O97" s="11">
        <f t="shared" si="9"/>
        <v>16613666.67</v>
      </c>
      <c r="P97" s="11">
        <f t="shared" si="10"/>
        <v>16613666.67</v>
      </c>
      <c r="Q97" s="11">
        <f t="shared" si="17"/>
        <v>250000</v>
      </c>
      <c r="R97" s="11">
        <f t="shared" si="18"/>
        <v>1000000</v>
      </c>
    </row>
    <row r="98">
      <c r="A98" s="1" t="s">
        <v>6840</v>
      </c>
      <c r="B98" s="8">
        <v>45580.0</v>
      </c>
      <c r="C98" s="1" t="s">
        <v>25</v>
      </c>
      <c r="D98" s="12"/>
      <c r="E98" s="10">
        <v>46000.0</v>
      </c>
      <c r="F98" s="1" t="s">
        <v>6841</v>
      </c>
      <c r="G98" s="11">
        <f t="shared" si="1"/>
        <v>140993900</v>
      </c>
      <c r="H98" s="11">
        <f t="shared" si="14"/>
        <v>9248500</v>
      </c>
      <c r="I98" s="11">
        <f t="shared" si="3"/>
        <v>81950400</v>
      </c>
      <c r="J98" s="11">
        <f t="shared" si="13"/>
        <v>5741577</v>
      </c>
      <c r="K98" s="11">
        <f t="shared" si="5"/>
        <v>49795000</v>
      </c>
      <c r="L98" s="11">
        <f t="shared" si="6"/>
        <v>1200000</v>
      </c>
      <c r="M98" s="11">
        <f t="shared" si="7"/>
        <v>0</v>
      </c>
      <c r="N98" s="11">
        <f t="shared" si="8"/>
        <v>15398333.33</v>
      </c>
      <c r="O98" s="11">
        <f t="shared" si="9"/>
        <v>16598333.33</v>
      </c>
      <c r="P98" s="11">
        <f t="shared" si="10"/>
        <v>16598333.33</v>
      </c>
      <c r="Q98" s="11">
        <f t="shared" si="17"/>
        <v>250000</v>
      </c>
      <c r="R98" s="11">
        <f t="shared" si="18"/>
        <v>1000000</v>
      </c>
    </row>
    <row r="99">
      <c r="A99" s="1" t="s">
        <v>6842</v>
      </c>
      <c r="B99" s="8">
        <v>45580.0</v>
      </c>
      <c r="C99" s="1" t="s">
        <v>25</v>
      </c>
      <c r="D99" s="12"/>
      <c r="E99" s="10">
        <v>33000.0</v>
      </c>
      <c r="F99" s="1" t="s">
        <v>6843</v>
      </c>
      <c r="G99" s="11">
        <f t="shared" si="1"/>
        <v>140993900</v>
      </c>
      <c r="H99" s="11">
        <f t="shared" si="14"/>
        <v>9281500</v>
      </c>
      <c r="I99" s="11">
        <f t="shared" si="3"/>
        <v>81950400</v>
      </c>
      <c r="J99" s="11">
        <f t="shared" si="13"/>
        <v>5708577</v>
      </c>
      <c r="K99" s="11">
        <f t="shared" si="5"/>
        <v>49762000</v>
      </c>
      <c r="L99" s="11">
        <f t="shared" si="6"/>
        <v>1200000</v>
      </c>
      <c r="M99" s="11">
        <f t="shared" si="7"/>
        <v>0</v>
      </c>
      <c r="N99" s="11">
        <f t="shared" si="8"/>
        <v>15387333.33</v>
      </c>
      <c r="O99" s="11">
        <f t="shared" si="9"/>
        <v>16587333.33</v>
      </c>
      <c r="P99" s="11">
        <f t="shared" si="10"/>
        <v>16587333.33</v>
      </c>
      <c r="Q99" s="11">
        <f t="shared" si="17"/>
        <v>250000</v>
      </c>
      <c r="R99" s="11">
        <f t="shared" si="18"/>
        <v>1000000</v>
      </c>
    </row>
    <row r="100">
      <c r="A100" s="1" t="s">
        <v>6844</v>
      </c>
      <c r="B100" s="8">
        <v>45580.0</v>
      </c>
      <c r="C100" s="1" t="s">
        <v>22</v>
      </c>
      <c r="D100" s="12"/>
      <c r="E100" s="10">
        <v>1382000.0</v>
      </c>
      <c r="F100" s="1" t="s">
        <v>6845</v>
      </c>
      <c r="G100" s="11">
        <f t="shared" si="1"/>
        <v>140993900</v>
      </c>
      <c r="H100" s="11">
        <f t="shared" si="14"/>
        <v>9281500</v>
      </c>
      <c r="I100" s="11">
        <f t="shared" si="3"/>
        <v>81950400</v>
      </c>
      <c r="J100" s="11">
        <f t="shared" si="13"/>
        <v>4326577</v>
      </c>
      <c r="K100" s="11">
        <f t="shared" si="5"/>
        <v>49762000</v>
      </c>
      <c r="L100" s="11">
        <f t="shared" si="6"/>
        <v>1200000</v>
      </c>
      <c r="M100" s="11">
        <f t="shared" si="7"/>
        <v>1382000</v>
      </c>
      <c r="N100" s="11">
        <f t="shared" si="8"/>
        <v>15387333.33</v>
      </c>
      <c r="O100" s="11">
        <f t="shared" si="9"/>
        <v>15205333.33</v>
      </c>
      <c r="P100" s="11">
        <f t="shared" si="10"/>
        <v>16587333.33</v>
      </c>
      <c r="Q100" s="11">
        <f t="shared" si="17"/>
        <v>250000</v>
      </c>
      <c r="R100" s="11">
        <f t="shared" si="18"/>
        <v>1000000</v>
      </c>
    </row>
    <row r="101">
      <c r="A101" s="1" t="s">
        <v>6846</v>
      </c>
      <c r="B101" s="8">
        <v>45580.0</v>
      </c>
      <c r="C101" s="1" t="s">
        <v>19</v>
      </c>
      <c r="D101" s="12"/>
      <c r="E101" s="10">
        <v>2130000.0</v>
      </c>
      <c r="F101" s="1" t="s">
        <v>6847</v>
      </c>
      <c r="G101" s="11">
        <f t="shared" si="1"/>
        <v>140993900</v>
      </c>
      <c r="H101" s="11">
        <f t="shared" si="14"/>
        <v>9281500</v>
      </c>
      <c r="I101" s="11">
        <f t="shared" si="3"/>
        <v>81950400</v>
      </c>
      <c r="J101" s="11">
        <f t="shared" si="13"/>
        <v>2196577</v>
      </c>
      <c r="K101" s="11">
        <f t="shared" si="5"/>
        <v>49762000</v>
      </c>
      <c r="L101" s="11">
        <f t="shared" si="6"/>
        <v>1200000</v>
      </c>
      <c r="M101" s="11">
        <f t="shared" si="7"/>
        <v>1382000</v>
      </c>
      <c r="N101" s="11">
        <f t="shared" si="8"/>
        <v>15387333.33</v>
      </c>
      <c r="O101" s="11">
        <f t="shared" si="9"/>
        <v>15205333.33</v>
      </c>
      <c r="P101" s="11">
        <f t="shared" si="10"/>
        <v>16587333.33</v>
      </c>
      <c r="Q101" s="11">
        <f t="shared" si="17"/>
        <v>250000</v>
      </c>
      <c r="R101" s="11">
        <f t="shared" si="18"/>
        <v>1000000</v>
      </c>
    </row>
    <row r="102">
      <c r="A102" s="1" t="s">
        <v>6848</v>
      </c>
      <c r="B102" s="8">
        <v>45581.0</v>
      </c>
      <c r="C102" s="1" t="s">
        <v>25</v>
      </c>
      <c r="D102" s="12"/>
      <c r="E102" s="10">
        <v>320700.0</v>
      </c>
      <c r="F102" s="1" t="s">
        <v>6849</v>
      </c>
      <c r="G102" s="11">
        <f t="shared" si="1"/>
        <v>140993900</v>
      </c>
      <c r="H102" s="11">
        <f t="shared" si="14"/>
        <v>9602200</v>
      </c>
      <c r="I102" s="11">
        <f t="shared" si="3"/>
        <v>81950400</v>
      </c>
      <c r="J102" s="11">
        <f t="shared" si="13"/>
        <v>1875877</v>
      </c>
      <c r="K102" s="11">
        <f t="shared" si="5"/>
        <v>49441300</v>
      </c>
      <c r="L102" s="11">
        <f t="shared" si="6"/>
        <v>1200000</v>
      </c>
      <c r="M102" s="11">
        <f t="shared" si="7"/>
        <v>1382000</v>
      </c>
      <c r="N102" s="11">
        <f t="shared" si="8"/>
        <v>15280433.33</v>
      </c>
      <c r="O102" s="11">
        <f t="shared" si="9"/>
        <v>15098433.33</v>
      </c>
      <c r="P102" s="11">
        <f t="shared" si="10"/>
        <v>16480433.33</v>
      </c>
      <c r="Q102" s="11">
        <f t="shared" si="17"/>
        <v>250000</v>
      </c>
      <c r="R102" s="11">
        <f t="shared" si="18"/>
        <v>1000000</v>
      </c>
    </row>
    <row r="103">
      <c r="A103" s="1" t="s">
        <v>6850</v>
      </c>
      <c r="B103" s="8">
        <v>45581.0</v>
      </c>
      <c r="C103" s="1" t="s">
        <v>25</v>
      </c>
      <c r="D103" s="12"/>
      <c r="E103" s="10">
        <v>297150.0</v>
      </c>
      <c r="F103" s="1" t="s">
        <v>6851</v>
      </c>
      <c r="G103" s="11">
        <f t="shared" si="1"/>
        <v>140993900</v>
      </c>
      <c r="H103" s="11">
        <f t="shared" si="14"/>
        <v>9899350</v>
      </c>
      <c r="I103" s="11">
        <f t="shared" si="3"/>
        <v>81950400</v>
      </c>
      <c r="J103" s="11">
        <f t="shared" si="13"/>
        <v>1578727</v>
      </c>
      <c r="K103" s="11">
        <f t="shared" si="5"/>
        <v>49144150</v>
      </c>
      <c r="L103" s="11">
        <f t="shared" si="6"/>
        <v>1200000</v>
      </c>
      <c r="M103" s="11">
        <f t="shared" si="7"/>
        <v>1382000</v>
      </c>
      <c r="N103" s="11">
        <f t="shared" si="8"/>
        <v>15181383.33</v>
      </c>
      <c r="O103" s="11">
        <f t="shared" si="9"/>
        <v>14999383.33</v>
      </c>
      <c r="P103" s="11">
        <f t="shared" si="10"/>
        <v>16381383.33</v>
      </c>
      <c r="Q103" s="11">
        <f t="shared" si="17"/>
        <v>250000</v>
      </c>
      <c r="R103" s="11">
        <f t="shared" si="18"/>
        <v>1000000</v>
      </c>
    </row>
    <row r="104">
      <c r="A104" s="1" t="s">
        <v>6852</v>
      </c>
      <c r="B104" s="8">
        <v>45581.0</v>
      </c>
      <c r="C104" s="1" t="s">
        <v>25</v>
      </c>
      <c r="D104" s="12"/>
      <c r="E104" s="10">
        <v>50000.0</v>
      </c>
      <c r="F104" s="1" t="s">
        <v>6853</v>
      </c>
      <c r="G104" s="11">
        <f t="shared" si="1"/>
        <v>140993900</v>
      </c>
      <c r="H104" s="11">
        <f t="shared" si="14"/>
        <v>9949350</v>
      </c>
      <c r="I104" s="11">
        <f t="shared" si="3"/>
        <v>81950400</v>
      </c>
      <c r="J104" s="11">
        <f t="shared" si="13"/>
        <v>1528727</v>
      </c>
      <c r="K104" s="11">
        <f t="shared" si="5"/>
        <v>49094150</v>
      </c>
      <c r="L104" s="11">
        <f t="shared" si="6"/>
        <v>1200000</v>
      </c>
      <c r="M104" s="11">
        <f t="shared" si="7"/>
        <v>1382000</v>
      </c>
      <c r="N104" s="11">
        <f t="shared" si="8"/>
        <v>15164716.67</v>
      </c>
      <c r="O104" s="11">
        <f t="shared" si="9"/>
        <v>14982716.67</v>
      </c>
      <c r="P104" s="11">
        <f t="shared" si="10"/>
        <v>16364716.67</v>
      </c>
      <c r="Q104" s="11">
        <f t="shared" si="17"/>
        <v>250000</v>
      </c>
      <c r="R104" s="11">
        <f t="shared" si="18"/>
        <v>1000000</v>
      </c>
    </row>
    <row r="105">
      <c r="A105" s="1" t="s">
        <v>6854</v>
      </c>
      <c r="B105" s="8">
        <v>45581.0</v>
      </c>
      <c r="C105" s="1" t="s">
        <v>6</v>
      </c>
      <c r="D105" s="10">
        <v>122400.0</v>
      </c>
      <c r="E105" s="12"/>
      <c r="F105" s="1" t="s">
        <v>2144</v>
      </c>
      <c r="G105" s="11">
        <f t="shared" si="1"/>
        <v>141116300</v>
      </c>
      <c r="H105" s="11">
        <f t="shared" si="14"/>
        <v>9949350</v>
      </c>
      <c r="I105" s="11">
        <f t="shared" si="3"/>
        <v>81950400</v>
      </c>
      <c r="J105" s="11">
        <f t="shared" si="13"/>
        <v>1651127</v>
      </c>
      <c r="K105" s="11">
        <f t="shared" si="5"/>
        <v>49216550</v>
      </c>
      <c r="L105" s="11">
        <f t="shared" si="6"/>
        <v>1200000</v>
      </c>
      <c r="M105" s="11">
        <f t="shared" si="7"/>
        <v>1382000</v>
      </c>
      <c r="N105" s="11">
        <f t="shared" si="8"/>
        <v>15205516.67</v>
      </c>
      <c r="O105" s="11">
        <f t="shared" si="9"/>
        <v>15023516.67</v>
      </c>
      <c r="P105" s="11">
        <f t="shared" si="10"/>
        <v>16405516.67</v>
      </c>
      <c r="Q105" s="11">
        <f t="shared" si="17"/>
        <v>250000</v>
      </c>
      <c r="R105" s="11">
        <f t="shared" si="18"/>
        <v>1000000</v>
      </c>
    </row>
    <row r="106">
      <c r="A106" s="1" t="s">
        <v>6855</v>
      </c>
      <c r="B106" s="8">
        <v>45581.0</v>
      </c>
      <c r="C106" s="1" t="s">
        <v>19</v>
      </c>
      <c r="D106" s="10">
        <v>3.0E7</v>
      </c>
      <c r="E106" s="12"/>
      <c r="F106" s="1" t="s">
        <v>6856</v>
      </c>
      <c r="G106" s="11">
        <f t="shared" si="1"/>
        <v>141116300</v>
      </c>
      <c r="H106" s="11">
        <f t="shared" si="14"/>
        <v>9949350</v>
      </c>
      <c r="I106" s="11">
        <f t="shared" si="3"/>
        <v>81950400</v>
      </c>
      <c r="J106" s="11">
        <f t="shared" si="13"/>
        <v>31651127</v>
      </c>
      <c r="K106" s="11">
        <f t="shared" si="5"/>
        <v>49216550</v>
      </c>
      <c r="L106" s="11">
        <f t="shared" si="6"/>
        <v>1200000</v>
      </c>
      <c r="M106" s="11">
        <f t="shared" si="7"/>
        <v>1382000</v>
      </c>
      <c r="N106" s="11">
        <f t="shared" si="8"/>
        <v>15205516.67</v>
      </c>
      <c r="O106" s="11">
        <f t="shared" si="9"/>
        <v>15023516.67</v>
      </c>
      <c r="P106" s="11">
        <f t="shared" si="10"/>
        <v>16405516.67</v>
      </c>
      <c r="Q106" s="11">
        <f t="shared" si="17"/>
        <v>250000</v>
      </c>
      <c r="R106" s="11">
        <f t="shared" si="18"/>
        <v>1000000</v>
      </c>
    </row>
    <row r="107">
      <c r="A107" s="1" t="s">
        <v>6857</v>
      </c>
      <c r="B107" s="8">
        <v>45581.0</v>
      </c>
      <c r="C107" s="1" t="s">
        <v>6</v>
      </c>
      <c r="D107" s="10">
        <v>390000.0</v>
      </c>
      <c r="E107" s="12"/>
      <c r="F107" s="1" t="s">
        <v>6858</v>
      </c>
      <c r="G107" s="11">
        <f t="shared" si="1"/>
        <v>141506300</v>
      </c>
      <c r="H107" s="11">
        <f t="shared" si="14"/>
        <v>9949350</v>
      </c>
      <c r="I107" s="11">
        <f t="shared" si="3"/>
        <v>81950400</v>
      </c>
      <c r="J107" s="11">
        <f t="shared" si="13"/>
        <v>32041127</v>
      </c>
      <c r="K107" s="11">
        <f t="shared" si="5"/>
        <v>49606550</v>
      </c>
      <c r="L107" s="11">
        <f t="shared" si="6"/>
        <v>1200000</v>
      </c>
      <c r="M107" s="11">
        <f t="shared" si="7"/>
        <v>1382000</v>
      </c>
      <c r="N107" s="11">
        <f t="shared" si="8"/>
        <v>15335516.67</v>
      </c>
      <c r="O107" s="11">
        <f t="shared" si="9"/>
        <v>15153516.67</v>
      </c>
      <c r="P107" s="11">
        <f t="shared" si="10"/>
        <v>16535516.67</v>
      </c>
      <c r="Q107" s="11">
        <f t="shared" si="17"/>
        <v>250000</v>
      </c>
      <c r="R107" s="11">
        <f t="shared" si="18"/>
        <v>1000000</v>
      </c>
    </row>
    <row r="108">
      <c r="A108" s="1" t="s">
        <v>6859</v>
      </c>
      <c r="B108" s="8">
        <v>45581.0</v>
      </c>
      <c r="C108" s="1" t="s">
        <v>25</v>
      </c>
      <c r="D108" s="12"/>
      <c r="E108" s="10">
        <v>148000.0</v>
      </c>
      <c r="F108" s="1" t="s">
        <v>6860</v>
      </c>
      <c r="G108" s="11">
        <f t="shared" si="1"/>
        <v>141506300</v>
      </c>
      <c r="H108" s="11">
        <f t="shared" si="14"/>
        <v>10097350</v>
      </c>
      <c r="I108" s="11">
        <f t="shared" si="3"/>
        <v>81950400</v>
      </c>
      <c r="J108" s="11">
        <f t="shared" si="13"/>
        <v>31893127</v>
      </c>
      <c r="K108" s="11">
        <f t="shared" si="5"/>
        <v>49458550</v>
      </c>
      <c r="L108" s="11">
        <f t="shared" si="6"/>
        <v>1200000</v>
      </c>
      <c r="M108" s="11">
        <f t="shared" si="7"/>
        <v>1382000</v>
      </c>
      <c r="N108" s="11">
        <f t="shared" si="8"/>
        <v>15286183.33</v>
      </c>
      <c r="O108" s="11">
        <f t="shared" si="9"/>
        <v>15104183.33</v>
      </c>
      <c r="P108" s="11">
        <f t="shared" si="10"/>
        <v>16486183.33</v>
      </c>
      <c r="Q108" s="11">
        <f t="shared" si="17"/>
        <v>250000</v>
      </c>
      <c r="R108" s="11">
        <f t="shared" si="18"/>
        <v>1000000</v>
      </c>
    </row>
    <row r="109">
      <c r="A109" s="1" t="s">
        <v>6861</v>
      </c>
      <c r="B109" s="8">
        <v>45582.0</v>
      </c>
      <c r="C109" s="1" t="s">
        <v>19</v>
      </c>
      <c r="D109" s="12"/>
      <c r="E109" s="10">
        <v>113000.0</v>
      </c>
      <c r="F109" s="1" t="s">
        <v>6862</v>
      </c>
      <c r="G109" s="11">
        <f t="shared" si="1"/>
        <v>141506300</v>
      </c>
      <c r="H109" s="11">
        <f t="shared" si="14"/>
        <v>10097350</v>
      </c>
      <c r="I109" s="11">
        <f t="shared" si="3"/>
        <v>81950400</v>
      </c>
      <c r="J109" s="11">
        <f t="shared" si="13"/>
        <v>31780127</v>
      </c>
      <c r="K109" s="11">
        <f t="shared" si="5"/>
        <v>49458550</v>
      </c>
      <c r="L109" s="11">
        <f t="shared" si="6"/>
        <v>1200000</v>
      </c>
      <c r="M109" s="11">
        <f t="shared" si="7"/>
        <v>1382000</v>
      </c>
      <c r="N109" s="11">
        <f t="shared" si="8"/>
        <v>15286183.33</v>
      </c>
      <c r="O109" s="11">
        <f t="shared" si="9"/>
        <v>15104183.33</v>
      </c>
      <c r="P109" s="11">
        <f t="shared" si="10"/>
        <v>16486183.33</v>
      </c>
      <c r="Q109" s="11">
        <f t="shared" si="17"/>
        <v>250000</v>
      </c>
      <c r="R109" s="11">
        <f t="shared" si="18"/>
        <v>1000000</v>
      </c>
    </row>
    <row r="110">
      <c r="A110" s="1" t="s">
        <v>6863</v>
      </c>
      <c r="B110" s="8">
        <v>45582.0</v>
      </c>
      <c r="C110" s="1" t="s">
        <v>19</v>
      </c>
      <c r="D110" s="12"/>
      <c r="E110" s="10">
        <v>18000.0</v>
      </c>
      <c r="F110" s="1" t="s">
        <v>6864</v>
      </c>
      <c r="G110" s="11">
        <f t="shared" si="1"/>
        <v>141506300</v>
      </c>
      <c r="H110" s="11">
        <f t="shared" si="14"/>
        <v>10097350</v>
      </c>
      <c r="I110" s="11">
        <f t="shared" si="3"/>
        <v>81950400</v>
      </c>
      <c r="J110" s="11">
        <f t="shared" si="13"/>
        <v>31762127</v>
      </c>
      <c r="K110" s="11">
        <f t="shared" si="5"/>
        <v>49458550</v>
      </c>
      <c r="L110" s="11">
        <f t="shared" si="6"/>
        <v>1200000</v>
      </c>
      <c r="M110" s="11">
        <f t="shared" si="7"/>
        <v>1382000</v>
      </c>
      <c r="N110" s="11">
        <f t="shared" si="8"/>
        <v>15286183.33</v>
      </c>
      <c r="O110" s="11">
        <f t="shared" si="9"/>
        <v>15104183.33</v>
      </c>
      <c r="P110" s="11">
        <f t="shared" si="10"/>
        <v>16486183.33</v>
      </c>
      <c r="Q110" s="11">
        <f t="shared" si="17"/>
        <v>250000</v>
      </c>
      <c r="R110" s="11">
        <f t="shared" si="18"/>
        <v>1000000</v>
      </c>
    </row>
    <row r="111">
      <c r="A111" s="1" t="s">
        <v>6865</v>
      </c>
      <c r="B111" s="8">
        <v>45583.0</v>
      </c>
      <c r="C111" s="1" t="s">
        <v>25</v>
      </c>
      <c r="D111" s="12"/>
      <c r="E111" s="10">
        <v>160000.0</v>
      </c>
      <c r="F111" s="1" t="s">
        <v>5968</v>
      </c>
      <c r="G111" s="11">
        <f t="shared" si="1"/>
        <v>141506300</v>
      </c>
      <c r="H111" s="11">
        <f t="shared" si="14"/>
        <v>10257350</v>
      </c>
      <c r="I111" s="11">
        <f t="shared" si="3"/>
        <v>81950400</v>
      </c>
      <c r="J111" s="11">
        <f t="shared" si="13"/>
        <v>31602127</v>
      </c>
      <c r="K111" s="11">
        <f t="shared" si="5"/>
        <v>49298550</v>
      </c>
      <c r="L111" s="11">
        <f t="shared" si="6"/>
        <v>1200000</v>
      </c>
      <c r="M111" s="11">
        <f t="shared" si="7"/>
        <v>1382000</v>
      </c>
      <c r="N111" s="11">
        <f t="shared" si="8"/>
        <v>15232850</v>
      </c>
      <c r="O111" s="11">
        <f t="shared" si="9"/>
        <v>15050850</v>
      </c>
      <c r="P111" s="11">
        <f t="shared" si="10"/>
        <v>16432850</v>
      </c>
      <c r="Q111" s="11">
        <f t="shared" si="17"/>
        <v>250000</v>
      </c>
      <c r="R111" s="11">
        <f t="shared" si="18"/>
        <v>1160000</v>
      </c>
    </row>
    <row r="112">
      <c r="A112" s="1" t="s">
        <v>6866</v>
      </c>
      <c r="B112" s="8">
        <v>45583.0</v>
      </c>
      <c r="C112" s="1" t="s">
        <v>25</v>
      </c>
      <c r="D112" s="12"/>
      <c r="E112" s="10">
        <v>15000.0</v>
      </c>
      <c r="F112" s="1" t="s">
        <v>276</v>
      </c>
      <c r="G112" s="11">
        <f t="shared" si="1"/>
        <v>141506300</v>
      </c>
      <c r="H112" s="11">
        <f t="shared" si="14"/>
        <v>10272350</v>
      </c>
      <c r="I112" s="11">
        <f t="shared" si="3"/>
        <v>81950400</v>
      </c>
      <c r="J112" s="11">
        <f t="shared" si="13"/>
        <v>31587127</v>
      </c>
      <c r="K112" s="11">
        <f t="shared" si="5"/>
        <v>49283550</v>
      </c>
      <c r="L112" s="11">
        <f t="shared" si="6"/>
        <v>1200000</v>
      </c>
      <c r="M112" s="11">
        <f t="shared" si="7"/>
        <v>1382000</v>
      </c>
      <c r="N112" s="11">
        <f t="shared" si="8"/>
        <v>15227850</v>
      </c>
      <c r="O112" s="11">
        <f t="shared" si="9"/>
        <v>15045850</v>
      </c>
      <c r="P112" s="11">
        <f t="shared" si="10"/>
        <v>16427850</v>
      </c>
      <c r="Q112" s="11">
        <f t="shared" si="17"/>
        <v>250000</v>
      </c>
      <c r="R112" s="11">
        <f t="shared" si="18"/>
        <v>1160000</v>
      </c>
    </row>
    <row r="113">
      <c r="A113" s="1" t="s">
        <v>6867</v>
      </c>
      <c r="B113" s="8">
        <v>45582.0</v>
      </c>
      <c r="C113" s="1" t="s">
        <v>6</v>
      </c>
      <c r="D113" s="10">
        <v>1650000.0</v>
      </c>
      <c r="E113" s="10"/>
      <c r="F113" s="1" t="s">
        <v>6868</v>
      </c>
      <c r="G113" s="11">
        <f t="shared" si="1"/>
        <v>143156300</v>
      </c>
      <c r="H113" s="11">
        <f t="shared" si="14"/>
        <v>10272350</v>
      </c>
      <c r="I113" s="11">
        <f t="shared" si="3"/>
        <v>81950400</v>
      </c>
      <c r="J113" s="11">
        <f t="shared" si="13"/>
        <v>33237127</v>
      </c>
      <c r="K113" s="11">
        <f t="shared" si="5"/>
        <v>50933550</v>
      </c>
      <c r="L113" s="11">
        <f t="shared" si="6"/>
        <v>1200000</v>
      </c>
      <c r="M113" s="11">
        <f t="shared" si="7"/>
        <v>1382000</v>
      </c>
      <c r="N113" s="11">
        <f t="shared" si="8"/>
        <v>15777850</v>
      </c>
      <c r="O113" s="11">
        <f t="shared" si="9"/>
        <v>15595850</v>
      </c>
      <c r="P113" s="11">
        <f t="shared" si="10"/>
        <v>16977850</v>
      </c>
      <c r="Q113" s="11">
        <f t="shared" si="17"/>
        <v>250000</v>
      </c>
      <c r="R113" s="11">
        <f t="shared" si="18"/>
        <v>1160000</v>
      </c>
    </row>
    <row r="114">
      <c r="A114" s="1" t="s">
        <v>6869</v>
      </c>
      <c r="B114" s="8">
        <v>45583.0</v>
      </c>
      <c r="C114" s="1" t="s">
        <v>6</v>
      </c>
      <c r="D114" s="10">
        <v>233750.0</v>
      </c>
      <c r="E114" s="12"/>
      <c r="F114" s="1" t="s">
        <v>6067</v>
      </c>
      <c r="G114" s="11">
        <f t="shared" si="1"/>
        <v>143390050</v>
      </c>
      <c r="H114" s="11">
        <f t="shared" si="14"/>
        <v>10272350</v>
      </c>
      <c r="I114" s="11">
        <f t="shared" si="3"/>
        <v>81950400</v>
      </c>
      <c r="J114" s="11">
        <f t="shared" si="13"/>
        <v>33470877</v>
      </c>
      <c r="K114" s="11">
        <f t="shared" si="5"/>
        <v>51167300</v>
      </c>
      <c r="L114" s="11">
        <f t="shared" si="6"/>
        <v>1200000</v>
      </c>
      <c r="M114" s="11">
        <f t="shared" si="7"/>
        <v>1382000</v>
      </c>
      <c r="N114" s="11">
        <f t="shared" si="8"/>
        <v>15855766.67</v>
      </c>
      <c r="O114" s="11">
        <f t="shared" si="9"/>
        <v>15673766.67</v>
      </c>
      <c r="P114" s="11">
        <f t="shared" si="10"/>
        <v>17055766.67</v>
      </c>
      <c r="Q114" s="11">
        <f t="shared" si="17"/>
        <v>250000</v>
      </c>
      <c r="R114" s="11">
        <f t="shared" si="18"/>
        <v>1160000</v>
      </c>
    </row>
    <row r="115">
      <c r="A115" s="1" t="s">
        <v>6870</v>
      </c>
      <c r="B115" s="8">
        <v>45583.0</v>
      </c>
      <c r="C115" s="1" t="s">
        <v>6</v>
      </c>
      <c r="D115" s="10">
        <v>265000.0</v>
      </c>
      <c r="E115" s="12"/>
      <c r="F115" s="1" t="s">
        <v>6119</v>
      </c>
      <c r="G115" s="11">
        <f t="shared" si="1"/>
        <v>143655050</v>
      </c>
      <c r="H115" s="11">
        <f t="shared" si="14"/>
        <v>10272350</v>
      </c>
      <c r="I115" s="11">
        <f t="shared" si="3"/>
        <v>81950400</v>
      </c>
      <c r="J115" s="11">
        <f t="shared" si="13"/>
        <v>33735877</v>
      </c>
      <c r="K115" s="11">
        <f t="shared" si="5"/>
        <v>51432300</v>
      </c>
      <c r="L115" s="11">
        <f t="shared" si="6"/>
        <v>1200000</v>
      </c>
      <c r="M115" s="11">
        <f t="shared" si="7"/>
        <v>1382000</v>
      </c>
      <c r="N115" s="11">
        <f t="shared" si="8"/>
        <v>15944100</v>
      </c>
      <c r="O115" s="11">
        <f t="shared" si="9"/>
        <v>15762100</v>
      </c>
      <c r="P115" s="11">
        <f t="shared" si="10"/>
        <v>17144100</v>
      </c>
      <c r="Q115" s="11">
        <f t="shared" si="17"/>
        <v>250000</v>
      </c>
      <c r="R115" s="11">
        <f t="shared" si="18"/>
        <v>1160000</v>
      </c>
    </row>
    <row r="116">
      <c r="A116" s="1" t="s">
        <v>6871</v>
      </c>
      <c r="B116" s="8">
        <v>45583.0</v>
      </c>
      <c r="C116" s="1" t="s">
        <v>6</v>
      </c>
      <c r="D116" s="10">
        <v>86000.0</v>
      </c>
      <c r="E116" s="12"/>
      <c r="F116" s="1" t="s">
        <v>1990</v>
      </c>
      <c r="G116" s="11">
        <f t="shared" si="1"/>
        <v>143741050</v>
      </c>
      <c r="H116" s="11">
        <f t="shared" si="14"/>
        <v>10272350</v>
      </c>
      <c r="I116" s="11">
        <f t="shared" si="3"/>
        <v>81950400</v>
      </c>
      <c r="J116" s="11">
        <f t="shared" si="13"/>
        <v>33821877</v>
      </c>
      <c r="K116" s="11">
        <f t="shared" si="5"/>
        <v>51518300</v>
      </c>
      <c r="L116" s="11">
        <f t="shared" si="6"/>
        <v>1200000</v>
      </c>
      <c r="M116" s="11">
        <f t="shared" si="7"/>
        <v>1382000</v>
      </c>
      <c r="N116" s="11">
        <f t="shared" si="8"/>
        <v>15972766.67</v>
      </c>
      <c r="O116" s="11">
        <f t="shared" si="9"/>
        <v>15790766.67</v>
      </c>
      <c r="P116" s="11">
        <f t="shared" si="10"/>
        <v>17172766.67</v>
      </c>
      <c r="Q116" s="11">
        <f t="shared" si="17"/>
        <v>250000</v>
      </c>
      <c r="R116" s="11">
        <f t="shared" si="18"/>
        <v>1160000</v>
      </c>
    </row>
    <row r="117">
      <c r="A117" s="1" t="s">
        <v>6872</v>
      </c>
      <c r="B117" s="8">
        <v>45583.0</v>
      </c>
      <c r="C117" s="1" t="s">
        <v>25</v>
      </c>
      <c r="D117" s="12"/>
      <c r="E117" s="10">
        <v>150000.0</v>
      </c>
      <c r="F117" s="1" t="s">
        <v>53</v>
      </c>
      <c r="G117" s="11">
        <f t="shared" si="1"/>
        <v>143741050</v>
      </c>
      <c r="H117" s="11">
        <f t="shared" si="14"/>
        <v>10422350</v>
      </c>
      <c r="I117" s="11">
        <f t="shared" si="3"/>
        <v>81950400</v>
      </c>
      <c r="J117" s="11">
        <f t="shared" si="13"/>
        <v>33671877</v>
      </c>
      <c r="K117" s="11">
        <f t="shared" si="5"/>
        <v>51368300</v>
      </c>
      <c r="L117" s="11">
        <f t="shared" si="6"/>
        <v>1200000</v>
      </c>
      <c r="M117" s="11">
        <f t="shared" si="7"/>
        <v>1382000</v>
      </c>
      <c r="N117" s="11">
        <f t="shared" si="8"/>
        <v>15922766.67</v>
      </c>
      <c r="O117" s="11">
        <f t="shared" si="9"/>
        <v>15740766.67</v>
      </c>
      <c r="P117" s="11">
        <f t="shared" si="10"/>
        <v>17122766.67</v>
      </c>
      <c r="Q117" s="11">
        <f t="shared" si="17"/>
        <v>400000</v>
      </c>
      <c r="R117" s="11">
        <f t="shared" si="18"/>
        <v>1160000</v>
      </c>
    </row>
    <row r="118">
      <c r="A118" s="1" t="s">
        <v>6873</v>
      </c>
      <c r="B118" s="8">
        <v>45583.0</v>
      </c>
      <c r="C118" s="1" t="s">
        <v>5973</v>
      </c>
      <c r="D118" s="12"/>
      <c r="E118" s="10">
        <v>350000.0</v>
      </c>
      <c r="F118" s="1" t="s">
        <v>5329</v>
      </c>
      <c r="G118" s="11">
        <f t="shared" si="1"/>
        <v>143741050</v>
      </c>
      <c r="H118" s="11">
        <f t="shared" si="14"/>
        <v>10422350</v>
      </c>
      <c r="I118" s="11">
        <f t="shared" si="3"/>
        <v>81950400</v>
      </c>
      <c r="J118" s="11">
        <f t="shared" si="13"/>
        <v>33321877</v>
      </c>
      <c r="K118" s="11">
        <f t="shared" si="5"/>
        <v>51368300</v>
      </c>
      <c r="L118" s="11">
        <f t="shared" si="6"/>
        <v>1550000</v>
      </c>
      <c r="M118" s="11">
        <f t="shared" si="7"/>
        <v>1382000</v>
      </c>
      <c r="N118" s="11">
        <f t="shared" si="8"/>
        <v>15572766.67</v>
      </c>
      <c r="O118" s="11">
        <f t="shared" si="9"/>
        <v>15740766.67</v>
      </c>
      <c r="P118" s="11">
        <f t="shared" si="10"/>
        <v>17122766.67</v>
      </c>
      <c r="Q118" s="11">
        <f t="shared" si="17"/>
        <v>400000</v>
      </c>
      <c r="R118" s="11">
        <f t="shared" si="18"/>
        <v>1160000</v>
      </c>
    </row>
    <row r="119">
      <c r="A119" s="1" t="s">
        <v>6874</v>
      </c>
      <c r="B119" s="8">
        <v>45583.0</v>
      </c>
      <c r="C119" s="1" t="s">
        <v>6</v>
      </c>
      <c r="D119" s="10">
        <v>54000.0</v>
      </c>
      <c r="E119" s="12"/>
      <c r="F119" s="1" t="s">
        <v>2032</v>
      </c>
      <c r="G119" s="11">
        <f t="shared" si="1"/>
        <v>143795050</v>
      </c>
      <c r="H119" s="11">
        <f t="shared" si="14"/>
        <v>10422350</v>
      </c>
      <c r="I119" s="11">
        <f t="shared" si="3"/>
        <v>81950400</v>
      </c>
      <c r="J119" s="11">
        <f t="shared" si="13"/>
        <v>33375877</v>
      </c>
      <c r="K119" s="11">
        <f t="shared" si="5"/>
        <v>51422300</v>
      </c>
      <c r="L119" s="11">
        <f t="shared" si="6"/>
        <v>1550000</v>
      </c>
      <c r="M119" s="11">
        <f t="shared" si="7"/>
        <v>1382000</v>
      </c>
      <c r="N119" s="11">
        <f t="shared" si="8"/>
        <v>15590766.67</v>
      </c>
      <c r="O119" s="11">
        <f t="shared" si="9"/>
        <v>15758766.67</v>
      </c>
      <c r="P119" s="11">
        <f t="shared" si="10"/>
        <v>17140766.67</v>
      </c>
      <c r="Q119" s="11">
        <f t="shared" si="17"/>
        <v>400000</v>
      </c>
      <c r="R119" s="11">
        <f t="shared" si="18"/>
        <v>1160000</v>
      </c>
    </row>
    <row r="120">
      <c r="A120" s="1" t="s">
        <v>6875</v>
      </c>
      <c r="B120" s="8">
        <v>45583.0</v>
      </c>
      <c r="C120" s="1" t="s">
        <v>25</v>
      </c>
      <c r="D120" s="12"/>
      <c r="E120" s="10">
        <v>120000.0</v>
      </c>
      <c r="F120" s="1" t="s">
        <v>6876</v>
      </c>
      <c r="G120" s="11">
        <f t="shared" si="1"/>
        <v>143795050</v>
      </c>
      <c r="H120" s="11">
        <f t="shared" si="14"/>
        <v>10542350</v>
      </c>
      <c r="I120" s="11">
        <f t="shared" si="3"/>
        <v>81950400</v>
      </c>
      <c r="J120" s="11">
        <f t="shared" si="13"/>
        <v>33255877</v>
      </c>
      <c r="K120" s="11">
        <f t="shared" si="5"/>
        <v>51302300</v>
      </c>
      <c r="L120" s="11">
        <f t="shared" si="6"/>
        <v>1550000</v>
      </c>
      <c r="M120" s="11">
        <f t="shared" si="7"/>
        <v>1382000</v>
      </c>
      <c r="N120" s="11">
        <f t="shared" si="8"/>
        <v>15550766.67</v>
      </c>
      <c r="O120" s="11">
        <f t="shared" si="9"/>
        <v>15718766.67</v>
      </c>
      <c r="P120" s="11">
        <f t="shared" si="10"/>
        <v>17100766.67</v>
      </c>
      <c r="Q120" s="11">
        <f t="shared" si="17"/>
        <v>400000</v>
      </c>
      <c r="R120" s="11">
        <f t="shared" si="18"/>
        <v>1160000</v>
      </c>
    </row>
    <row r="121">
      <c r="A121" s="1" t="s">
        <v>6877</v>
      </c>
      <c r="B121" s="8">
        <v>45583.0</v>
      </c>
      <c r="C121" s="1" t="s">
        <v>5973</v>
      </c>
      <c r="D121" s="12"/>
      <c r="E121" s="10">
        <v>367000.0</v>
      </c>
      <c r="F121" s="1" t="s">
        <v>5329</v>
      </c>
      <c r="G121" s="11">
        <f t="shared" si="1"/>
        <v>143795050</v>
      </c>
      <c r="H121" s="11">
        <f t="shared" si="14"/>
        <v>10542350</v>
      </c>
      <c r="I121" s="11">
        <f t="shared" si="3"/>
        <v>81950400</v>
      </c>
      <c r="J121" s="11">
        <f t="shared" si="13"/>
        <v>32888877</v>
      </c>
      <c r="K121" s="11">
        <f t="shared" si="5"/>
        <v>51302300</v>
      </c>
      <c r="L121" s="11">
        <f t="shared" si="6"/>
        <v>1917000</v>
      </c>
      <c r="M121" s="11">
        <f t="shared" si="7"/>
        <v>1382000</v>
      </c>
      <c r="N121" s="11">
        <f t="shared" si="8"/>
        <v>15183766.67</v>
      </c>
      <c r="O121" s="11">
        <f t="shared" si="9"/>
        <v>15718766.67</v>
      </c>
      <c r="P121" s="11">
        <f t="shared" si="10"/>
        <v>17100766.67</v>
      </c>
      <c r="Q121" s="11">
        <f t="shared" si="17"/>
        <v>400000</v>
      </c>
      <c r="R121" s="11">
        <f t="shared" si="18"/>
        <v>1160000</v>
      </c>
    </row>
    <row r="122">
      <c r="A122" s="1" t="s">
        <v>6878</v>
      </c>
      <c r="B122" s="8">
        <v>45584.0</v>
      </c>
      <c r="C122" s="1" t="s">
        <v>25</v>
      </c>
      <c r="D122" s="12"/>
      <c r="E122" s="10">
        <v>200000.0</v>
      </c>
      <c r="F122" s="1" t="s">
        <v>6879</v>
      </c>
      <c r="G122" s="11">
        <f t="shared" si="1"/>
        <v>143795050</v>
      </c>
      <c r="H122" s="11">
        <f t="shared" si="14"/>
        <v>10742350</v>
      </c>
      <c r="I122" s="11">
        <f t="shared" si="3"/>
        <v>81950400</v>
      </c>
      <c r="J122" s="11">
        <f t="shared" si="13"/>
        <v>32688877</v>
      </c>
      <c r="K122" s="11">
        <f t="shared" si="5"/>
        <v>51102300</v>
      </c>
      <c r="L122" s="11">
        <f t="shared" si="6"/>
        <v>1917000</v>
      </c>
      <c r="M122" s="11">
        <f t="shared" si="7"/>
        <v>1382000</v>
      </c>
      <c r="N122" s="11">
        <f t="shared" si="8"/>
        <v>15117100</v>
      </c>
      <c r="O122" s="11">
        <f t="shared" si="9"/>
        <v>15652100</v>
      </c>
      <c r="P122" s="11">
        <f t="shared" si="10"/>
        <v>17034100</v>
      </c>
      <c r="Q122" s="11">
        <f t="shared" si="17"/>
        <v>400000</v>
      </c>
      <c r="R122" s="11">
        <f t="shared" si="18"/>
        <v>1160000</v>
      </c>
    </row>
    <row r="123">
      <c r="A123" s="1" t="s">
        <v>6880</v>
      </c>
      <c r="B123" s="8">
        <v>45584.0</v>
      </c>
      <c r="C123" s="1" t="s">
        <v>5973</v>
      </c>
      <c r="D123" s="12"/>
      <c r="E123" s="10">
        <v>650000.0</v>
      </c>
      <c r="F123" s="1" t="s">
        <v>5329</v>
      </c>
      <c r="G123" s="11">
        <f t="shared" si="1"/>
        <v>143795050</v>
      </c>
      <c r="H123" s="11">
        <f t="shared" si="14"/>
        <v>10742350</v>
      </c>
      <c r="I123" s="11">
        <f t="shared" si="3"/>
        <v>81950400</v>
      </c>
      <c r="J123" s="11">
        <f t="shared" si="13"/>
        <v>32038877</v>
      </c>
      <c r="K123" s="11">
        <f t="shared" si="5"/>
        <v>51102300</v>
      </c>
      <c r="L123" s="11">
        <f t="shared" si="6"/>
        <v>2567000</v>
      </c>
      <c r="M123" s="11">
        <f t="shared" si="7"/>
        <v>1382000</v>
      </c>
      <c r="N123" s="11">
        <f t="shared" si="8"/>
        <v>14467100</v>
      </c>
      <c r="O123" s="11">
        <f t="shared" si="9"/>
        <v>15652100</v>
      </c>
      <c r="P123" s="11">
        <f t="shared" si="10"/>
        <v>17034100</v>
      </c>
      <c r="Q123" s="11">
        <f t="shared" si="17"/>
        <v>400000</v>
      </c>
      <c r="R123" s="11">
        <f t="shared" si="18"/>
        <v>1160000</v>
      </c>
    </row>
    <row r="124">
      <c r="A124" s="1" t="s">
        <v>6881</v>
      </c>
      <c r="B124" s="8">
        <v>45584.0</v>
      </c>
      <c r="C124" s="1" t="s">
        <v>6</v>
      </c>
      <c r="D124" s="10">
        <v>1090000.0</v>
      </c>
      <c r="E124" s="12"/>
      <c r="F124" s="1" t="s">
        <v>6882</v>
      </c>
      <c r="G124" s="11">
        <f t="shared" si="1"/>
        <v>144885050</v>
      </c>
      <c r="H124" s="11">
        <f t="shared" si="14"/>
        <v>10742350</v>
      </c>
      <c r="I124" s="11">
        <f t="shared" si="3"/>
        <v>81950400</v>
      </c>
      <c r="J124" s="11">
        <f t="shared" si="13"/>
        <v>33128877</v>
      </c>
      <c r="K124" s="11">
        <f t="shared" si="5"/>
        <v>52192300</v>
      </c>
      <c r="L124" s="11">
        <f t="shared" si="6"/>
        <v>2567000</v>
      </c>
      <c r="M124" s="11">
        <f t="shared" si="7"/>
        <v>1382000</v>
      </c>
      <c r="N124" s="11">
        <f t="shared" si="8"/>
        <v>14830433.33</v>
      </c>
      <c r="O124" s="11">
        <f t="shared" si="9"/>
        <v>16015433.33</v>
      </c>
      <c r="P124" s="11">
        <f t="shared" si="10"/>
        <v>17397433.33</v>
      </c>
      <c r="Q124" s="11">
        <f t="shared" si="17"/>
        <v>400000</v>
      </c>
      <c r="R124" s="11">
        <f t="shared" si="18"/>
        <v>1160000</v>
      </c>
    </row>
    <row r="125">
      <c r="A125" s="1" t="s">
        <v>6883</v>
      </c>
      <c r="B125" s="8">
        <v>45585.0</v>
      </c>
      <c r="C125" s="1" t="s">
        <v>25</v>
      </c>
      <c r="D125" s="12"/>
      <c r="E125" s="10">
        <v>105000.0</v>
      </c>
      <c r="F125" s="1" t="s">
        <v>53</v>
      </c>
      <c r="G125" s="11">
        <f t="shared" si="1"/>
        <v>144885050</v>
      </c>
      <c r="H125" s="11">
        <f t="shared" si="14"/>
        <v>10847350</v>
      </c>
      <c r="I125" s="11">
        <f t="shared" si="3"/>
        <v>81950400</v>
      </c>
      <c r="J125" s="11">
        <f t="shared" si="13"/>
        <v>33023877</v>
      </c>
      <c r="K125" s="11">
        <f t="shared" si="5"/>
        <v>52087300</v>
      </c>
      <c r="L125" s="11">
        <f t="shared" si="6"/>
        <v>2567000</v>
      </c>
      <c r="M125" s="11">
        <f t="shared" si="7"/>
        <v>1382000</v>
      </c>
      <c r="N125" s="11">
        <f t="shared" si="8"/>
        <v>14795433.33</v>
      </c>
      <c r="O125" s="11">
        <f t="shared" si="9"/>
        <v>15980433.33</v>
      </c>
      <c r="P125" s="11">
        <f t="shared" si="10"/>
        <v>17362433.33</v>
      </c>
      <c r="Q125" s="11">
        <f t="shared" si="17"/>
        <v>505000</v>
      </c>
      <c r="R125" s="11">
        <f t="shared" si="18"/>
        <v>1160000</v>
      </c>
    </row>
    <row r="126">
      <c r="A126" s="1" t="s">
        <v>6884</v>
      </c>
      <c r="B126" s="8">
        <v>45586.0</v>
      </c>
      <c r="C126" s="1" t="s">
        <v>25</v>
      </c>
      <c r="D126" s="12"/>
      <c r="E126" s="10">
        <v>197500.0</v>
      </c>
      <c r="F126" s="1" t="s">
        <v>6885</v>
      </c>
      <c r="G126" s="11">
        <f t="shared" si="1"/>
        <v>144885050</v>
      </c>
      <c r="H126" s="11">
        <f t="shared" si="14"/>
        <v>11044850</v>
      </c>
      <c r="I126" s="11">
        <f t="shared" si="3"/>
        <v>81950400</v>
      </c>
      <c r="J126" s="11">
        <f t="shared" si="13"/>
        <v>32826377</v>
      </c>
      <c r="K126" s="11">
        <f t="shared" si="5"/>
        <v>51889800</v>
      </c>
      <c r="L126" s="11">
        <f t="shared" si="6"/>
        <v>2567000</v>
      </c>
      <c r="M126" s="11">
        <f t="shared" si="7"/>
        <v>1382000</v>
      </c>
      <c r="N126" s="11">
        <f t="shared" si="8"/>
        <v>14729600</v>
      </c>
      <c r="O126" s="11">
        <f t="shared" si="9"/>
        <v>15914600</v>
      </c>
      <c r="P126" s="11">
        <f t="shared" si="10"/>
        <v>17296600</v>
      </c>
      <c r="Q126" s="11">
        <f t="shared" si="17"/>
        <v>505000</v>
      </c>
      <c r="R126" s="11">
        <f t="shared" si="18"/>
        <v>1160000</v>
      </c>
    </row>
    <row r="127">
      <c r="A127" s="1" t="s">
        <v>6886</v>
      </c>
      <c r="B127" s="8">
        <v>45585.0</v>
      </c>
      <c r="C127" s="1" t="s">
        <v>25</v>
      </c>
      <c r="D127" s="12"/>
      <c r="E127" s="10">
        <v>280000.0</v>
      </c>
      <c r="F127" s="1" t="s">
        <v>6887</v>
      </c>
      <c r="G127" s="11">
        <f t="shared" si="1"/>
        <v>144885050</v>
      </c>
      <c r="H127" s="11">
        <f t="shared" si="14"/>
        <v>11324850</v>
      </c>
      <c r="I127" s="11">
        <f t="shared" si="3"/>
        <v>81950400</v>
      </c>
      <c r="J127" s="11">
        <f t="shared" si="13"/>
        <v>32546377</v>
      </c>
      <c r="K127" s="11">
        <f t="shared" si="5"/>
        <v>51609800</v>
      </c>
      <c r="L127" s="11">
        <f t="shared" si="6"/>
        <v>2567000</v>
      </c>
      <c r="M127" s="11">
        <f t="shared" si="7"/>
        <v>1382000</v>
      </c>
      <c r="N127" s="11">
        <f t="shared" si="8"/>
        <v>14636266.67</v>
      </c>
      <c r="O127" s="11">
        <f t="shared" si="9"/>
        <v>15821266.67</v>
      </c>
      <c r="P127" s="11">
        <f t="shared" si="10"/>
        <v>17203266.67</v>
      </c>
      <c r="Q127" s="11">
        <f t="shared" si="17"/>
        <v>505000</v>
      </c>
      <c r="R127" s="11">
        <f t="shared" si="18"/>
        <v>1160000</v>
      </c>
    </row>
    <row r="128">
      <c r="A128" s="1" t="s">
        <v>6888</v>
      </c>
      <c r="B128" s="8">
        <v>45585.0</v>
      </c>
      <c r="C128" s="1" t="s">
        <v>6</v>
      </c>
      <c r="D128" s="10">
        <v>765000.0</v>
      </c>
      <c r="E128" s="12"/>
      <c r="F128" s="1" t="s">
        <v>6889</v>
      </c>
      <c r="G128" s="11">
        <f t="shared" si="1"/>
        <v>145650050</v>
      </c>
      <c r="H128" s="11">
        <f t="shared" si="14"/>
        <v>11324850</v>
      </c>
      <c r="I128" s="11">
        <f t="shared" si="3"/>
        <v>81950400</v>
      </c>
      <c r="J128" s="11">
        <f t="shared" si="13"/>
        <v>33311377</v>
      </c>
      <c r="K128" s="11">
        <f t="shared" si="5"/>
        <v>52374800</v>
      </c>
      <c r="L128" s="11">
        <f t="shared" si="6"/>
        <v>2567000</v>
      </c>
      <c r="M128" s="11">
        <f t="shared" si="7"/>
        <v>1382000</v>
      </c>
      <c r="N128" s="11">
        <f t="shared" si="8"/>
        <v>14891266.67</v>
      </c>
      <c r="O128" s="11">
        <f t="shared" si="9"/>
        <v>16076266.67</v>
      </c>
      <c r="P128" s="11">
        <f t="shared" si="10"/>
        <v>17458266.67</v>
      </c>
      <c r="Q128" s="11">
        <f t="shared" si="17"/>
        <v>505000</v>
      </c>
      <c r="R128" s="11">
        <f t="shared" si="18"/>
        <v>1160000</v>
      </c>
    </row>
    <row r="129">
      <c r="A129" s="1" t="s">
        <v>6890</v>
      </c>
      <c r="B129" s="8">
        <v>45585.0</v>
      </c>
      <c r="C129" s="1" t="s">
        <v>25</v>
      </c>
      <c r="D129" s="12"/>
      <c r="E129" s="10">
        <v>150000.0</v>
      </c>
      <c r="F129" s="1" t="s">
        <v>6891</v>
      </c>
      <c r="G129" s="11">
        <f t="shared" si="1"/>
        <v>145650050</v>
      </c>
      <c r="H129" s="11">
        <f t="shared" si="14"/>
        <v>11474850</v>
      </c>
      <c r="I129" s="11">
        <f t="shared" si="3"/>
        <v>81950400</v>
      </c>
      <c r="J129" s="11">
        <f t="shared" si="13"/>
        <v>33161377</v>
      </c>
      <c r="K129" s="11">
        <f t="shared" si="5"/>
        <v>52224800</v>
      </c>
      <c r="L129" s="11">
        <f t="shared" si="6"/>
        <v>2567000</v>
      </c>
      <c r="M129" s="11">
        <f t="shared" si="7"/>
        <v>1382000</v>
      </c>
      <c r="N129" s="11">
        <f t="shared" si="8"/>
        <v>14841266.67</v>
      </c>
      <c r="O129" s="11">
        <f t="shared" si="9"/>
        <v>16026266.67</v>
      </c>
      <c r="P129" s="11">
        <f t="shared" si="10"/>
        <v>17408266.67</v>
      </c>
      <c r="Q129" s="11">
        <f t="shared" si="17"/>
        <v>505000</v>
      </c>
      <c r="R129" s="11">
        <f t="shared" si="18"/>
        <v>1160000</v>
      </c>
    </row>
    <row r="130">
      <c r="A130" s="1" t="s">
        <v>6892</v>
      </c>
      <c r="B130" s="8">
        <v>45585.0</v>
      </c>
      <c r="C130" s="1" t="s">
        <v>25</v>
      </c>
      <c r="D130" s="12"/>
      <c r="E130" s="10">
        <v>115000.0</v>
      </c>
      <c r="F130" s="1" t="s">
        <v>6759</v>
      </c>
      <c r="G130" s="11">
        <f t="shared" si="1"/>
        <v>145650050</v>
      </c>
      <c r="H130" s="11">
        <f t="shared" si="14"/>
        <v>11589850</v>
      </c>
      <c r="I130" s="11">
        <f t="shared" si="3"/>
        <v>81950400</v>
      </c>
      <c r="J130" s="11">
        <f t="shared" si="13"/>
        <v>33046377</v>
      </c>
      <c r="K130" s="11">
        <f t="shared" si="5"/>
        <v>52109800</v>
      </c>
      <c r="L130" s="11">
        <f t="shared" si="6"/>
        <v>2567000</v>
      </c>
      <c r="M130" s="11">
        <f t="shared" si="7"/>
        <v>1382000</v>
      </c>
      <c r="N130" s="11">
        <f t="shared" si="8"/>
        <v>14802933.33</v>
      </c>
      <c r="O130" s="11">
        <f t="shared" si="9"/>
        <v>15987933.33</v>
      </c>
      <c r="P130" s="11">
        <f t="shared" si="10"/>
        <v>17369933.33</v>
      </c>
      <c r="Q130" s="11">
        <f t="shared" si="17"/>
        <v>505000</v>
      </c>
      <c r="R130" s="11">
        <f t="shared" si="18"/>
        <v>1160000</v>
      </c>
    </row>
    <row r="131">
      <c r="A131" s="1" t="s">
        <v>6893</v>
      </c>
      <c r="B131" s="8">
        <v>45585.0</v>
      </c>
      <c r="C131" s="1" t="s">
        <v>6</v>
      </c>
      <c r="D131" s="10">
        <v>120000.0</v>
      </c>
      <c r="E131" s="12"/>
      <c r="F131" s="1" t="s">
        <v>6894</v>
      </c>
      <c r="G131" s="11">
        <f t="shared" si="1"/>
        <v>145770050</v>
      </c>
      <c r="H131" s="11">
        <f t="shared" si="14"/>
        <v>11589850</v>
      </c>
      <c r="I131" s="11">
        <f t="shared" si="3"/>
        <v>81950400</v>
      </c>
      <c r="J131" s="11">
        <f t="shared" si="13"/>
        <v>33166377</v>
      </c>
      <c r="K131" s="11">
        <f t="shared" si="5"/>
        <v>52229800</v>
      </c>
      <c r="L131" s="11">
        <f t="shared" si="6"/>
        <v>2567000</v>
      </c>
      <c r="M131" s="11">
        <f t="shared" si="7"/>
        <v>1382000</v>
      </c>
      <c r="N131" s="11">
        <f t="shared" si="8"/>
        <v>14842933.33</v>
      </c>
      <c r="O131" s="11">
        <f t="shared" si="9"/>
        <v>16027933.33</v>
      </c>
      <c r="P131" s="11">
        <f t="shared" si="10"/>
        <v>17409933.33</v>
      </c>
      <c r="Q131" s="11">
        <f t="shared" si="17"/>
        <v>505000</v>
      </c>
      <c r="R131" s="11">
        <f t="shared" si="18"/>
        <v>1160000</v>
      </c>
    </row>
    <row r="132">
      <c r="A132" s="1" t="s">
        <v>6895</v>
      </c>
      <c r="B132" s="8">
        <v>45586.0</v>
      </c>
      <c r="C132" s="1" t="s">
        <v>6</v>
      </c>
      <c r="D132" s="10">
        <v>1.25E7</v>
      </c>
      <c r="E132" s="12"/>
      <c r="F132" s="1" t="s">
        <v>4302</v>
      </c>
      <c r="G132" s="11">
        <f t="shared" si="1"/>
        <v>158270050</v>
      </c>
      <c r="H132" s="11">
        <f t="shared" si="14"/>
        <v>11589850</v>
      </c>
      <c r="I132" s="11">
        <f t="shared" si="3"/>
        <v>81950400</v>
      </c>
      <c r="J132" s="11">
        <f t="shared" si="13"/>
        <v>45666377</v>
      </c>
      <c r="K132" s="11">
        <f t="shared" si="5"/>
        <v>64729800</v>
      </c>
      <c r="L132" s="11">
        <f t="shared" si="6"/>
        <v>2567000</v>
      </c>
      <c r="M132" s="11">
        <f t="shared" si="7"/>
        <v>1382000</v>
      </c>
      <c r="N132" s="11">
        <f t="shared" si="8"/>
        <v>19009600</v>
      </c>
      <c r="O132" s="11">
        <f t="shared" si="9"/>
        <v>20194600</v>
      </c>
      <c r="P132" s="11">
        <f t="shared" si="10"/>
        <v>21576600</v>
      </c>
      <c r="Q132" s="11">
        <f t="shared" si="17"/>
        <v>505000</v>
      </c>
      <c r="R132" s="11">
        <f t="shared" si="18"/>
        <v>1160000</v>
      </c>
    </row>
    <row r="133">
      <c r="A133" s="1" t="s">
        <v>6896</v>
      </c>
      <c r="B133" s="8">
        <v>45586.0</v>
      </c>
      <c r="C133" s="1" t="s">
        <v>25</v>
      </c>
      <c r="D133" s="12"/>
      <c r="E133" s="10">
        <v>48000.0</v>
      </c>
      <c r="F133" s="1" t="s">
        <v>6897</v>
      </c>
      <c r="G133" s="11">
        <f t="shared" si="1"/>
        <v>158270050</v>
      </c>
      <c r="H133" s="11">
        <f t="shared" si="14"/>
        <v>11637850</v>
      </c>
      <c r="I133" s="11">
        <f t="shared" si="3"/>
        <v>81950400</v>
      </c>
      <c r="J133" s="11">
        <f t="shared" si="13"/>
        <v>45618377</v>
      </c>
      <c r="K133" s="11">
        <f t="shared" si="5"/>
        <v>64681800</v>
      </c>
      <c r="L133" s="11">
        <f t="shared" si="6"/>
        <v>2567000</v>
      </c>
      <c r="M133" s="11">
        <f t="shared" si="7"/>
        <v>1382000</v>
      </c>
      <c r="N133" s="11">
        <f t="shared" si="8"/>
        <v>18993600</v>
      </c>
      <c r="O133" s="11">
        <f t="shared" si="9"/>
        <v>20178600</v>
      </c>
      <c r="P133" s="11">
        <f t="shared" si="10"/>
        <v>21560600</v>
      </c>
      <c r="Q133" s="11">
        <f t="shared" si="17"/>
        <v>505000</v>
      </c>
      <c r="R133" s="11">
        <f t="shared" si="18"/>
        <v>1160000</v>
      </c>
    </row>
    <row r="134">
      <c r="A134" s="1" t="s">
        <v>6898</v>
      </c>
      <c r="B134" s="8">
        <v>45586.0</v>
      </c>
      <c r="C134" s="1" t="s">
        <v>25</v>
      </c>
      <c r="D134" s="12"/>
      <c r="E134" s="10">
        <v>150000.0</v>
      </c>
      <c r="F134" s="1" t="s">
        <v>6899</v>
      </c>
      <c r="G134" s="11">
        <f t="shared" si="1"/>
        <v>158270050</v>
      </c>
      <c r="H134" s="11">
        <f t="shared" si="14"/>
        <v>11787850</v>
      </c>
      <c r="I134" s="11">
        <f t="shared" si="3"/>
        <v>81950400</v>
      </c>
      <c r="J134" s="11">
        <f t="shared" si="13"/>
        <v>45468377</v>
      </c>
      <c r="K134" s="11">
        <f t="shared" si="5"/>
        <v>64531800</v>
      </c>
      <c r="L134" s="11">
        <f t="shared" si="6"/>
        <v>2567000</v>
      </c>
      <c r="M134" s="11">
        <f t="shared" si="7"/>
        <v>1382000</v>
      </c>
      <c r="N134" s="11">
        <f t="shared" si="8"/>
        <v>18943600</v>
      </c>
      <c r="O134" s="11">
        <f t="shared" si="9"/>
        <v>20128600</v>
      </c>
      <c r="P134" s="11">
        <f t="shared" si="10"/>
        <v>21510600</v>
      </c>
      <c r="Q134" s="11">
        <f t="shared" si="17"/>
        <v>505000</v>
      </c>
      <c r="R134" s="11">
        <f t="shared" si="18"/>
        <v>1160000</v>
      </c>
    </row>
    <row r="135">
      <c r="A135" s="1" t="s">
        <v>6900</v>
      </c>
      <c r="B135" s="8">
        <v>45586.0</v>
      </c>
      <c r="C135" s="1" t="s">
        <v>25</v>
      </c>
      <c r="D135" s="12"/>
      <c r="E135" s="10">
        <v>25000.0</v>
      </c>
      <c r="F135" s="1" t="s">
        <v>6901</v>
      </c>
      <c r="G135" s="11">
        <f t="shared" si="1"/>
        <v>158270050</v>
      </c>
      <c r="H135" s="11">
        <f t="shared" si="14"/>
        <v>11812850</v>
      </c>
      <c r="I135" s="11">
        <f t="shared" si="3"/>
        <v>81950400</v>
      </c>
      <c r="J135" s="11">
        <f t="shared" si="13"/>
        <v>45443377</v>
      </c>
      <c r="K135" s="11">
        <f t="shared" si="5"/>
        <v>64506800</v>
      </c>
      <c r="L135" s="11">
        <f t="shared" si="6"/>
        <v>2567000</v>
      </c>
      <c r="M135" s="11">
        <f t="shared" si="7"/>
        <v>1382000</v>
      </c>
      <c r="N135" s="11">
        <f t="shared" si="8"/>
        <v>18935266.67</v>
      </c>
      <c r="O135" s="11">
        <f t="shared" si="9"/>
        <v>20120266.67</v>
      </c>
      <c r="P135" s="11">
        <f t="shared" si="10"/>
        <v>21502266.67</v>
      </c>
      <c r="Q135" s="11">
        <f t="shared" si="17"/>
        <v>505000</v>
      </c>
      <c r="R135" s="11">
        <f t="shared" si="18"/>
        <v>1160000</v>
      </c>
    </row>
    <row r="136">
      <c r="A136" s="1" t="s">
        <v>6902</v>
      </c>
      <c r="B136" s="8">
        <v>45586.0</v>
      </c>
      <c r="C136" s="1" t="s">
        <v>25</v>
      </c>
      <c r="D136" s="12"/>
      <c r="E136" s="10">
        <v>50000.0</v>
      </c>
      <c r="F136" s="1" t="s">
        <v>6903</v>
      </c>
      <c r="G136" s="11">
        <f t="shared" si="1"/>
        <v>158270050</v>
      </c>
      <c r="H136" s="11">
        <f t="shared" si="14"/>
        <v>11862850</v>
      </c>
      <c r="I136" s="11">
        <f t="shared" si="3"/>
        <v>81950400</v>
      </c>
      <c r="J136" s="11">
        <f t="shared" si="13"/>
        <v>45393377</v>
      </c>
      <c r="K136" s="11">
        <f t="shared" si="5"/>
        <v>64456800</v>
      </c>
      <c r="L136" s="11">
        <f t="shared" si="6"/>
        <v>2567000</v>
      </c>
      <c r="M136" s="11">
        <f t="shared" si="7"/>
        <v>1382000</v>
      </c>
      <c r="N136" s="11">
        <f t="shared" si="8"/>
        <v>18918600</v>
      </c>
      <c r="O136" s="11">
        <f t="shared" si="9"/>
        <v>20103600</v>
      </c>
      <c r="P136" s="11">
        <f t="shared" si="10"/>
        <v>21485600</v>
      </c>
      <c r="Q136" s="11">
        <f t="shared" si="17"/>
        <v>505000</v>
      </c>
      <c r="R136" s="11">
        <f t="shared" si="18"/>
        <v>1160000</v>
      </c>
    </row>
    <row r="137">
      <c r="A137" s="1" t="s">
        <v>6904</v>
      </c>
      <c r="B137" s="8">
        <v>45586.0</v>
      </c>
      <c r="C137" s="1" t="s">
        <v>6</v>
      </c>
      <c r="D137" s="10">
        <v>90000.0</v>
      </c>
      <c r="E137" s="12"/>
      <c r="F137" s="1" t="s">
        <v>6905</v>
      </c>
      <c r="G137" s="11">
        <f t="shared" si="1"/>
        <v>158360050</v>
      </c>
      <c r="H137" s="11">
        <f t="shared" si="14"/>
        <v>11862850</v>
      </c>
      <c r="I137" s="11">
        <f t="shared" si="3"/>
        <v>81950400</v>
      </c>
      <c r="J137" s="11">
        <f t="shared" si="13"/>
        <v>45483377</v>
      </c>
      <c r="K137" s="11">
        <f t="shared" si="5"/>
        <v>64546800</v>
      </c>
      <c r="L137" s="11">
        <f t="shared" si="6"/>
        <v>2567000</v>
      </c>
      <c r="M137" s="11">
        <f t="shared" si="7"/>
        <v>1382000</v>
      </c>
      <c r="N137" s="11">
        <f t="shared" si="8"/>
        <v>18948600</v>
      </c>
      <c r="O137" s="11">
        <f t="shared" si="9"/>
        <v>20133600</v>
      </c>
      <c r="P137" s="11">
        <f t="shared" si="10"/>
        <v>21515600</v>
      </c>
      <c r="Q137" s="11">
        <f t="shared" si="17"/>
        <v>505000</v>
      </c>
      <c r="R137" s="11">
        <f t="shared" si="18"/>
        <v>1160000</v>
      </c>
    </row>
    <row r="138">
      <c r="A138" s="1" t="s">
        <v>6906</v>
      </c>
      <c r="B138" s="8">
        <v>45586.0</v>
      </c>
      <c r="C138" s="1" t="s">
        <v>34</v>
      </c>
      <c r="D138" s="12"/>
      <c r="E138" s="10">
        <v>6566400.0</v>
      </c>
      <c r="F138" s="1" t="s">
        <v>6907</v>
      </c>
      <c r="G138" s="11">
        <f t="shared" si="1"/>
        <v>158360050</v>
      </c>
      <c r="H138" s="11">
        <f t="shared" si="14"/>
        <v>11862850</v>
      </c>
      <c r="I138" s="11">
        <f t="shared" si="3"/>
        <v>88516800</v>
      </c>
      <c r="J138" s="11">
        <f t="shared" si="13"/>
        <v>38916977</v>
      </c>
      <c r="K138" s="11">
        <f t="shared" si="5"/>
        <v>57980400</v>
      </c>
      <c r="L138" s="11">
        <f t="shared" si="6"/>
        <v>2567000</v>
      </c>
      <c r="M138" s="11">
        <f t="shared" si="7"/>
        <v>1382000</v>
      </c>
      <c r="N138" s="11">
        <f t="shared" si="8"/>
        <v>16759800</v>
      </c>
      <c r="O138" s="11">
        <f t="shared" si="9"/>
        <v>17944800</v>
      </c>
      <c r="P138" s="11">
        <f t="shared" si="10"/>
        <v>19326800</v>
      </c>
      <c r="Q138" s="11">
        <f t="shared" si="17"/>
        <v>505000</v>
      </c>
      <c r="R138" s="11">
        <f t="shared" si="18"/>
        <v>1160000</v>
      </c>
    </row>
    <row r="139">
      <c r="A139" s="1" t="s">
        <v>6908</v>
      </c>
      <c r="B139" s="8">
        <v>45586.0</v>
      </c>
      <c r="C139" s="1" t="s">
        <v>34</v>
      </c>
      <c r="D139" s="12"/>
      <c r="E139" s="10">
        <v>1.53216E7</v>
      </c>
      <c r="F139" s="1" t="s">
        <v>6909</v>
      </c>
      <c r="G139" s="11">
        <f t="shared" si="1"/>
        <v>158360050</v>
      </c>
      <c r="H139" s="11">
        <f t="shared" si="14"/>
        <v>11862850</v>
      </c>
      <c r="I139" s="11">
        <f t="shared" si="3"/>
        <v>103838400</v>
      </c>
      <c r="J139" s="11">
        <f t="shared" si="13"/>
        <v>23595377</v>
      </c>
      <c r="K139" s="11">
        <f t="shared" si="5"/>
        <v>42658800</v>
      </c>
      <c r="L139" s="11">
        <f t="shared" si="6"/>
        <v>2567000</v>
      </c>
      <c r="M139" s="11">
        <f t="shared" si="7"/>
        <v>1382000</v>
      </c>
      <c r="N139" s="11">
        <f t="shared" si="8"/>
        <v>11652600</v>
      </c>
      <c r="O139" s="11">
        <f t="shared" si="9"/>
        <v>12837600</v>
      </c>
      <c r="P139" s="11">
        <f t="shared" si="10"/>
        <v>14219600</v>
      </c>
      <c r="Q139" s="11">
        <f t="shared" si="17"/>
        <v>505000</v>
      </c>
      <c r="R139" s="11">
        <f t="shared" si="18"/>
        <v>1160000</v>
      </c>
    </row>
    <row r="140">
      <c r="A140" s="1" t="s">
        <v>6910</v>
      </c>
      <c r="B140" s="8">
        <v>45586.0</v>
      </c>
      <c r="C140" s="1" t="s">
        <v>34</v>
      </c>
      <c r="D140" s="12"/>
      <c r="E140" s="10">
        <v>3250000.0</v>
      </c>
      <c r="F140" s="1" t="s">
        <v>6911</v>
      </c>
      <c r="G140" s="11">
        <f t="shared" si="1"/>
        <v>158360050</v>
      </c>
      <c r="H140" s="11">
        <f t="shared" si="14"/>
        <v>11862850</v>
      </c>
      <c r="I140" s="11">
        <f t="shared" si="3"/>
        <v>107088400</v>
      </c>
      <c r="J140" s="11">
        <f t="shared" si="13"/>
        <v>20345377</v>
      </c>
      <c r="K140" s="11">
        <f t="shared" si="5"/>
        <v>39408800</v>
      </c>
      <c r="L140" s="11">
        <f t="shared" si="6"/>
        <v>2567000</v>
      </c>
      <c r="M140" s="11">
        <f t="shared" si="7"/>
        <v>1382000</v>
      </c>
      <c r="N140" s="11">
        <f t="shared" si="8"/>
        <v>10569266.67</v>
      </c>
      <c r="O140" s="11">
        <f t="shared" si="9"/>
        <v>11754266.67</v>
      </c>
      <c r="P140" s="11">
        <f t="shared" si="10"/>
        <v>13136266.67</v>
      </c>
      <c r="Q140" s="11">
        <f t="shared" si="17"/>
        <v>505000</v>
      </c>
      <c r="R140" s="11">
        <f t="shared" si="18"/>
        <v>1160000</v>
      </c>
    </row>
    <row r="141">
      <c r="A141" s="1" t="s">
        <v>6912</v>
      </c>
      <c r="B141" s="8">
        <v>45587.0</v>
      </c>
      <c r="C141" s="1" t="s">
        <v>25</v>
      </c>
      <c r="D141" s="12"/>
      <c r="E141" s="10">
        <v>27000.0</v>
      </c>
      <c r="F141" s="1" t="s">
        <v>6913</v>
      </c>
      <c r="G141" s="11">
        <f t="shared" si="1"/>
        <v>158360050</v>
      </c>
      <c r="H141" s="11">
        <f t="shared" si="14"/>
        <v>11889850</v>
      </c>
      <c r="I141" s="11">
        <f t="shared" si="3"/>
        <v>107088400</v>
      </c>
      <c r="J141" s="11">
        <f t="shared" si="13"/>
        <v>20318377</v>
      </c>
      <c r="K141" s="11">
        <f t="shared" si="5"/>
        <v>39381800</v>
      </c>
      <c r="L141" s="11">
        <f t="shared" si="6"/>
        <v>2567000</v>
      </c>
      <c r="M141" s="11">
        <f t="shared" si="7"/>
        <v>1382000</v>
      </c>
      <c r="N141" s="11">
        <f t="shared" si="8"/>
        <v>10560266.67</v>
      </c>
      <c r="O141" s="11">
        <f t="shared" si="9"/>
        <v>11745266.67</v>
      </c>
      <c r="P141" s="11">
        <f t="shared" si="10"/>
        <v>13127266.67</v>
      </c>
      <c r="Q141" s="11">
        <f t="shared" si="17"/>
        <v>505000</v>
      </c>
      <c r="R141" s="11">
        <f t="shared" si="18"/>
        <v>1160000</v>
      </c>
    </row>
    <row r="142">
      <c r="A142" s="1" t="s">
        <v>6914</v>
      </c>
      <c r="B142" s="8">
        <v>45587.0</v>
      </c>
      <c r="C142" s="1" t="s">
        <v>19</v>
      </c>
      <c r="D142" s="12"/>
      <c r="E142" s="10">
        <v>1510000.0</v>
      </c>
      <c r="F142" s="1" t="s">
        <v>6915</v>
      </c>
      <c r="G142" s="11">
        <f t="shared" si="1"/>
        <v>158360050</v>
      </c>
      <c r="H142" s="11">
        <f t="shared" si="14"/>
        <v>11889850</v>
      </c>
      <c r="I142" s="11">
        <f t="shared" si="3"/>
        <v>107088400</v>
      </c>
      <c r="J142" s="11">
        <f t="shared" si="13"/>
        <v>18808377</v>
      </c>
      <c r="K142" s="11">
        <f t="shared" si="5"/>
        <v>39381800</v>
      </c>
      <c r="L142" s="11">
        <f t="shared" si="6"/>
        <v>2567000</v>
      </c>
      <c r="M142" s="11">
        <f t="shared" si="7"/>
        <v>1382000</v>
      </c>
      <c r="N142" s="11">
        <f t="shared" si="8"/>
        <v>10560266.67</v>
      </c>
      <c r="O142" s="11">
        <f t="shared" si="9"/>
        <v>11745266.67</v>
      </c>
      <c r="P142" s="11">
        <f t="shared" si="10"/>
        <v>13127266.67</v>
      </c>
      <c r="Q142" s="11">
        <f t="shared" si="17"/>
        <v>505000</v>
      </c>
      <c r="R142" s="11">
        <f t="shared" si="18"/>
        <v>1160000</v>
      </c>
    </row>
    <row r="143">
      <c r="A143" s="1" t="s">
        <v>6916</v>
      </c>
      <c r="B143" s="8">
        <v>45587.0</v>
      </c>
      <c r="C143" s="1" t="s">
        <v>25</v>
      </c>
      <c r="D143" s="12"/>
      <c r="E143" s="10">
        <v>205000.0</v>
      </c>
      <c r="F143" s="1" t="s">
        <v>53</v>
      </c>
      <c r="G143" s="11">
        <f t="shared" si="1"/>
        <v>158360050</v>
      </c>
      <c r="H143" s="11">
        <f t="shared" si="14"/>
        <v>12094850</v>
      </c>
      <c r="I143" s="11">
        <f t="shared" si="3"/>
        <v>107088400</v>
      </c>
      <c r="J143" s="11">
        <f t="shared" si="13"/>
        <v>18603377</v>
      </c>
      <c r="K143" s="11">
        <f t="shared" si="5"/>
        <v>39176800</v>
      </c>
      <c r="L143" s="11">
        <f t="shared" si="6"/>
        <v>2567000</v>
      </c>
      <c r="M143" s="11">
        <f t="shared" si="7"/>
        <v>1382000</v>
      </c>
      <c r="N143" s="11">
        <f t="shared" si="8"/>
        <v>10491933.33</v>
      </c>
      <c r="O143" s="11">
        <f t="shared" si="9"/>
        <v>11676933.33</v>
      </c>
      <c r="P143" s="11">
        <f t="shared" si="10"/>
        <v>13058933.33</v>
      </c>
      <c r="Q143" s="11">
        <f t="shared" si="17"/>
        <v>710000</v>
      </c>
      <c r="R143" s="11">
        <f t="shared" si="18"/>
        <v>1160000</v>
      </c>
    </row>
    <row r="144">
      <c r="A144" s="1" t="s">
        <v>6917</v>
      </c>
      <c r="B144" s="8">
        <v>45587.0</v>
      </c>
      <c r="C144" s="1" t="s">
        <v>25</v>
      </c>
      <c r="D144" s="12"/>
      <c r="E144" s="10">
        <v>502500.0</v>
      </c>
      <c r="F144" s="1" t="s">
        <v>5149</v>
      </c>
      <c r="G144" s="11">
        <f t="shared" si="1"/>
        <v>158360050</v>
      </c>
      <c r="H144" s="11">
        <f t="shared" si="14"/>
        <v>12597350</v>
      </c>
      <c r="I144" s="11">
        <f t="shared" si="3"/>
        <v>107088400</v>
      </c>
      <c r="J144" s="11">
        <f t="shared" si="13"/>
        <v>18100877</v>
      </c>
      <c r="K144" s="11">
        <f t="shared" si="5"/>
        <v>38674300</v>
      </c>
      <c r="L144" s="11">
        <f t="shared" si="6"/>
        <v>2567000</v>
      </c>
      <c r="M144" s="11">
        <f t="shared" si="7"/>
        <v>1382000</v>
      </c>
      <c r="N144" s="11">
        <f t="shared" si="8"/>
        <v>10324433.33</v>
      </c>
      <c r="O144" s="11">
        <f t="shared" si="9"/>
        <v>11509433.33</v>
      </c>
      <c r="P144" s="11">
        <f t="shared" si="10"/>
        <v>12891433.33</v>
      </c>
      <c r="Q144" s="11">
        <f t="shared" si="17"/>
        <v>710000</v>
      </c>
      <c r="R144" s="11">
        <f t="shared" si="18"/>
        <v>1160000</v>
      </c>
    </row>
    <row r="145">
      <c r="A145" s="1" t="s">
        <v>6918</v>
      </c>
      <c r="B145" s="8">
        <v>45587.0</v>
      </c>
      <c r="C145" s="1" t="s">
        <v>25</v>
      </c>
      <c r="D145" s="12"/>
      <c r="E145" s="10">
        <v>22000.0</v>
      </c>
      <c r="F145" s="1" t="s">
        <v>6919</v>
      </c>
      <c r="G145" s="11">
        <f t="shared" si="1"/>
        <v>158360050</v>
      </c>
      <c r="H145" s="11">
        <f t="shared" si="14"/>
        <v>12619350</v>
      </c>
      <c r="I145" s="11">
        <f t="shared" si="3"/>
        <v>107088400</v>
      </c>
      <c r="J145" s="11">
        <f t="shared" si="13"/>
        <v>18078877</v>
      </c>
      <c r="K145" s="11">
        <f t="shared" si="5"/>
        <v>38652300</v>
      </c>
      <c r="L145" s="11">
        <f t="shared" si="6"/>
        <v>2567000</v>
      </c>
      <c r="M145" s="11">
        <f t="shared" si="7"/>
        <v>1382000</v>
      </c>
      <c r="N145" s="11">
        <f t="shared" si="8"/>
        <v>10317100</v>
      </c>
      <c r="O145" s="11">
        <f t="shared" si="9"/>
        <v>11502100</v>
      </c>
      <c r="P145" s="11">
        <f t="shared" si="10"/>
        <v>12884100</v>
      </c>
      <c r="Q145" s="11">
        <f t="shared" si="17"/>
        <v>710000</v>
      </c>
      <c r="R145" s="11">
        <f t="shared" si="18"/>
        <v>1160000</v>
      </c>
    </row>
    <row r="146">
      <c r="A146" s="1" t="s">
        <v>6920</v>
      </c>
      <c r="B146" s="8">
        <v>45587.0</v>
      </c>
      <c r="C146" s="1" t="s">
        <v>25</v>
      </c>
      <c r="D146" s="12"/>
      <c r="E146" s="10">
        <v>18000.0</v>
      </c>
      <c r="F146" s="1" t="s">
        <v>6921</v>
      </c>
      <c r="G146" s="11">
        <f t="shared" si="1"/>
        <v>158360050</v>
      </c>
      <c r="H146" s="11">
        <f t="shared" si="14"/>
        <v>12637350</v>
      </c>
      <c r="I146" s="11">
        <f t="shared" si="3"/>
        <v>107088400</v>
      </c>
      <c r="J146" s="11">
        <f t="shared" si="13"/>
        <v>18060877</v>
      </c>
      <c r="K146" s="11">
        <f t="shared" si="5"/>
        <v>38634300</v>
      </c>
      <c r="L146" s="11">
        <f t="shared" si="6"/>
        <v>2567000</v>
      </c>
      <c r="M146" s="11">
        <f t="shared" si="7"/>
        <v>1382000</v>
      </c>
      <c r="N146" s="11">
        <f t="shared" si="8"/>
        <v>10311100</v>
      </c>
      <c r="O146" s="11">
        <f t="shared" si="9"/>
        <v>11496100</v>
      </c>
      <c r="P146" s="11">
        <f t="shared" si="10"/>
        <v>12878100</v>
      </c>
      <c r="Q146" s="11">
        <f t="shared" si="17"/>
        <v>710000</v>
      </c>
      <c r="R146" s="11">
        <f t="shared" si="18"/>
        <v>1160000</v>
      </c>
    </row>
    <row r="147">
      <c r="A147" s="1" t="s">
        <v>6922</v>
      </c>
      <c r="B147" s="8">
        <v>45587.0</v>
      </c>
      <c r="C147" s="1" t="s">
        <v>25</v>
      </c>
      <c r="D147" s="12"/>
      <c r="E147" s="10">
        <v>50000.0</v>
      </c>
      <c r="F147" s="1" t="s">
        <v>6283</v>
      </c>
      <c r="G147" s="11">
        <f t="shared" si="1"/>
        <v>158360050</v>
      </c>
      <c r="H147" s="11">
        <f t="shared" si="14"/>
        <v>12687350</v>
      </c>
      <c r="I147" s="11">
        <f t="shared" si="3"/>
        <v>107088400</v>
      </c>
      <c r="J147" s="11">
        <f t="shared" si="13"/>
        <v>18010877</v>
      </c>
      <c r="K147" s="11">
        <f t="shared" si="5"/>
        <v>38584300</v>
      </c>
      <c r="L147" s="11">
        <f t="shared" si="6"/>
        <v>2567000</v>
      </c>
      <c r="M147" s="11">
        <f t="shared" si="7"/>
        <v>1382000</v>
      </c>
      <c r="N147" s="11">
        <f t="shared" si="8"/>
        <v>10294433.33</v>
      </c>
      <c r="O147" s="11">
        <f t="shared" si="9"/>
        <v>11479433.33</v>
      </c>
      <c r="P147" s="11">
        <f t="shared" si="10"/>
        <v>12861433.33</v>
      </c>
      <c r="Q147" s="11">
        <f t="shared" si="17"/>
        <v>710000</v>
      </c>
      <c r="R147" s="11">
        <f t="shared" si="18"/>
        <v>1160000</v>
      </c>
    </row>
    <row r="148">
      <c r="A148" s="1" t="s">
        <v>6923</v>
      </c>
      <c r="B148" s="8">
        <v>45587.0</v>
      </c>
      <c r="C148" s="1" t="s">
        <v>6</v>
      </c>
      <c r="D148" s="10">
        <v>115000.0</v>
      </c>
      <c r="E148" s="12"/>
      <c r="F148" s="1" t="s">
        <v>6924</v>
      </c>
      <c r="G148" s="11">
        <f t="shared" si="1"/>
        <v>158475050</v>
      </c>
      <c r="H148" s="11">
        <f t="shared" si="14"/>
        <v>12687350</v>
      </c>
      <c r="I148" s="11">
        <f t="shared" si="3"/>
        <v>107088400</v>
      </c>
      <c r="J148" s="11">
        <f t="shared" si="13"/>
        <v>18125877</v>
      </c>
      <c r="K148" s="11">
        <f t="shared" si="5"/>
        <v>38699300</v>
      </c>
      <c r="L148" s="11">
        <f t="shared" si="6"/>
        <v>2567000</v>
      </c>
      <c r="M148" s="11">
        <f t="shared" si="7"/>
        <v>1382000</v>
      </c>
      <c r="N148" s="11">
        <f t="shared" si="8"/>
        <v>10332766.67</v>
      </c>
      <c r="O148" s="11">
        <f t="shared" si="9"/>
        <v>11517766.67</v>
      </c>
      <c r="P148" s="11">
        <f t="shared" si="10"/>
        <v>12899766.67</v>
      </c>
      <c r="Q148" s="11">
        <f t="shared" si="17"/>
        <v>710000</v>
      </c>
      <c r="R148" s="11">
        <f t="shared" si="18"/>
        <v>1160000</v>
      </c>
    </row>
    <row r="149">
      <c r="A149" s="1" t="s">
        <v>6925</v>
      </c>
      <c r="B149" s="8">
        <v>45588.0</v>
      </c>
      <c r="C149" s="1" t="s">
        <v>25</v>
      </c>
      <c r="D149" s="12"/>
      <c r="E149" s="10">
        <v>75000.0</v>
      </c>
      <c r="F149" s="1" t="s">
        <v>6926</v>
      </c>
      <c r="G149" s="11">
        <f t="shared" si="1"/>
        <v>158475050</v>
      </c>
      <c r="H149" s="11">
        <f t="shared" si="14"/>
        <v>12762350</v>
      </c>
      <c r="I149" s="11">
        <f t="shared" si="3"/>
        <v>107088400</v>
      </c>
      <c r="J149" s="11">
        <f t="shared" si="13"/>
        <v>18050877</v>
      </c>
      <c r="K149" s="11">
        <f t="shared" si="5"/>
        <v>38624300</v>
      </c>
      <c r="L149" s="11">
        <f t="shared" si="6"/>
        <v>2567000</v>
      </c>
      <c r="M149" s="11">
        <f t="shared" si="7"/>
        <v>1382000</v>
      </c>
      <c r="N149" s="11">
        <f t="shared" si="8"/>
        <v>10307766.67</v>
      </c>
      <c r="O149" s="11">
        <f t="shared" si="9"/>
        <v>11492766.67</v>
      </c>
      <c r="P149" s="11">
        <f t="shared" si="10"/>
        <v>12874766.67</v>
      </c>
      <c r="Q149" s="11">
        <f t="shared" si="17"/>
        <v>710000</v>
      </c>
      <c r="R149" s="11">
        <f t="shared" si="18"/>
        <v>1160000</v>
      </c>
    </row>
    <row r="150">
      <c r="A150" s="1" t="s">
        <v>6927</v>
      </c>
      <c r="B150" s="8">
        <v>45588.0</v>
      </c>
      <c r="C150" s="1" t="s">
        <v>25</v>
      </c>
      <c r="D150" s="12"/>
      <c r="E150" s="10">
        <v>126000.0</v>
      </c>
      <c r="F150" s="1" t="s">
        <v>6919</v>
      </c>
      <c r="G150" s="11">
        <f t="shared" si="1"/>
        <v>158475050</v>
      </c>
      <c r="H150" s="11">
        <f t="shared" si="14"/>
        <v>12888350</v>
      </c>
      <c r="I150" s="11">
        <f t="shared" si="3"/>
        <v>107088400</v>
      </c>
      <c r="J150" s="11">
        <f t="shared" si="13"/>
        <v>17924877</v>
      </c>
      <c r="K150" s="11">
        <f t="shared" si="5"/>
        <v>38498300</v>
      </c>
      <c r="L150" s="11">
        <f t="shared" si="6"/>
        <v>2567000</v>
      </c>
      <c r="M150" s="11">
        <f t="shared" si="7"/>
        <v>1382000</v>
      </c>
      <c r="N150" s="11">
        <f t="shared" si="8"/>
        <v>10265766.67</v>
      </c>
      <c r="O150" s="11">
        <f t="shared" si="9"/>
        <v>11450766.67</v>
      </c>
      <c r="P150" s="11">
        <f t="shared" si="10"/>
        <v>12832766.67</v>
      </c>
      <c r="Q150" s="11">
        <f t="shared" si="17"/>
        <v>710000</v>
      </c>
      <c r="R150" s="11">
        <f t="shared" si="18"/>
        <v>1160000</v>
      </c>
    </row>
    <row r="151">
      <c r="A151" s="1" t="s">
        <v>6928</v>
      </c>
      <c r="B151" s="8">
        <v>45588.0</v>
      </c>
      <c r="C151" s="1" t="s">
        <v>5973</v>
      </c>
      <c r="D151" s="12"/>
      <c r="E151" s="10">
        <v>1583000.0</v>
      </c>
      <c r="F151" s="1" t="s">
        <v>5329</v>
      </c>
      <c r="G151" s="11">
        <f t="shared" si="1"/>
        <v>158475050</v>
      </c>
      <c r="H151" s="11">
        <f t="shared" si="14"/>
        <v>12888350</v>
      </c>
      <c r="I151" s="11">
        <f t="shared" si="3"/>
        <v>107088400</v>
      </c>
      <c r="J151" s="11">
        <f t="shared" si="13"/>
        <v>16341877</v>
      </c>
      <c r="K151" s="11">
        <f t="shared" si="5"/>
        <v>38498300</v>
      </c>
      <c r="L151" s="11">
        <f t="shared" si="6"/>
        <v>4150000</v>
      </c>
      <c r="M151" s="11">
        <f t="shared" si="7"/>
        <v>1382000</v>
      </c>
      <c r="N151" s="11">
        <f t="shared" si="8"/>
        <v>8682766.667</v>
      </c>
      <c r="O151" s="11">
        <f t="shared" si="9"/>
        <v>11450766.67</v>
      </c>
      <c r="P151" s="11">
        <f t="shared" si="10"/>
        <v>12832766.67</v>
      </c>
      <c r="Q151" s="11">
        <f t="shared" si="17"/>
        <v>710000</v>
      </c>
      <c r="R151" s="11">
        <f t="shared" si="18"/>
        <v>1160000</v>
      </c>
    </row>
    <row r="152">
      <c r="A152" s="1" t="s">
        <v>6929</v>
      </c>
      <c r="B152" s="8">
        <v>45588.0</v>
      </c>
      <c r="C152" s="1" t="s">
        <v>25</v>
      </c>
      <c r="D152" s="12"/>
      <c r="E152" s="10">
        <v>57000.0</v>
      </c>
      <c r="F152" s="1" t="s">
        <v>6930</v>
      </c>
      <c r="G152" s="11">
        <f t="shared" si="1"/>
        <v>158475050</v>
      </c>
      <c r="H152" s="11">
        <f t="shared" si="14"/>
        <v>12945350</v>
      </c>
      <c r="I152" s="11">
        <f t="shared" si="3"/>
        <v>107088400</v>
      </c>
      <c r="J152" s="11">
        <f t="shared" si="13"/>
        <v>16284877</v>
      </c>
      <c r="K152" s="11">
        <f t="shared" si="5"/>
        <v>38441300</v>
      </c>
      <c r="L152" s="11">
        <f t="shared" si="6"/>
        <v>4150000</v>
      </c>
      <c r="M152" s="11">
        <f t="shared" si="7"/>
        <v>1382000</v>
      </c>
      <c r="N152" s="11">
        <f t="shared" si="8"/>
        <v>8663766.667</v>
      </c>
      <c r="O152" s="11">
        <f t="shared" si="9"/>
        <v>11431766.67</v>
      </c>
      <c r="P152" s="11">
        <f t="shared" si="10"/>
        <v>12813766.67</v>
      </c>
      <c r="Q152" s="11">
        <f t="shared" si="17"/>
        <v>710000</v>
      </c>
      <c r="R152" s="11">
        <f t="shared" si="18"/>
        <v>1160000</v>
      </c>
    </row>
    <row r="153">
      <c r="A153" s="1" t="s">
        <v>6931</v>
      </c>
      <c r="B153" s="8">
        <v>45588.0</v>
      </c>
      <c r="C153" s="1" t="s">
        <v>25</v>
      </c>
      <c r="D153" s="12"/>
      <c r="E153" s="10">
        <v>29500.0</v>
      </c>
      <c r="F153" s="1" t="s">
        <v>6932</v>
      </c>
      <c r="G153" s="11">
        <f t="shared" si="1"/>
        <v>158475050</v>
      </c>
      <c r="H153" s="11">
        <f t="shared" si="14"/>
        <v>12974850</v>
      </c>
      <c r="I153" s="11">
        <f t="shared" si="3"/>
        <v>107088400</v>
      </c>
      <c r="J153" s="11">
        <f t="shared" si="13"/>
        <v>16255377</v>
      </c>
      <c r="K153" s="11">
        <f t="shared" si="5"/>
        <v>38411800</v>
      </c>
      <c r="L153" s="11">
        <f t="shared" si="6"/>
        <v>4150000</v>
      </c>
      <c r="M153" s="11">
        <f t="shared" si="7"/>
        <v>1382000</v>
      </c>
      <c r="N153" s="11">
        <f t="shared" si="8"/>
        <v>8653933.333</v>
      </c>
      <c r="O153" s="11">
        <f t="shared" si="9"/>
        <v>11421933.33</v>
      </c>
      <c r="P153" s="11">
        <f t="shared" si="10"/>
        <v>12803933.33</v>
      </c>
      <c r="Q153" s="11">
        <f t="shared" si="17"/>
        <v>710000</v>
      </c>
      <c r="R153" s="11">
        <f t="shared" si="18"/>
        <v>1160000</v>
      </c>
    </row>
    <row r="154">
      <c r="A154" s="1" t="s">
        <v>6933</v>
      </c>
      <c r="B154" s="8">
        <v>45588.0</v>
      </c>
      <c r="C154" s="1" t="s">
        <v>25</v>
      </c>
      <c r="D154" s="12"/>
      <c r="E154" s="10">
        <v>20000.0</v>
      </c>
      <c r="F154" s="1" t="s">
        <v>6934</v>
      </c>
      <c r="G154" s="11">
        <f t="shared" si="1"/>
        <v>158475050</v>
      </c>
      <c r="H154" s="11">
        <f t="shared" si="14"/>
        <v>12994850</v>
      </c>
      <c r="I154" s="11">
        <f t="shared" si="3"/>
        <v>107088400</v>
      </c>
      <c r="J154" s="11">
        <f t="shared" si="13"/>
        <v>16235377</v>
      </c>
      <c r="K154" s="11">
        <f t="shared" si="5"/>
        <v>38391800</v>
      </c>
      <c r="L154" s="11">
        <f t="shared" si="6"/>
        <v>4150000</v>
      </c>
      <c r="M154" s="11">
        <f t="shared" si="7"/>
        <v>1382000</v>
      </c>
      <c r="N154" s="11">
        <f t="shared" si="8"/>
        <v>8647266.667</v>
      </c>
      <c r="O154" s="11">
        <f t="shared" si="9"/>
        <v>11415266.67</v>
      </c>
      <c r="P154" s="11">
        <f t="shared" si="10"/>
        <v>12797266.67</v>
      </c>
      <c r="Q154" s="11">
        <f t="shared" si="17"/>
        <v>710000</v>
      </c>
      <c r="R154" s="11">
        <f t="shared" si="18"/>
        <v>1160000</v>
      </c>
    </row>
    <row r="155">
      <c r="A155" s="1" t="s">
        <v>6935</v>
      </c>
      <c r="B155" s="8">
        <v>45588.0</v>
      </c>
      <c r="C155" s="1" t="s">
        <v>6</v>
      </c>
      <c r="D155" s="10">
        <v>1570000.0</v>
      </c>
      <c r="E155" s="12"/>
      <c r="F155" s="1" t="s">
        <v>6936</v>
      </c>
      <c r="G155" s="11">
        <f t="shared" si="1"/>
        <v>160045050</v>
      </c>
      <c r="H155" s="11">
        <f t="shared" si="14"/>
        <v>12994850</v>
      </c>
      <c r="I155" s="11">
        <f t="shared" si="3"/>
        <v>107088400</v>
      </c>
      <c r="J155" s="11">
        <f t="shared" si="13"/>
        <v>17805377</v>
      </c>
      <c r="K155" s="11">
        <f t="shared" si="5"/>
        <v>39961800</v>
      </c>
      <c r="L155" s="11">
        <f t="shared" si="6"/>
        <v>4150000</v>
      </c>
      <c r="M155" s="11">
        <f t="shared" si="7"/>
        <v>1382000</v>
      </c>
      <c r="N155" s="11">
        <f t="shared" si="8"/>
        <v>9170600</v>
      </c>
      <c r="O155" s="11">
        <f t="shared" si="9"/>
        <v>11938600</v>
      </c>
      <c r="P155" s="11">
        <f t="shared" si="10"/>
        <v>13320600</v>
      </c>
      <c r="Q155" s="11">
        <f t="shared" si="17"/>
        <v>710000</v>
      </c>
      <c r="R155" s="11">
        <f t="shared" si="18"/>
        <v>1160000</v>
      </c>
    </row>
    <row r="156">
      <c r="A156" s="1" t="s">
        <v>6937</v>
      </c>
      <c r="B156" s="8">
        <v>45589.0</v>
      </c>
      <c r="C156" s="1" t="s">
        <v>25</v>
      </c>
      <c r="D156" s="12"/>
      <c r="E156" s="10">
        <v>36000.0</v>
      </c>
      <c r="F156" s="1" t="s">
        <v>4969</v>
      </c>
      <c r="G156" s="11">
        <f t="shared" si="1"/>
        <v>160045050</v>
      </c>
      <c r="H156" s="11">
        <f t="shared" si="14"/>
        <v>13030850</v>
      </c>
      <c r="I156" s="11">
        <f t="shared" si="3"/>
        <v>107088400</v>
      </c>
      <c r="J156" s="11">
        <f t="shared" si="13"/>
        <v>17769377</v>
      </c>
      <c r="K156" s="11">
        <f t="shared" si="5"/>
        <v>39925800</v>
      </c>
      <c r="L156" s="11">
        <f t="shared" si="6"/>
        <v>4150000</v>
      </c>
      <c r="M156" s="11">
        <f t="shared" si="7"/>
        <v>1382000</v>
      </c>
      <c r="N156" s="11">
        <f t="shared" si="8"/>
        <v>9158600</v>
      </c>
      <c r="O156" s="11">
        <f t="shared" si="9"/>
        <v>11926600</v>
      </c>
      <c r="P156" s="11">
        <f t="shared" si="10"/>
        <v>13308600</v>
      </c>
      <c r="Q156" s="11">
        <f t="shared" si="17"/>
        <v>710000</v>
      </c>
      <c r="R156" s="11">
        <f t="shared" si="18"/>
        <v>1160000</v>
      </c>
    </row>
    <row r="157">
      <c r="A157" s="1" t="s">
        <v>6938</v>
      </c>
      <c r="B157" s="8">
        <v>45589.0</v>
      </c>
      <c r="C157" s="1" t="s">
        <v>6</v>
      </c>
      <c r="D157" s="10">
        <v>100000.0</v>
      </c>
      <c r="E157" s="12"/>
      <c r="F157" s="1" t="s">
        <v>6939</v>
      </c>
      <c r="G157" s="11">
        <f t="shared" si="1"/>
        <v>160145050</v>
      </c>
      <c r="H157" s="11">
        <f t="shared" si="14"/>
        <v>13030850</v>
      </c>
      <c r="I157" s="11">
        <f t="shared" si="3"/>
        <v>107088400</v>
      </c>
      <c r="J157" s="11">
        <f t="shared" si="13"/>
        <v>17869377</v>
      </c>
      <c r="K157" s="11">
        <f t="shared" si="5"/>
        <v>40025800</v>
      </c>
      <c r="L157" s="11">
        <f t="shared" si="6"/>
        <v>4150000</v>
      </c>
      <c r="M157" s="11">
        <f t="shared" si="7"/>
        <v>1382000</v>
      </c>
      <c r="N157" s="11">
        <f t="shared" si="8"/>
        <v>9191933.333</v>
      </c>
      <c r="O157" s="11">
        <f t="shared" si="9"/>
        <v>11959933.33</v>
      </c>
      <c r="P157" s="11">
        <f t="shared" si="10"/>
        <v>13341933.33</v>
      </c>
      <c r="Q157" s="11">
        <f t="shared" si="17"/>
        <v>710000</v>
      </c>
      <c r="R157" s="11">
        <f t="shared" si="18"/>
        <v>1160000</v>
      </c>
    </row>
    <row r="158">
      <c r="A158" s="1" t="s">
        <v>6940</v>
      </c>
      <c r="B158" s="8">
        <v>45589.0</v>
      </c>
      <c r="C158" s="1" t="s">
        <v>6</v>
      </c>
      <c r="D158" s="10">
        <v>320000.0</v>
      </c>
      <c r="E158" s="12"/>
      <c r="F158" s="1" t="s">
        <v>6694</v>
      </c>
      <c r="G158" s="11">
        <f t="shared" si="1"/>
        <v>160465050</v>
      </c>
      <c r="H158" s="11">
        <f t="shared" si="14"/>
        <v>13030850</v>
      </c>
      <c r="I158" s="11">
        <f t="shared" si="3"/>
        <v>107088400</v>
      </c>
      <c r="J158" s="11">
        <f t="shared" si="13"/>
        <v>18189377</v>
      </c>
      <c r="K158" s="11">
        <f t="shared" si="5"/>
        <v>40345800</v>
      </c>
      <c r="L158" s="11">
        <f t="shared" si="6"/>
        <v>4150000</v>
      </c>
      <c r="M158" s="11">
        <f t="shared" si="7"/>
        <v>1382000</v>
      </c>
      <c r="N158" s="11">
        <f t="shared" si="8"/>
        <v>9298600</v>
      </c>
      <c r="O158" s="11">
        <f t="shared" si="9"/>
        <v>12066600</v>
      </c>
      <c r="P158" s="11">
        <f t="shared" si="10"/>
        <v>13448600</v>
      </c>
      <c r="Q158" s="11">
        <f t="shared" si="17"/>
        <v>710000</v>
      </c>
      <c r="R158" s="11">
        <f t="shared" si="18"/>
        <v>1160000</v>
      </c>
    </row>
    <row r="159">
      <c r="A159" s="1" t="s">
        <v>6941</v>
      </c>
      <c r="B159" s="8">
        <v>45589.0</v>
      </c>
      <c r="C159" s="1" t="s">
        <v>6</v>
      </c>
      <c r="D159" s="10">
        <v>110000.0</v>
      </c>
      <c r="E159" s="12"/>
      <c r="F159" s="1" t="s">
        <v>6942</v>
      </c>
      <c r="G159" s="11">
        <f t="shared" si="1"/>
        <v>160575050</v>
      </c>
      <c r="H159" s="11">
        <f t="shared" si="14"/>
        <v>13030850</v>
      </c>
      <c r="I159" s="11">
        <f t="shared" si="3"/>
        <v>107088400</v>
      </c>
      <c r="J159" s="11">
        <f t="shared" si="13"/>
        <v>18299377</v>
      </c>
      <c r="K159" s="11">
        <f t="shared" si="5"/>
        <v>40455800</v>
      </c>
      <c r="L159" s="11">
        <f t="shared" si="6"/>
        <v>4150000</v>
      </c>
      <c r="M159" s="11">
        <f t="shared" si="7"/>
        <v>1382000</v>
      </c>
      <c r="N159" s="11">
        <f t="shared" si="8"/>
        <v>9335266.667</v>
      </c>
      <c r="O159" s="11">
        <f t="shared" si="9"/>
        <v>12103266.67</v>
      </c>
      <c r="P159" s="11">
        <f t="shared" si="10"/>
        <v>13485266.67</v>
      </c>
      <c r="Q159" s="11">
        <f t="shared" si="17"/>
        <v>710000</v>
      </c>
      <c r="R159" s="11">
        <f t="shared" si="18"/>
        <v>1160000</v>
      </c>
    </row>
    <row r="160">
      <c r="A160" s="1" t="s">
        <v>6943</v>
      </c>
      <c r="B160" s="8">
        <v>45589.0</v>
      </c>
      <c r="C160" s="1" t="s">
        <v>6</v>
      </c>
      <c r="D160" s="10">
        <v>6767750.0</v>
      </c>
      <c r="E160" s="12"/>
      <c r="F160" s="1" t="s">
        <v>6067</v>
      </c>
      <c r="G160" s="11">
        <f t="shared" si="1"/>
        <v>167342800</v>
      </c>
      <c r="H160" s="11">
        <f t="shared" si="14"/>
        <v>13030850</v>
      </c>
      <c r="I160" s="11">
        <f t="shared" si="3"/>
        <v>107088400</v>
      </c>
      <c r="J160" s="11">
        <f t="shared" si="13"/>
        <v>25067127</v>
      </c>
      <c r="K160" s="11">
        <f t="shared" si="5"/>
        <v>47223550</v>
      </c>
      <c r="L160" s="11">
        <f t="shared" si="6"/>
        <v>4150000</v>
      </c>
      <c r="M160" s="11">
        <f t="shared" si="7"/>
        <v>1382000</v>
      </c>
      <c r="N160" s="11">
        <f t="shared" si="8"/>
        <v>11591183.33</v>
      </c>
      <c r="O160" s="11">
        <f t="shared" si="9"/>
        <v>14359183.33</v>
      </c>
      <c r="P160" s="11">
        <f t="shared" si="10"/>
        <v>15741183.33</v>
      </c>
      <c r="Q160" s="11">
        <f t="shared" si="17"/>
        <v>710000</v>
      </c>
      <c r="R160" s="11">
        <f t="shared" si="18"/>
        <v>1160000</v>
      </c>
    </row>
    <row r="161">
      <c r="A161" s="1" t="s">
        <v>6944</v>
      </c>
      <c r="B161" s="8">
        <v>45589.0</v>
      </c>
      <c r="C161" s="1" t="s">
        <v>6</v>
      </c>
      <c r="D161" s="10">
        <v>230000.0</v>
      </c>
      <c r="E161" s="12"/>
      <c r="F161" s="1" t="s">
        <v>2144</v>
      </c>
      <c r="G161" s="11">
        <f t="shared" si="1"/>
        <v>167572800</v>
      </c>
      <c r="H161" s="11">
        <f t="shared" si="14"/>
        <v>13030850</v>
      </c>
      <c r="I161" s="11">
        <f t="shared" si="3"/>
        <v>107088400</v>
      </c>
      <c r="J161" s="11">
        <f t="shared" si="13"/>
        <v>25297127</v>
      </c>
      <c r="K161" s="11">
        <f t="shared" si="5"/>
        <v>47453550</v>
      </c>
      <c r="L161" s="11">
        <f t="shared" si="6"/>
        <v>4150000</v>
      </c>
      <c r="M161" s="11">
        <f t="shared" si="7"/>
        <v>1382000</v>
      </c>
      <c r="N161" s="11">
        <f t="shared" si="8"/>
        <v>11667850</v>
      </c>
      <c r="O161" s="11">
        <f t="shared" si="9"/>
        <v>14435850</v>
      </c>
      <c r="P161" s="11">
        <f t="shared" si="10"/>
        <v>15817850</v>
      </c>
      <c r="Q161" s="11">
        <f t="shared" si="17"/>
        <v>710000</v>
      </c>
      <c r="R161" s="11">
        <f t="shared" si="18"/>
        <v>1160000</v>
      </c>
    </row>
    <row r="162">
      <c r="A162" s="1" t="s">
        <v>6945</v>
      </c>
      <c r="B162" s="8">
        <v>45589.0</v>
      </c>
      <c r="C162" s="1" t="s">
        <v>6</v>
      </c>
      <c r="D162" s="10">
        <v>50000.0</v>
      </c>
      <c r="E162" s="12"/>
      <c r="F162" s="1" t="s">
        <v>6939</v>
      </c>
      <c r="G162" s="11">
        <f t="shared" si="1"/>
        <v>167622800</v>
      </c>
      <c r="H162" s="11">
        <f t="shared" si="14"/>
        <v>13030850</v>
      </c>
      <c r="I162" s="11">
        <f t="shared" si="3"/>
        <v>107088400</v>
      </c>
      <c r="J162" s="11">
        <f t="shared" si="13"/>
        <v>25347127</v>
      </c>
      <c r="K162" s="11">
        <f t="shared" si="5"/>
        <v>47503550</v>
      </c>
      <c r="L162" s="11">
        <f t="shared" si="6"/>
        <v>4150000</v>
      </c>
      <c r="M162" s="11">
        <f t="shared" si="7"/>
        <v>1382000</v>
      </c>
      <c r="N162" s="11">
        <f t="shared" si="8"/>
        <v>11684516.67</v>
      </c>
      <c r="O162" s="11">
        <f t="shared" si="9"/>
        <v>14452516.67</v>
      </c>
      <c r="P162" s="11">
        <f t="shared" si="10"/>
        <v>15834516.67</v>
      </c>
      <c r="Q162" s="11">
        <f t="shared" si="17"/>
        <v>710000</v>
      </c>
      <c r="R162" s="11">
        <f t="shared" si="18"/>
        <v>1160000</v>
      </c>
    </row>
    <row r="163">
      <c r="A163" s="1" t="s">
        <v>6946</v>
      </c>
      <c r="B163" s="8">
        <v>45589.0</v>
      </c>
      <c r="C163" s="1" t="s">
        <v>6</v>
      </c>
      <c r="D163" s="10">
        <v>1400000.0</v>
      </c>
      <c r="E163" s="12"/>
      <c r="F163" s="1" t="s">
        <v>4302</v>
      </c>
      <c r="G163" s="11">
        <f t="shared" si="1"/>
        <v>169022800</v>
      </c>
      <c r="H163" s="11">
        <f t="shared" si="14"/>
        <v>13030850</v>
      </c>
      <c r="I163" s="11">
        <f t="shared" si="3"/>
        <v>107088400</v>
      </c>
      <c r="J163" s="11">
        <f t="shared" si="13"/>
        <v>26747127</v>
      </c>
      <c r="K163" s="11">
        <f t="shared" si="5"/>
        <v>48903550</v>
      </c>
      <c r="L163" s="11">
        <f t="shared" si="6"/>
        <v>4150000</v>
      </c>
      <c r="M163" s="11">
        <f t="shared" si="7"/>
        <v>1382000</v>
      </c>
      <c r="N163" s="11">
        <f t="shared" si="8"/>
        <v>12151183.33</v>
      </c>
      <c r="O163" s="11">
        <f t="shared" si="9"/>
        <v>14919183.33</v>
      </c>
      <c r="P163" s="11">
        <f t="shared" si="10"/>
        <v>16301183.33</v>
      </c>
      <c r="Q163" s="11">
        <f t="shared" si="17"/>
        <v>710000</v>
      </c>
      <c r="R163" s="11">
        <f t="shared" si="18"/>
        <v>1160000</v>
      </c>
    </row>
    <row r="164">
      <c r="A164" s="1" t="s">
        <v>6947</v>
      </c>
      <c r="B164" s="8">
        <v>45590.0</v>
      </c>
      <c r="C164" s="1" t="s">
        <v>25</v>
      </c>
      <c r="D164" s="12"/>
      <c r="E164" s="10">
        <v>130000.0</v>
      </c>
      <c r="F164" s="1" t="s">
        <v>5968</v>
      </c>
      <c r="G164" s="11">
        <f t="shared" si="1"/>
        <v>169022800</v>
      </c>
      <c r="H164" s="11">
        <f t="shared" si="14"/>
        <v>13160850</v>
      </c>
      <c r="I164" s="11">
        <f t="shared" si="3"/>
        <v>107088400</v>
      </c>
      <c r="J164" s="11">
        <f t="shared" si="13"/>
        <v>26617127</v>
      </c>
      <c r="K164" s="11">
        <f t="shared" si="5"/>
        <v>48773550</v>
      </c>
      <c r="L164" s="11">
        <f t="shared" si="6"/>
        <v>4150000</v>
      </c>
      <c r="M164" s="11">
        <f t="shared" si="7"/>
        <v>1382000</v>
      </c>
      <c r="N164" s="11">
        <f t="shared" si="8"/>
        <v>12107850</v>
      </c>
      <c r="O164" s="11">
        <f t="shared" si="9"/>
        <v>14875850</v>
      </c>
      <c r="P164" s="11">
        <f t="shared" si="10"/>
        <v>16257850</v>
      </c>
      <c r="Q164" s="11">
        <f t="shared" si="17"/>
        <v>710000</v>
      </c>
      <c r="R164" s="11">
        <f t="shared" si="18"/>
        <v>1290000</v>
      </c>
    </row>
    <row r="165">
      <c r="A165" s="1" t="s">
        <v>6948</v>
      </c>
      <c r="B165" s="8">
        <v>45590.0</v>
      </c>
      <c r="C165" s="1" t="s">
        <v>6</v>
      </c>
      <c r="D165" s="10">
        <v>120000.0</v>
      </c>
      <c r="E165" s="12"/>
      <c r="F165" s="1" t="s">
        <v>6067</v>
      </c>
      <c r="G165" s="11">
        <f t="shared" si="1"/>
        <v>169142800</v>
      </c>
      <c r="H165" s="11">
        <f t="shared" si="14"/>
        <v>13160850</v>
      </c>
      <c r="I165" s="11">
        <f t="shared" si="3"/>
        <v>107088400</v>
      </c>
      <c r="J165" s="11">
        <f t="shared" si="13"/>
        <v>26737127</v>
      </c>
      <c r="K165" s="11">
        <f t="shared" si="5"/>
        <v>48893550</v>
      </c>
      <c r="L165" s="11">
        <f t="shared" si="6"/>
        <v>4150000</v>
      </c>
      <c r="M165" s="11">
        <f t="shared" si="7"/>
        <v>1382000</v>
      </c>
      <c r="N165" s="11">
        <f t="shared" si="8"/>
        <v>12147850</v>
      </c>
      <c r="O165" s="11">
        <f t="shared" si="9"/>
        <v>14915850</v>
      </c>
      <c r="P165" s="11">
        <f t="shared" si="10"/>
        <v>16297850</v>
      </c>
      <c r="Q165" s="11">
        <f t="shared" si="17"/>
        <v>710000</v>
      </c>
      <c r="R165" s="11">
        <f t="shared" si="18"/>
        <v>1290000</v>
      </c>
    </row>
    <row r="166">
      <c r="A166" s="1" t="s">
        <v>6949</v>
      </c>
      <c r="B166" s="8">
        <v>45590.0</v>
      </c>
      <c r="C166" s="1" t="s">
        <v>25</v>
      </c>
      <c r="D166" s="12"/>
      <c r="E166" s="10">
        <v>205000.0</v>
      </c>
      <c r="F166" s="1" t="s">
        <v>53</v>
      </c>
      <c r="G166" s="11">
        <f t="shared" si="1"/>
        <v>169142800</v>
      </c>
      <c r="H166" s="11">
        <f t="shared" si="14"/>
        <v>13365850</v>
      </c>
      <c r="I166" s="11">
        <f t="shared" si="3"/>
        <v>107088400</v>
      </c>
      <c r="J166" s="11">
        <f t="shared" si="13"/>
        <v>26532127</v>
      </c>
      <c r="K166" s="11">
        <f t="shared" si="5"/>
        <v>48688550</v>
      </c>
      <c r="L166" s="11">
        <f t="shared" si="6"/>
        <v>4150000</v>
      </c>
      <c r="M166" s="11">
        <f t="shared" si="7"/>
        <v>1382000</v>
      </c>
      <c r="N166" s="11">
        <f t="shared" si="8"/>
        <v>12079516.67</v>
      </c>
      <c r="O166" s="11">
        <f t="shared" si="9"/>
        <v>14847516.67</v>
      </c>
      <c r="P166" s="11">
        <f t="shared" si="10"/>
        <v>16229516.67</v>
      </c>
      <c r="Q166" s="11">
        <f t="shared" si="17"/>
        <v>915000</v>
      </c>
      <c r="R166" s="11">
        <f t="shared" si="18"/>
        <v>1290000</v>
      </c>
    </row>
    <row r="167">
      <c r="A167" s="1" t="s">
        <v>6950</v>
      </c>
      <c r="B167" s="8">
        <v>45590.0</v>
      </c>
      <c r="C167" s="1" t="s">
        <v>6</v>
      </c>
      <c r="D167" s="10">
        <v>77000.0</v>
      </c>
      <c r="E167" s="12"/>
      <c r="F167" s="1" t="s">
        <v>6473</v>
      </c>
      <c r="G167" s="11">
        <f t="shared" si="1"/>
        <v>169219800</v>
      </c>
      <c r="H167" s="11">
        <f t="shared" si="14"/>
        <v>13365850</v>
      </c>
      <c r="I167" s="11">
        <f t="shared" si="3"/>
        <v>107088400</v>
      </c>
      <c r="J167" s="11">
        <f t="shared" si="13"/>
        <v>26609127</v>
      </c>
      <c r="K167" s="11">
        <f t="shared" si="5"/>
        <v>48765550</v>
      </c>
      <c r="L167" s="11">
        <f t="shared" si="6"/>
        <v>4150000</v>
      </c>
      <c r="M167" s="11">
        <f t="shared" si="7"/>
        <v>1382000</v>
      </c>
      <c r="N167" s="11">
        <f t="shared" si="8"/>
        <v>12105183.33</v>
      </c>
      <c r="O167" s="11">
        <f t="shared" si="9"/>
        <v>14873183.33</v>
      </c>
      <c r="P167" s="11">
        <f t="shared" si="10"/>
        <v>16255183.33</v>
      </c>
      <c r="Q167" s="11">
        <f t="shared" si="17"/>
        <v>915000</v>
      </c>
      <c r="R167" s="11">
        <f t="shared" si="18"/>
        <v>1290000</v>
      </c>
    </row>
    <row r="168">
      <c r="A168" s="1" t="s">
        <v>6951</v>
      </c>
      <c r="B168" s="8">
        <v>45590.0</v>
      </c>
      <c r="C168" s="1" t="s">
        <v>6</v>
      </c>
      <c r="D168" s="10">
        <v>117300.0</v>
      </c>
      <c r="E168" s="12"/>
      <c r="F168" s="1" t="s">
        <v>2144</v>
      </c>
      <c r="G168" s="11">
        <f t="shared" si="1"/>
        <v>169337100</v>
      </c>
      <c r="H168" s="11">
        <f t="shared" si="14"/>
        <v>13365850</v>
      </c>
      <c r="I168" s="11">
        <f t="shared" si="3"/>
        <v>107088400</v>
      </c>
      <c r="J168" s="11">
        <f t="shared" si="13"/>
        <v>26726427</v>
      </c>
      <c r="K168" s="11">
        <f t="shared" si="5"/>
        <v>48882850</v>
      </c>
      <c r="L168" s="11">
        <f t="shared" si="6"/>
        <v>4150000</v>
      </c>
      <c r="M168" s="11">
        <f t="shared" si="7"/>
        <v>1382000</v>
      </c>
      <c r="N168" s="11">
        <f t="shared" si="8"/>
        <v>12144283.33</v>
      </c>
      <c r="O168" s="11">
        <f t="shared" si="9"/>
        <v>14912283.33</v>
      </c>
      <c r="P168" s="11">
        <f t="shared" si="10"/>
        <v>16294283.33</v>
      </c>
      <c r="Q168" s="11">
        <f t="shared" si="17"/>
        <v>915000</v>
      </c>
      <c r="R168" s="11">
        <f t="shared" si="18"/>
        <v>1290000</v>
      </c>
    </row>
    <row r="169">
      <c r="A169" s="1" t="s">
        <v>6952</v>
      </c>
      <c r="B169" s="8">
        <v>45591.0</v>
      </c>
      <c r="C169" s="1" t="s">
        <v>6</v>
      </c>
      <c r="D169" s="10">
        <v>825000.0</v>
      </c>
      <c r="E169" s="12"/>
      <c r="F169" s="1" t="s">
        <v>6953</v>
      </c>
      <c r="G169" s="11">
        <f t="shared" si="1"/>
        <v>170162100</v>
      </c>
      <c r="H169" s="11">
        <f t="shared" si="14"/>
        <v>13365850</v>
      </c>
      <c r="I169" s="11">
        <f t="shared" si="3"/>
        <v>107088400</v>
      </c>
      <c r="J169" s="11">
        <f t="shared" si="13"/>
        <v>27551427</v>
      </c>
      <c r="K169" s="11">
        <f t="shared" si="5"/>
        <v>49707850</v>
      </c>
      <c r="L169" s="11">
        <f t="shared" si="6"/>
        <v>4150000</v>
      </c>
      <c r="M169" s="11">
        <f t="shared" si="7"/>
        <v>1382000</v>
      </c>
      <c r="N169" s="11">
        <f t="shared" si="8"/>
        <v>12419283.33</v>
      </c>
      <c r="O169" s="11">
        <f t="shared" si="9"/>
        <v>15187283.33</v>
      </c>
      <c r="P169" s="11">
        <f t="shared" si="10"/>
        <v>16569283.33</v>
      </c>
      <c r="Q169" s="11">
        <f t="shared" si="17"/>
        <v>915000</v>
      </c>
      <c r="R169" s="11">
        <f t="shared" si="18"/>
        <v>1290000</v>
      </c>
    </row>
    <row r="170">
      <c r="A170" s="1" t="s">
        <v>6954</v>
      </c>
      <c r="B170" s="8">
        <v>45591.0</v>
      </c>
      <c r="C170" s="1" t="s">
        <v>25</v>
      </c>
      <c r="D170" s="12"/>
      <c r="E170" s="10">
        <v>150000.0</v>
      </c>
      <c r="F170" s="1" t="s">
        <v>53</v>
      </c>
      <c r="G170" s="11">
        <f t="shared" si="1"/>
        <v>170162100</v>
      </c>
      <c r="H170" s="11">
        <f t="shared" si="14"/>
        <v>13515850</v>
      </c>
      <c r="I170" s="11">
        <f t="shared" si="3"/>
        <v>107088400</v>
      </c>
      <c r="J170" s="11">
        <f t="shared" si="13"/>
        <v>27401427</v>
      </c>
      <c r="K170" s="11">
        <f t="shared" si="5"/>
        <v>49557850</v>
      </c>
      <c r="L170" s="11">
        <f t="shared" si="6"/>
        <v>4150000</v>
      </c>
      <c r="M170" s="11">
        <f t="shared" si="7"/>
        <v>1382000</v>
      </c>
      <c r="N170" s="11">
        <f t="shared" si="8"/>
        <v>12369283.33</v>
      </c>
      <c r="O170" s="11">
        <f t="shared" si="9"/>
        <v>15137283.33</v>
      </c>
      <c r="P170" s="11">
        <f t="shared" si="10"/>
        <v>16519283.33</v>
      </c>
      <c r="Q170" s="11">
        <f t="shared" si="17"/>
        <v>1065000</v>
      </c>
      <c r="R170" s="11">
        <f t="shared" si="18"/>
        <v>1290000</v>
      </c>
    </row>
    <row r="171">
      <c r="A171" s="1" t="s">
        <v>6955</v>
      </c>
      <c r="B171" s="8">
        <v>45591.0</v>
      </c>
      <c r="C171" s="1" t="s">
        <v>25</v>
      </c>
      <c r="D171" s="12"/>
      <c r="E171" s="10">
        <v>710000.0</v>
      </c>
      <c r="F171" s="1" t="s">
        <v>5968</v>
      </c>
      <c r="G171" s="11">
        <f t="shared" si="1"/>
        <v>170162100</v>
      </c>
      <c r="H171" s="11">
        <f t="shared" si="14"/>
        <v>14225850</v>
      </c>
      <c r="I171" s="11">
        <f t="shared" si="3"/>
        <v>107088400</v>
      </c>
      <c r="J171" s="11">
        <f t="shared" si="13"/>
        <v>26691427</v>
      </c>
      <c r="K171" s="11">
        <f t="shared" si="5"/>
        <v>48847850</v>
      </c>
      <c r="L171" s="11">
        <f t="shared" si="6"/>
        <v>4150000</v>
      </c>
      <c r="M171" s="11">
        <f t="shared" si="7"/>
        <v>1382000</v>
      </c>
      <c r="N171" s="11">
        <f t="shared" si="8"/>
        <v>12132616.67</v>
      </c>
      <c r="O171" s="11">
        <f t="shared" si="9"/>
        <v>14900616.67</v>
      </c>
      <c r="P171" s="11">
        <f t="shared" si="10"/>
        <v>16282616.67</v>
      </c>
      <c r="Q171" s="11">
        <f t="shared" si="17"/>
        <v>1065000</v>
      </c>
      <c r="R171" s="11">
        <f t="shared" si="18"/>
        <v>2000000</v>
      </c>
    </row>
    <row r="172">
      <c r="A172" s="1" t="s">
        <v>6956</v>
      </c>
      <c r="B172" s="8">
        <v>45591.0</v>
      </c>
      <c r="C172" s="1" t="s">
        <v>6</v>
      </c>
      <c r="D172" s="10">
        <v>200000.0</v>
      </c>
      <c r="E172" s="12"/>
      <c r="F172" s="1" t="s">
        <v>5879</v>
      </c>
      <c r="G172" s="11">
        <f t="shared" si="1"/>
        <v>170362100</v>
      </c>
      <c r="H172" s="11">
        <f t="shared" si="14"/>
        <v>14225850</v>
      </c>
      <c r="I172" s="11">
        <f t="shared" si="3"/>
        <v>107088400</v>
      </c>
      <c r="J172" s="11">
        <f t="shared" si="13"/>
        <v>26891427</v>
      </c>
      <c r="K172" s="11">
        <f t="shared" si="5"/>
        <v>49047850</v>
      </c>
      <c r="L172" s="11">
        <f t="shared" si="6"/>
        <v>4150000</v>
      </c>
      <c r="M172" s="11">
        <f t="shared" si="7"/>
        <v>1382000</v>
      </c>
      <c r="N172" s="11">
        <f t="shared" si="8"/>
        <v>12199283.33</v>
      </c>
      <c r="O172" s="11">
        <f t="shared" si="9"/>
        <v>14967283.33</v>
      </c>
      <c r="P172" s="11">
        <f t="shared" si="10"/>
        <v>16349283.33</v>
      </c>
      <c r="Q172" s="11">
        <f t="shared" si="17"/>
        <v>1065000</v>
      </c>
      <c r="R172" s="11">
        <f t="shared" si="18"/>
        <v>2000000</v>
      </c>
    </row>
    <row r="173">
      <c r="A173" s="1" t="s">
        <v>6957</v>
      </c>
      <c r="B173" s="8">
        <v>45591.0</v>
      </c>
      <c r="C173" s="1" t="s">
        <v>6</v>
      </c>
      <c r="D173" s="10">
        <v>341700.0</v>
      </c>
      <c r="E173" s="12"/>
      <c r="F173" s="1" t="s">
        <v>1990</v>
      </c>
      <c r="G173" s="11">
        <f t="shared" si="1"/>
        <v>170703800</v>
      </c>
      <c r="H173" s="11">
        <f t="shared" si="14"/>
        <v>14225850</v>
      </c>
      <c r="I173" s="11">
        <f t="shared" si="3"/>
        <v>107088400</v>
      </c>
      <c r="J173" s="11">
        <f t="shared" si="13"/>
        <v>27233127</v>
      </c>
      <c r="K173" s="11">
        <f t="shared" si="5"/>
        <v>49389550</v>
      </c>
      <c r="L173" s="11">
        <f t="shared" si="6"/>
        <v>4150000</v>
      </c>
      <c r="M173" s="11">
        <f t="shared" si="7"/>
        <v>1382000</v>
      </c>
      <c r="N173" s="11">
        <f t="shared" si="8"/>
        <v>12313183.33</v>
      </c>
      <c r="O173" s="11">
        <f t="shared" si="9"/>
        <v>15081183.33</v>
      </c>
      <c r="P173" s="11">
        <f t="shared" si="10"/>
        <v>16463183.33</v>
      </c>
      <c r="Q173" s="11">
        <f t="shared" si="17"/>
        <v>1065000</v>
      </c>
      <c r="R173" s="11">
        <f t="shared" si="18"/>
        <v>2000000</v>
      </c>
    </row>
    <row r="174">
      <c r="A174" s="1" t="s">
        <v>6958</v>
      </c>
      <c r="B174" s="8">
        <v>45592.0</v>
      </c>
      <c r="C174" s="1" t="s">
        <v>6</v>
      </c>
      <c r="D174" s="10">
        <v>200000.0</v>
      </c>
      <c r="E174" s="12"/>
      <c r="F174" s="1" t="s">
        <v>5382</v>
      </c>
      <c r="G174" s="11">
        <f t="shared" si="1"/>
        <v>170903800</v>
      </c>
      <c r="H174" s="11">
        <f t="shared" si="14"/>
        <v>14225850</v>
      </c>
      <c r="I174" s="11">
        <f t="shared" si="3"/>
        <v>107088400</v>
      </c>
      <c r="J174" s="11">
        <f t="shared" si="13"/>
        <v>27433127</v>
      </c>
      <c r="K174" s="11">
        <f t="shared" si="5"/>
        <v>49589550</v>
      </c>
      <c r="L174" s="11">
        <f t="shared" si="6"/>
        <v>4150000</v>
      </c>
      <c r="M174" s="11">
        <f t="shared" si="7"/>
        <v>1382000</v>
      </c>
      <c r="N174" s="11">
        <f t="shared" si="8"/>
        <v>12379850</v>
      </c>
      <c r="O174" s="11">
        <f t="shared" si="9"/>
        <v>15147850</v>
      </c>
      <c r="P174" s="11">
        <f t="shared" si="10"/>
        <v>16529850</v>
      </c>
      <c r="Q174" s="11">
        <f t="shared" ref="Q174:Q179" si="19">IF(F174="Kasbon Cahaya", IF(ROW()=2, IF(D174, -D174, E174), IF(D174, Q173-D174, Q173+E174)), IF(ROW()=2, 0, Q173))</f>
        <v>1065000</v>
      </c>
      <c r="R174" s="11">
        <f t="shared" ref="R174:R179" si="20">IF(F174="Kasbon Erwin", IF(ROW()=2, IF(D174, -D174, E174), IF(D174, R173-D174, R173+E174)), IF(ROW()=2, 0, R173))</f>
        <v>2000000</v>
      </c>
    </row>
    <row r="175">
      <c r="A175" s="1" t="s">
        <v>6959</v>
      </c>
      <c r="B175" s="8">
        <v>45593.0</v>
      </c>
      <c r="C175" s="1" t="s">
        <v>25</v>
      </c>
      <c r="D175" s="12"/>
      <c r="E175" s="10">
        <v>520000.0</v>
      </c>
      <c r="F175" s="1" t="s">
        <v>53</v>
      </c>
      <c r="G175" s="11">
        <f t="shared" si="1"/>
        <v>170903800</v>
      </c>
      <c r="H175" s="11">
        <f t="shared" si="14"/>
        <v>14745850</v>
      </c>
      <c r="I175" s="11">
        <f t="shared" si="3"/>
        <v>107088400</v>
      </c>
      <c r="J175" s="11">
        <f t="shared" si="13"/>
        <v>26913127</v>
      </c>
      <c r="K175" s="11">
        <f t="shared" si="5"/>
        <v>49069550</v>
      </c>
      <c r="L175" s="11">
        <f t="shared" si="6"/>
        <v>4150000</v>
      </c>
      <c r="M175" s="11">
        <f t="shared" si="7"/>
        <v>1382000</v>
      </c>
      <c r="N175" s="11">
        <f t="shared" si="8"/>
        <v>12206516.67</v>
      </c>
      <c r="O175" s="11">
        <f t="shared" si="9"/>
        <v>14974516.67</v>
      </c>
      <c r="P175" s="11">
        <f t="shared" si="10"/>
        <v>16356516.67</v>
      </c>
      <c r="Q175" s="11">
        <f t="shared" si="19"/>
        <v>1585000</v>
      </c>
      <c r="R175" s="11">
        <f t="shared" si="20"/>
        <v>2000000</v>
      </c>
    </row>
    <row r="176">
      <c r="A176" s="1" t="s">
        <v>6960</v>
      </c>
      <c r="B176" s="8">
        <v>45593.0</v>
      </c>
      <c r="C176" s="1" t="s">
        <v>19</v>
      </c>
      <c r="D176" s="12"/>
      <c r="E176" s="10">
        <v>80000.0</v>
      </c>
      <c r="F176" s="1" t="s">
        <v>6961</v>
      </c>
      <c r="G176" s="11">
        <f t="shared" si="1"/>
        <v>170903800</v>
      </c>
      <c r="H176" s="11">
        <f t="shared" si="14"/>
        <v>14745850</v>
      </c>
      <c r="I176" s="11">
        <f t="shared" si="3"/>
        <v>107088400</v>
      </c>
      <c r="J176" s="11">
        <f t="shared" si="13"/>
        <v>26833127</v>
      </c>
      <c r="K176" s="11">
        <f t="shared" si="5"/>
        <v>49069550</v>
      </c>
      <c r="L176" s="11">
        <f t="shared" si="6"/>
        <v>4150000</v>
      </c>
      <c r="M176" s="11">
        <f t="shared" si="7"/>
        <v>1382000</v>
      </c>
      <c r="N176" s="11">
        <f t="shared" si="8"/>
        <v>12206516.67</v>
      </c>
      <c r="O176" s="11">
        <f t="shared" si="9"/>
        <v>14974516.67</v>
      </c>
      <c r="P176" s="11">
        <f t="shared" si="10"/>
        <v>16356516.67</v>
      </c>
      <c r="Q176" s="11">
        <f t="shared" si="19"/>
        <v>1585000</v>
      </c>
      <c r="R176" s="11">
        <f t="shared" si="20"/>
        <v>2000000</v>
      </c>
    </row>
    <row r="177">
      <c r="A177" s="1" t="s">
        <v>6962</v>
      </c>
      <c r="B177" s="8">
        <v>45593.0</v>
      </c>
      <c r="C177" s="1" t="s">
        <v>25</v>
      </c>
      <c r="D177" s="12"/>
      <c r="E177" s="10">
        <v>694800.0</v>
      </c>
      <c r="F177" s="1" t="s">
        <v>6963</v>
      </c>
      <c r="G177" s="11">
        <f t="shared" si="1"/>
        <v>170903800</v>
      </c>
      <c r="H177" s="11">
        <f t="shared" si="14"/>
        <v>15440650</v>
      </c>
      <c r="I177" s="11">
        <f t="shared" si="3"/>
        <v>107088400</v>
      </c>
      <c r="J177" s="11">
        <f t="shared" si="13"/>
        <v>26138327</v>
      </c>
      <c r="K177" s="11">
        <f t="shared" si="5"/>
        <v>48374750</v>
      </c>
      <c r="L177" s="11">
        <f t="shared" si="6"/>
        <v>4150000</v>
      </c>
      <c r="M177" s="11">
        <f t="shared" si="7"/>
        <v>1382000</v>
      </c>
      <c r="N177" s="11">
        <f t="shared" si="8"/>
        <v>11974916.67</v>
      </c>
      <c r="O177" s="11">
        <f t="shared" si="9"/>
        <v>14742916.67</v>
      </c>
      <c r="P177" s="11">
        <f t="shared" si="10"/>
        <v>16124916.67</v>
      </c>
      <c r="Q177" s="11">
        <f t="shared" si="19"/>
        <v>1585000</v>
      </c>
      <c r="R177" s="11">
        <f t="shared" si="20"/>
        <v>2000000</v>
      </c>
    </row>
    <row r="178">
      <c r="A178" s="14" t="s">
        <v>6964</v>
      </c>
      <c r="B178" s="8">
        <v>45593.0</v>
      </c>
      <c r="C178" s="1" t="s">
        <v>6</v>
      </c>
      <c r="D178" s="10">
        <v>586500.0</v>
      </c>
      <c r="E178" s="12"/>
      <c r="F178" s="1" t="s">
        <v>4302</v>
      </c>
      <c r="G178" s="11">
        <f t="shared" si="1"/>
        <v>171490300</v>
      </c>
      <c r="H178" s="11">
        <f t="shared" si="14"/>
        <v>15440650</v>
      </c>
      <c r="I178" s="11">
        <f t="shared" si="3"/>
        <v>107088400</v>
      </c>
      <c r="J178" s="11">
        <f t="shared" si="13"/>
        <v>26724827</v>
      </c>
      <c r="K178" s="11">
        <f t="shared" si="5"/>
        <v>48961250</v>
      </c>
      <c r="L178" s="11">
        <f t="shared" si="6"/>
        <v>4150000</v>
      </c>
      <c r="M178" s="11">
        <f t="shared" si="7"/>
        <v>1382000</v>
      </c>
      <c r="N178" s="11">
        <f t="shared" si="8"/>
        <v>12170416.67</v>
      </c>
      <c r="O178" s="11">
        <f t="shared" si="9"/>
        <v>14938416.67</v>
      </c>
      <c r="P178" s="11">
        <f t="shared" si="10"/>
        <v>16320416.67</v>
      </c>
      <c r="Q178" s="11">
        <f t="shared" si="19"/>
        <v>1585000</v>
      </c>
      <c r="R178" s="11">
        <f t="shared" si="20"/>
        <v>2000000</v>
      </c>
    </row>
    <row r="179">
      <c r="A179" s="1" t="s">
        <v>6965</v>
      </c>
      <c r="B179" s="8">
        <v>45593.0</v>
      </c>
      <c r="C179" s="1" t="s">
        <v>6</v>
      </c>
      <c r="D179" s="10">
        <v>96000.0</v>
      </c>
      <c r="E179" s="12"/>
      <c r="F179" s="1" t="s">
        <v>6966</v>
      </c>
      <c r="G179" s="11">
        <f t="shared" si="1"/>
        <v>171586300</v>
      </c>
      <c r="H179" s="11">
        <f t="shared" si="14"/>
        <v>15440650</v>
      </c>
      <c r="I179" s="11">
        <f t="shared" si="3"/>
        <v>107088400</v>
      </c>
      <c r="J179" s="11">
        <f t="shared" si="13"/>
        <v>26820827</v>
      </c>
      <c r="K179" s="11">
        <f t="shared" si="5"/>
        <v>49057250</v>
      </c>
      <c r="L179" s="11">
        <f t="shared" si="6"/>
        <v>4150000</v>
      </c>
      <c r="M179" s="11">
        <f t="shared" si="7"/>
        <v>1382000</v>
      </c>
      <c r="N179" s="11">
        <f t="shared" si="8"/>
        <v>12202416.67</v>
      </c>
      <c r="O179" s="11">
        <f t="shared" si="9"/>
        <v>14970416.67</v>
      </c>
      <c r="P179" s="11">
        <f t="shared" si="10"/>
        <v>16352416.67</v>
      </c>
      <c r="Q179" s="11">
        <f t="shared" si="19"/>
        <v>1585000</v>
      </c>
      <c r="R179" s="11">
        <f t="shared" si="20"/>
        <v>2000000</v>
      </c>
    </row>
    <row r="180">
      <c r="A180" s="1" t="s">
        <v>6967</v>
      </c>
      <c r="B180" s="8">
        <v>45593.0</v>
      </c>
      <c r="C180" s="1" t="s">
        <v>6</v>
      </c>
      <c r="D180" s="10">
        <v>210000.0</v>
      </c>
      <c r="E180" s="10"/>
      <c r="F180" s="1" t="s">
        <v>6968</v>
      </c>
      <c r="G180" s="11">
        <f t="shared" si="1"/>
        <v>171796300</v>
      </c>
      <c r="H180" s="11">
        <f t="shared" si="14"/>
        <v>15440650</v>
      </c>
      <c r="I180" s="11">
        <f t="shared" si="3"/>
        <v>107088400</v>
      </c>
      <c r="J180" s="11">
        <f t="shared" si="13"/>
        <v>27030827</v>
      </c>
      <c r="K180" s="11">
        <f t="shared" si="5"/>
        <v>49267250</v>
      </c>
      <c r="L180" s="11">
        <f t="shared" si="6"/>
        <v>4150000</v>
      </c>
      <c r="M180" s="11">
        <f t="shared" si="7"/>
        <v>1382000</v>
      </c>
      <c r="N180" s="11">
        <f t="shared" si="8"/>
        <v>12272416.67</v>
      </c>
      <c r="O180" s="11">
        <f t="shared" si="9"/>
        <v>15040416.67</v>
      </c>
      <c r="P180" s="11">
        <f t="shared" si="10"/>
        <v>16422416.67</v>
      </c>
      <c r="Q180" s="11">
        <f>IF(F180="Kasbon Cahaya", IF(ROW()=2, IF(D180, -D180, E180), IF(D180, Q203-D180, Q203+E180)), IF(ROW()=2, 0, Q203))</f>
        <v>1585000</v>
      </c>
      <c r="R180" s="11">
        <f>IF(F180="Kasbon Erwin", IF(ROW()=2, IF(D180, -D180, E180), IF(D180, R203-D180, R203+E180)), IF(ROW()=2, 0, R203))</f>
        <v>2000000</v>
      </c>
    </row>
    <row r="181">
      <c r="A181" s="1" t="s">
        <v>6969</v>
      </c>
      <c r="B181" s="8">
        <v>45594.0</v>
      </c>
      <c r="C181" s="1" t="s">
        <v>25</v>
      </c>
      <c r="D181" s="12"/>
      <c r="E181" s="10">
        <v>7000.0</v>
      </c>
      <c r="F181" s="1" t="s">
        <v>6970</v>
      </c>
      <c r="G181" s="11">
        <f t="shared" si="1"/>
        <v>171796300</v>
      </c>
      <c r="H181" s="11">
        <f t="shared" si="14"/>
        <v>15447650</v>
      </c>
      <c r="I181" s="11">
        <f t="shared" si="3"/>
        <v>107088400</v>
      </c>
      <c r="J181" s="11">
        <f t="shared" si="13"/>
        <v>27023827</v>
      </c>
      <c r="K181" s="11">
        <f t="shared" si="5"/>
        <v>49260250</v>
      </c>
      <c r="L181" s="11">
        <f t="shared" si="6"/>
        <v>4150000</v>
      </c>
      <c r="M181" s="11">
        <f t="shared" si="7"/>
        <v>1382000</v>
      </c>
      <c r="N181" s="11">
        <f t="shared" si="8"/>
        <v>12270083.33</v>
      </c>
      <c r="O181" s="11">
        <f t="shared" si="9"/>
        <v>15038083.33</v>
      </c>
      <c r="P181" s="11">
        <f t="shared" si="10"/>
        <v>16420083.33</v>
      </c>
      <c r="Q181" s="11">
        <f t="shared" ref="Q181:Q201" si="21">IF(F181="Kasbon Cahaya", IF(ROW()=2, IF(D181, -D181, E181), IF(D181, Q180-D181, Q180+E181)), IF(ROW()=2, 0, Q180))</f>
        <v>1585000</v>
      </c>
      <c r="R181" s="11">
        <f t="shared" ref="R181:R201" si="22">IF(F181="Kasbon Erwin", IF(ROW()=2, IF(D181, -D181, E181), IF(D181, R180-D181, R180+E181)), IF(ROW()=2, 0, R180))</f>
        <v>2000000</v>
      </c>
    </row>
    <row r="182">
      <c r="A182" s="1" t="s">
        <v>6971</v>
      </c>
      <c r="B182" s="8">
        <v>45594.0</v>
      </c>
      <c r="C182" s="1" t="s">
        <v>6</v>
      </c>
      <c r="D182" s="10">
        <v>826500.0</v>
      </c>
      <c r="E182" s="12"/>
      <c r="F182" s="1" t="s">
        <v>5879</v>
      </c>
      <c r="G182" s="11">
        <f t="shared" si="1"/>
        <v>172622800</v>
      </c>
      <c r="H182" s="11">
        <f t="shared" si="14"/>
        <v>15447650</v>
      </c>
      <c r="I182" s="11">
        <f t="shared" si="3"/>
        <v>107088400</v>
      </c>
      <c r="J182" s="11">
        <f t="shared" si="13"/>
        <v>27850327</v>
      </c>
      <c r="K182" s="11">
        <f t="shared" si="5"/>
        <v>50086750</v>
      </c>
      <c r="L182" s="11">
        <f t="shared" si="6"/>
        <v>4150000</v>
      </c>
      <c r="M182" s="11">
        <f t="shared" si="7"/>
        <v>1382000</v>
      </c>
      <c r="N182" s="11">
        <f t="shared" si="8"/>
        <v>12545583.33</v>
      </c>
      <c r="O182" s="11">
        <f t="shared" si="9"/>
        <v>15313583.33</v>
      </c>
      <c r="P182" s="11">
        <f t="shared" si="10"/>
        <v>16695583.33</v>
      </c>
      <c r="Q182" s="11">
        <f t="shared" si="21"/>
        <v>1585000</v>
      </c>
      <c r="R182" s="11">
        <f t="shared" si="22"/>
        <v>2000000</v>
      </c>
    </row>
    <row r="183">
      <c r="A183" s="1" t="s">
        <v>6972</v>
      </c>
      <c r="B183" s="8">
        <v>45594.0</v>
      </c>
      <c r="C183" s="1" t="s">
        <v>25</v>
      </c>
      <c r="D183" s="12"/>
      <c r="E183" s="10">
        <v>50000.0</v>
      </c>
      <c r="F183" s="1" t="s">
        <v>6973</v>
      </c>
      <c r="G183" s="11">
        <f t="shared" si="1"/>
        <v>172622800</v>
      </c>
      <c r="H183" s="11">
        <f t="shared" si="14"/>
        <v>15497650</v>
      </c>
      <c r="I183" s="11">
        <f t="shared" si="3"/>
        <v>107088400</v>
      </c>
      <c r="J183" s="11">
        <f t="shared" si="13"/>
        <v>27800327</v>
      </c>
      <c r="K183" s="11">
        <f t="shared" si="5"/>
        <v>50036750</v>
      </c>
      <c r="L183" s="11">
        <f t="shared" si="6"/>
        <v>4150000</v>
      </c>
      <c r="M183" s="11">
        <f t="shared" si="7"/>
        <v>1382000</v>
      </c>
      <c r="N183" s="11">
        <f t="shared" si="8"/>
        <v>12528916.67</v>
      </c>
      <c r="O183" s="11">
        <f t="shared" si="9"/>
        <v>15296916.67</v>
      </c>
      <c r="P183" s="11">
        <f t="shared" si="10"/>
        <v>16678916.67</v>
      </c>
      <c r="Q183" s="11">
        <f t="shared" si="21"/>
        <v>1585000</v>
      </c>
      <c r="R183" s="11">
        <f t="shared" si="22"/>
        <v>2000000</v>
      </c>
    </row>
    <row r="184">
      <c r="A184" s="1" t="s">
        <v>6974</v>
      </c>
      <c r="B184" s="8">
        <v>45594.0</v>
      </c>
      <c r="C184" s="1" t="s">
        <v>6</v>
      </c>
      <c r="D184" s="10">
        <v>2000000.0</v>
      </c>
      <c r="E184" s="12"/>
      <c r="F184" s="1" t="s">
        <v>6975</v>
      </c>
      <c r="G184" s="11">
        <f t="shared" si="1"/>
        <v>174622800</v>
      </c>
      <c r="H184" s="11">
        <f t="shared" si="14"/>
        <v>15497650</v>
      </c>
      <c r="I184" s="11">
        <f t="shared" si="3"/>
        <v>107088400</v>
      </c>
      <c r="J184" s="11">
        <f t="shared" si="13"/>
        <v>29800327</v>
      </c>
      <c r="K184" s="11">
        <f t="shared" si="5"/>
        <v>52036750</v>
      </c>
      <c r="L184" s="11">
        <f t="shared" si="6"/>
        <v>4150000</v>
      </c>
      <c r="M184" s="11">
        <f t="shared" si="7"/>
        <v>1382000</v>
      </c>
      <c r="N184" s="11">
        <f t="shared" si="8"/>
        <v>13195583.33</v>
      </c>
      <c r="O184" s="11">
        <f t="shared" si="9"/>
        <v>15963583.33</v>
      </c>
      <c r="P184" s="11">
        <f t="shared" si="10"/>
        <v>17345583.33</v>
      </c>
      <c r="Q184" s="11">
        <f t="shared" si="21"/>
        <v>1585000</v>
      </c>
      <c r="R184" s="11">
        <f t="shared" si="22"/>
        <v>2000000</v>
      </c>
    </row>
    <row r="185">
      <c r="A185" s="1" t="s">
        <v>6976</v>
      </c>
      <c r="B185" s="8">
        <v>45594.0</v>
      </c>
      <c r="C185" s="1" t="s">
        <v>25</v>
      </c>
      <c r="D185" s="12"/>
      <c r="E185" s="10">
        <v>1800000.0</v>
      </c>
      <c r="F185" s="1" t="s">
        <v>6963</v>
      </c>
      <c r="G185" s="11">
        <f t="shared" si="1"/>
        <v>174622800</v>
      </c>
      <c r="H185" s="11">
        <f t="shared" si="14"/>
        <v>17297650</v>
      </c>
      <c r="I185" s="11">
        <f t="shared" si="3"/>
        <v>107088400</v>
      </c>
      <c r="J185" s="11">
        <f t="shared" si="13"/>
        <v>28000327</v>
      </c>
      <c r="K185" s="11">
        <f t="shared" si="5"/>
        <v>50236750</v>
      </c>
      <c r="L185" s="11">
        <f t="shared" si="6"/>
        <v>4150000</v>
      </c>
      <c r="M185" s="11">
        <f t="shared" si="7"/>
        <v>1382000</v>
      </c>
      <c r="N185" s="11">
        <f t="shared" si="8"/>
        <v>12595583.33</v>
      </c>
      <c r="O185" s="11">
        <f t="shared" si="9"/>
        <v>15363583.33</v>
      </c>
      <c r="P185" s="11">
        <f t="shared" si="10"/>
        <v>16745583.33</v>
      </c>
      <c r="Q185" s="11">
        <f t="shared" si="21"/>
        <v>1585000</v>
      </c>
      <c r="R185" s="11">
        <f t="shared" si="22"/>
        <v>2000000</v>
      </c>
    </row>
    <row r="186">
      <c r="A186" s="1" t="s">
        <v>6977</v>
      </c>
      <c r="B186" s="8">
        <v>45594.0</v>
      </c>
      <c r="C186" s="1" t="s">
        <v>25</v>
      </c>
      <c r="D186" s="12"/>
      <c r="E186" s="10">
        <v>55000.0</v>
      </c>
      <c r="F186" s="1" t="s">
        <v>6978</v>
      </c>
      <c r="G186" s="11">
        <f t="shared" si="1"/>
        <v>174622800</v>
      </c>
      <c r="H186" s="11">
        <f t="shared" si="14"/>
        <v>17352650</v>
      </c>
      <c r="I186" s="11">
        <f t="shared" si="3"/>
        <v>107088400</v>
      </c>
      <c r="J186" s="11">
        <f t="shared" si="13"/>
        <v>27945327</v>
      </c>
      <c r="K186" s="11">
        <f t="shared" si="5"/>
        <v>50181750</v>
      </c>
      <c r="L186" s="11">
        <f t="shared" si="6"/>
        <v>4150000</v>
      </c>
      <c r="M186" s="11">
        <f t="shared" si="7"/>
        <v>1382000</v>
      </c>
      <c r="N186" s="11">
        <f t="shared" si="8"/>
        <v>12577250</v>
      </c>
      <c r="O186" s="11">
        <f t="shared" si="9"/>
        <v>15345250</v>
      </c>
      <c r="P186" s="11">
        <f t="shared" si="10"/>
        <v>16727250</v>
      </c>
      <c r="Q186" s="11">
        <f t="shared" si="21"/>
        <v>1585000</v>
      </c>
      <c r="R186" s="11">
        <f t="shared" si="22"/>
        <v>2000000</v>
      </c>
    </row>
    <row r="187">
      <c r="A187" s="1" t="s">
        <v>6979</v>
      </c>
      <c r="B187" s="8">
        <v>45594.0</v>
      </c>
      <c r="C187" s="1" t="s">
        <v>6</v>
      </c>
      <c r="D187" s="10">
        <v>1650000.0</v>
      </c>
      <c r="E187" s="12"/>
      <c r="F187" s="1" t="s">
        <v>6980</v>
      </c>
      <c r="G187" s="11">
        <f t="shared" si="1"/>
        <v>176272800</v>
      </c>
      <c r="H187" s="11">
        <f t="shared" si="14"/>
        <v>17352650</v>
      </c>
      <c r="I187" s="11">
        <f t="shared" si="3"/>
        <v>107088400</v>
      </c>
      <c r="J187" s="11">
        <f t="shared" si="13"/>
        <v>29595327</v>
      </c>
      <c r="K187" s="11">
        <f t="shared" si="5"/>
        <v>51831750</v>
      </c>
      <c r="L187" s="11">
        <f t="shared" si="6"/>
        <v>4150000</v>
      </c>
      <c r="M187" s="11">
        <f t="shared" si="7"/>
        <v>1382000</v>
      </c>
      <c r="N187" s="11">
        <f t="shared" si="8"/>
        <v>13127250</v>
      </c>
      <c r="O187" s="11">
        <f t="shared" si="9"/>
        <v>15895250</v>
      </c>
      <c r="P187" s="11">
        <f t="shared" si="10"/>
        <v>17277250</v>
      </c>
      <c r="Q187" s="11">
        <f t="shared" si="21"/>
        <v>1585000</v>
      </c>
      <c r="R187" s="11">
        <f t="shared" si="22"/>
        <v>2000000</v>
      </c>
    </row>
    <row r="188">
      <c r="A188" s="1" t="s">
        <v>6981</v>
      </c>
      <c r="B188" s="8">
        <v>45594.0</v>
      </c>
      <c r="C188" s="1" t="s">
        <v>19</v>
      </c>
      <c r="D188" s="12"/>
      <c r="E188" s="10">
        <v>1450000.0</v>
      </c>
      <c r="F188" s="1" t="s">
        <v>6982</v>
      </c>
      <c r="G188" s="11">
        <f t="shared" si="1"/>
        <v>176272800</v>
      </c>
      <c r="H188" s="11">
        <f t="shared" si="14"/>
        <v>17352650</v>
      </c>
      <c r="I188" s="11">
        <f t="shared" si="3"/>
        <v>107088400</v>
      </c>
      <c r="J188" s="11">
        <f t="shared" si="13"/>
        <v>28145327</v>
      </c>
      <c r="K188" s="11">
        <f t="shared" si="5"/>
        <v>51831750</v>
      </c>
      <c r="L188" s="11">
        <f t="shared" si="6"/>
        <v>4150000</v>
      </c>
      <c r="M188" s="11">
        <f t="shared" si="7"/>
        <v>1382000</v>
      </c>
      <c r="N188" s="11">
        <f t="shared" si="8"/>
        <v>13127250</v>
      </c>
      <c r="O188" s="11">
        <f t="shared" si="9"/>
        <v>15895250</v>
      </c>
      <c r="P188" s="11">
        <f t="shared" si="10"/>
        <v>17277250</v>
      </c>
      <c r="Q188" s="11">
        <f t="shared" si="21"/>
        <v>1585000</v>
      </c>
      <c r="R188" s="11">
        <f t="shared" si="22"/>
        <v>2000000</v>
      </c>
    </row>
    <row r="189">
      <c r="A189" s="1" t="s">
        <v>6983</v>
      </c>
      <c r="B189" s="8">
        <v>45595.0</v>
      </c>
      <c r="C189" s="1" t="s">
        <v>25</v>
      </c>
      <c r="D189" s="12"/>
      <c r="E189" s="10">
        <v>18000.0</v>
      </c>
      <c r="F189" s="1" t="s">
        <v>6984</v>
      </c>
      <c r="G189" s="11">
        <f t="shared" si="1"/>
        <v>176272800</v>
      </c>
      <c r="H189" s="11">
        <f t="shared" si="14"/>
        <v>17370650</v>
      </c>
      <c r="I189" s="11">
        <f t="shared" si="3"/>
        <v>107088400</v>
      </c>
      <c r="J189" s="11">
        <f t="shared" si="13"/>
        <v>28127327</v>
      </c>
      <c r="K189" s="11">
        <f t="shared" si="5"/>
        <v>51813750</v>
      </c>
      <c r="L189" s="11">
        <f t="shared" si="6"/>
        <v>4150000</v>
      </c>
      <c r="M189" s="11">
        <f t="shared" si="7"/>
        <v>1382000</v>
      </c>
      <c r="N189" s="11">
        <f t="shared" si="8"/>
        <v>13121250</v>
      </c>
      <c r="O189" s="11">
        <f t="shared" si="9"/>
        <v>15889250</v>
      </c>
      <c r="P189" s="11">
        <f t="shared" si="10"/>
        <v>17271250</v>
      </c>
      <c r="Q189" s="11">
        <f t="shared" si="21"/>
        <v>1585000</v>
      </c>
      <c r="R189" s="11">
        <f t="shared" si="22"/>
        <v>2000000</v>
      </c>
    </row>
    <row r="190">
      <c r="A190" s="1" t="s">
        <v>6985</v>
      </c>
      <c r="B190" s="8">
        <v>45595.0</v>
      </c>
      <c r="C190" s="1" t="s">
        <v>25</v>
      </c>
      <c r="D190" s="12"/>
      <c r="E190" s="10">
        <v>10000.0</v>
      </c>
      <c r="F190" s="1" t="s">
        <v>6986</v>
      </c>
      <c r="G190" s="11">
        <f t="shared" si="1"/>
        <v>176272800</v>
      </c>
      <c r="H190" s="11">
        <f t="shared" si="14"/>
        <v>17380650</v>
      </c>
      <c r="I190" s="11">
        <f t="shared" si="3"/>
        <v>107088400</v>
      </c>
      <c r="J190" s="11">
        <f t="shared" si="13"/>
        <v>28117327</v>
      </c>
      <c r="K190" s="11">
        <f t="shared" si="5"/>
        <v>51803750</v>
      </c>
      <c r="L190" s="11">
        <f t="shared" si="6"/>
        <v>4150000</v>
      </c>
      <c r="M190" s="11">
        <f t="shared" si="7"/>
        <v>1382000</v>
      </c>
      <c r="N190" s="11">
        <f t="shared" si="8"/>
        <v>13117916.67</v>
      </c>
      <c r="O190" s="11">
        <f t="shared" si="9"/>
        <v>15885916.67</v>
      </c>
      <c r="P190" s="11">
        <f t="shared" si="10"/>
        <v>17267916.67</v>
      </c>
      <c r="Q190" s="11">
        <f t="shared" si="21"/>
        <v>1585000</v>
      </c>
      <c r="R190" s="11">
        <f t="shared" si="22"/>
        <v>2000000</v>
      </c>
    </row>
    <row r="191">
      <c r="A191" s="1" t="s">
        <v>6987</v>
      </c>
      <c r="B191" s="8">
        <v>45595.0</v>
      </c>
      <c r="C191" s="1" t="s">
        <v>19</v>
      </c>
      <c r="D191" s="12"/>
      <c r="E191" s="10">
        <v>194000.0</v>
      </c>
      <c r="F191" s="1" t="s">
        <v>6988</v>
      </c>
      <c r="G191" s="11">
        <f t="shared" si="1"/>
        <v>176272800</v>
      </c>
      <c r="H191" s="11">
        <f t="shared" si="14"/>
        <v>17380650</v>
      </c>
      <c r="I191" s="11">
        <f t="shared" si="3"/>
        <v>107088400</v>
      </c>
      <c r="J191" s="11">
        <f t="shared" si="13"/>
        <v>27923327</v>
      </c>
      <c r="K191" s="11">
        <f t="shared" si="5"/>
        <v>51803750</v>
      </c>
      <c r="L191" s="11">
        <f t="shared" si="6"/>
        <v>4150000</v>
      </c>
      <c r="M191" s="11">
        <f t="shared" si="7"/>
        <v>1382000</v>
      </c>
      <c r="N191" s="11">
        <f t="shared" si="8"/>
        <v>13117916.67</v>
      </c>
      <c r="O191" s="11">
        <f t="shared" si="9"/>
        <v>15885916.67</v>
      </c>
      <c r="P191" s="11">
        <f t="shared" si="10"/>
        <v>17267916.67</v>
      </c>
      <c r="Q191" s="11">
        <f t="shared" si="21"/>
        <v>1585000</v>
      </c>
      <c r="R191" s="11">
        <f t="shared" si="22"/>
        <v>2000000</v>
      </c>
    </row>
    <row r="192">
      <c r="A192" s="1" t="s">
        <v>6989</v>
      </c>
      <c r="B192" s="8">
        <v>45595.0</v>
      </c>
      <c r="C192" s="1" t="s">
        <v>6</v>
      </c>
      <c r="D192" s="10">
        <v>43000.0</v>
      </c>
      <c r="E192" s="12"/>
      <c r="F192" s="1" t="s">
        <v>6990</v>
      </c>
      <c r="G192" s="11">
        <f t="shared" si="1"/>
        <v>176315800</v>
      </c>
      <c r="H192" s="11">
        <f t="shared" si="14"/>
        <v>17380650</v>
      </c>
      <c r="I192" s="11">
        <f t="shared" si="3"/>
        <v>107088400</v>
      </c>
      <c r="J192" s="11">
        <f t="shared" si="13"/>
        <v>27966327</v>
      </c>
      <c r="K192" s="11">
        <f t="shared" si="5"/>
        <v>51846750</v>
      </c>
      <c r="L192" s="11">
        <f t="shared" si="6"/>
        <v>4150000</v>
      </c>
      <c r="M192" s="11">
        <f t="shared" si="7"/>
        <v>1382000</v>
      </c>
      <c r="N192" s="11">
        <f t="shared" si="8"/>
        <v>13132250</v>
      </c>
      <c r="O192" s="11">
        <f t="shared" si="9"/>
        <v>15900250</v>
      </c>
      <c r="P192" s="11">
        <f t="shared" si="10"/>
        <v>17282250</v>
      </c>
      <c r="Q192" s="11">
        <f t="shared" si="21"/>
        <v>1585000</v>
      </c>
      <c r="R192" s="11">
        <f t="shared" si="22"/>
        <v>2000000</v>
      </c>
    </row>
    <row r="193">
      <c r="A193" s="1" t="s">
        <v>6991</v>
      </c>
      <c r="B193" s="8">
        <v>45595.0</v>
      </c>
      <c r="C193" s="1" t="s">
        <v>6</v>
      </c>
      <c r="D193" s="10">
        <v>153000.0</v>
      </c>
      <c r="E193" s="12"/>
      <c r="F193" s="1" t="s">
        <v>4302</v>
      </c>
      <c r="G193" s="11">
        <f t="shared" si="1"/>
        <v>176468800</v>
      </c>
      <c r="H193" s="11">
        <f t="shared" si="14"/>
        <v>17380650</v>
      </c>
      <c r="I193" s="11">
        <f t="shared" si="3"/>
        <v>107088400</v>
      </c>
      <c r="J193" s="11">
        <f t="shared" si="13"/>
        <v>28119327</v>
      </c>
      <c r="K193" s="11">
        <f t="shared" si="5"/>
        <v>51999750</v>
      </c>
      <c r="L193" s="11">
        <f t="shared" si="6"/>
        <v>4150000</v>
      </c>
      <c r="M193" s="11">
        <f t="shared" si="7"/>
        <v>1382000</v>
      </c>
      <c r="N193" s="11">
        <f t="shared" si="8"/>
        <v>13183250</v>
      </c>
      <c r="O193" s="11">
        <f t="shared" si="9"/>
        <v>15951250</v>
      </c>
      <c r="P193" s="11">
        <f t="shared" si="10"/>
        <v>17333250</v>
      </c>
      <c r="Q193" s="11">
        <f t="shared" si="21"/>
        <v>1585000</v>
      </c>
      <c r="R193" s="11">
        <f t="shared" si="22"/>
        <v>2000000</v>
      </c>
    </row>
    <row r="194">
      <c r="A194" s="1" t="s">
        <v>6992</v>
      </c>
      <c r="B194" s="8">
        <v>45595.0</v>
      </c>
      <c r="C194" s="1" t="s">
        <v>6</v>
      </c>
      <c r="D194" s="10">
        <v>1250000.0</v>
      </c>
      <c r="E194" s="10"/>
      <c r="F194" s="1" t="s">
        <v>6993</v>
      </c>
      <c r="G194" s="11">
        <f t="shared" si="1"/>
        <v>177718800</v>
      </c>
      <c r="H194" s="11">
        <f t="shared" si="14"/>
        <v>17380650</v>
      </c>
      <c r="I194" s="11">
        <f t="shared" si="3"/>
        <v>107088400</v>
      </c>
      <c r="J194" s="11">
        <f t="shared" si="13"/>
        <v>29369327</v>
      </c>
      <c r="K194" s="11">
        <f t="shared" si="5"/>
        <v>53249750</v>
      </c>
      <c r="L194" s="11">
        <f t="shared" si="6"/>
        <v>4150000</v>
      </c>
      <c r="M194" s="11">
        <f t="shared" si="7"/>
        <v>1382000</v>
      </c>
      <c r="N194" s="11">
        <f t="shared" si="8"/>
        <v>13599916.67</v>
      </c>
      <c r="O194" s="11">
        <f t="shared" si="9"/>
        <v>16367916.67</v>
      </c>
      <c r="P194" s="11">
        <f t="shared" si="10"/>
        <v>17749916.67</v>
      </c>
      <c r="Q194" s="11">
        <f t="shared" si="21"/>
        <v>1585000</v>
      </c>
      <c r="R194" s="11">
        <f t="shared" si="22"/>
        <v>2000000</v>
      </c>
    </row>
    <row r="195">
      <c r="A195" s="1" t="s">
        <v>6994</v>
      </c>
      <c r="B195" s="8">
        <v>45595.0</v>
      </c>
      <c r="C195" s="1" t="s">
        <v>19</v>
      </c>
      <c r="D195" s="12"/>
      <c r="E195" s="10">
        <v>3059000.0</v>
      </c>
      <c r="F195" s="1" t="s">
        <v>6995</v>
      </c>
      <c r="G195" s="11">
        <f t="shared" si="1"/>
        <v>177718800</v>
      </c>
      <c r="H195" s="11">
        <f t="shared" si="14"/>
        <v>17380650</v>
      </c>
      <c r="I195" s="11">
        <f t="shared" si="3"/>
        <v>107088400</v>
      </c>
      <c r="J195" s="11">
        <f t="shared" si="13"/>
        <v>26310327</v>
      </c>
      <c r="K195" s="11">
        <f t="shared" si="5"/>
        <v>53249750</v>
      </c>
      <c r="L195" s="11">
        <f t="shared" si="6"/>
        <v>4150000</v>
      </c>
      <c r="M195" s="11">
        <f t="shared" si="7"/>
        <v>1382000</v>
      </c>
      <c r="N195" s="11">
        <f t="shared" si="8"/>
        <v>13599916.67</v>
      </c>
      <c r="O195" s="11">
        <f t="shared" si="9"/>
        <v>16367916.67</v>
      </c>
      <c r="P195" s="11">
        <f t="shared" si="10"/>
        <v>17749916.67</v>
      </c>
      <c r="Q195" s="11">
        <f t="shared" si="21"/>
        <v>1585000</v>
      </c>
      <c r="R195" s="11">
        <f t="shared" si="22"/>
        <v>2000000</v>
      </c>
    </row>
    <row r="196">
      <c r="A196" s="1" t="s">
        <v>6996</v>
      </c>
      <c r="B196" s="8">
        <v>45596.0</v>
      </c>
      <c r="C196" s="1" t="s">
        <v>25</v>
      </c>
      <c r="D196" s="12"/>
      <c r="E196" s="10">
        <v>35000.0</v>
      </c>
      <c r="F196" s="1" t="s">
        <v>6997</v>
      </c>
      <c r="G196" s="11">
        <f t="shared" si="1"/>
        <v>177718800</v>
      </c>
      <c r="H196" s="11">
        <f t="shared" si="14"/>
        <v>17415650</v>
      </c>
      <c r="I196" s="11">
        <f t="shared" si="3"/>
        <v>107088400</v>
      </c>
      <c r="J196" s="11">
        <f t="shared" si="13"/>
        <v>26275327</v>
      </c>
      <c r="K196" s="11">
        <f t="shared" si="5"/>
        <v>53214750</v>
      </c>
      <c r="L196" s="11">
        <f t="shared" si="6"/>
        <v>4150000</v>
      </c>
      <c r="M196" s="11">
        <f t="shared" si="7"/>
        <v>1382000</v>
      </c>
      <c r="N196" s="11">
        <f t="shared" si="8"/>
        <v>13588250</v>
      </c>
      <c r="O196" s="11">
        <f t="shared" si="9"/>
        <v>16356250</v>
      </c>
      <c r="P196" s="11">
        <f t="shared" si="10"/>
        <v>17738250</v>
      </c>
      <c r="Q196" s="11">
        <f t="shared" si="21"/>
        <v>1585000</v>
      </c>
      <c r="R196" s="11">
        <f t="shared" si="22"/>
        <v>2000000</v>
      </c>
    </row>
    <row r="197">
      <c r="A197" s="1" t="s">
        <v>6998</v>
      </c>
      <c r="B197" s="8">
        <v>45596.0</v>
      </c>
      <c r="C197" s="1" t="s">
        <v>25</v>
      </c>
      <c r="D197" s="12"/>
      <c r="E197" s="10">
        <v>300000.0</v>
      </c>
      <c r="F197" s="1" t="s">
        <v>6999</v>
      </c>
      <c r="G197" s="11">
        <f t="shared" si="1"/>
        <v>177718800</v>
      </c>
      <c r="H197" s="11">
        <f t="shared" si="14"/>
        <v>17715650</v>
      </c>
      <c r="I197" s="11">
        <f t="shared" si="3"/>
        <v>107088400</v>
      </c>
      <c r="J197" s="11">
        <f t="shared" si="13"/>
        <v>25975327</v>
      </c>
      <c r="K197" s="11">
        <f t="shared" si="5"/>
        <v>52914750</v>
      </c>
      <c r="L197" s="11">
        <f t="shared" si="6"/>
        <v>4150000</v>
      </c>
      <c r="M197" s="11">
        <f t="shared" si="7"/>
        <v>1382000</v>
      </c>
      <c r="N197" s="11">
        <f t="shared" si="8"/>
        <v>13488250</v>
      </c>
      <c r="O197" s="11">
        <f t="shared" si="9"/>
        <v>16256250</v>
      </c>
      <c r="P197" s="11">
        <f t="shared" si="10"/>
        <v>17638250</v>
      </c>
      <c r="Q197" s="11">
        <f t="shared" si="21"/>
        <v>1585000</v>
      </c>
      <c r="R197" s="11">
        <f t="shared" si="22"/>
        <v>2000000</v>
      </c>
    </row>
    <row r="198">
      <c r="A198" s="14" t="s">
        <v>7000</v>
      </c>
      <c r="B198" s="8">
        <v>45596.0</v>
      </c>
      <c r="C198" s="1" t="s">
        <v>25</v>
      </c>
      <c r="D198" s="12"/>
      <c r="E198" s="10">
        <v>615000.0</v>
      </c>
      <c r="F198" s="1" t="s">
        <v>6413</v>
      </c>
      <c r="G198" s="11">
        <f t="shared" si="1"/>
        <v>177718800</v>
      </c>
      <c r="H198" s="11">
        <f t="shared" si="14"/>
        <v>18330650</v>
      </c>
      <c r="I198" s="11">
        <f t="shared" si="3"/>
        <v>107088400</v>
      </c>
      <c r="J198" s="11">
        <f t="shared" si="13"/>
        <v>25360327</v>
      </c>
      <c r="K198" s="11">
        <f t="shared" si="5"/>
        <v>52299750</v>
      </c>
      <c r="L198" s="11">
        <f t="shared" si="6"/>
        <v>4150000</v>
      </c>
      <c r="M198" s="11">
        <f t="shared" si="7"/>
        <v>1382000</v>
      </c>
      <c r="N198" s="11">
        <f t="shared" si="8"/>
        <v>13283250</v>
      </c>
      <c r="O198" s="11">
        <f t="shared" si="9"/>
        <v>16051250</v>
      </c>
      <c r="P198" s="11">
        <f t="shared" si="10"/>
        <v>17433250</v>
      </c>
      <c r="Q198" s="11">
        <f t="shared" si="21"/>
        <v>1585000</v>
      </c>
      <c r="R198" s="11">
        <f t="shared" si="22"/>
        <v>2000000</v>
      </c>
    </row>
    <row r="199">
      <c r="A199" s="1" t="s">
        <v>7001</v>
      </c>
      <c r="B199" s="8">
        <v>45596.0</v>
      </c>
      <c r="C199" s="1" t="s">
        <v>25</v>
      </c>
      <c r="D199" s="12"/>
      <c r="E199" s="10">
        <v>360000.0</v>
      </c>
      <c r="F199" s="1" t="s">
        <v>1617</v>
      </c>
      <c r="G199" s="11">
        <f t="shared" si="1"/>
        <v>177718800</v>
      </c>
      <c r="H199" s="11">
        <f t="shared" si="14"/>
        <v>18690650</v>
      </c>
      <c r="I199" s="11">
        <f t="shared" si="3"/>
        <v>107088400</v>
      </c>
      <c r="J199" s="11">
        <f t="shared" si="13"/>
        <v>25000327</v>
      </c>
      <c r="K199" s="11">
        <f t="shared" si="5"/>
        <v>51939750</v>
      </c>
      <c r="L199" s="11">
        <f t="shared" si="6"/>
        <v>4150000</v>
      </c>
      <c r="M199" s="11">
        <f t="shared" si="7"/>
        <v>1382000</v>
      </c>
      <c r="N199" s="11">
        <f t="shared" si="8"/>
        <v>13163250</v>
      </c>
      <c r="O199" s="11">
        <f t="shared" si="9"/>
        <v>15931250</v>
      </c>
      <c r="P199" s="11">
        <f t="shared" si="10"/>
        <v>17313250</v>
      </c>
      <c r="Q199" s="11">
        <f t="shared" si="21"/>
        <v>1585000</v>
      </c>
      <c r="R199" s="11">
        <f t="shared" si="22"/>
        <v>2000000</v>
      </c>
    </row>
    <row r="200">
      <c r="A200" s="1" t="s">
        <v>7002</v>
      </c>
      <c r="B200" s="8">
        <v>45596.0</v>
      </c>
      <c r="C200" s="1" t="s">
        <v>25</v>
      </c>
      <c r="D200" s="12"/>
      <c r="E200" s="10">
        <v>460000.0</v>
      </c>
      <c r="F200" s="1" t="s">
        <v>7003</v>
      </c>
      <c r="G200" s="11">
        <f t="shared" si="1"/>
        <v>177718800</v>
      </c>
      <c r="H200" s="11">
        <f t="shared" si="14"/>
        <v>19150650</v>
      </c>
      <c r="I200" s="11">
        <f t="shared" si="3"/>
        <v>107088400</v>
      </c>
      <c r="J200" s="11">
        <f t="shared" si="13"/>
        <v>24540327</v>
      </c>
      <c r="K200" s="11">
        <f t="shared" si="5"/>
        <v>51479750</v>
      </c>
      <c r="L200" s="11">
        <f t="shared" si="6"/>
        <v>4150000</v>
      </c>
      <c r="M200" s="11">
        <f t="shared" si="7"/>
        <v>1382000</v>
      </c>
      <c r="N200" s="11">
        <f t="shared" si="8"/>
        <v>13009916.67</v>
      </c>
      <c r="O200" s="11">
        <f t="shared" si="9"/>
        <v>15777916.67</v>
      </c>
      <c r="P200" s="11">
        <f t="shared" si="10"/>
        <v>17159916.67</v>
      </c>
      <c r="Q200" s="11">
        <f t="shared" si="21"/>
        <v>1585000</v>
      </c>
      <c r="R200" s="11">
        <f t="shared" si="22"/>
        <v>2000000</v>
      </c>
    </row>
    <row r="201">
      <c r="A201" s="1" t="s">
        <v>7004</v>
      </c>
      <c r="B201" s="8">
        <v>45596.0</v>
      </c>
      <c r="C201" s="1" t="s">
        <v>6</v>
      </c>
      <c r="D201" s="10">
        <v>451017.0</v>
      </c>
      <c r="E201" s="12"/>
      <c r="F201" s="1" t="s">
        <v>7005</v>
      </c>
      <c r="G201" s="11">
        <f t="shared" si="1"/>
        <v>178169817</v>
      </c>
      <c r="H201" s="11">
        <f t="shared" si="14"/>
        <v>19150650</v>
      </c>
      <c r="I201" s="11">
        <f t="shared" si="3"/>
        <v>107088400</v>
      </c>
      <c r="J201" s="11">
        <f t="shared" si="13"/>
        <v>24991344</v>
      </c>
      <c r="K201" s="11">
        <f t="shared" si="5"/>
        <v>51930767</v>
      </c>
      <c r="L201" s="11">
        <f t="shared" si="6"/>
        <v>4150000</v>
      </c>
      <c r="M201" s="11">
        <f t="shared" si="7"/>
        <v>1382000</v>
      </c>
      <c r="N201" s="11">
        <f t="shared" si="8"/>
        <v>13160255.67</v>
      </c>
      <c r="O201" s="11">
        <f t="shared" si="9"/>
        <v>15928255.67</v>
      </c>
      <c r="P201" s="11">
        <f t="shared" si="10"/>
        <v>17310255.67</v>
      </c>
      <c r="Q201" s="11">
        <f t="shared" si="21"/>
        <v>1585000</v>
      </c>
      <c r="R201" s="11">
        <f t="shared" si="22"/>
        <v>2000000</v>
      </c>
    </row>
    <row r="202">
      <c r="A202" s="1" t="s">
        <v>7006</v>
      </c>
      <c r="B202" s="8">
        <v>45596.0</v>
      </c>
      <c r="C202" s="1" t="s">
        <v>6</v>
      </c>
      <c r="D202" s="10">
        <v>145000.0</v>
      </c>
      <c r="E202" s="12"/>
      <c r="F202" s="1" t="s">
        <v>6119</v>
      </c>
      <c r="G202" s="11">
        <f t="shared" si="1"/>
        <v>178314817</v>
      </c>
      <c r="H202" s="11">
        <f t="shared" si="14"/>
        <v>19150650</v>
      </c>
      <c r="I202" s="11">
        <f t="shared" si="3"/>
        <v>107088400</v>
      </c>
      <c r="J202" s="11">
        <f t="shared" si="13"/>
        <v>25136344</v>
      </c>
      <c r="K202" s="11">
        <f t="shared" si="5"/>
        <v>52075767</v>
      </c>
      <c r="L202" s="11">
        <f t="shared" si="6"/>
        <v>4150000</v>
      </c>
      <c r="M202" s="11">
        <f t="shared" si="7"/>
        <v>1382000</v>
      </c>
      <c r="N202" s="11">
        <f t="shared" si="8"/>
        <v>13208589</v>
      </c>
      <c r="O202" s="11">
        <f t="shared" si="9"/>
        <v>15976589</v>
      </c>
      <c r="P202" s="11">
        <f t="shared" si="10"/>
        <v>17358589</v>
      </c>
      <c r="Q202" s="11">
        <f>IF(F202="Kasbon Cahaya", IF(ROW()=2, IF(D202, -D202, E202), IF(D202, Q203-D202, Q203+E202)), IF(ROW()=2, 0, Q203))</f>
        <v>1585000</v>
      </c>
      <c r="R202" s="11">
        <f>IF(F202="Kasbon Erwin", IF(ROW()=2, IF(D202, -D202, E202), IF(D202, R203-D202, R203+E202)), IF(ROW()=2, 0, R203))</f>
        <v>2000000</v>
      </c>
    </row>
    <row r="203" hidden="1">
      <c r="A203" s="1" t="s">
        <v>6426</v>
      </c>
      <c r="B203" s="8">
        <v>45596.0</v>
      </c>
      <c r="C203" s="1" t="s">
        <v>5011</v>
      </c>
      <c r="D203" s="12"/>
      <c r="E203" s="10">
        <v>1.76304E7</v>
      </c>
      <c r="F203" s="1" t="s">
        <v>7007</v>
      </c>
      <c r="G203" s="11">
        <f t="shared" si="1"/>
        <v>178314817</v>
      </c>
      <c r="H203" s="11">
        <f t="shared" si="14"/>
        <v>19150650</v>
      </c>
      <c r="I203" s="11">
        <f t="shared" si="3"/>
        <v>124718800</v>
      </c>
      <c r="J203" s="11">
        <f t="shared" si="13"/>
        <v>7505944</v>
      </c>
      <c r="K203" s="11">
        <f t="shared" si="5"/>
        <v>34445367</v>
      </c>
      <c r="L203" s="11">
        <f t="shared" si="6"/>
        <v>4150000</v>
      </c>
      <c r="M203" s="11">
        <f t="shared" si="7"/>
        <v>1382000</v>
      </c>
      <c r="N203" s="11">
        <f t="shared" si="8"/>
        <v>7331789</v>
      </c>
      <c r="O203" s="11">
        <f t="shared" si="9"/>
        <v>10099789</v>
      </c>
      <c r="P203" s="11">
        <f t="shared" si="10"/>
        <v>11481789</v>
      </c>
      <c r="Q203" s="11">
        <f>IF(F203="Kasbon Cahaya", IF(ROW()=2, IF(D203, -D203, E203), IF(D203, Q179-D203, Q179+E203)), IF(ROW()=2, 0, Q179))</f>
        <v>1585000</v>
      </c>
      <c r="R203" s="11">
        <f>IF(F203="Kasbon Erwin", IF(ROW()=2, IF(D203, -D203, E203), IF(D203, R179-D203, R179+E203)), IF(ROW()=2, 0, R179))</f>
        <v>2000000</v>
      </c>
    </row>
    <row r="204">
      <c r="C204" s="15"/>
      <c r="D204" s="12"/>
      <c r="E204" s="12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</row>
    <row r="205">
      <c r="C205" s="15"/>
      <c r="D205" s="12"/>
      <c r="E205" s="12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</row>
    <row r="206">
      <c r="C206" s="15"/>
      <c r="D206" s="12"/>
      <c r="E206" s="12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</row>
    <row r="207">
      <c r="C207" s="15"/>
      <c r="D207" s="12"/>
      <c r="E207" s="12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</row>
    <row r="208">
      <c r="C208" s="15"/>
      <c r="D208" s="12"/>
      <c r="E208" s="12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</row>
    <row r="209">
      <c r="C209" s="15"/>
      <c r="D209" s="12"/>
      <c r="E209" s="12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</row>
    <row r="210">
      <c r="C210" s="15"/>
      <c r="D210" s="12"/>
      <c r="E210" s="12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</row>
    <row r="211">
      <c r="C211" s="15"/>
      <c r="D211" s="12"/>
      <c r="E211" s="12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</row>
    <row r="212">
      <c r="C212" s="15"/>
      <c r="D212" s="12"/>
      <c r="E212" s="12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</row>
    <row r="213">
      <c r="C213" s="15"/>
      <c r="D213" s="12"/>
      <c r="E213" s="12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</row>
    <row r="214">
      <c r="C214" s="15"/>
      <c r="D214" s="12"/>
      <c r="E214" s="12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</row>
    <row r="215">
      <c r="C215" s="15"/>
      <c r="D215" s="12"/>
      <c r="E215" s="12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</row>
    <row r="216">
      <c r="C216" s="15"/>
      <c r="D216" s="12"/>
      <c r="E216" s="12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</row>
    <row r="217">
      <c r="C217" s="15"/>
      <c r="D217" s="12"/>
      <c r="E217" s="12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</row>
    <row r="218">
      <c r="C218" s="15"/>
      <c r="D218" s="12"/>
      <c r="E218" s="12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</row>
    <row r="219">
      <c r="C219" s="15"/>
      <c r="D219" s="12"/>
      <c r="E219" s="12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</row>
    <row r="220">
      <c r="C220" s="15"/>
      <c r="D220" s="12"/>
      <c r="E220" s="12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</row>
    <row r="221">
      <c r="C221" s="15"/>
      <c r="D221" s="12"/>
      <c r="E221" s="12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</row>
    <row r="222">
      <c r="C222" s="15"/>
      <c r="D222" s="12"/>
      <c r="E222" s="12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</row>
    <row r="223">
      <c r="C223" s="15"/>
      <c r="D223" s="12"/>
      <c r="E223" s="12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</row>
    <row r="224">
      <c r="C224" s="15"/>
      <c r="D224" s="12"/>
      <c r="E224" s="12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</row>
    <row r="225">
      <c r="C225" s="15"/>
      <c r="D225" s="12"/>
      <c r="E225" s="12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</row>
    <row r="226">
      <c r="C226" s="15"/>
      <c r="D226" s="12"/>
      <c r="E226" s="12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</row>
    <row r="227">
      <c r="C227" s="15"/>
      <c r="D227" s="12"/>
      <c r="E227" s="12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</row>
    <row r="228">
      <c r="C228" s="15"/>
      <c r="D228" s="12"/>
      <c r="E228" s="12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</row>
    <row r="229">
      <c r="C229" s="15"/>
      <c r="D229" s="12"/>
      <c r="E229" s="12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</row>
    <row r="230">
      <c r="C230" s="15"/>
      <c r="D230" s="12"/>
      <c r="E230" s="12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</row>
    <row r="231">
      <c r="C231" s="15"/>
      <c r="D231" s="12"/>
      <c r="E231" s="12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</row>
    <row r="232">
      <c r="C232" s="15"/>
      <c r="D232" s="12"/>
      <c r="E232" s="12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</row>
    <row r="233">
      <c r="C233" s="15"/>
      <c r="D233" s="12"/>
      <c r="E233" s="12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</row>
    <row r="234">
      <c r="C234" s="15"/>
      <c r="D234" s="12"/>
      <c r="E234" s="12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</row>
    <row r="235">
      <c r="C235" s="15"/>
      <c r="D235" s="12"/>
      <c r="E235" s="12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</row>
    <row r="236">
      <c r="C236" s="15"/>
      <c r="D236" s="12"/>
      <c r="E236" s="12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</row>
    <row r="237">
      <c r="C237" s="15"/>
      <c r="D237" s="12"/>
      <c r="E237" s="12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</row>
    <row r="238">
      <c r="C238" s="15"/>
      <c r="D238" s="12"/>
      <c r="E238" s="12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</row>
    <row r="239">
      <c r="C239" s="15"/>
      <c r="D239" s="12"/>
      <c r="E239" s="12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</row>
    <row r="240">
      <c r="C240" s="15"/>
      <c r="D240" s="12"/>
      <c r="E240" s="12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</row>
    <row r="241">
      <c r="C241" s="15"/>
      <c r="D241" s="12"/>
      <c r="E241" s="12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</row>
    <row r="242">
      <c r="C242" s="15"/>
      <c r="D242" s="12"/>
      <c r="E242" s="12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</row>
    <row r="243">
      <c r="C243" s="15"/>
      <c r="D243" s="12"/>
      <c r="E243" s="12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</row>
    <row r="244">
      <c r="C244" s="15"/>
      <c r="D244" s="12"/>
      <c r="E244" s="12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</row>
    <row r="245">
      <c r="C245" s="15"/>
      <c r="D245" s="12"/>
      <c r="E245" s="12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</row>
    <row r="246">
      <c r="C246" s="15"/>
      <c r="D246" s="12"/>
      <c r="E246" s="12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</row>
    <row r="247">
      <c r="C247" s="15"/>
      <c r="D247" s="12"/>
      <c r="E247" s="12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</row>
    <row r="248">
      <c r="C248" s="15"/>
      <c r="D248" s="12"/>
      <c r="E248" s="12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</row>
    <row r="249">
      <c r="C249" s="15"/>
      <c r="D249" s="12"/>
      <c r="E249" s="12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</row>
    <row r="250">
      <c r="C250" s="15"/>
      <c r="D250" s="12"/>
      <c r="E250" s="12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</row>
    <row r="251">
      <c r="C251" s="15"/>
      <c r="D251" s="12"/>
      <c r="E251" s="12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</row>
    <row r="252">
      <c r="C252" s="15"/>
      <c r="D252" s="12"/>
      <c r="E252" s="12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</row>
    <row r="253">
      <c r="C253" s="15"/>
      <c r="D253" s="12"/>
      <c r="E253" s="12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</row>
    <row r="254">
      <c r="C254" s="15"/>
      <c r="D254" s="12"/>
      <c r="E254" s="12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</row>
    <row r="255">
      <c r="C255" s="15"/>
      <c r="D255" s="12"/>
      <c r="E255" s="12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</row>
    <row r="256">
      <c r="C256" s="15"/>
      <c r="D256" s="12"/>
      <c r="E256" s="12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</row>
    <row r="257">
      <c r="C257" s="15"/>
      <c r="D257" s="12"/>
      <c r="E257" s="12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</row>
    <row r="258">
      <c r="C258" s="15"/>
      <c r="D258" s="12"/>
      <c r="E258" s="12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</row>
    <row r="259">
      <c r="C259" s="15"/>
      <c r="D259" s="12"/>
      <c r="E259" s="12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</row>
    <row r="260">
      <c r="C260" s="15"/>
      <c r="D260" s="12"/>
      <c r="E260" s="12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</row>
    <row r="261">
      <c r="C261" s="15"/>
      <c r="D261" s="12"/>
      <c r="E261" s="12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</row>
    <row r="262">
      <c r="C262" s="15"/>
      <c r="D262" s="12"/>
      <c r="E262" s="12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</row>
    <row r="263">
      <c r="C263" s="15"/>
      <c r="D263" s="12"/>
      <c r="E263" s="12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</row>
    <row r="264">
      <c r="C264" s="15"/>
      <c r="D264" s="12"/>
      <c r="E264" s="12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</row>
    <row r="265">
      <c r="C265" s="15"/>
      <c r="D265" s="12"/>
      <c r="E265" s="12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</row>
    <row r="266">
      <c r="C266" s="15"/>
      <c r="D266" s="12"/>
      <c r="E266" s="12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</row>
    <row r="267">
      <c r="C267" s="15"/>
      <c r="D267" s="12"/>
      <c r="E267" s="12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</row>
    <row r="268">
      <c r="C268" s="15"/>
      <c r="D268" s="12"/>
      <c r="E268" s="12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</row>
    <row r="269">
      <c r="C269" s="15"/>
      <c r="D269" s="12"/>
      <c r="E269" s="12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</row>
    <row r="270">
      <c r="C270" s="15"/>
      <c r="D270" s="12"/>
      <c r="E270" s="12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</row>
    <row r="271">
      <c r="C271" s="15"/>
      <c r="D271" s="12"/>
      <c r="E271" s="12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</row>
    <row r="272">
      <c r="C272" s="15"/>
      <c r="D272" s="12"/>
      <c r="E272" s="12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</row>
    <row r="273">
      <c r="C273" s="15"/>
      <c r="D273" s="12"/>
      <c r="E273" s="12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</row>
    <row r="274">
      <c r="C274" s="15"/>
      <c r="D274" s="12"/>
      <c r="E274" s="12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</row>
    <row r="275">
      <c r="C275" s="15"/>
      <c r="D275" s="12"/>
      <c r="E275" s="12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</row>
    <row r="276">
      <c r="C276" s="15"/>
      <c r="D276" s="12"/>
      <c r="E276" s="12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</row>
    <row r="277">
      <c r="C277" s="15"/>
      <c r="D277" s="12"/>
      <c r="E277" s="12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</row>
    <row r="278">
      <c r="C278" s="15"/>
      <c r="D278" s="12"/>
      <c r="E278" s="12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</row>
    <row r="279">
      <c r="C279" s="15"/>
      <c r="D279" s="12"/>
      <c r="E279" s="12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</row>
    <row r="280">
      <c r="C280" s="15"/>
      <c r="D280" s="12"/>
      <c r="E280" s="12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</row>
    <row r="281">
      <c r="C281" s="15"/>
      <c r="D281" s="12"/>
      <c r="E281" s="12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</row>
    <row r="282">
      <c r="C282" s="15"/>
      <c r="D282" s="12"/>
      <c r="E282" s="12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</row>
    <row r="283">
      <c r="C283" s="15"/>
      <c r="D283" s="12"/>
      <c r="E283" s="12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</row>
    <row r="284">
      <c r="C284" s="15"/>
      <c r="D284" s="12"/>
      <c r="E284" s="12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</row>
    <row r="285">
      <c r="C285" s="15"/>
      <c r="D285" s="12"/>
      <c r="E285" s="12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</row>
    <row r="286">
      <c r="C286" s="15"/>
      <c r="D286" s="12"/>
      <c r="E286" s="12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</row>
    <row r="287">
      <c r="C287" s="15"/>
      <c r="D287" s="12"/>
      <c r="E287" s="12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</row>
    <row r="288">
      <c r="C288" s="15"/>
      <c r="D288" s="12"/>
      <c r="E288" s="12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</row>
    <row r="289">
      <c r="C289" s="15"/>
      <c r="D289" s="12"/>
      <c r="E289" s="12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</row>
    <row r="290">
      <c r="C290" s="15"/>
      <c r="D290" s="12"/>
      <c r="E290" s="12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</row>
    <row r="291">
      <c r="C291" s="15"/>
      <c r="D291" s="12"/>
      <c r="E291" s="12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</row>
    <row r="292">
      <c r="C292" s="15"/>
      <c r="D292" s="12"/>
      <c r="E292" s="12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</row>
    <row r="293">
      <c r="C293" s="15"/>
      <c r="D293" s="12"/>
      <c r="E293" s="12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</row>
    <row r="294">
      <c r="C294" s="15"/>
      <c r="D294" s="12"/>
      <c r="E294" s="12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</row>
    <row r="295">
      <c r="C295" s="15"/>
      <c r="D295" s="12"/>
      <c r="E295" s="12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</row>
    <row r="296">
      <c r="C296" s="15"/>
      <c r="D296" s="12"/>
      <c r="E296" s="12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</row>
    <row r="297">
      <c r="C297" s="15"/>
      <c r="D297" s="12"/>
      <c r="E297" s="12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</row>
    <row r="298">
      <c r="C298" s="15"/>
      <c r="D298" s="12"/>
      <c r="E298" s="12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</row>
    <row r="299">
      <c r="C299" s="15"/>
      <c r="D299" s="12"/>
      <c r="E299" s="12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</row>
    <row r="300">
      <c r="C300" s="15"/>
      <c r="D300" s="12"/>
      <c r="E300" s="12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</row>
    <row r="301">
      <c r="C301" s="15"/>
      <c r="D301" s="12"/>
      <c r="E301" s="12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</row>
    <row r="302">
      <c r="C302" s="15"/>
      <c r="D302" s="12"/>
      <c r="E302" s="12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</row>
    <row r="303">
      <c r="C303" s="15"/>
      <c r="D303" s="12"/>
      <c r="E303" s="12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</row>
    <row r="304">
      <c r="C304" s="15"/>
      <c r="D304" s="12"/>
      <c r="E304" s="12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</row>
    <row r="305">
      <c r="C305" s="15"/>
      <c r="D305" s="12"/>
      <c r="E305" s="12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</row>
    <row r="306">
      <c r="C306" s="15"/>
      <c r="D306" s="12"/>
      <c r="E306" s="12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</row>
    <row r="307">
      <c r="C307" s="15"/>
      <c r="D307" s="12"/>
      <c r="E307" s="12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</row>
    <row r="308">
      <c r="C308" s="15"/>
      <c r="D308" s="12"/>
      <c r="E308" s="12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</row>
    <row r="309">
      <c r="C309" s="15"/>
      <c r="D309" s="12"/>
      <c r="E309" s="12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</row>
    <row r="310">
      <c r="C310" s="15"/>
      <c r="D310" s="12"/>
      <c r="E310" s="12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</row>
    <row r="311">
      <c r="C311" s="15"/>
      <c r="D311" s="12"/>
      <c r="E311" s="12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</row>
    <row r="312">
      <c r="C312" s="15"/>
      <c r="D312" s="12"/>
      <c r="E312" s="12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</row>
    <row r="313">
      <c r="C313" s="15"/>
      <c r="D313" s="12"/>
      <c r="E313" s="12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</row>
    <row r="314">
      <c r="C314" s="15"/>
      <c r="D314" s="12"/>
      <c r="E314" s="12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</row>
    <row r="315">
      <c r="C315" s="15"/>
      <c r="D315" s="12"/>
      <c r="E315" s="12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</row>
    <row r="316">
      <c r="C316" s="15"/>
      <c r="D316" s="12"/>
      <c r="E316" s="12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</row>
    <row r="317">
      <c r="C317" s="15"/>
      <c r="D317" s="12"/>
      <c r="E317" s="12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</row>
    <row r="318">
      <c r="C318" s="15"/>
      <c r="D318" s="12"/>
      <c r="E318" s="12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</row>
    <row r="319">
      <c r="C319" s="15"/>
      <c r="D319" s="12"/>
      <c r="E319" s="12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</row>
    <row r="320">
      <c r="C320" s="15"/>
      <c r="D320" s="12"/>
      <c r="E320" s="12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</row>
    <row r="321">
      <c r="C321" s="15"/>
      <c r="D321" s="12"/>
      <c r="E321" s="12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</row>
    <row r="322">
      <c r="C322" s="15"/>
      <c r="D322" s="12"/>
      <c r="E322" s="12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</row>
    <row r="323">
      <c r="C323" s="15"/>
      <c r="D323" s="12"/>
      <c r="E323" s="12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</row>
    <row r="324">
      <c r="C324" s="15"/>
      <c r="D324" s="12"/>
      <c r="E324" s="12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</row>
    <row r="325">
      <c r="C325" s="15"/>
      <c r="D325" s="12"/>
      <c r="E325" s="12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</row>
    <row r="326">
      <c r="C326" s="15"/>
      <c r="D326" s="12"/>
      <c r="E326" s="12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</row>
    <row r="327">
      <c r="C327" s="15"/>
      <c r="D327" s="12"/>
      <c r="E327" s="12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</row>
    <row r="328">
      <c r="C328" s="15"/>
      <c r="D328" s="12"/>
      <c r="E328" s="12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</row>
    <row r="329">
      <c r="C329" s="15"/>
      <c r="D329" s="12"/>
      <c r="E329" s="12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</row>
    <row r="330">
      <c r="C330" s="15"/>
      <c r="D330" s="12"/>
      <c r="E330" s="12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</row>
    <row r="331">
      <c r="C331" s="15"/>
      <c r="D331" s="12"/>
      <c r="E331" s="12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</row>
    <row r="332">
      <c r="C332" s="15"/>
      <c r="D332" s="12"/>
      <c r="E332" s="12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</row>
    <row r="333">
      <c r="C333" s="15"/>
      <c r="D333" s="12"/>
      <c r="E333" s="12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</row>
    <row r="334">
      <c r="C334" s="15"/>
      <c r="D334" s="12"/>
      <c r="E334" s="12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</row>
    <row r="335">
      <c r="C335" s="15"/>
      <c r="D335" s="12"/>
      <c r="E335" s="12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</row>
    <row r="336">
      <c r="C336" s="15"/>
      <c r="D336" s="12"/>
      <c r="E336" s="12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</row>
    <row r="337">
      <c r="C337" s="15"/>
      <c r="D337" s="12"/>
      <c r="E337" s="12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</row>
    <row r="338">
      <c r="C338" s="15"/>
      <c r="D338" s="12"/>
      <c r="E338" s="12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</row>
    <row r="339">
      <c r="C339" s="15"/>
      <c r="D339" s="12"/>
      <c r="E339" s="12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</row>
    <row r="340">
      <c r="C340" s="15"/>
      <c r="D340" s="12"/>
      <c r="E340" s="12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</row>
    <row r="341">
      <c r="C341" s="15"/>
      <c r="D341" s="12"/>
      <c r="E341" s="12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</row>
    <row r="342">
      <c r="C342" s="15"/>
      <c r="D342" s="12"/>
      <c r="E342" s="12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</row>
    <row r="343">
      <c r="C343" s="15"/>
      <c r="D343" s="12"/>
      <c r="E343" s="12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</row>
    <row r="344">
      <c r="C344" s="15"/>
      <c r="D344" s="12"/>
      <c r="E344" s="12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</row>
    <row r="345">
      <c r="C345" s="15"/>
      <c r="D345" s="12"/>
      <c r="E345" s="12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</row>
    <row r="346">
      <c r="C346" s="15"/>
      <c r="D346" s="12"/>
      <c r="E346" s="12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</row>
    <row r="347">
      <c r="C347" s="15"/>
      <c r="D347" s="12"/>
      <c r="E347" s="12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</row>
    <row r="348">
      <c r="C348" s="15"/>
      <c r="D348" s="12"/>
      <c r="E348" s="12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</row>
    <row r="349">
      <c r="C349" s="15"/>
      <c r="D349" s="12"/>
      <c r="E349" s="12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</row>
    <row r="350">
      <c r="C350" s="15"/>
      <c r="D350" s="12"/>
      <c r="E350" s="12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</row>
    <row r="351">
      <c r="C351" s="15"/>
      <c r="D351" s="12"/>
      <c r="E351" s="12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</row>
    <row r="352">
      <c r="C352" s="15"/>
      <c r="D352" s="12"/>
      <c r="E352" s="12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</row>
    <row r="353">
      <c r="C353" s="15"/>
      <c r="D353" s="12"/>
      <c r="E353" s="12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</row>
    <row r="354">
      <c r="C354" s="15"/>
      <c r="D354" s="12"/>
      <c r="E354" s="12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</row>
    <row r="355">
      <c r="C355" s="15"/>
      <c r="D355" s="12"/>
      <c r="E355" s="12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</row>
    <row r="356">
      <c r="C356" s="15"/>
      <c r="D356" s="12"/>
      <c r="E356" s="12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</row>
    <row r="357">
      <c r="C357" s="15"/>
      <c r="D357" s="12"/>
      <c r="E357" s="12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</row>
    <row r="358">
      <c r="C358" s="15"/>
      <c r="D358" s="12"/>
      <c r="E358" s="12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</row>
    <row r="359">
      <c r="C359" s="15"/>
      <c r="D359" s="12"/>
      <c r="E359" s="12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</row>
    <row r="360">
      <c r="C360" s="15"/>
      <c r="D360" s="12"/>
      <c r="E360" s="12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</row>
    <row r="361">
      <c r="C361" s="15"/>
      <c r="D361" s="12"/>
      <c r="E361" s="12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</row>
    <row r="362">
      <c r="C362" s="15"/>
      <c r="D362" s="12"/>
      <c r="E362" s="12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</row>
    <row r="363">
      <c r="C363" s="15"/>
      <c r="D363" s="12"/>
      <c r="E363" s="12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</row>
    <row r="364">
      <c r="C364" s="15"/>
      <c r="D364" s="12"/>
      <c r="E364" s="12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</row>
    <row r="365">
      <c r="C365" s="15"/>
      <c r="D365" s="12"/>
      <c r="E365" s="12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</row>
    <row r="366">
      <c r="C366" s="15"/>
      <c r="D366" s="12"/>
      <c r="E366" s="12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</row>
    <row r="367">
      <c r="C367" s="15"/>
      <c r="D367" s="12"/>
      <c r="E367" s="12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</row>
    <row r="368">
      <c r="C368" s="15"/>
      <c r="D368" s="12"/>
      <c r="E368" s="12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</row>
    <row r="369">
      <c r="C369" s="15"/>
      <c r="D369" s="12"/>
      <c r="E369" s="12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</row>
    <row r="370">
      <c r="C370" s="15"/>
      <c r="D370" s="12"/>
      <c r="E370" s="12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</row>
    <row r="371">
      <c r="C371" s="15"/>
      <c r="D371" s="12"/>
      <c r="E371" s="12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</row>
    <row r="372">
      <c r="C372" s="15"/>
      <c r="D372" s="12"/>
      <c r="E372" s="12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</row>
    <row r="373">
      <c r="C373" s="15"/>
      <c r="D373" s="12"/>
      <c r="E373" s="12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</row>
    <row r="374">
      <c r="C374" s="15"/>
      <c r="D374" s="12"/>
      <c r="E374" s="12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</row>
    <row r="375">
      <c r="C375" s="15"/>
      <c r="D375" s="12"/>
      <c r="E375" s="12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</row>
    <row r="376">
      <c r="C376" s="15"/>
      <c r="D376" s="12"/>
      <c r="E376" s="12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</row>
    <row r="377">
      <c r="C377" s="15"/>
      <c r="D377" s="12"/>
      <c r="E377" s="12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</row>
    <row r="378">
      <c r="C378" s="15"/>
      <c r="D378" s="12"/>
      <c r="E378" s="12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</row>
    <row r="379">
      <c r="C379" s="15"/>
      <c r="D379" s="12"/>
      <c r="E379" s="12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</row>
    <row r="380">
      <c r="C380" s="15"/>
      <c r="D380" s="12"/>
      <c r="E380" s="12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</row>
    <row r="381">
      <c r="C381" s="15"/>
      <c r="D381" s="12"/>
      <c r="E381" s="12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</row>
    <row r="382">
      <c r="C382" s="15"/>
      <c r="D382" s="12"/>
      <c r="E382" s="12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</row>
    <row r="383">
      <c r="C383" s="15"/>
      <c r="D383" s="12"/>
      <c r="E383" s="12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</row>
    <row r="384">
      <c r="C384" s="15"/>
      <c r="D384" s="12"/>
      <c r="E384" s="12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</row>
    <row r="385">
      <c r="C385" s="15"/>
      <c r="D385" s="12"/>
      <c r="E385" s="12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</row>
    <row r="386">
      <c r="C386" s="15"/>
      <c r="D386" s="12"/>
      <c r="E386" s="12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</row>
    <row r="387">
      <c r="C387" s="15"/>
      <c r="D387" s="12"/>
      <c r="E387" s="12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</row>
    <row r="388">
      <c r="C388" s="15"/>
      <c r="D388" s="12"/>
      <c r="E388" s="12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</row>
    <row r="389">
      <c r="C389" s="15"/>
      <c r="D389" s="12"/>
      <c r="E389" s="12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</row>
    <row r="390">
      <c r="C390" s="15"/>
      <c r="D390" s="12"/>
      <c r="E390" s="12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</row>
    <row r="391">
      <c r="C391" s="15"/>
      <c r="D391" s="12"/>
      <c r="E391" s="12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</row>
    <row r="392">
      <c r="C392" s="15"/>
      <c r="D392" s="12"/>
      <c r="E392" s="12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</row>
    <row r="393">
      <c r="C393" s="15"/>
      <c r="D393" s="12"/>
      <c r="E393" s="12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</row>
    <row r="394">
      <c r="C394" s="15"/>
      <c r="D394" s="12"/>
      <c r="E394" s="12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</row>
    <row r="395">
      <c r="C395" s="15"/>
      <c r="D395" s="12"/>
      <c r="E395" s="12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</row>
    <row r="396">
      <c r="C396" s="15"/>
      <c r="D396" s="12"/>
      <c r="E396" s="12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</row>
    <row r="397">
      <c r="C397" s="15"/>
      <c r="D397" s="12"/>
      <c r="E397" s="12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</row>
    <row r="398">
      <c r="C398" s="15"/>
      <c r="D398" s="12"/>
      <c r="E398" s="12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</row>
    <row r="399">
      <c r="C399" s="15"/>
      <c r="D399" s="12"/>
      <c r="E399" s="12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</row>
    <row r="400">
      <c r="C400" s="15"/>
      <c r="D400" s="12"/>
      <c r="E400" s="12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</row>
    <row r="401">
      <c r="C401" s="15"/>
      <c r="D401" s="12"/>
      <c r="E401" s="12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</row>
    <row r="402">
      <c r="C402" s="15"/>
      <c r="D402" s="12"/>
      <c r="E402" s="12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</row>
    <row r="403">
      <c r="C403" s="15"/>
      <c r="D403" s="12"/>
      <c r="E403" s="12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</row>
    <row r="404">
      <c r="C404" s="15"/>
      <c r="D404" s="12"/>
      <c r="E404" s="12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</row>
    <row r="405">
      <c r="C405" s="15"/>
      <c r="D405" s="12"/>
      <c r="E405" s="12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</row>
    <row r="406">
      <c r="C406" s="15"/>
      <c r="D406" s="12"/>
      <c r="E406" s="12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</row>
    <row r="407">
      <c r="C407" s="15"/>
      <c r="D407" s="12"/>
      <c r="E407" s="12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</row>
    <row r="408">
      <c r="C408" s="15"/>
      <c r="D408" s="12"/>
      <c r="E408" s="12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</row>
    <row r="409">
      <c r="C409" s="15"/>
      <c r="D409" s="12"/>
      <c r="E409" s="12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</row>
    <row r="410">
      <c r="C410" s="15"/>
      <c r="D410" s="12"/>
      <c r="E410" s="12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</row>
    <row r="411">
      <c r="C411" s="15"/>
      <c r="D411" s="12"/>
      <c r="E411" s="12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</row>
    <row r="412">
      <c r="C412" s="15"/>
      <c r="D412" s="12"/>
      <c r="E412" s="12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</row>
    <row r="413">
      <c r="C413" s="15"/>
      <c r="D413" s="12"/>
      <c r="E413" s="12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</row>
    <row r="414">
      <c r="C414" s="15"/>
      <c r="D414" s="12"/>
      <c r="E414" s="12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</row>
    <row r="415">
      <c r="C415" s="15"/>
      <c r="D415" s="12"/>
      <c r="E415" s="12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</row>
    <row r="416">
      <c r="C416" s="15"/>
      <c r="D416" s="12"/>
      <c r="E416" s="12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</row>
    <row r="417">
      <c r="C417" s="15"/>
      <c r="D417" s="12"/>
      <c r="E417" s="12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</row>
    <row r="418">
      <c r="C418" s="15"/>
      <c r="D418" s="12"/>
      <c r="E418" s="12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</row>
    <row r="419">
      <c r="C419" s="15"/>
      <c r="D419" s="12"/>
      <c r="E419" s="12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</row>
    <row r="420">
      <c r="C420" s="15"/>
      <c r="D420" s="12"/>
      <c r="E420" s="12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</row>
    <row r="421">
      <c r="C421" s="15"/>
      <c r="D421" s="12"/>
      <c r="E421" s="12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</row>
    <row r="422">
      <c r="C422" s="15"/>
      <c r="D422" s="12"/>
      <c r="E422" s="12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</row>
    <row r="423">
      <c r="C423" s="15"/>
      <c r="D423" s="12"/>
      <c r="E423" s="12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</row>
    <row r="424">
      <c r="C424" s="15"/>
      <c r="D424" s="12"/>
      <c r="E424" s="12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</row>
    <row r="425">
      <c r="C425" s="15"/>
      <c r="D425" s="12"/>
      <c r="E425" s="12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</row>
    <row r="426">
      <c r="C426" s="15"/>
      <c r="D426" s="12"/>
      <c r="E426" s="12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</row>
    <row r="427">
      <c r="C427" s="15"/>
      <c r="D427" s="12"/>
      <c r="E427" s="12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</row>
    <row r="428">
      <c r="C428" s="15"/>
      <c r="D428" s="12"/>
      <c r="E428" s="12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</row>
    <row r="429">
      <c r="C429" s="15"/>
      <c r="D429" s="12"/>
      <c r="E429" s="12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</row>
    <row r="430">
      <c r="C430" s="15"/>
      <c r="D430" s="12"/>
      <c r="E430" s="12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</row>
    <row r="431">
      <c r="C431" s="15"/>
      <c r="D431" s="12"/>
      <c r="E431" s="12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</row>
    <row r="432">
      <c r="C432" s="15"/>
      <c r="D432" s="12"/>
      <c r="E432" s="12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</row>
    <row r="433">
      <c r="C433" s="15"/>
      <c r="D433" s="12"/>
      <c r="E433" s="12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</row>
    <row r="434">
      <c r="C434" s="15"/>
      <c r="D434" s="12"/>
      <c r="E434" s="12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</row>
    <row r="435">
      <c r="C435" s="15"/>
      <c r="D435" s="12"/>
      <c r="E435" s="12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</row>
    <row r="436">
      <c r="C436" s="15"/>
      <c r="D436" s="12"/>
      <c r="E436" s="12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</row>
    <row r="437">
      <c r="C437" s="15"/>
      <c r="D437" s="12"/>
      <c r="E437" s="12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</row>
    <row r="438">
      <c r="C438" s="15"/>
      <c r="D438" s="12"/>
      <c r="E438" s="12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</row>
    <row r="439">
      <c r="C439" s="15"/>
      <c r="D439" s="12"/>
      <c r="E439" s="12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</row>
    <row r="440">
      <c r="C440" s="15"/>
      <c r="D440" s="12"/>
      <c r="E440" s="12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</row>
    <row r="441">
      <c r="C441" s="15"/>
      <c r="D441" s="12"/>
      <c r="E441" s="12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</row>
    <row r="442">
      <c r="C442" s="15"/>
      <c r="D442" s="12"/>
      <c r="E442" s="12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</row>
    <row r="443">
      <c r="C443" s="15"/>
      <c r="D443" s="12"/>
      <c r="E443" s="12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</row>
    <row r="444">
      <c r="C444" s="15"/>
      <c r="D444" s="12"/>
      <c r="E444" s="12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</row>
    <row r="445">
      <c r="C445" s="15"/>
      <c r="D445" s="12"/>
      <c r="E445" s="12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</row>
    <row r="446">
      <c r="C446" s="15"/>
      <c r="D446" s="12"/>
      <c r="E446" s="12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</row>
    <row r="447">
      <c r="C447" s="15"/>
      <c r="D447" s="12"/>
      <c r="E447" s="12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</row>
    <row r="448">
      <c r="C448" s="15"/>
      <c r="D448" s="12"/>
      <c r="E448" s="12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</row>
    <row r="449">
      <c r="C449" s="15"/>
      <c r="D449" s="12"/>
      <c r="E449" s="12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</row>
    <row r="450">
      <c r="C450" s="15"/>
      <c r="D450" s="12"/>
      <c r="E450" s="12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</row>
    <row r="451">
      <c r="C451" s="15"/>
      <c r="D451" s="12"/>
      <c r="E451" s="12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</row>
    <row r="452">
      <c r="C452" s="15"/>
      <c r="D452" s="12"/>
      <c r="E452" s="12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</row>
    <row r="453">
      <c r="C453" s="15"/>
      <c r="D453" s="12"/>
      <c r="E453" s="12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</row>
    <row r="454">
      <c r="C454" s="15"/>
      <c r="D454" s="12"/>
      <c r="E454" s="12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</row>
    <row r="455">
      <c r="C455" s="15"/>
      <c r="D455" s="12"/>
      <c r="E455" s="12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</row>
    <row r="456">
      <c r="C456" s="15"/>
      <c r="D456" s="12"/>
      <c r="E456" s="12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</row>
    <row r="457">
      <c r="C457" s="15"/>
      <c r="D457" s="12"/>
      <c r="E457" s="12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</row>
    <row r="458">
      <c r="C458" s="15"/>
      <c r="D458" s="12"/>
      <c r="E458" s="12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</row>
    <row r="459">
      <c r="C459" s="15"/>
      <c r="D459" s="12"/>
      <c r="E459" s="12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</row>
    <row r="460">
      <c r="C460" s="15"/>
      <c r="D460" s="12"/>
      <c r="E460" s="12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</row>
    <row r="461">
      <c r="C461" s="15"/>
      <c r="D461" s="12"/>
      <c r="E461" s="12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</row>
    <row r="462">
      <c r="C462" s="15"/>
      <c r="D462" s="12"/>
      <c r="E462" s="12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</row>
    <row r="463">
      <c r="C463" s="15"/>
      <c r="D463" s="12"/>
      <c r="E463" s="12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</row>
    <row r="464">
      <c r="C464" s="15"/>
      <c r="D464" s="12"/>
      <c r="E464" s="12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</row>
    <row r="465">
      <c r="C465" s="15"/>
      <c r="D465" s="12"/>
      <c r="E465" s="12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</row>
    <row r="466">
      <c r="C466" s="15"/>
      <c r="D466" s="12"/>
      <c r="E466" s="12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</row>
    <row r="467">
      <c r="C467" s="15"/>
      <c r="D467" s="12"/>
      <c r="E467" s="12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</row>
    <row r="468">
      <c r="C468" s="15"/>
      <c r="D468" s="12"/>
      <c r="E468" s="12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</row>
    <row r="469">
      <c r="C469" s="15"/>
      <c r="D469" s="12"/>
      <c r="E469" s="12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</row>
    <row r="470">
      <c r="C470" s="15"/>
      <c r="D470" s="12"/>
      <c r="E470" s="12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</row>
    <row r="471">
      <c r="C471" s="15"/>
      <c r="D471" s="12"/>
      <c r="E471" s="12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</row>
    <row r="472">
      <c r="C472" s="15"/>
      <c r="D472" s="12"/>
      <c r="E472" s="12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</row>
    <row r="473">
      <c r="C473" s="15"/>
      <c r="D473" s="12"/>
      <c r="E473" s="12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</row>
    <row r="474">
      <c r="C474" s="15"/>
      <c r="D474" s="12"/>
      <c r="E474" s="12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</row>
    <row r="475">
      <c r="C475" s="15"/>
      <c r="D475" s="12"/>
      <c r="E475" s="12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</row>
    <row r="476">
      <c r="C476" s="15"/>
      <c r="D476" s="12"/>
      <c r="E476" s="12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</row>
    <row r="477">
      <c r="C477" s="15"/>
      <c r="D477" s="12"/>
      <c r="E477" s="12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</row>
    <row r="478">
      <c r="C478" s="15"/>
      <c r="D478" s="12"/>
      <c r="E478" s="12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</row>
    <row r="479">
      <c r="C479" s="15"/>
      <c r="D479" s="12"/>
      <c r="E479" s="12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</row>
    <row r="480">
      <c r="C480" s="15"/>
      <c r="D480" s="12"/>
      <c r="E480" s="12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</row>
    <row r="481">
      <c r="C481" s="15"/>
      <c r="D481" s="12"/>
      <c r="E481" s="12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</row>
    <row r="482">
      <c r="C482" s="15"/>
      <c r="D482" s="12"/>
      <c r="E482" s="12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</row>
    <row r="483">
      <c r="C483" s="15"/>
      <c r="D483" s="12"/>
      <c r="E483" s="12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</row>
    <row r="484">
      <c r="C484" s="15"/>
      <c r="D484" s="12"/>
      <c r="E484" s="12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</row>
    <row r="485">
      <c r="C485" s="15"/>
      <c r="D485" s="12"/>
      <c r="E485" s="12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</row>
    <row r="486">
      <c r="C486" s="15"/>
      <c r="D486" s="12"/>
      <c r="E486" s="12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</row>
    <row r="487">
      <c r="C487" s="15"/>
      <c r="D487" s="12"/>
      <c r="E487" s="12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</row>
    <row r="488">
      <c r="C488" s="15"/>
      <c r="D488" s="12"/>
      <c r="E488" s="12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</row>
    <row r="489">
      <c r="C489" s="15"/>
      <c r="D489" s="12"/>
      <c r="E489" s="12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</row>
    <row r="490">
      <c r="C490" s="15"/>
      <c r="D490" s="12"/>
      <c r="E490" s="12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</row>
    <row r="491">
      <c r="C491" s="15"/>
      <c r="D491" s="12"/>
      <c r="E491" s="12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</row>
    <row r="492">
      <c r="C492" s="15"/>
      <c r="D492" s="12"/>
      <c r="E492" s="12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</row>
    <row r="493">
      <c r="C493" s="15"/>
      <c r="D493" s="12"/>
      <c r="E493" s="12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</row>
    <row r="494">
      <c r="C494" s="15"/>
      <c r="D494" s="12"/>
      <c r="E494" s="12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</row>
    <row r="495">
      <c r="C495" s="15"/>
      <c r="D495" s="12"/>
      <c r="E495" s="12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</row>
    <row r="496">
      <c r="C496" s="15"/>
      <c r="D496" s="12"/>
      <c r="E496" s="12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</row>
    <row r="497">
      <c r="C497" s="15"/>
      <c r="D497" s="12"/>
      <c r="E497" s="12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</row>
    <row r="498">
      <c r="C498" s="15"/>
      <c r="D498" s="12"/>
      <c r="E498" s="12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</row>
    <row r="499">
      <c r="C499" s="15"/>
      <c r="D499" s="12"/>
      <c r="E499" s="12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</row>
    <row r="500">
      <c r="C500" s="15"/>
      <c r="D500" s="12"/>
      <c r="E500" s="12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</row>
    <row r="501">
      <c r="C501" s="15"/>
      <c r="D501" s="12"/>
      <c r="E501" s="12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</row>
    <row r="502">
      <c r="C502" s="15"/>
      <c r="D502" s="12"/>
      <c r="E502" s="12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</row>
    <row r="503">
      <c r="C503" s="15"/>
      <c r="D503" s="12"/>
      <c r="E503" s="12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</row>
    <row r="504">
      <c r="C504" s="15"/>
      <c r="D504" s="12"/>
      <c r="E504" s="12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</row>
    <row r="505">
      <c r="C505" s="15"/>
      <c r="D505" s="12"/>
      <c r="E505" s="12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</row>
    <row r="506">
      <c r="C506" s="15"/>
      <c r="D506" s="12"/>
      <c r="E506" s="12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</row>
    <row r="507">
      <c r="C507" s="15"/>
      <c r="D507" s="12"/>
      <c r="E507" s="12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</row>
    <row r="508">
      <c r="C508" s="15"/>
      <c r="D508" s="12"/>
      <c r="E508" s="12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</row>
    <row r="509">
      <c r="C509" s="15"/>
      <c r="D509" s="12"/>
      <c r="E509" s="12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</row>
    <row r="510">
      <c r="C510" s="15"/>
      <c r="D510" s="12"/>
      <c r="E510" s="12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</row>
    <row r="511">
      <c r="C511" s="15"/>
      <c r="D511" s="12"/>
      <c r="E511" s="12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</row>
    <row r="512">
      <c r="C512" s="15"/>
      <c r="D512" s="12"/>
      <c r="E512" s="12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</row>
    <row r="513">
      <c r="C513" s="15"/>
      <c r="D513" s="12"/>
      <c r="E513" s="12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</row>
    <row r="514">
      <c r="C514" s="15"/>
      <c r="D514" s="12"/>
      <c r="E514" s="12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</row>
    <row r="515">
      <c r="C515" s="15"/>
      <c r="D515" s="12"/>
      <c r="E515" s="12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</row>
    <row r="516">
      <c r="C516" s="15"/>
      <c r="D516" s="12"/>
      <c r="E516" s="12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</row>
    <row r="517">
      <c r="C517" s="15"/>
      <c r="D517" s="12"/>
      <c r="E517" s="12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</row>
    <row r="518">
      <c r="C518" s="15"/>
      <c r="D518" s="12"/>
      <c r="E518" s="12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</row>
    <row r="519">
      <c r="C519" s="15"/>
      <c r="D519" s="12"/>
      <c r="E519" s="12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</row>
    <row r="520">
      <c r="C520" s="15"/>
      <c r="D520" s="12"/>
      <c r="E520" s="12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</row>
    <row r="521">
      <c r="C521" s="15"/>
      <c r="D521" s="12"/>
      <c r="E521" s="12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</row>
    <row r="522">
      <c r="C522" s="15"/>
      <c r="D522" s="12"/>
      <c r="E522" s="12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</row>
    <row r="523">
      <c r="C523" s="15"/>
      <c r="D523" s="12"/>
      <c r="E523" s="12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</row>
    <row r="524">
      <c r="C524" s="15"/>
      <c r="D524" s="12"/>
      <c r="E524" s="12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</row>
    <row r="525">
      <c r="C525" s="15"/>
      <c r="D525" s="12"/>
      <c r="E525" s="12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</row>
    <row r="526">
      <c r="C526" s="15"/>
      <c r="D526" s="12"/>
      <c r="E526" s="12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</row>
    <row r="527">
      <c r="C527" s="15"/>
      <c r="D527" s="12"/>
      <c r="E527" s="12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</row>
    <row r="528">
      <c r="C528" s="15"/>
      <c r="D528" s="12"/>
      <c r="E528" s="12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</row>
    <row r="529">
      <c r="C529" s="15"/>
      <c r="D529" s="12"/>
      <c r="E529" s="12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</row>
    <row r="530">
      <c r="C530" s="15"/>
      <c r="D530" s="12"/>
      <c r="E530" s="12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</row>
    <row r="531">
      <c r="C531" s="15"/>
      <c r="D531" s="12"/>
      <c r="E531" s="12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</row>
    <row r="532">
      <c r="C532" s="15"/>
      <c r="D532" s="12"/>
      <c r="E532" s="12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</row>
    <row r="533">
      <c r="C533" s="15"/>
      <c r="D533" s="12"/>
      <c r="E533" s="12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</row>
    <row r="534">
      <c r="C534" s="15"/>
      <c r="D534" s="12"/>
      <c r="E534" s="12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</row>
    <row r="535">
      <c r="C535" s="15"/>
      <c r="D535" s="12"/>
      <c r="E535" s="12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</row>
    <row r="536">
      <c r="C536" s="15"/>
      <c r="D536" s="12"/>
      <c r="E536" s="12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</row>
    <row r="537">
      <c r="C537" s="15"/>
      <c r="D537" s="12"/>
      <c r="E537" s="12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</row>
    <row r="538">
      <c r="C538" s="15"/>
      <c r="D538" s="12"/>
      <c r="E538" s="12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</row>
    <row r="539">
      <c r="C539" s="15"/>
      <c r="D539" s="12"/>
      <c r="E539" s="12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</row>
    <row r="540">
      <c r="C540" s="15"/>
      <c r="D540" s="12"/>
      <c r="E540" s="12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</row>
    <row r="541">
      <c r="C541" s="15"/>
      <c r="D541" s="12"/>
      <c r="E541" s="12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</row>
    <row r="542">
      <c r="C542" s="15"/>
      <c r="D542" s="12"/>
      <c r="E542" s="12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</row>
    <row r="543">
      <c r="C543" s="15"/>
      <c r="D543" s="12"/>
      <c r="E543" s="12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</row>
    <row r="544">
      <c r="C544" s="15"/>
      <c r="D544" s="12"/>
      <c r="E544" s="12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</row>
    <row r="545">
      <c r="C545" s="15"/>
      <c r="D545" s="12"/>
      <c r="E545" s="12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</row>
    <row r="546">
      <c r="C546" s="15"/>
      <c r="D546" s="12"/>
      <c r="E546" s="12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</row>
    <row r="547">
      <c r="C547" s="15"/>
      <c r="D547" s="12"/>
      <c r="E547" s="12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</row>
    <row r="548">
      <c r="C548" s="15"/>
      <c r="D548" s="12"/>
      <c r="E548" s="12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</row>
    <row r="549">
      <c r="C549" s="15"/>
      <c r="D549" s="12"/>
      <c r="E549" s="12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</row>
    <row r="550">
      <c r="C550" s="15"/>
      <c r="D550" s="12"/>
      <c r="E550" s="12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</row>
    <row r="551">
      <c r="C551" s="15"/>
      <c r="D551" s="12"/>
      <c r="E551" s="12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</row>
    <row r="552">
      <c r="C552" s="15"/>
      <c r="D552" s="12"/>
      <c r="E552" s="12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</row>
    <row r="553">
      <c r="C553" s="15"/>
      <c r="D553" s="12"/>
      <c r="E553" s="12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</row>
    <row r="554">
      <c r="C554" s="15"/>
      <c r="D554" s="12"/>
      <c r="E554" s="12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</row>
    <row r="555">
      <c r="C555" s="15"/>
      <c r="D555" s="12"/>
      <c r="E555" s="12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</row>
    <row r="556">
      <c r="C556" s="15"/>
      <c r="D556" s="12"/>
      <c r="E556" s="12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</row>
    <row r="557">
      <c r="C557" s="15"/>
      <c r="D557" s="12"/>
      <c r="E557" s="12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</row>
    <row r="558">
      <c r="C558" s="15"/>
      <c r="D558" s="12"/>
      <c r="E558" s="12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</row>
    <row r="559">
      <c r="C559" s="15"/>
      <c r="D559" s="12"/>
      <c r="E559" s="12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</row>
    <row r="560">
      <c r="C560" s="15"/>
      <c r="D560" s="12"/>
      <c r="E560" s="12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</row>
    <row r="561">
      <c r="C561" s="15"/>
      <c r="D561" s="12"/>
      <c r="E561" s="12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</row>
    <row r="562">
      <c r="C562" s="15"/>
      <c r="D562" s="12"/>
      <c r="E562" s="12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</row>
    <row r="563">
      <c r="C563" s="15"/>
      <c r="D563" s="12"/>
      <c r="E563" s="12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</row>
    <row r="564">
      <c r="C564" s="15"/>
      <c r="D564" s="12"/>
      <c r="E564" s="12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</row>
    <row r="565">
      <c r="C565" s="15"/>
      <c r="D565" s="12"/>
      <c r="E565" s="12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</row>
    <row r="566">
      <c r="C566" s="15"/>
      <c r="D566" s="12"/>
      <c r="E566" s="12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</row>
    <row r="567">
      <c r="C567" s="15"/>
      <c r="D567" s="12"/>
      <c r="E567" s="12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</row>
    <row r="568">
      <c r="C568" s="15"/>
      <c r="D568" s="12"/>
      <c r="E568" s="12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</row>
    <row r="569">
      <c r="C569" s="15"/>
      <c r="D569" s="12"/>
      <c r="E569" s="12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</row>
    <row r="570">
      <c r="C570" s="15"/>
      <c r="D570" s="12"/>
      <c r="E570" s="12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</row>
    <row r="571">
      <c r="C571" s="15"/>
      <c r="D571" s="12"/>
      <c r="E571" s="12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</row>
    <row r="572">
      <c r="C572" s="15"/>
      <c r="D572" s="12"/>
      <c r="E572" s="12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</row>
    <row r="573">
      <c r="C573" s="15"/>
      <c r="D573" s="12"/>
      <c r="E573" s="12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</row>
    <row r="574">
      <c r="C574" s="15"/>
      <c r="D574" s="12"/>
      <c r="E574" s="12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</row>
    <row r="575">
      <c r="C575" s="15"/>
      <c r="D575" s="12"/>
      <c r="E575" s="12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</row>
    <row r="576">
      <c r="C576" s="15"/>
      <c r="D576" s="12"/>
      <c r="E576" s="12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</row>
    <row r="577">
      <c r="C577" s="15"/>
      <c r="D577" s="12"/>
      <c r="E577" s="12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</row>
    <row r="578">
      <c r="C578" s="15"/>
      <c r="D578" s="12"/>
      <c r="E578" s="12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</row>
    <row r="579">
      <c r="C579" s="15"/>
      <c r="D579" s="12"/>
      <c r="E579" s="12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</row>
    <row r="580">
      <c r="C580" s="15"/>
      <c r="D580" s="12"/>
      <c r="E580" s="12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</row>
    <row r="581">
      <c r="C581" s="15"/>
      <c r="D581" s="12"/>
      <c r="E581" s="12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</row>
    <row r="582">
      <c r="C582" s="15"/>
      <c r="D582" s="12"/>
      <c r="E582" s="12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</row>
    <row r="583">
      <c r="C583" s="15"/>
      <c r="D583" s="12"/>
      <c r="E583" s="12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</row>
    <row r="584">
      <c r="C584" s="15"/>
      <c r="D584" s="12"/>
      <c r="E584" s="12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</row>
    <row r="585">
      <c r="C585" s="15"/>
      <c r="D585" s="12"/>
      <c r="E585" s="12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</row>
    <row r="586">
      <c r="C586" s="15"/>
      <c r="D586" s="12"/>
      <c r="E586" s="12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</row>
    <row r="587">
      <c r="C587" s="15"/>
      <c r="D587" s="12"/>
      <c r="E587" s="12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</row>
    <row r="588">
      <c r="C588" s="15"/>
      <c r="D588" s="12"/>
      <c r="E588" s="12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</row>
    <row r="589">
      <c r="C589" s="15"/>
      <c r="D589" s="12"/>
      <c r="E589" s="12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</row>
    <row r="590">
      <c r="C590" s="15"/>
      <c r="D590" s="12"/>
      <c r="E590" s="12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</row>
    <row r="591">
      <c r="C591" s="15"/>
      <c r="D591" s="12"/>
      <c r="E591" s="12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</row>
    <row r="592">
      <c r="C592" s="15"/>
      <c r="D592" s="12"/>
      <c r="E592" s="12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</row>
    <row r="593">
      <c r="C593" s="15"/>
      <c r="D593" s="12"/>
      <c r="E593" s="12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</row>
    <row r="594">
      <c r="C594" s="15"/>
      <c r="D594" s="12"/>
      <c r="E594" s="12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</row>
    <row r="595">
      <c r="C595" s="15"/>
      <c r="D595" s="12"/>
      <c r="E595" s="12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</row>
    <row r="596">
      <c r="C596" s="15"/>
      <c r="D596" s="12"/>
      <c r="E596" s="12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</row>
    <row r="597">
      <c r="C597" s="15"/>
      <c r="D597" s="12"/>
      <c r="E597" s="12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</row>
    <row r="598">
      <c r="C598" s="15"/>
      <c r="D598" s="12"/>
      <c r="E598" s="12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</row>
    <row r="599">
      <c r="C599" s="15"/>
      <c r="D599" s="12"/>
      <c r="E599" s="12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</row>
    <row r="600">
      <c r="C600" s="15"/>
      <c r="D600" s="12"/>
      <c r="E600" s="12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</row>
    <row r="601">
      <c r="C601" s="15"/>
      <c r="D601" s="12"/>
      <c r="E601" s="12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</row>
    <row r="602">
      <c r="C602" s="15"/>
      <c r="D602" s="12"/>
      <c r="E602" s="12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</row>
    <row r="603">
      <c r="C603" s="15"/>
      <c r="D603" s="12"/>
      <c r="E603" s="12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</row>
    <row r="604">
      <c r="C604" s="15"/>
      <c r="D604" s="12"/>
      <c r="E604" s="12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</row>
    <row r="605">
      <c r="C605" s="15"/>
      <c r="D605" s="12"/>
      <c r="E605" s="12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</row>
    <row r="606">
      <c r="C606" s="15"/>
      <c r="D606" s="12"/>
      <c r="E606" s="12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</row>
    <row r="607">
      <c r="C607" s="15"/>
      <c r="D607" s="12"/>
      <c r="E607" s="12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</row>
    <row r="608">
      <c r="C608" s="15"/>
      <c r="D608" s="12"/>
      <c r="E608" s="12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</row>
    <row r="609">
      <c r="C609" s="15"/>
      <c r="D609" s="12"/>
      <c r="E609" s="12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</row>
    <row r="610">
      <c r="C610" s="15"/>
      <c r="D610" s="12"/>
      <c r="E610" s="12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</row>
    <row r="611">
      <c r="C611" s="15"/>
      <c r="D611" s="12"/>
      <c r="E611" s="12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</row>
    <row r="612">
      <c r="C612" s="15"/>
      <c r="D612" s="12"/>
      <c r="E612" s="12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</row>
    <row r="613">
      <c r="C613" s="15"/>
      <c r="D613" s="12"/>
      <c r="E613" s="12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</row>
    <row r="614">
      <c r="C614" s="15"/>
      <c r="D614" s="12"/>
      <c r="E614" s="12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</row>
    <row r="615">
      <c r="C615" s="15"/>
      <c r="D615" s="12"/>
      <c r="E615" s="12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</row>
    <row r="616">
      <c r="C616" s="15"/>
      <c r="D616" s="12"/>
      <c r="E616" s="12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</row>
    <row r="617">
      <c r="C617" s="15"/>
      <c r="D617" s="12"/>
      <c r="E617" s="12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</row>
    <row r="618">
      <c r="C618" s="15"/>
      <c r="D618" s="12"/>
      <c r="E618" s="12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</row>
    <row r="619">
      <c r="C619" s="15"/>
      <c r="D619" s="12"/>
      <c r="E619" s="12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</row>
    <row r="620">
      <c r="C620" s="15"/>
      <c r="D620" s="12"/>
      <c r="E620" s="12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</row>
    <row r="621">
      <c r="C621" s="15"/>
      <c r="D621" s="12"/>
      <c r="E621" s="12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</row>
    <row r="622">
      <c r="C622" s="15"/>
      <c r="D622" s="12"/>
      <c r="E622" s="12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</row>
    <row r="623">
      <c r="C623" s="15"/>
      <c r="D623" s="12"/>
      <c r="E623" s="12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</row>
    <row r="624">
      <c r="C624" s="15"/>
      <c r="D624" s="12"/>
      <c r="E624" s="12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</row>
    <row r="625">
      <c r="C625" s="15"/>
      <c r="D625" s="12"/>
      <c r="E625" s="12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</row>
    <row r="626">
      <c r="C626" s="15"/>
      <c r="D626" s="12"/>
      <c r="E626" s="12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</row>
    <row r="627">
      <c r="C627" s="15"/>
      <c r="D627" s="12"/>
      <c r="E627" s="12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</row>
    <row r="628">
      <c r="C628" s="15"/>
      <c r="D628" s="12"/>
      <c r="E628" s="12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</row>
    <row r="629">
      <c r="C629" s="15"/>
      <c r="D629" s="12"/>
      <c r="E629" s="12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</row>
    <row r="630">
      <c r="C630" s="15"/>
      <c r="D630" s="12"/>
      <c r="E630" s="12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</row>
    <row r="631">
      <c r="C631" s="15"/>
      <c r="D631" s="12"/>
      <c r="E631" s="12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</row>
    <row r="632">
      <c r="C632" s="15"/>
      <c r="D632" s="12"/>
      <c r="E632" s="12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</row>
    <row r="633">
      <c r="C633" s="15"/>
      <c r="D633" s="12"/>
      <c r="E633" s="12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</row>
    <row r="634">
      <c r="C634" s="15"/>
      <c r="D634" s="12"/>
      <c r="E634" s="12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</row>
    <row r="635">
      <c r="C635" s="15"/>
      <c r="D635" s="12"/>
      <c r="E635" s="12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</row>
    <row r="636">
      <c r="C636" s="15"/>
      <c r="D636" s="12"/>
      <c r="E636" s="12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</row>
    <row r="637">
      <c r="C637" s="15"/>
      <c r="D637" s="12"/>
      <c r="E637" s="12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</row>
    <row r="638">
      <c r="C638" s="15"/>
      <c r="D638" s="12"/>
      <c r="E638" s="12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</row>
    <row r="639">
      <c r="C639" s="15"/>
      <c r="D639" s="12"/>
      <c r="E639" s="12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</row>
    <row r="640">
      <c r="C640" s="15"/>
      <c r="D640" s="12"/>
      <c r="E640" s="12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</row>
    <row r="641">
      <c r="C641" s="15"/>
      <c r="D641" s="12"/>
      <c r="E641" s="12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</row>
    <row r="642">
      <c r="C642" s="15"/>
      <c r="D642" s="12"/>
      <c r="E642" s="12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</row>
    <row r="643">
      <c r="C643" s="15"/>
      <c r="D643" s="12"/>
      <c r="E643" s="12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</row>
    <row r="644">
      <c r="C644" s="15"/>
      <c r="D644" s="12"/>
      <c r="E644" s="12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</row>
    <row r="645">
      <c r="C645" s="15"/>
      <c r="D645" s="12"/>
      <c r="E645" s="12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</row>
    <row r="646">
      <c r="C646" s="15"/>
      <c r="D646" s="12"/>
      <c r="E646" s="12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</row>
    <row r="647">
      <c r="C647" s="15"/>
      <c r="D647" s="12"/>
      <c r="E647" s="12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</row>
    <row r="648">
      <c r="C648" s="15"/>
      <c r="D648" s="12"/>
      <c r="E648" s="12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</row>
    <row r="649">
      <c r="C649" s="15"/>
      <c r="D649" s="12"/>
      <c r="E649" s="12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</row>
    <row r="650">
      <c r="C650" s="15"/>
      <c r="D650" s="12"/>
      <c r="E650" s="12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</row>
    <row r="651">
      <c r="C651" s="15"/>
      <c r="D651" s="12"/>
      <c r="E651" s="12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</row>
    <row r="652">
      <c r="C652" s="15"/>
      <c r="D652" s="12"/>
      <c r="E652" s="12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</row>
    <row r="653">
      <c r="C653" s="15"/>
      <c r="D653" s="12"/>
      <c r="E653" s="12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</row>
    <row r="654">
      <c r="C654" s="15"/>
      <c r="D654" s="12"/>
      <c r="E654" s="12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</row>
    <row r="655">
      <c r="C655" s="15"/>
      <c r="D655" s="12"/>
      <c r="E655" s="12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</row>
    <row r="656">
      <c r="C656" s="15"/>
      <c r="D656" s="12"/>
      <c r="E656" s="12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</row>
    <row r="657">
      <c r="C657" s="15"/>
      <c r="D657" s="12"/>
      <c r="E657" s="12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</row>
    <row r="658">
      <c r="C658" s="15"/>
      <c r="D658" s="12"/>
      <c r="E658" s="12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</row>
    <row r="659">
      <c r="C659" s="15"/>
      <c r="D659" s="12"/>
      <c r="E659" s="12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</row>
    <row r="660">
      <c r="C660" s="15"/>
      <c r="D660" s="12"/>
      <c r="E660" s="12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</row>
    <row r="661">
      <c r="C661" s="15"/>
      <c r="D661" s="12"/>
      <c r="E661" s="12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</row>
    <row r="662">
      <c r="C662" s="15"/>
      <c r="D662" s="12"/>
      <c r="E662" s="12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</row>
    <row r="663">
      <c r="C663" s="15"/>
      <c r="D663" s="12"/>
      <c r="E663" s="12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</row>
    <row r="664">
      <c r="C664" s="15"/>
      <c r="D664" s="12"/>
      <c r="E664" s="12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</row>
    <row r="665">
      <c r="C665" s="15"/>
      <c r="D665" s="12"/>
      <c r="E665" s="12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</row>
    <row r="666">
      <c r="C666" s="15"/>
      <c r="D666" s="12"/>
      <c r="E666" s="12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</row>
    <row r="667">
      <c r="C667" s="15"/>
      <c r="D667" s="12"/>
      <c r="E667" s="12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</row>
    <row r="668">
      <c r="C668" s="15"/>
      <c r="D668" s="12"/>
      <c r="E668" s="12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</row>
    <row r="669">
      <c r="C669" s="15"/>
      <c r="D669" s="12"/>
      <c r="E669" s="12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</row>
    <row r="670">
      <c r="C670" s="15"/>
      <c r="D670" s="12"/>
      <c r="E670" s="12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</row>
    <row r="671">
      <c r="C671" s="15"/>
      <c r="D671" s="12"/>
      <c r="E671" s="12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</row>
    <row r="672">
      <c r="C672" s="15"/>
      <c r="D672" s="12"/>
      <c r="E672" s="12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</row>
    <row r="673">
      <c r="C673" s="15"/>
      <c r="D673" s="12"/>
      <c r="E673" s="12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</row>
    <row r="674">
      <c r="C674" s="15"/>
      <c r="D674" s="12"/>
      <c r="E674" s="12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</row>
    <row r="675">
      <c r="C675" s="15"/>
      <c r="D675" s="12"/>
      <c r="E675" s="12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</row>
    <row r="676">
      <c r="C676" s="15"/>
      <c r="D676" s="12"/>
      <c r="E676" s="12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</row>
    <row r="677">
      <c r="C677" s="15"/>
      <c r="D677" s="12"/>
      <c r="E677" s="12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</row>
    <row r="678">
      <c r="C678" s="15"/>
      <c r="D678" s="12"/>
      <c r="E678" s="12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</row>
    <row r="679">
      <c r="C679" s="15"/>
      <c r="D679" s="12"/>
      <c r="E679" s="12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</row>
    <row r="680">
      <c r="C680" s="15"/>
      <c r="D680" s="12"/>
      <c r="E680" s="12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</row>
    <row r="681">
      <c r="C681" s="15"/>
      <c r="D681" s="12"/>
      <c r="E681" s="12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</row>
    <row r="682">
      <c r="C682" s="15"/>
      <c r="D682" s="12"/>
      <c r="E682" s="12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</row>
    <row r="683">
      <c r="C683" s="15"/>
      <c r="D683" s="12"/>
      <c r="E683" s="12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</row>
    <row r="684">
      <c r="C684" s="15"/>
      <c r="D684" s="12"/>
      <c r="E684" s="12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</row>
    <row r="685">
      <c r="C685" s="15"/>
      <c r="D685" s="12"/>
      <c r="E685" s="12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</row>
    <row r="686">
      <c r="C686" s="15"/>
      <c r="D686" s="12"/>
      <c r="E686" s="12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</row>
    <row r="687">
      <c r="C687" s="15"/>
      <c r="D687" s="12"/>
      <c r="E687" s="12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</row>
    <row r="688">
      <c r="C688" s="15"/>
      <c r="D688" s="12"/>
      <c r="E688" s="12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</row>
    <row r="689">
      <c r="C689" s="15"/>
      <c r="D689" s="12"/>
      <c r="E689" s="12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</row>
    <row r="690">
      <c r="C690" s="15"/>
      <c r="D690" s="12"/>
      <c r="E690" s="12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</row>
    <row r="691">
      <c r="C691" s="15"/>
      <c r="D691" s="12"/>
      <c r="E691" s="12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</row>
    <row r="692">
      <c r="C692" s="15"/>
      <c r="D692" s="12"/>
      <c r="E692" s="12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</row>
    <row r="693">
      <c r="C693" s="15"/>
      <c r="D693" s="12"/>
      <c r="E693" s="12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</row>
    <row r="694">
      <c r="C694" s="15"/>
      <c r="D694" s="12"/>
      <c r="E694" s="12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</row>
    <row r="695">
      <c r="C695" s="15"/>
      <c r="D695" s="12"/>
      <c r="E695" s="12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</row>
    <row r="696">
      <c r="C696" s="15"/>
      <c r="D696" s="12"/>
      <c r="E696" s="12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</row>
    <row r="697">
      <c r="C697" s="15"/>
      <c r="D697" s="12"/>
      <c r="E697" s="12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</row>
    <row r="698">
      <c r="C698" s="15"/>
      <c r="D698" s="12"/>
      <c r="E698" s="12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</row>
    <row r="699">
      <c r="C699" s="15"/>
      <c r="D699" s="12"/>
      <c r="E699" s="12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</row>
    <row r="700">
      <c r="C700" s="15"/>
      <c r="D700" s="12"/>
      <c r="E700" s="12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</row>
    <row r="701">
      <c r="C701" s="15"/>
      <c r="D701" s="12"/>
      <c r="E701" s="12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</row>
    <row r="702">
      <c r="C702" s="15"/>
      <c r="D702" s="12"/>
      <c r="E702" s="12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</row>
    <row r="703">
      <c r="C703" s="15"/>
      <c r="D703" s="12"/>
      <c r="E703" s="12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</row>
    <row r="704">
      <c r="C704" s="15"/>
      <c r="D704" s="12"/>
      <c r="E704" s="12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</row>
    <row r="705">
      <c r="C705" s="15"/>
      <c r="D705" s="12"/>
      <c r="E705" s="12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</row>
    <row r="706">
      <c r="C706" s="15"/>
      <c r="D706" s="12"/>
      <c r="E706" s="12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</row>
    <row r="707">
      <c r="C707" s="15"/>
      <c r="D707" s="12"/>
      <c r="E707" s="12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</row>
    <row r="708">
      <c r="C708" s="15"/>
      <c r="D708" s="12"/>
      <c r="E708" s="12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</row>
    <row r="709">
      <c r="C709" s="15"/>
      <c r="D709" s="12"/>
      <c r="E709" s="12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</row>
    <row r="710">
      <c r="C710" s="15"/>
      <c r="D710" s="12"/>
      <c r="E710" s="12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</row>
    <row r="711">
      <c r="C711" s="15"/>
      <c r="D711" s="12"/>
      <c r="E711" s="12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</row>
    <row r="712">
      <c r="C712" s="15"/>
      <c r="D712" s="12"/>
      <c r="E712" s="12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</row>
    <row r="713">
      <c r="C713" s="15"/>
      <c r="D713" s="12"/>
      <c r="E713" s="12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</row>
    <row r="714">
      <c r="C714" s="15"/>
      <c r="D714" s="12"/>
      <c r="E714" s="12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</row>
    <row r="715">
      <c r="C715" s="15"/>
      <c r="D715" s="12"/>
      <c r="E715" s="12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</row>
    <row r="716">
      <c r="C716" s="15"/>
      <c r="D716" s="12"/>
      <c r="E716" s="12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</row>
    <row r="717">
      <c r="C717" s="15"/>
      <c r="D717" s="12"/>
      <c r="E717" s="12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</row>
    <row r="718">
      <c r="C718" s="15"/>
      <c r="D718" s="12"/>
      <c r="E718" s="12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</row>
    <row r="719">
      <c r="C719" s="15"/>
      <c r="D719" s="12"/>
      <c r="E719" s="12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</row>
    <row r="720">
      <c r="C720" s="15"/>
      <c r="D720" s="12"/>
      <c r="E720" s="12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</row>
    <row r="721">
      <c r="C721" s="15"/>
      <c r="D721" s="12"/>
      <c r="E721" s="12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</row>
    <row r="722">
      <c r="C722" s="15"/>
      <c r="D722" s="12"/>
      <c r="E722" s="12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</row>
    <row r="723">
      <c r="C723" s="15"/>
      <c r="D723" s="12"/>
      <c r="E723" s="12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</row>
    <row r="724">
      <c r="C724" s="15"/>
      <c r="D724" s="12"/>
      <c r="E724" s="12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</row>
    <row r="725">
      <c r="C725" s="15"/>
      <c r="D725" s="12"/>
      <c r="E725" s="12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</row>
    <row r="726">
      <c r="C726" s="15"/>
      <c r="D726" s="12"/>
      <c r="E726" s="12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</row>
    <row r="727">
      <c r="C727" s="15"/>
      <c r="D727" s="12"/>
      <c r="E727" s="12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</row>
    <row r="728">
      <c r="C728" s="15"/>
      <c r="D728" s="12"/>
      <c r="E728" s="12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</row>
    <row r="729">
      <c r="C729" s="15"/>
      <c r="D729" s="12"/>
      <c r="E729" s="12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</row>
    <row r="730">
      <c r="C730" s="15"/>
      <c r="D730" s="12"/>
      <c r="E730" s="12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</row>
    <row r="731">
      <c r="C731" s="15"/>
      <c r="D731" s="12"/>
      <c r="E731" s="12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</row>
    <row r="732">
      <c r="C732" s="15"/>
      <c r="D732" s="12"/>
      <c r="E732" s="12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</row>
    <row r="733">
      <c r="C733" s="15"/>
      <c r="D733" s="12"/>
      <c r="E733" s="12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</row>
    <row r="734">
      <c r="C734" s="15"/>
      <c r="D734" s="12"/>
      <c r="E734" s="12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</row>
    <row r="735">
      <c r="C735" s="15"/>
      <c r="D735" s="12"/>
      <c r="E735" s="12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</row>
    <row r="736">
      <c r="C736" s="15"/>
      <c r="D736" s="12"/>
      <c r="E736" s="12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</row>
    <row r="737">
      <c r="C737" s="15"/>
      <c r="D737" s="12"/>
      <c r="E737" s="12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</row>
    <row r="738">
      <c r="C738" s="15"/>
      <c r="D738" s="12"/>
      <c r="E738" s="12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</row>
    <row r="739">
      <c r="C739" s="15"/>
      <c r="D739" s="12"/>
      <c r="E739" s="12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</row>
    <row r="740">
      <c r="C740" s="15"/>
      <c r="D740" s="12"/>
      <c r="E740" s="12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</row>
    <row r="741">
      <c r="C741" s="15"/>
      <c r="D741" s="12"/>
      <c r="E741" s="12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</row>
    <row r="742">
      <c r="C742" s="15"/>
      <c r="D742" s="12"/>
      <c r="E742" s="12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</row>
    <row r="743">
      <c r="C743" s="15"/>
      <c r="D743" s="12"/>
      <c r="E743" s="12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</row>
    <row r="744">
      <c r="C744" s="15"/>
      <c r="D744" s="12"/>
      <c r="E744" s="12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</row>
    <row r="745">
      <c r="C745" s="15"/>
      <c r="D745" s="12"/>
      <c r="E745" s="12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</row>
    <row r="746">
      <c r="C746" s="15"/>
      <c r="D746" s="12"/>
      <c r="E746" s="12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</row>
    <row r="747">
      <c r="C747" s="15"/>
      <c r="D747" s="12"/>
      <c r="E747" s="12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</row>
    <row r="748">
      <c r="C748" s="15"/>
      <c r="D748" s="12"/>
      <c r="E748" s="12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</row>
  </sheetData>
  <dataValidations>
    <dataValidation type="list" allowBlank="1" sqref="C2:C748">
      <formula1>"KAS,BIAYA,OMZET,INVESTOR,SUBSIDI,LUNAS,SUPPLY,LABA,HUTANG,PIUTANG,PRIBADI-R,PRIBADI-S"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hidden="1" min="1" max="1" width="12.63"/>
    <col customWidth="1" min="3" max="3" width="19.38"/>
    <col customWidth="1" min="4" max="5" width="13.5"/>
    <col customWidth="1" min="6" max="6" width="47.13"/>
    <col customWidth="1" min="8" max="8" width="22.5"/>
    <col customWidth="1" min="9" max="9" width="27.75"/>
    <col customWidth="1" min="10" max="10" width="12.38"/>
    <col customWidth="1" min="11" max="11" width="11.88"/>
    <col hidden="1" min="12" max="13" width="12.63"/>
    <col customWidth="1" min="14" max="17" width="20.63"/>
    <col customWidth="1" min="18" max="18" width="14.75"/>
    <col customWidth="1" min="19" max="19" width="15.0"/>
    <col customWidth="1" min="21" max="21" width="17.13"/>
    <col customWidth="1" min="23" max="23" width="23.25"/>
    <col customWidth="1" min="24" max="24" width="14.75"/>
    <col customWidth="1" min="25" max="25" width="15.0"/>
  </cols>
  <sheetData>
    <row r="1">
      <c r="A1" s="65" t="s">
        <v>0</v>
      </c>
      <c r="B1" s="65" t="s">
        <v>1</v>
      </c>
      <c r="C1" s="2" t="s">
        <v>2</v>
      </c>
      <c r="D1" s="66" t="s">
        <v>3</v>
      </c>
      <c r="E1" s="66" t="s">
        <v>4</v>
      </c>
      <c r="F1" s="65" t="s">
        <v>5</v>
      </c>
      <c r="G1" s="67" t="s">
        <v>6</v>
      </c>
      <c r="H1" s="68" t="s">
        <v>7008</v>
      </c>
      <c r="I1" s="68" t="s">
        <v>8</v>
      </c>
      <c r="J1" s="2" t="s">
        <v>9</v>
      </c>
      <c r="K1" s="4" t="s">
        <v>10</v>
      </c>
      <c r="L1" s="5" t="s">
        <v>5069</v>
      </c>
      <c r="M1" s="5" t="s">
        <v>11</v>
      </c>
      <c r="N1" s="6" t="s">
        <v>5955</v>
      </c>
      <c r="O1" s="6" t="s">
        <v>12</v>
      </c>
      <c r="P1" s="6" t="s">
        <v>13</v>
      </c>
    </row>
    <row r="2">
      <c r="A2" s="1" t="s">
        <v>7009</v>
      </c>
      <c r="B2" s="8">
        <v>45501.0</v>
      </c>
      <c r="C2" s="1" t="s">
        <v>16</v>
      </c>
      <c r="D2" s="10">
        <v>5000000.0</v>
      </c>
      <c r="E2" s="12"/>
      <c r="F2" s="1" t="s">
        <v>5080</v>
      </c>
      <c r="G2" s="11">
        <f t="shared" ref="G2:G276" si="1"> IF(C2 = "OMZET", IF(ROW()=2, D2, G1 + D2), IF(ROW()=2, 0, G1))</f>
        <v>0</v>
      </c>
      <c r="H2" s="69">
        <f t="shared" ref="H2:H276" si="2">IF(ROW()=2, 0, IF(C2="BIAYA", H1+E2, H1))</f>
        <v>0</v>
      </c>
      <c r="I2" s="11">
        <f t="shared" ref="I2:I276" si="3">IF(ROW()=2, 0, IF(OR(C2="SUPPLY", C2="HUTANG"), I1+E2, I1))</f>
        <v>0</v>
      </c>
      <c r="J2" s="12">
        <f t="shared" ref="J2:J276" si="4"> IF(ROW()=2, D2 - E2, J1 + D2 - E2)</f>
        <v>5000000</v>
      </c>
      <c r="K2" s="11">
        <f t="shared" ref="K2:K276" si="5">G2 - (H2 + I2)</f>
        <v>0</v>
      </c>
      <c r="L2" s="11">
        <f t="shared" ref="L2:L276" si="6">IF(C2="PRIBADI-R", IF(ROW()=2, IF(D2, -D2, E2), IF(D2, L1-D2, L1+E2)), IF(ROW()=2, 0, L1))</f>
        <v>0</v>
      </c>
      <c r="M2" s="11">
        <f t="shared" ref="M2:M276" si="7">IF(C2="PRIBADI-S", IF(ROW()=2, IF(D2, -D2, E2), IF(D2, M1-D2, M1+E2)), IF(ROW()=2, 0, M1))</f>
        <v>0</v>
      </c>
      <c r="N2" s="11">
        <f t="shared" ref="N2:N276" si="8">(K2/3)-L2</f>
        <v>0</v>
      </c>
      <c r="O2" s="11">
        <f t="shared" ref="O2:O276" si="9">(K2/3)-M2</f>
        <v>0</v>
      </c>
      <c r="P2" s="11">
        <f t="shared" ref="P2:P276" si="10">K2/3</f>
        <v>0</v>
      </c>
      <c r="Q2" s="1" t="s">
        <v>6</v>
      </c>
      <c r="R2" s="1" t="s">
        <v>8</v>
      </c>
      <c r="S2" s="1" t="s">
        <v>7010</v>
      </c>
      <c r="T2" s="1" t="s">
        <v>1959</v>
      </c>
      <c r="U2" s="1" t="s">
        <v>7011</v>
      </c>
      <c r="V2" s="1" t="s">
        <v>7012</v>
      </c>
      <c r="W2" s="1" t="s">
        <v>5955</v>
      </c>
      <c r="X2" s="1" t="s">
        <v>12</v>
      </c>
      <c r="Y2" s="1" t="s">
        <v>13</v>
      </c>
    </row>
    <row r="3">
      <c r="A3" s="1" t="s">
        <v>7013</v>
      </c>
      <c r="B3" s="8">
        <v>45502.0</v>
      </c>
      <c r="C3" s="1" t="s">
        <v>25</v>
      </c>
      <c r="D3" s="12"/>
      <c r="E3" s="10">
        <v>150000.0</v>
      </c>
      <c r="F3" s="1" t="s">
        <v>7014</v>
      </c>
      <c r="G3" s="11">
        <f t="shared" si="1"/>
        <v>0</v>
      </c>
      <c r="H3" s="69">
        <f t="shared" si="2"/>
        <v>150000</v>
      </c>
      <c r="I3" s="11">
        <f t="shared" si="3"/>
        <v>0</v>
      </c>
      <c r="J3" s="12">
        <f t="shared" si="4"/>
        <v>4850000</v>
      </c>
      <c r="K3" s="11">
        <f t="shared" si="5"/>
        <v>-150000</v>
      </c>
      <c r="L3" s="11">
        <f t="shared" si="6"/>
        <v>0</v>
      </c>
      <c r="M3" s="11">
        <f t="shared" si="7"/>
        <v>0</v>
      </c>
      <c r="N3" s="11">
        <f t="shared" si="8"/>
        <v>-50000</v>
      </c>
      <c r="O3" s="11">
        <f t="shared" si="9"/>
        <v>-50000</v>
      </c>
      <c r="P3" s="11">
        <f t="shared" si="10"/>
        <v>-50000</v>
      </c>
      <c r="Q3" s="11">
        <v>1.019118E8</v>
      </c>
      <c r="R3" s="11">
        <v>6.305625E7</v>
      </c>
      <c r="S3" s="11">
        <v>1.4148E7</v>
      </c>
      <c r="U3" s="11">
        <v>7222000.0</v>
      </c>
      <c r="V3" s="11">
        <v>8189000.0</v>
      </c>
    </row>
    <row r="4">
      <c r="A4" s="1" t="s">
        <v>7015</v>
      </c>
      <c r="B4" s="8">
        <v>45504.0</v>
      </c>
      <c r="C4" s="1" t="s">
        <v>19</v>
      </c>
      <c r="D4" s="10">
        <v>1.0E7</v>
      </c>
      <c r="E4" s="12"/>
      <c r="F4" s="1" t="s">
        <v>5080</v>
      </c>
      <c r="G4" s="11">
        <f t="shared" si="1"/>
        <v>0</v>
      </c>
      <c r="H4" s="69">
        <f t="shared" si="2"/>
        <v>150000</v>
      </c>
      <c r="I4" s="11">
        <f t="shared" si="3"/>
        <v>0</v>
      </c>
      <c r="J4" s="12">
        <f t="shared" si="4"/>
        <v>14850000</v>
      </c>
      <c r="K4" s="11">
        <f t="shared" si="5"/>
        <v>-150000</v>
      </c>
      <c r="L4" s="11">
        <f t="shared" si="6"/>
        <v>0</v>
      </c>
      <c r="M4" s="11">
        <f t="shared" si="7"/>
        <v>0</v>
      </c>
      <c r="N4" s="11">
        <f t="shared" si="8"/>
        <v>-50000</v>
      </c>
      <c r="O4" s="11">
        <f t="shared" si="9"/>
        <v>-50000</v>
      </c>
      <c r="P4" s="11">
        <f t="shared" si="10"/>
        <v>-50000</v>
      </c>
      <c r="Q4" s="11">
        <v>1.715863E8</v>
      </c>
      <c r="R4" s="11">
        <v>1.198564E8</v>
      </c>
      <c r="S4" s="11">
        <v>1.544065E7</v>
      </c>
      <c r="U4" s="11">
        <v>4150000.0</v>
      </c>
      <c r="V4" s="11">
        <v>1382000.0</v>
      </c>
    </row>
    <row r="5">
      <c r="A5" s="1" t="s">
        <v>7016</v>
      </c>
      <c r="B5" s="8">
        <v>45504.0</v>
      </c>
      <c r="C5" s="1" t="s">
        <v>19</v>
      </c>
      <c r="D5" s="10"/>
      <c r="E5" s="10">
        <v>1.0E7</v>
      </c>
      <c r="F5" s="1" t="s">
        <v>7017</v>
      </c>
      <c r="G5" s="11">
        <f t="shared" si="1"/>
        <v>0</v>
      </c>
      <c r="H5" s="69">
        <f t="shared" si="2"/>
        <v>150000</v>
      </c>
      <c r="I5" s="11">
        <f t="shared" si="3"/>
        <v>0</v>
      </c>
      <c r="J5" s="12">
        <f t="shared" si="4"/>
        <v>4850000</v>
      </c>
      <c r="K5" s="11">
        <f t="shared" si="5"/>
        <v>-150000</v>
      </c>
      <c r="L5" s="11">
        <f t="shared" si="6"/>
        <v>0</v>
      </c>
      <c r="M5" s="11">
        <f t="shared" si="7"/>
        <v>0</v>
      </c>
      <c r="N5" s="11">
        <f t="shared" si="8"/>
        <v>-50000</v>
      </c>
      <c r="O5" s="11">
        <f t="shared" si="9"/>
        <v>-50000</v>
      </c>
      <c r="P5" s="11">
        <f t="shared" si="10"/>
        <v>-50000</v>
      </c>
      <c r="Q5" s="11">
        <f t="shared" ref="Q5:S5" si="11">Q3+Q4</f>
        <v>273498100</v>
      </c>
      <c r="R5" s="11">
        <f t="shared" si="11"/>
        <v>182912650</v>
      </c>
      <c r="S5" s="11">
        <f t="shared" si="11"/>
        <v>29588650</v>
      </c>
      <c r="T5" s="11">
        <f>Q5-(R5+S5)</f>
        <v>60996800</v>
      </c>
      <c r="U5" s="11">
        <f t="shared" ref="U5:V5" si="12">U3+U4</f>
        <v>11372000</v>
      </c>
      <c r="V5" s="11">
        <f t="shared" si="12"/>
        <v>9571000</v>
      </c>
      <c r="W5" s="11">
        <f>(T5/3)-U5</f>
        <v>8960266.667</v>
      </c>
      <c r="X5" s="11">
        <f>(T5/3)-V5</f>
        <v>10761266.67</v>
      </c>
      <c r="Y5" s="11">
        <f>T5/3</f>
        <v>20332266.67</v>
      </c>
    </row>
    <row r="6">
      <c r="A6" s="1" t="s">
        <v>7018</v>
      </c>
      <c r="B6" s="70">
        <v>45505.0</v>
      </c>
      <c r="C6" s="1" t="s">
        <v>16</v>
      </c>
      <c r="D6" s="10">
        <v>2.1E7</v>
      </c>
      <c r="E6" s="12"/>
      <c r="F6" s="1" t="s">
        <v>5080</v>
      </c>
      <c r="G6" s="11">
        <f t="shared" si="1"/>
        <v>0</v>
      </c>
      <c r="H6" s="69">
        <f t="shared" si="2"/>
        <v>150000</v>
      </c>
      <c r="I6" s="11">
        <f t="shared" si="3"/>
        <v>0</v>
      </c>
      <c r="J6" s="12">
        <f t="shared" si="4"/>
        <v>25850000</v>
      </c>
      <c r="K6" s="11">
        <f t="shared" si="5"/>
        <v>-150000</v>
      </c>
      <c r="L6" s="11">
        <f t="shared" si="6"/>
        <v>0</v>
      </c>
      <c r="M6" s="11">
        <f t="shared" si="7"/>
        <v>0</v>
      </c>
      <c r="N6" s="11">
        <f t="shared" si="8"/>
        <v>-50000</v>
      </c>
      <c r="O6" s="11">
        <f t="shared" si="9"/>
        <v>-50000</v>
      </c>
      <c r="P6" s="11">
        <f t="shared" si="10"/>
        <v>-50000</v>
      </c>
      <c r="W6" s="9">
        <v>8145350.0</v>
      </c>
      <c r="X6" s="9">
        <v>7178350.0</v>
      </c>
      <c r="Y6" s="9">
        <v>1.536735E7</v>
      </c>
    </row>
    <row r="7">
      <c r="A7" s="1" t="s">
        <v>7019</v>
      </c>
      <c r="B7" s="70">
        <v>45505.0</v>
      </c>
      <c r="C7" s="1" t="s">
        <v>25</v>
      </c>
      <c r="D7" s="12"/>
      <c r="E7" s="10">
        <v>1400000.0</v>
      </c>
      <c r="F7" s="1" t="s">
        <v>7014</v>
      </c>
      <c r="G7" s="11">
        <f t="shared" si="1"/>
        <v>0</v>
      </c>
      <c r="H7" s="69">
        <f t="shared" si="2"/>
        <v>1550000</v>
      </c>
      <c r="I7" s="11">
        <f t="shared" si="3"/>
        <v>0</v>
      </c>
      <c r="J7" s="12">
        <f t="shared" si="4"/>
        <v>24450000</v>
      </c>
      <c r="K7" s="11">
        <f t="shared" si="5"/>
        <v>-1550000</v>
      </c>
      <c r="L7" s="11">
        <f t="shared" si="6"/>
        <v>0</v>
      </c>
      <c r="M7" s="11">
        <f t="shared" si="7"/>
        <v>0</v>
      </c>
      <c r="N7" s="11">
        <f t="shared" si="8"/>
        <v>-516666.6667</v>
      </c>
      <c r="O7" s="11">
        <f t="shared" si="9"/>
        <v>-516666.6667</v>
      </c>
      <c r="P7" s="11">
        <f t="shared" si="10"/>
        <v>-516666.6667</v>
      </c>
      <c r="U7" s="71" t="s">
        <v>7020</v>
      </c>
      <c r="W7" s="11">
        <f t="shared" ref="W7:Y7" si="13">W5-W6</f>
        <v>814916.6667</v>
      </c>
      <c r="X7" s="11">
        <f t="shared" si="13"/>
        <v>3582916.667</v>
      </c>
      <c r="Y7" s="11">
        <f t="shared" si="13"/>
        <v>4964916.667</v>
      </c>
    </row>
    <row r="8">
      <c r="A8" s="1" t="s">
        <v>7021</v>
      </c>
      <c r="B8" s="70">
        <v>45510.0</v>
      </c>
      <c r="C8" s="1" t="s">
        <v>25</v>
      </c>
      <c r="D8" s="12"/>
      <c r="E8" s="10">
        <v>200000.0</v>
      </c>
      <c r="F8" s="1" t="s">
        <v>7022</v>
      </c>
      <c r="G8" s="11">
        <f t="shared" si="1"/>
        <v>0</v>
      </c>
      <c r="H8" s="69">
        <f t="shared" si="2"/>
        <v>1750000</v>
      </c>
      <c r="I8" s="11">
        <f t="shared" si="3"/>
        <v>0</v>
      </c>
      <c r="J8" s="12">
        <f t="shared" si="4"/>
        <v>24250000</v>
      </c>
      <c r="K8" s="11">
        <f t="shared" si="5"/>
        <v>-1750000</v>
      </c>
      <c r="L8" s="11">
        <f t="shared" si="6"/>
        <v>0</v>
      </c>
      <c r="M8" s="11">
        <f t="shared" si="7"/>
        <v>0</v>
      </c>
      <c r="N8" s="11">
        <f t="shared" si="8"/>
        <v>-583333.3333</v>
      </c>
      <c r="O8" s="11">
        <f t="shared" si="9"/>
        <v>-583333.3333</v>
      </c>
      <c r="P8" s="11">
        <f t="shared" si="10"/>
        <v>-583333.3333</v>
      </c>
    </row>
    <row r="9">
      <c r="A9" s="1" t="s">
        <v>7023</v>
      </c>
      <c r="B9" s="70">
        <v>45512.0</v>
      </c>
      <c r="C9" s="1" t="s">
        <v>19</v>
      </c>
      <c r="D9" s="10">
        <v>1.4E8</v>
      </c>
      <c r="E9" s="10"/>
      <c r="F9" s="1" t="s">
        <v>5080</v>
      </c>
      <c r="G9" s="11">
        <f t="shared" si="1"/>
        <v>0</v>
      </c>
      <c r="H9" s="69">
        <f t="shared" si="2"/>
        <v>1750000</v>
      </c>
      <c r="I9" s="11">
        <f t="shared" si="3"/>
        <v>0</v>
      </c>
      <c r="J9" s="12">
        <f t="shared" si="4"/>
        <v>164250000</v>
      </c>
      <c r="K9" s="11">
        <f t="shared" si="5"/>
        <v>-1750000</v>
      </c>
      <c r="L9" s="11">
        <f t="shared" si="6"/>
        <v>0</v>
      </c>
      <c r="M9" s="11">
        <f t="shared" si="7"/>
        <v>0</v>
      </c>
      <c r="N9" s="11">
        <f t="shared" si="8"/>
        <v>-583333.3333</v>
      </c>
      <c r="O9" s="11">
        <f t="shared" si="9"/>
        <v>-583333.3333</v>
      </c>
      <c r="P9" s="11">
        <f t="shared" si="10"/>
        <v>-583333.3333</v>
      </c>
      <c r="Q9" s="1"/>
    </row>
    <row r="10">
      <c r="A10" s="1" t="s">
        <v>7024</v>
      </c>
      <c r="B10" s="70">
        <v>45512.0</v>
      </c>
      <c r="C10" s="1" t="s">
        <v>19</v>
      </c>
      <c r="D10" s="12"/>
      <c r="E10" s="10">
        <v>1.4E8</v>
      </c>
      <c r="F10" s="1" t="s">
        <v>7025</v>
      </c>
      <c r="G10" s="11">
        <f t="shared" si="1"/>
        <v>0</v>
      </c>
      <c r="H10" s="69">
        <f t="shared" si="2"/>
        <v>1750000</v>
      </c>
      <c r="I10" s="11">
        <f t="shared" si="3"/>
        <v>0</v>
      </c>
      <c r="J10" s="12">
        <f t="shared" si="4"/>
        <v>24250000</v>
      </c>
      <c r="K10" s="11">
        <f t="shared" si="5"/>
        <v>-1750000</v>
      </c>
      <c r="L10" s="11">
        <f t="shared" si="6"/>
        <v>0</v>
      </c>
      <c r="M10" s="11">
        <f t="shared" si="7"/>
        <v>0</v>
      </c>
      <c r="N10" s="11">
        <f t="shared" si="8"/>
        <v>-583333.3333</v>
      </c>
      <c r="O10" s="11">
        <f t="shared" si="9"/>
        <v>-583333.3333</v>
      </c>
      <c r="P10" s="11">
        <f t="shared" si="10"/>
        <v>-583333.3333</v>
      </c>
    </row>
    <row r="11">
      <c r="A11" s="1" t="s">
        <v>7026</v>
      </c>
      <c r="B11" s="70">
        <v>45512.0</v>
      </c>
      <c r="C11" s="1" t="s">
        <v>19</v>
      </c>
      <c r="D11" s="12"/>
      <c r="E11" s="10">
        <v>3850000.0</v>
      </c>
      <c r="F11" s="1" t="s">
        <v>7027</v>
      </c>
      <c r="G11" s="11">
        <f t="shared" si="1"/>
        <v>0</v>
      </c>
      <c r="H11" s="69">
        <f t="shared" si="2"/>
        <v>1750000</v>
      </c>
      <c r="I11" s="11">
        <f t="shared" si="3"/>
        <v>0</v>
      </c>
      <c r="J11" s="12">
        <f t="shared" si="4"/>
        <v>20400000</v>
      </c>
      <c r="K11" s="11">
        <f t="shared" si="5"/>
        <v>-1750000</v>
      </c>
      <c r="L11" s="11">
        <f t="shared" si="6"/>
        <v>0</v>
      </c>
      <c r="M11" s="11">
        <f t="shared" si="7"/>
        <v>0</v>
      </c>
      <c r="N11" s="11">
        <f t="shared" si="8"/>
        <v>-583333.3333</v>
      </c>
      <c r="O11" s="11">
        <f t="shared" si="9"/>
        <v>-583333.3333</v>
      </c>
      <c r="P11" s="11">
        <f t="shared" si="10"/>
        <v>-583333.3333</v>
      </c>
    </row>
    <row r="12">
      <c r="A12" s="1" t="s">
        <v>7028</v>
      </c>
      <c r="B12" s="70">
        <v>45513.0</v>
      </c>
      <c r="C12" s="1" t="s">
        <v>19</v>
      </c>
      <c r="D12" s="12"/>
      <c r="E12" s="10">
        <v>1.6886E7</v>
      </c>
      <c r="F12" s="1" t="s">
        <v>7029</v>
      </c>
      <c r="G12" s="11">
        <f t="shared" si="1"/>
        <v>0</v>
      </c>
      <c r="H12" s="69">
        <f t="shared" si="2"/>
        <v>1750000</v>
      </c>
      <c r="I12" s="11">
        <f t="shared" si="3"/>
        <v>0</v>
      </c>
      <c r="J12" s="12">
        <f t="shared" si="4"/>
        <v>3514000</v>
      </c>
      <c r="K12" s="11">
        <f t="shared" si="5"/>
        <v>-1750000</v>
      </c>
      <c r="L12" s="11">
        <f t="shared" si="6"/>
        <v>0</v>
      </c>
      <c r="M12" s="11">
        <f t="shared" si="7"/>
        <v>0</v>
      </c>
      <c r="N12" s="11">
        <f t="shared" si="8"/>
        <v>-583333.3333</v>
      </c>
      <c r="O12" s="11">
        <f t="shared" si="9"/>
        <v>-583333.3333</v>
      </c>
      <c r="P12" s="11">
        <f t="shared" si="10"/>
        <v>-583333.3333</v>
      </c>
    </row>
    <row r="13">
      <c r="A13" s="1" t="s">
        <v>7030</v>
      </c>
      <c r="B13" s="8">
        <v>45515.0</v>
      </c>
      <c r="C13" s="1" t="s">
        <v>16</v>
      </c>
      <c r="D13" s="10">
        <v>5000000.0</v>
      </c>
      <c r="E13" s="12"/>
      <c r="F13" s="1" t="s">
        <v>5080</v>
      </c>
      <c r="G13" s="11">
        <f t="shared" si="1"/>
        <v>0</v>
      </c>
      <c r="H13" s="69">
        <f t="shared" si="2"/>
        <v>1750000</v>
      </c>
      <c r="I13" s="11">
        <f t="shared" si="3"/>
        <v>0</v>
      </c>
      <c r="J13" s="12">
        <f t="shared" si="4"/>
        <v>8514000</v>
      </c>
      <c r="K13" s="11">
        <f t="shared" si="5"/>
        <v>-1750000</v>
      </c>
      <c r="L13" s="11">
        <f t="shared" si="6"/>
        <v>0</v>
      </c>
      <c r="M13" s="11">
        <f t="shared" si="7"/>
        <v>0</v>
      </c>
      <c r="N13" s="11">
        <f t="shared" si="8"/>
        <v>-583333.3333</v>
      </c>
      <c r="O13" s="11">
        <f t="shared" si="9"/>
        <v>-583333.3333</v>
      </c>
      <c r="P13" s="11">
        <f t="shared" si="10"/>
        <v>-583333.3333</v>
      </c>
    </row>
    <row r="14">
      <c r="A14" s="1" t="s">
        <v>7031</v>
      </c>
      <c r="B14" s="8">
        <v>45515.0</v>
      </c>
      <c r="C14" s="1" t="s">
        <v>19</v>
      </c>
      <c r="D14" s="12"/>
      <c r="E14" s="10">
        <v>159000.0</v>
      </c>
      <c r="F14" s="1" t="s">
        <v>7032</v>
      </c>
      <c r="G14" s="11">
        <f t="shared" si="1"/>
        <v>0</v>
      </c>
      <c r="H14" s="69">
        <f t="shared" si="2"/>
        <v>1750000</v>
      </c>
      <c r="I14" s="11">
        <f t="shared" si="3"/>
        <v>0</v>
      </c>
      <c r="J14" s="12">
        <f t="shared" si="4"/>
        <v>8355000</v>
      </c>
      <c r="K14" s="11">
        <f t="shared" si="5"/>
        <v>-1750000</v>
      </c>
      <c r="L14" s="11">
        <f t="shared" si="6"/>
        <v>0</v>
      </c>
      <c r="M14" s="11">
        <f t="shared" si="7"/>
        <v>0</v>
      </c>
      <c r="N14" s="11">
        <f t="shared" si="8"/>
        <v>-583333.3333</v>
      </c>
      <c r="O14" s="11">
        <f t="shared" si="9"/>
        <v>-583333.3333</v>
      </c>
      <c r="P14" s="11">
        <f t="shared" si="10"/>
        <v>-583333.3333</v>
      </c>
    </row>
    <row r="15">
      <c r="A15" s="1" t="s">
        <v>7033</v>
      </c>
      <c r="B15" s="8">
        <v>45515.0</v>
      </c>
      <c r="C15" s="1" t="s">
        <v>19</v>
      </c>
      <c r="D15" s="12"/>
      <c r="E15" s="10">
        <v>188000.0</v>
      </c>
      <c r="F15" s="1" t="s">
        <v>7034</v>
      </c>
      <c r="G15" s="11">
        <f t="shared" si="1"/>
        <v>0</v>
      </c>
      <c r="H15" s="69">
        <f t="shared" si="2"/>
        <v>1750000</v>
      </c>
      <c r="I15" s="11">
        <f t="shared" si="3"/>
        <v>0</v>
      </c>
      <c r="J15" s="12">
        <f t="shared" si="4"/>
        <v>8167000</v>
      </c>
      <c r="K15" s="11">
        <f t="shared" si="5"/>
        <v>-1750000</v>
      </c>
      <c r="L15" s="11">
        <f t="shared" si="6"/>
        <v>0</v>
      </c>
      <c r="M15" s="11">
        <f t="shared" si="7"/>
        <v>0</v>
      </c>
      <c r="N15" s="11">
        <f t="shared" si="8"/>
        <v>-583333.3333</v>
      </c>
      <c r="O15" s="11">
        <f t="shared" si="9"/>
        <v>-583333.3333</v>
      </c>
      <c r="P15" s="11">
        <f t="shared" si="10"/>
        <v>-583333.3333</v>
      </c>
    </row>
    <row r="16">
      <c r="A16" s="1" t="s">
        <v>7035</v>
      </c>
      <c r="B16" s="8">
        <v>45515.0</v>
      </c>
      <c r="C16" s="1" t="s">
        <v>19</v>
      </c>
      <c r="D16" s="12"/>
      <c r="E16" s="10">
        <v>570000.0</v>
      </c>
      <c r="F16" s="1" t="s">
        <v>7036</v>
      </c>
      <c r="G16" s="11">
        <f t="shared" si="1"/>
        <v>0</v>
      </c>
      <c r="H16" s="69">
        <f t="shared" si="2"/>
        <v>1750000</v>
      </c>
      <c r="I16" s="11">
        <f t="shared" si="3"/>
        <v>0</v>
      </c>
      <c r="J16" s="12">
        <f t="shared" si="4"/>
        <v>7597000</v>
      </c>
      <c r="K16" s="11">
        <f t="shared" si="5"/>
        <v>-1750000</v>
      </c>
      <c r="L16" s="11">
        <f t="shared" si="6"/>
        <v>0</v>
      </c>
      <c r="M16" s="11">
        <f t="shared" si="7"/>
        <v>0</v>
      </c>
      <c r="N16" s="11">
        <f t="shared" si="8"/>
        <v>-583333.3333</v>
      </c>
      <c r="O16" s="11">
        <f t="shared" si="9"/>
        <v>-583333.3333</v>
      </c>
      <c r="P16" s="11">
        <f t="shared" si="10"/>
        <v>-583333.3333</v>
      </c>
    </row>
    <row r="17">
      <c r="A17" s="1" t="s">
        <v>7037</v>
      </c>
      <c r="B17" s="8">
        <v>45516.0</v>
      </c>
      <c r="C17" s="1" t="s">
        <v>19</v>
      </c>
      <c r="D17" s="10">
        <v>5.0E7</v>
      </c>
      <c r="E17" s="10"/>
      <c r="F17" s="1" t="s">
        <v>5080</v>
      </c>
      <c r="G17" s="11">
        <f t="shared" si="1"/>
        <v>0</v>
      </c>
      <c r="H17" s="69">
        <f t="shared" si="2"/>
        <v>1750000</v>
      </c>
      <c r="I17" s="11">
        <f t="shared" si="3"/>
        <v>0</v>
      </c>
      <c r="J17" s="12">
        <f t="shared" si="4"/>
        <v>57597000</v>
      </c>
      <c r="K17" s="11">
        <f t="shared" si="5"/>
        <v>-1750000</v>
      </c>
      <c r="L17" s="11">
        <f t="shared" si="6"/>
        <v>0</v>
      </c>
      <c r="M17" s="11">
        <f t="shared" si="7"/>
        <v>0</v>
      </c>
      <c r="N17" s="11">
        <f t="shared" si="8"/>
        <v>-583333.3333</v>
      </c>
      <c r="O17" s="11">
        <f t="shared" si="9"/>
        <v>-583333.3333</v>
      </c>
      <c r="P17" s="11">
        <f t="shared" si="10"/>
        <v>-583333.3333</v>
      </c>
    </row>
    <row r="18">
      <c r="A18" s="1" t="s">
        <v>7038</v>
      </c>
      <c r="B18" s="8">
        <v>45516.0</v>
      </c>
      <c r="C18" s="1" t="s">
        <v>19</v>
      </c>
      <c r="D18" s="12"/>
      <c r="E18" s="10">
        <v>5.0E7</v>
      </c>
      <c r="F18" s="1" t="s">
        <v>7039</v>
      </c>
      <c r="G18" s="11">
        <f t="shared" si="1"/>
        <v>0</v>
      </c>
      <c r="H18" s="69">
        <f t="shared" si="2"/>
        <v>1750000</v>
      </c>
      <c r="I18" s="11">
        <f t="shared" si="3"/>
        <v>0</v>
      </c>
      <c r="J18" s="12">
        <f t="shared" si="4"/>
        <v>7597000</v>
      </c>
      <c r="K18" s="11">
        <f t="shared" si="5"/>
        <v>-1750000</v>
      </c>
      <c r="L18" s="11">
        <f t="shared" si="6"/>
        <v>0</v>
      </c>
      <c r="M18" s="11">
        <f t="shared" si="7"/>
        <v>0</v>
      </c>
      <c r="N18" s="11">
        <f t="shared" si="8"/>
        <v>-583333.3333</v>
      </c>
      <c r="O18" s="11">
        <f t="shared" si="9"/>
        <v>-583333.3333</v>
      </c>
      <c r="P18" s="11">
        <f t="shared" si="10"/>
        <v>-583333.3333</v>
      </c>
    </row>
    <row r="19">
      <c r="A19" s="1" t="s">
        <v>7040</v>
      </c>
      <c r="B19" s="8">
        <v>45516.0</v>
      </c>
      <c r="C19" s="1" t="s">
        <v>19</v>
      </c>
      <c r="D19" s="12"/>
      <c r="E19" s="10">
        <v>909000.0</v>
      </c>
      <c r="F19" s="1" t="s">
        <v>7041</v>
      </c>
      <c r="G19" s="11">
        <f t="shared" si="1"/>
        <v>0</v>
      </c>
      <c r="H19" s="69">
        <f t="shared" si="2"/>
        <v>1750000</v>
      </c>
      <c r="I19" s="11">
        <f t="shared" si="3"/>
        <v>0</v>
      </c>
      <c r="J19" s="12">
        <f t="shared" si="4"/>
        <v>6688000</v>
      </c>
      <c r="K19" s="11">
        <f t="shared" si="5"/>
        <v>-1750000</v>
      </c>
      <c r="L19" s="11">
        <f t="shared" si="6"/>
        <v>0</v>
      </c>
      <c r="M19" s="11">
        <f t="shared" si="7"/>
        <v>0</v>
      </c>
      <c r="N19" s="11">
        <f t="shared" si="8"/>
        <v>-583333.3333</v>
      </c>
      <c r="O19" s="11">
        <f t="shared" si="9"/>
        <v>-583333.3333</v>
      </c>
      <c r="P19" s="11">
        <f t="shared" si="10"/>
        <v>-583333.3333</v>
      </c>
    </row>
    <row r="20">
      <c r="A20" s="1" t="s">
        <v>7042</v>
      </c>
      <c r="B20" s="8">
        <v>45516.0</v>
      </c>
      <c r="C20" s="1" t="s">
        <v>19</v>
      </c>
      <c r="D20" s="12"/>
      <c r="E20" s="10">
        <v>115000.0</v>
      </c>
      <c r="F20" s="1" t="s">
        <v>7043</v>
      </c>
      <c r="G20" s="11">
        <f t="shared" si="1"/>
        <v>0</v>
      </c>
      <c r="H20" s="69">
        <f t="shared" si="2"/>
        <v>1750000</v>
      </c>
      <c r="I20" s="11">
        <f t="shared" si="3"/>
        <v>0</v>
      </c>
      <c r="J20" s="12">
        <f t="shared" si="4"/>
        <v>6573000</v>
      </c>
      <c r="K20" s="11">
        <f t="shared" si="5"/>
        <v>-1750000</v>
      </c>
      <c r="L20" s="11">
        <f t="shared" si="6"/>
        <v>0</v>
      </c>
      <c r="M20" s="11">
        <f t="shared" si="7"/>
        <v>0</v>
      </c>
      <c r="N20" s="11">
        <f t="shared" si="8"/>
        <v>-583333.3333</v>
      </c>
      <c r="O20" s="11">
        <f t="shared" si="9"/>
        <v>-583333.3333</v>
      </c>
      <c r="P20" s="11">
        <f t="shared" si="10"/>
        <v>-583333.3333</v>
      </c>
    </row>
    <row r="21">
      <c r="A21" s="1" t="s">
        <v>7044</v>
      </c>
      <c r="B21" s="8">
        <v>45516.0</v>
      </c>
      <c r="C21" s="1" t="s">
        <v>19</v>
      </c>
      <c r="D21" s="12"/>
      <c r="E21" s="10">
        <v>494000.0</v>
      </c>
      <c r="F21" s="1" t="s">
        <v>7045</v>
      </c>
      <c r="G21" s="11">
        <f t="shared" si="1"/>
        <v>0</v>
      </c>
      <c r="H21" s="69">
        <f t="shared" si="2"/>
        <v>1750000</v>
      </c>
      <c r="I21" s="11">
        <f t="shared" si="3"/>
        <v>0</v>
      </c>
      <c r="J21" s="12">
        <f t="shared" si="4"/>
        <v>6079000</v>
      </c>
      <c r="K21" s="11">
        <f t="shared" si="5"/>
        <v>-1750000</v>
      </c>
      <c r="L21" s="11">
        <f t="shared" si="6"/>
        <v>0</v>
      </c>
      <c r="M21" s="11">
        <f t="shared" si="7"/>
        <v>0</v>
      </c>
      <c r="N21" s="11">
        <f t="shared" si="8"/>
        <v>-583333.3333</v>
      </c>
      <c r="O21" s="11">
        <f t="shared" si="9"/>
        <v>-583333.3333</v>
      </c>
      <c r="P21" s="11">
        <f t="shared" si="10"/>
        <v>-583333.3333</v>
      </c>
    </row>
    <row r="22">
      <c r="A22" s="1" t="s">
        <v>7046</v>
      </c>
      <c r="B22" s="8">
        <v>45519.0</v>
      </c>
      <c r="C22" s="1" t="s">
        <v>5973</v>
      </c>
      <c r="D22" s="12"/>
      <c r="E22" s="10">
        <v>3750000.0</v>
      </c>
      <c r="F22" s="1" t="s">
        <v>7047</v>
      </c>
      <c r="G22" s="11">
        <f t="shared" si="1"/>
        <v>0</v>
      </c>
      <c r="H22" s="69">
        <f t="shared" si="2"/>
        <v>1750000</v>
      </c>
      <c r="I22" s="11">
        <f t="shared" si="3"/>
        <v>0</v>
      </c>
      <c r="J22" s="12">
        <f t="shared" si="4"/>
        <v>2329000</v>
      </c>
      <c r="K22" s="11">
        <f t="shared" si="5"/>
        <v>-1750000</v>
      </c>
      <c r="L22" s="11">
        <f t="shared" si="6"/>
        <v>3750000</v>
      </c>
      <c r="M22" s="11">
        <f t="shared" si="7"/>
        <v>0</v>
      </c>
      <c r="N22" s="11">
        <f t="shared" si="8"/>
        <v>-4333333.333</v>
      </c>
      <c r="O22" s="11">
        <f t="shared" si="9"/>
        <v>-583333.3333</v>
      </c>
      <c r="P22" s="11">
        <f t="shared" si="10"/>
        <v>-583333.3333</v>
      </c>
    </row>
    <row r="23">
      <c r="A23" s="1" t="s">
        <v>7048</v>
      </c>
      <c r="B23" s="8">
        <v>45519.0</v>
      </c>
      <c r="C23" s="1" t="s">
        <v>19</v>
      </c>
      <c r="D23" s="12"/>
      <c r="E23" s="10">
        <v>858000.0</v>
      </c>
      <c r="F23" s="1" t="s">
        <v>7049</v>
      </c>
      <c r="G23" s="11">
        <f t="shared" si="1"/>
        <v>0</v>
      </c>
      <c r="H23" s="69">
        <f t="shared" si="2"/>
        <v>1750000</v>
      </c>
      <c r="I23" s="11">
        <f t="shared" si="3"/>
        <v>0</v>
      </c>
      <c r="J23" s="12">
        <f t="shared" si="4"/>
        <v>1471000</v>
      </c>
      <c r="K23" s="11">
        <f t="shared" si="5"/>
        <v>-1750000</v>
      </c>
      <c r="L23" s="11">
        <f t="shared" si="6"/>
        <v>3750000</v>
      </c>
      <c r="M23" s="11">
        <f t="shared" si="7"/>
        <v>0</v>
      </c>
      <c r="N23" s="11">
        <f t="shared" si="8"/>
        <v>-4333333.333</v>
      </c>
      <c r="O23" s="11">
        <f t="shared" si="9"/>
        <v>-583333.3333</v>
      </c>
      <c r="P23" s="11">
        <f t="shared" si="10"/>
        <v>-583333.3333</v>
      </c>
    </row>
    <row r="24">
      <c r="A24" s="1" t="s">
        <v>7050</v>
      </c>
      <c r="B24" s="8">
        <v>45519.0</v>
      </c>
      <c r="C24" s="1" t="s">
        <v>16</v>
      </c>
      <c r="D24" s="10">
        <v>4.0E7</v>
      </c>
      <c r="E24" s="12"/>
      <c r="F24" s="1" t="s">
        <v>5080</v>
      </c>
      <c r="G24" s="11">
        <f t="shared" si="1"/>
        <v>0</v>
      </c>
      <c r="H24" s="69">
        <f t="shared" si="2"/>
        <v>1750000</v>
      </c>
      <c r="I24" s="11">
        <f t="shared" si="3"/>
        <v>0</v>
      </c>
      <c r="J24" s="12">
        <f t="shared" si="4"/>
        <v>41471000</v>
      </c>
      <c r="K24" s="11">
        <f t="shared" si="5"/>
        <v>-1750000</v>
      </c>
      <c r="L24" s="11">
        <f t="shared" si="6"/>
        <v>3750000</v>
      </c>
      <c r="M24" s="11">
        <f t="shared" si="7"/>
        <v>0</v>
      </c>
      <c r="N24" s="11">
        <f t="shared" si="8"/>
        <v>-4333333.333</v>
      </c>
      <c r="O24" s="11">
        <f t="shared" si="9"/>
        <v>-583333.3333</v>
      </c>
      <c r="P24" s="11">
        <f t="shared" si="10"/>
        <v>-583333.3333</v>
      </c>
    </row>
    <row r="25">
      <c r="A25" s="1" t="s">
        <v>7051</v>
      </c>
      <c r="B25" s="8">
        <v>45519.0</v>
      </c>
      <c r="C25" s="1" t="s">
        <v>19</v>
      </c>
      <c r="D25" s="12"/>
      <c r="E25" s="10">
        <v>4285000.0</v>
      </c>
      <c r="F25" s="1" t="s">
        <v>7052</v>
      </c>
      <c r="G25" s="11">
        <f t="shared" si="1"/>
        <v>0</v>
      </c>
      <c r="H25" s="69">
        <f t="shared" si="2"/>
        <v>1750000</v>
      </c>
      <c r="I25" s="11">
        <f t="shared" si="3"/>
        <v>0</v>
      </c>
      <c r="J25" s="12">
        <f t="shared" si="4"/>
        <v>37186000</v>
      </c>
      <c r="K25" s="11">
        <f t="shared" si="5"/>
        <v>-1750000</v>
      </c>
      <c r="L25" s="11">
        <f t="shared" si="6"/>
        <v>3750000</v>
      </c>
      <c r="M25" s="11">
        <f t="shared" si="7"/>
        <v>0</v>
      </c>
      <c r="N25" s="11">
        <f t="shared" si="8"/>
        <v>-4333333.333</v>
      </c>
      <c r="O25" s="11">
        <f t="shared" si="9"/>
        <v>-583333.3333</v>
      </c>
      <c r="P25" s="11">
        <f t="shared" si="10"/>
        <v>-583333.3333</v>
      </c>
    </row>
    <row r="26">
      <c r="A26" s="1" t="s">
        <v>7053</v>
      </c>
      <c r="B26" s="8">
        <v>45519.0</v>
      </c>
      <c r="C26" s="1" t="s">
        <v>19</v>
      </c>
      <c r="D26" s="12"/>
      <c r="E26" s="10">
        <v>2300000.0</v>
      </c>
      <c r="F26" s="1" t="s">
        <v>7054</v>
      </c>
      <c r="G26" s="11">
        <f t="shared" si="1"/>
        <v>0</v>
      </c>
      <c r="H26" s="69">
        <f t="shared" si="2"/>
        <v>1750000</v>
      </c>
      <c r="I26" s="11">
        <f t="shared" si="3"/>
        <v>0</v>
      </c>
      <c r="J26" s="12">
        <f t="shared" si="4"/>
        <v>34886000</v>
      </c>
      <c r="K26" s="11">
        <f t="shared" si="5"/>
        <v>-1750000</v>
      </c>
      <c r="L26" s="11">
        <f t="shared" si="6"/>
        <v>3750000</v>
      </c>
      <c r="M26" s="11">
        <f t="shared" si="7"/>
        <v>0</v>
      </c>
      <c r="N26" s="11">
        <f t="shared" si="8"/>
        <v>-4333333.333</v>
      </c>
      <c r="O26" s="11">
        <f t="shared" si="9"/>
        <v>-583333.3333</v>
      </c>
      <c r="P26" s="11">
        <f t="shared" si="10"/>
        <v>-583333.3333</v>
      </c>
    </row>
    <row r="27">
      <c r="A27" s="1" t="s">
        <v>7055</v>
      </c>
      <c r="B27" s="8">
        <v>45519.0</v>
      </c>
      <c r="C27" s="1" t="s">
        <v>25</v>
      </c>
      <c r="D27" s="12"/>
      <c r="E27" s="10">
        <v>50000.0</v>
      </c>
      <c r="F27" s="1" t="s">
        <v>7056</v>
      </c>
      <c r="G27" s="11">
        <f t="shared" si="1"/>
        <v>0</v>
      </c>
      <c r="H27" s="69">
        <f t="shared" si="2"/>
        <v>1800000</v>
      </c>
      <c r="I27" s="11">
        <f t="shared" si="3"/>
        <v>0</v>
      </c>
      <c r="J27" s="12">
        <f t="shared" si="4"/>
        <v>34836000</v>
      </c>
      <c r="K27" s="11">
        <f t="shared" si="5"/>
        <v>-1800000</v>
      </c>
      <c r="L27" s="11">
        <f t="shared" si="6"/>
        <v>3750000</v>
      </c>
      <c r="M27" s="11">
        <f t="shared" si="7"/>
        <v>0</v>
      </c>
      <c r="N27" s="11">
        <f t="shared" si="8"/>
        <v>-4350000</v>
      </c>
      <c r="O27" s="11">
        <f t="shared" si="9"/>
        <v>-600000</v>
      </c>
      <c r="P27" s="11">
        <f t="shared" si="10"/>
        <v>-600000</v>
      </c>
    </row>
    <row r="28">
      <c r="A28" s="1" t="s">
        <v>7057</v>
      </c>
      <c r="B28" s="8">
        <v>45519.0</v>
      </c>
      <c r="C28" s="1" t="s">
        <v>25</v>
      </c>
      <c r="D28" s="12"/>
      <c r="E28" s="10">
        <v>121000.0</v>
      </c>
      <c r="F28" s="1" t="s">
        <v>7058</v>
      </c>
      <c r="G28" s="11">
        <f t="shared" si="1"/>
        <v>0</v>
      </c>
      <c r="H28" s="69">
        <f t="shared" si="2"/>
        <v>1921000</v>
      </c>
      <c r="I28" s="11">
        <f t="shared" si="3"/>
        <v>0</v>
      </c>
      <c r="J28" s="12">
        <f t="shared" si="4"/>
        <v>34715000</v>
      </c>
      <c r="K28" s="11">
        <f t="shared" si="5"/>
        <v>-1921000</v>
      </c>
      <c r="L28" s="11">
        <f t="shared" si="6"/>
        <v>3750000</v>
      </c>
      <c r="M28" s="11">
        <f t="shared" si="7"/>
        <v>0</v>
      </c>
      <c r="N28" s="11">
        <f t="shared" si="8"/>
        <v>-4390333.333</v>
      </c>
      <c r="O28" s="11">
        <f t="shared" si="9"/>
        <v>-640333.3333</v>
      </c>
      <c r="P28" s="11">
        <f t="shared" si="10"/>
        <v>-640333.3333</v>
      </c>
    </row>
    <row r="29">
      <c r="A29" s="1" t="s">
        <v>7059</v>
      </c>
      <c r="B29" s="8">
        <v>45519.0</v>
      </c>
      <c r="C29" s="1" t="s">
        <v>19</v>
      </c>
      <c r="D29" s="12"/>
      <c r="E29" s="10">
        <v>551000.0</v>
      </c>
      <c r="F29" s="1" t="s">
        <v>7060</v>
      </c>
      <c r="G29" s="11">
        <f t="shared" si="1"/>
        <v>0</v>
      </c>
      <c r="H29" s="69">
        <f t="shared" si="2"/>
        <v>1921000</v>
      </c>
      <c r="I29" s="11">
        <f t="shared" si="3"/>
        <v>0</v>
      </c>
      <c r="J29" s="12">
        <f t="shared" si="4"/>
        <v>34164000</v>
      </c>
      <c r="K29" s="11">
        <f t="shared" si="5"/>
        <v>-1921000</v>
      </c>
      <c r="L29" s="11">
        <f t="shared" si="6"/>
        <v>3750000</v>
      </c>
      <c r="M29" s="11">
        <f t="shared" si="7"/>
        <v>0</v>
      </c>
      <c r="N29" s="11">
        <f t="shared" si="8"/>
        <v>-4390333.333</v>
      </c>
      <c r="O29" s="11">
        <f t="shared" si="9"/>
        <v>-640333.3333</v>
      </c>
      <c r="P29" s="11">
        <f t="shared" si="10"/>
        <v>-640333.3333</v>
      </c>
    </row>
    <row r="30">
      <c r="A30" s="1" t="s">
        <v>7061</v>
      </c>
      <c r="B30" s="8">
        <v>45519.0</v>
      </c>
      <c r="C30" s="1" t="s">
        <v>19</v>
      </c>
      <c r="D30" s="12"/>
      <c r="E30" s="10">
        <v>185000.0</v>
      </c>
      <c r="F30" s="1" t="s">
        <v>7062</v>
      </c>
      <c r="G30" s="11">
        <f t="shared" si="1"/>
        <v>0</v>
      </c>
      <c r="H30" s="69">
        <f t="shared" si="2"/>
        <v>1921000</v>
      </c>
      <c r="I30" s="11">
        <f t="shared" si="3"/>
        <v>0</v>
      </c>
      <c r="J30" s="12">
        <f t="shared" si="4"/>
        <v>33979000</v>
      </c>
      <c r="K30" s="11">
        <f t="shared" si="5"/>
        <v>-1921000</v>
      </c>
      <c r="L30" s="11">
        <f t="shared" si="6"/>
        <v>3750000</v>
      </c>
      <c r="M30" s="11">
        <f t="shared" si="7"/>
        <v>0</v>
      </c>
      <c r="N30" s="11">
        <f t="shared" si="8"/>
        <v>-4390333.333</v>
      </c>
      <c r="O30" s="11">
        <f t="shared" si="9"/>
        <v>-640333.3333</v>
      </c>
      <c r="P30" s="11">
        <f t="shared" si="10"/>
        <v>-640333.3333</v>
      </c>
    </row>
    <row r="31">
      <c r="A31" s="1" t="s">
        <v>7063</v>
      </c>
      <c r="B31" s="8">
        <v>45519.0</v>
      </c>
      <c r="C31" s="1" t="s">
        <v>19</v>
      </c>
      <c r="D31" s="12"/>
      <c r="E31" s="10">
        <v>300000.0</v>
      </c>
      <c r="F31" s="1" t="s">
        <v>7064</v>
      </c>
      <c r="G31" s="11">
        <f t="shared" si="1"/>
        <v>0</v>
      </c>
      <c r="H31" s="69">
        <f t="shared" si="2"/>
        <v>1921000</v>
      </c>
      <c r="I31" s="11">
        <f t="shared" si="3"/>
        <v>0</v>
      </c>
      <c r="J31" s="12">
        <f t="shared" si="4"/>
        <v>33679000</v>
      </c>
      <c r="K31" s="11">
        <f t="shared" si="5"/>
        <v>-1921000</v>
      </c>
      <c r="L31" s="11">
        <f t="shared" si="6"/>
        <v>3750000</v>
      </c>
      <c r="M31" s="11">
        <f t="shared" si="7"/>
        <v>0</v>
      </c>
      <c r="N31" s="11">
        <f t="shared" si="8"/>
        <v>-4390333.333</v>
      </c>
      <c r="O31" s="11">
        <f t="shared" si="9"/>
        <v>-640333.3333</v>
      </c>
      <c r="P31" s="11">
        <f t="shared" si="10"/>
        <v>-640333.3333</v>
      </c>
    </row>
    <row r="32">
      <c r="A32" s="1" t="s">
        <v>7065</v>
      </c>
      <c r="B32" s="8">
        <v>45519.0</v>
      </c>
      <c r="C32" s="1" t="s">
        <v>19</v>
      </c>
      <c r="D32" s="12"/>
      <c r="E32" s="10">
        <v>1.15E7</v>
      </c>
      <c r="F32" s="1" t="s">
        <v>7066</v>
      </c>
      <c r="G32" s="11">
        <f t="shared" si="1"/>
        <v>0</v>
      </c>
      <c r="H32" s="69">
        <f t="shared" si="2"/>
        <v>1921000</v>
      </c>
      <c r="I32" s="11">
        <f t="shared" si="3"/>
        <v>0</v>
      </c>
      <c r="J32" s="12">
        <f t="shared" si="4"/>
        <v>22179000</v>
      </c>
      <c r="K32" s="11">
        <f t="shared" si="5"/>
        <v>-1921000</v>
      </c>
      <c r="L32" s="11">
        <f t="shared" si="6"/>
        <v>3750000</v>
      </c>
      <c r="M32" s="11">
        <f t="shared" si="7"/>
        <v>0</v>
      </c>
      <c r="N32" s="11">
        <f t="shared" si="8"/>
        <v>-4390333.333</v>
      </c>
      <c r="O32" s="11">
        <f t="shared" si="9"/>
        <v>-640333.3333</v>
      </c>
      <c r="P32" s="11">
        <f t="shared" si="10"/>
        <v>-640333.3333</v>
      </c>
    </row>
    <row r="33">
      <c r="A33" s="1" t="s">
        <v>7067</v>
      </c>
      <c r="B33" s="8">
        <v>45519.0</v>
      </c>
      <c r="C33" s="1" t="s">
        <v>19</v>
      </c>
      <c r="D33" s="12"/>
      <c r="E33" s="10">
        <v>160000.0</v>
      </c>
      <c r="F33" s="1" t="s">
        <v>7068</v>
      </c>
      <c r="G33" s="11">
        <f t="shared" si="1"/>
        <v>0</v>
      </c>
      <c r="H33" s="69">
        <f t="shared" si="2"/>
        <v>1921000</v>
      </c>
      <c r="I33" s="11">
        <f t="shared" si="3"/>
        <v>0</v>
      </c>
      <c r="J33" s="12">
        <f t="shared" si="4"/>
        <v>22019000</v>
      </c>
      <c r="K33" s="11">
        <f t="shared" si="5"/>
        <v>-1921000</v>
      </c>
      <c r="L33" s="11">
        <f t="shared" si="6"/>
        <v>3750000</v>
      </c>
      <c r="M33" s="11">
        <f t="shared" si="7"/>
        <v>0</v>
      </c>
      <c r="N33" s="11">
        <f t="shared" si="8"/>
        <v>-4390333.333</v>
      </c>
      <c r="O33" s="11">
        <f t="shared" si="9"/>
        <v>-640333.3333</v>
      </c>
      <c r="P33" s="11">
        <f t="shared" si="10"/>
        <v>-640333.3333</v>
      </c>
    </row>
    <row r="34">
      <c r="A34" s="1" t="s">
        <v>7069</v>
      </c>
      <c r="B34" s="8">
        <v>45520.0</v>
      </c>
      <c r="C34" s="1" t="s">
        <v>19</v>
      </c>
      <c r="D34" s="12"/>
      <c r="E34" s="10">
        <v>950000.0</v>
      </c>
      <c r="F34" s="1" t="s">
        <v>7070</v>
      </c>
      <c r="G34" s="11">
        <f t="shared" si="1"/>
        <v>0</v>
      </c>
      <c r="H34" s="69">
        <f t="shared" si="2"/>
        <v>1921000</v>
      </c>
      <c r="I34" s="11">
        <f t="shared" si="3"/>
        <v>0</v>
      </c>
      <c r="J34" s="12">
        <f t="shared" si="4"/>
        <v>21069000</v>
      </c>
      <c r="K34" s="11">
        <f t="shared" si="5"/>
        <v>-1921000</v>
      </c>
      <c r="L34" s="11">
        <f t="shared" si="6"/>
        <v>3750000</v>
      </c>
      <c r="M34" s="11">
        <f t="shared" si="7"/>
        <v>0</v>
      </c>
      <c r="N34" s="11">
        <f t="shared" si="8"/>
        <v>-4390333.333</v>
      </c>
      <c r="O34" s="11">
        <f t="shared" si="9"/>
        <v>-640333.3333</v>
      </c>
      <c r="P34" s="11">
        <f t="shared" si="10"/>
        <v>-640333.3333</v>
      </c>
    </row>
    <row r="35">
      <c r="A35" s="1" t="s">
        <v>7071</v>
      </c>
      <c r="B35" s="8">
        <v>45521.0</v>
      </c>
      <c r="C35" s="1" t="s">
        <v>16</v>
      </c>
      <c r="D35" s="10">
        <v>1.95E7</v>
      </c>
      <c r="E35" s="12"/>
      <c r="F35" s="1" t="s">
        <v>5080</v>
      </c>
      <c r="G35" s="11">
        <f t="shared" si="1"/>
        <v>0</v>
      </c>
      <c r="H35" s="69">
        <f t="shared" si="2"/>
        <v>1921000</v>
      </c>
      <c r="I35" s="11">
        <f t="shared" si="3"/>
        <v>0</v>
      </c>
      <c r="J35" s="12">
        <f t="shared" si="4"/>
        <v>40569000</v>
      </c>
      <c r="K35" s="11">
        <f t="shared" si="5"/>
        <v>-1921000</v>
      </c>
      <c r="L35" s="11">
        <f t="shared" si="6"/>
        <v>3750000</v>
      </c>
      <c r="M35" s="11">
        <f t="shared" si="7"/>
        <v>0</v>
      </c>
      <c r="N35" s="11">
        <f t="shared" si="8"/>
        <v>-4390333.333</v>
      </c>
      <c r="O35" s="11">
        <f t="shared" si="9"/>
        <v>-640333.3333</v>
      </c>
      <c r="P35" s="11">
        <f t="shared" si="10"/>
        <v>-640333.3333</v>
      </c>
    </row>
    <row r="36">
      <c r="A36" s="1" t="s">
        <v>7072</v>
      </c>
      <c r="B36" s="8">
        <v>45521.0</v>
      </c>
      <c r="C36" s="1" t="s">
        <v>19</v>
      </c>
      <c r="D36" s="12"/>
      <c r="E36" s="10">
        <v>67000.0</v>
      </c>
      <c r="F36" s="1" t="s">
        <v>7073</v>
      </c>
      <c r="G36" s="11">
        <f t="shared" si="1"/>
        <v>0</v>
      </c>
      <c r="H36" s="69">
        <f t="shared" si="2"/>
        <v>1921000</v>
      </c>
      <c r="I36" s="11">
        <f t="shared" si="3"/>
        <v>0</v>
      </c>
      <c r="J36" s="12">
        <f t="shared" si="4"/>
        <v>40502000</v>
      </c>
      <c r="K36" s="11">
        <f t="shared" si="5"/>
        <v>-1921000</v>
      </c>
      <c r="L36" s="11">
        <f t="shared" si="6"/>
        <v>3750000</v>
      </c>
      <c r="M36" s="11">
        <f t="shared" si="7"/>
        <v>0</v>
      </c>
      <c r="N36" s="11">
        <f t="shared" si="8"/>
        <v>-4390333.333</v>
      </c>
      <c r="O36" s="11">
        <f t="shared" si="9"/>
        <v>-640333.3333</v>
      </c>
      <c r="P36" s="11">
        <f t="shared" si="10"/>
        <v>-640333.3333</v>
      </c>
    </row>
    <row r="37">
      <c r="A37" s="1" t="s">
        <v>7074</v>
      </c>
      <c r="B37" s="8">
        <v>45521.0</v>
      </c>
      <c r="C37" s="1" t="s">
        <v>19</v>
      </c>
      <c r="D37" s="12"/>
      <c r="E37" s="10">
        <v>86000.0</v>
      </c>
      <c r="F37" s="1" t="s">
        <v>7075</v>
      </c>
      <c r="G37" s="11">
        <f t="shared" si="1"/>
        <v>0</v>
      </c>
      <c r="H37" s="69">
        <f t="shared" si="2"/>
        <v>1921000</v>
      </c>
      <c r="I37" s="11">
        <f t="shared" si="3"/>
        <v>0</v>
      </c>
      <c r="J37" s="12">
        <f t="shared" si="4"/>
        <v>40416000</v>
      </c>
      <c r="K37" s="11">
        <f t="shared" si="5"/>
        <v>-1921000</v>
      </c>
      <c r="L37" s="11">
        <f t="shared" si="6"/>
        <v>3750000</v>
      </c>
      <c r="M37" s="11">
        <f t="shared" si="7"/>
        <v>0</v>
      </c>
      <c r="N37" s="11">
        <f t="shared" si="8"/>
        <v>-4390333.333</v>
      </c>
      <c r="O37" s="11">
        <f t="shared" si="9"/>
        <v>-640333.3333</v>
      </c>
      <c r="P37" s="11">
        <f t="shared" si="10"/>
        <v>-640333.3333</v>
      </c>
    </row>
    <row r="38">
      <c r="A38" s="1" t="s">
        <v>7076</v>
      </c>
      <c r="B38" s="8">
        <v>45521.0</v>
      </c>
      <c r="C38" s="1" t="s">
        <v>19</v>
      </c>
      <c r="D38" s="12"/>
      <c r="E38" s="10">
        <v>523000.0</v>
      </c>
      <c r="F38" s="1" t="s">
        <v>7077</v>
      </c>
      <c r="G38" s="11">
        <f t="shared" si="1"/>
        <v>0</v>
      </c>
      <c r="H38" s="69">
        <f t="shared" si="2"/>
        <v>1921000</v>
      </c>
      <c r="I38" s="11">
        <f t="shared" si="3"/>
        <v>0</v>
      </c>
      <c r="J38" s="12">
        <f t="shared" si="4"/>
        <v>39893000</v>
      </c>
      <c r="K38" s="11">
        <f t="shared" si="5"/>
        <v>-1921000</v>
      </c>
      <c r="L38" s="11">
        <f t="shared" si="6"/>
        <v>3750000</v>
      </c>
      <c r="M38" s="11">
        <f t="shared" si="7"/>
        <v>0</v>
      </c>
      <c r="N38" s="11">
        <f t="shared" si="8"/>
        <v>-4390333.333</v>
      </c>
      <c r="O38" s="11">
        <f t="shared" si="9"/>
        <v>-640333.3333</v>
      </c>
      <c r="P38" s="11">
        <f t="shared" si="10"/>
        <v>-640333.3333</v>
      </c>
    </row>
    <row r="39">
      <c r="A39" s="1" t="s">
        <v>7078</v>
      </c>
      <c r="B39" s="8">
        <v>45522.0</v>
      </c>
      <c r="C39" s="1" t="s">
        <v>19</v>
      </c>
      <c r="D39" s="12"/>
      <c r="E39" s="10">
        <v>1.7E7</v>
      </c>
      <c r="F39" s="1" t="s">
        <v>7079</v>
      </c>
      <c r="G39" s="11">
        <f t="shared" si="1"/>
        <v>0</v>
      </c>
      <c r="H39" s="69">
        <f t="shared" si="2"/>
        <v>1921000</v>
      </c>
      <c r="I39" s="11">
        <f t="shared" si="3"/>
        <v>0</v>
      </c>
      <c r="J39" s="12">
        <f t="shared" si="4"/>
        <v>22893000</v>
      </c>
      <c r="K39" s="11">
        <f t="shared" si="5"/>
        <v>-1921000</v>
      </c>
      <c r="L39" s="11">
        <f t="shared" si="6"/>
        <v>3750000</v>
      </c>
      <c r="M39" s="11">
        <f t="shared" si="7"/>
        <v>0</v>
      </c>
      <c r="N39" s="11">
        <f t="shared" si="8"/>
        <v>-4390333.333</v>
      </c>
      <c r="O39" s="11">
        <f t="shared" si="9"/>
        <v>-640333.3333</v>
      </c>
      <c r="P39" s="11">
        <f t="shared" si="10"/>
        <v>-640333.3333</v>
      </c>
    </row>
    <row r="40">
      <c r="A40" s="1" t="s">
        <v>7080</v>
      </c>
      <c r="B40" s="8">
        <v>45523.0</v>
      </c>
      <c r="C40" s="1" t="s">
        <v>25</v>
      </c>
      <c r="D40" s="12"/>
      <c r="E40" s="10">
        <v>53000.0</v>
      </c>
      <c r="F40" s="1" t="s">
        <v>3263</v>
      </c>
      <c r="G40" s="11">
        <f t="shared" si="1"/>
        <v>0</v>
      </c>
      <c r="H40" s="69">
        <f t="shared" si="2"/>
        <v>1974000</v>
      </c>
      <c r="I40" s="11">
        <f t="shared" si="3"/>
        <v>0</v>
      </c>
      <c r="J40" s="12">
        <f t="shared" si="4"/>
        <v>22840000</v>
      </c>
      <c r="K40" s="11">
        <f t="shared" si="5"/>
        <v>-1974000</v>
      </c>
      <c r="L40" s="11">
        <f t="shared" si="6"/>
        <v>3750000</v>
      </c>
      <c r="M40" s="11">
        <f t="shared" si="7"/>
        <v>0</v>
      </c>
      <c r="N40" s="11">
        <f t="shared" si="8"/>
        <v>-4408000</v>
      </c>
      <c r="O40" s="11">
        <f t="shared" si="9"/>
        <v>-658000</v>
      </c>
      <c r="P40" s="11">
        <f t="shared" si="10"/>
        <v>-658000</v>
      </c>
    </row>
    <row r="41">
      <c r="A41" s="1" t="s">
        <v>7081</v>
      </c>
      <c r="B41" s="8">
        <v>45523.0</v>
      </c>
      <c r="C41" s="1" t="s">
        <v>5973</v>
      </c>
      <c r="D41" s="12"/>
      <c r="E41" s="10">
        <v>500000.0</v>
      </c>
      <c r="F41" s="1" t="s">
        <v>7047</v>
      </c>
      <c r="G41" s="11">
        <f t="shared" si="1"/>
        <v>0</v>
      </c>
      <c r="H41" s="69">
        <f t="shared" si="2"/>
        <v>1974000</v>
      </c>
      <c r="I41" s="11">
        <f t="shared" si="3"/>
        <v>0</v>
      </c>
      <c r="J41" s="12">
        <f t="shared" si="4"/>
        <v>22340000</v>
      </c>
      <c r="K41" s="11">
        <f t="shared" si="5"/>
        <v>-1974000</v>
      </c>
      <c r="L41" s="11">
        <f t="shared" si="6"/>
        <v>4250000</v>
      </c>
      <c r="M41" s="11">
        <f t="shared" si="7"/>
        <v>0</v>
      </c>
      <c r="N41" s="11">
        <f t="shared" si="8"/>
        <v>-4908000</v>
      </c>
      <c r="O41" s="11">
        <f t="shared" si="9"/>
        <v>-658000</v>
      </c>
      <c r="P41" s="11">
        <f t="shared" si="10"/>
        <v>-658000</v>
      </c>
    </row>
    <row r="42">
      <c r="A42" s="1" t="s">
        <v>7082</v>
      </c>
      <c r="B42" s="8">
        <v>45524.0</v>
      </c>
      <c r="C42" s="1" t="s">
        <v>19</v>
      </c>
      <c r="D42" s="12"/>
      <c r="E42" s="10">
        <v>50000.0</v>
      </c>
      <c r="F42" s="1" t="s">
        <v>7083</v>
      </c>
      <c r="G42" s="11">
        <f t="shared" si="1"/>
        <v>0</v>
      </c>
      <c r="H42" s="69">
        <f t="shared" si="2"/>
        <v>1974000</v>
      </c>
      <c r="I42" s="11">
        <f t="shared" si="3"/>
        <v>0</v>
      </c>
      <c r="J42" s="12">
        <f t="shared" si="4"/>
        <v>22290000</v>
      </c>
      <c r="K42" s="11">
        <f t="shared" si="5"/>
        <v>-1974000</v>
      </c>
      <c r="L42" s="11">
        <f t="shared" si="6"/>
        <v>4250000</v>
      </c>
      <c r="M42" s="11">
        <f t="shared" si="7"/>
        <v>0</v>
      </c>
      <c r="N42" s="11">
        <f t="shared" si="8"/>
        <v>-4908000</v>
      </c>
      <c r="O42" s="11">
        <f t="shared" si="9"/>
        <v>-658000</v>
      </c>
      <c r="P42" s="11">
        <f t="shared" si="10"/>
        <v>-658000</v>
      </c>
    </row>
    <row r="43">
      <c r="A43" s="1" t="s">
        <v>7084</v>
      </c>
      <c r="B43" s="8">
        <v>45524.0</v>
      </c>
      <c r="C43" s="1" t="s">
        <v>19</v>
      </c>
      <c r="D43" s="12"/>
      <c r="E43" s="10">
        <v>20000.0</v>
      </c>
      <c r="F43" s="1" t="s">
        <v>7085</v>
      </c>
      <c r="G43" s="11">
        <f t="shared" si="1"/>
        <v>0</v>
      </c>
      <c r="H43" s="69">
        <f t="shared" si="2"/>
        <v>1974000</v>
      </c>
      <c r="I43" s="11">
        <f t="shared" si="3"/>
        <v>0</v>
      </c>
      <c r="J43" s="12">
        <f t="shared" si="4"/>
        <v>22270000</v>
      </c>
      <c r="K43" s="11">
        <f t="shared" si="5"/>
        <v>-1974000</v>
      </c>
      <c r="L43" s="11">
        <f t="shared" si="6"/>
        <v>4250000</v>
      </c>
      <c r="M43" s="11">
        <f t="shared" si="7"/>
        <v>0</v>
      </c>
      <c r="N43" s="11">
        <f t="shared" si="8"/>
        <v>-4908000</v>
      </c>
      <c r="O43" s="11">
        <f t="shared" si="9"/>
        <v>-658000</v>
      </c>
      <c r="P43" s="11">
        <f t="shared" si="10"/>
        <v>-658000</v>
      </c>
    </row>
    <row r="44">
      <c r="A44" s="1" t="s">
        <v>7086</v>
      </c>
      <c r="B44" s="8">
        <v>45524.0</v>
      </c>
      <c r="C44" s="1" t="s">
        <v>19</v>
      </c>
      <c r="D44" s="12"/>
      <c r="E44" s="10">
        <v>30000.0</v>
      </c>
      <c r="F44" s="1" t="s">
        <v>7087</v>
      </c>
      <c r="G44" s="11">
        <f t="shared" si="1"/>
        <v>0</v>
      </c>
      <c r="H44" s="69">
        <f t="shared" si="2"/>
        <v>1974000</v>
      </c>
      <c r="I44" s="11">
        <f t="shared" si="3"/>
        <v>0</v>
      </c>
      <c r="J44" s="12">
        <f t="shared" si="4"/>
        <v>22240000</v>
      </c>
      <c r="K44" s="11">
        <f t="shared" si="5"/>
        <v>-1974000</v>
      </c>
      <c r="L44" s="11">
        <f t="shared" si="6"/>
        <v>4250000</v>
      </c>
      <c r="M44" s="11">
        <f t="shared" si="7"/>
        <v>0</v>
      </c>
      <c r="N44" s="11">
        <f t="shared" si="8"/>
        <v>-4908000</v>
      </c>
      <c r="O44" s="11">
        <f t="shared" si="9"/>
        <v>-658000</v>
      </c>
      <c r="P44" s="11">
        <f t="shared" si="10"/>
        <v>-658000</v>
      </c>
    </row>
    <row r="45">
      <c r="A45" s="1" t="s">
        <v>7088</v>
      </c>
      <c r="B45" s="8">
        <v>45525.0</v>
      </c>
      <c r="C45" s="1" t="s">
        <v>19</v>
      </c>
      <c r="D45" s="12"/>
      <c r="E45" s="10">
        <v>70000.0</v>
      </c>
      <c r="F45" s="1" t="s">
        <v>7089</v>
      </c>
      <c r="G45" s="11">
        <f t="shared" si="1"/>
        <v>0</v>
      </c>
      <c r="H45" s="69">
        <f t="shared" si="2"/>
        <v>1974000</v>
      </c>
      <c r="I45" s="11">
        <f t="shared" si="3"/>
        <v>0</v>
      </c>
      <c r="J45" s="12">
        <f t="shared" si="4"/>
        <v>22170000</v>
      </c>
      <c r="K45" s="11">
        <f t="shared" si="5"/>
        <v>-1974000</v>
      </c>
      <c r="L45" s="11">
        <f t="shared" si="6"/>
        <v>4250000</v>
      </c>
      <c r="M45" s="11">
        <f t="shared" si="7"/>
        <v>0</v>
      </c>
      <c r="N45" s="11">
        <f t="shared" si="8"/>
        <v>-4908000</v>
      </c>
      <c r="O45" s="11">
        <f t="shared" si="9"/>
        <v>-658000</v>
      </c>
      <c r="P45" s="11">
        <f t="shared" si="10"/>
        <v>-658000</v>
      </c>
    </row>
    <row r="46">
      <c r="A46" s="1" t="s">
        <v>7090</v>
      </c>
      <c r="B46" s="8">
        <v>45525.0</v>
      </c>
      <c r="C46" s="1" t="s">
        <v>25</v>
      </c>
      <c r="D46" s="12"/>
      <c r="E46" s="10">
        <v>285000.0</v>
      </c>
      <c r="F46" s="1" t="s">
        <v>7091</v>
      </c>
      <c r="G46" s="11">
        <f t="shared" si="1"/>
        <v>0</v>
      </c>
      <c r="H46" s="69">
        <f t="shared" si="2"/>
        <v>2259000</v>
      </c>
      <c r="I46" s="11">
        <f t="shared" si="3"/>
        <v>0</v>
      </c>
      <c r="J46" s="12">
        <f t="shared" si="4"/>
        <v>21885000</v>
      </c>
      <c r="K46" s="11">
        <f t="shared" si="5"/>
        <v>-2259000</v>
      </c>
      <c r="L46" s="11">
        <f t="shared" si="6"/>
        <v>4250000</v>
      </c>
      <c r="M46" s="11">
        <f t="shared" si="7"/>
        <v>0</v>
      </c>
      <c r="N46" s="11">
        <f t="shared" si="8"/>
        <v>-5003000</v>
      </c>
      <c r="O46" s="11">
        <f t="shared" si="9"/>
        <v>-753000</v>
      </c>
      <c r="P46" s="11">
        <f t="shared" si="10"/>
        <v>-753000</v>
      </c>
    </row>
    <row r="47">
      <c r="A47" s="1" t="s">
        <v>7092</v>
      </c>
      <c r="B47" s="8">
        <v>45525.0</v>
      </c>
      <c r="C47" s="1" t="s">
        <v>19</v>
      </c>
      <c r="D47" s="12"/>
      <c r="E47" s="10">
        <v>8720000.0</v>
      </c>
      <c r="F47" s="1" t="s">
        <v>7093</v>
      </c>
      <c r="G47" s="11">
        <f t="shared" si="1"/>
        <v>0</v>
      </c>
      <c r="H47" s="69">
        <f t="shared" si="2"/>
        <v>2259000</v>
      </c>
      <c r="I47" s="11">
        <f t="shared" si="3"/>
        <v>0</v>
      </c>
      <c r="J47" s="12">
        <f t="shared" si="4"/>
        <v>13165000</v>
      </c>
      <c r="K47" s="11">
        <f t="shared" si="5"/>
        <v>-2259000</v>
      </c>
      <c r="L47" s="11">
        <f t="shared" si="6"/>
        <v>4250000</v>
      </c>
      <c r="M47" s="11">
        <f t="shared" si="7"/>
        <v>0</v>
      </c>
      <c r="N47" s="11">
        <f t="shared" si="8"/>
        <v>-5003000</v>
      </c>
      <c r="O47" s="11">
        <f t="shared" si="9"/>
        <v>-753000</v>
      </c>
      <c r="P47" s="11">
        <f t="shared" si="10"/>
        <v>-753000</v>
      </c>
    </row>
    <row r="48">
      <c r="A48" s="1" t="s">
        <v>7094</v>
      </c>
      <c r="B48" s="8">
        <v>45525.0</v>
      </c>
      <c r="C48" s="1" t="s">
        <v>19</v>
      </c>
      <c r="D48" s="12"/>
      <c r="E48" s="10">
        <v>320000.0</v>
      </c>
      <c r="F48" s="1" t="s">
        <v>7095</v>
      </c>
      <c r="G48" s="11">
        <f t="shared" si="1"/>
        <v>0</v>
      </c>
      <c r="H48" s="69">
        <f t="shared" si="2"/>
        <v>2259000</v>
      </c>
      <c r="I48" s="11">
        <f t="shared" si="3"/>
        <v>0</v>
      </c>
      <c r="J48" s="12">
        <f t="shared" si="4"/>
        <v>12845000</v>
      </c>
      <c r="K48" s="11">
        <f t="shared" si="5"/>
        <v>-2259000</v>
      </c>
      <c r="L48" s="11">
        <f t="shared" si="6"/>
        <v>4250000</v>
      </c>
      <c r="M48" s="11">
        <f t="shared" si="7"/>
        <v>0</v>
      </c>
      <c r="N48" s="11">
        <f t="shared" si="8"/>
        <v>-5003000</v>
      </c>
      <c r="O48" s="11">
        <f t="shared" si="9"/>
        <v>-753000</v>
      </c>
      <c r="P48" s="11">
        <f t="shared" si="10"/>
        <v>-753000</v>
      </c>
    </row>
    <row r="49">
      <c r="A49" s="1" t="s">
        <v>7096</v>
      </c>
      <c r="B49" s="8">
        <v>45525.0</v>
      </c>
      <c r="C49" s="1" t="s">
        <v>19</v>
      </c>
      <c r="D49" s="12"/>
      <c r="E49" s="10">
        <v>360000.0</v>
      </c>
      <c r="F49" s="1" t="s">
        <v>7095</v>
      </c>
      <c r="G49" s="11">
        <f t="shared" si="1"/>
        <v>0</v>
      </c>
      <c r="H49" s="69">
        <f t="shared" si="2"/>
        <v>2259000</v>
      </c>
      <c r="I49" s="11">
        <f t="shared" si="3"/>
        <v>0</v>
      </c>
      <c r="J49" s="12">
        <f t="shared" si="4"/>
        <v>12485000</v>
      </c>
      <c r="K49" s="11">
        <f t="shared" si="5"/>
        <v>-2259000</v>
      </c>
      <c r="L49" s="11">
        <f t="shared" si="6"/>
        <v>4250000</v>
      </c>
      <c r="M49" s="11">
        <f t="shared" si="7"/>
        <v>0</v>
      </c>
      <c r="N49" s="11">
        <f t="shared" si="8"/>
        <v>-5003000</v>
      </c>
      <c r="O49" s="11">
        <f t="shared" si="9"/>
        <v>-753000</v>
      </c>
      <c r="P49" s="11">
        <f t="shared" si="10"/>
        <v>-753000</v>
      </c>
    </row>
    <row r="50">
      <c r="A50" s="1" t="s">
        <v>7097</v>
      </c>
      <c r="B50" s="8">
        <v>45525.0</v>
      </c>
      <c r="C50" s="1" t="s">
        <v>19</v>
      </c>
      <c r="D50" s="12"/>
      <c r="E50" s="10">
        <v>1108000.0</v>
      </c>
      <c r="F50" s="1" t="s">
        <v>7098</v>
      </c>
      <c r="G50" s="11">
        <f t="shared" si="1"/>
        <v>0</v>
      </c>
      <c r="H50" s="69">
        <f t="shared" si="2"/>
        <v>2259000</v>
      </c>
      <c r="I50" s="11">
        <f t="shared" si="3"/>
        <v>0</v>
      </c>
      <c r="J50" s="12">
        <f t="shared" si="4"/>
        <v>11377000</v>
      </c>
      <c r="K50" s="11">
        <f t="shared" si="5"/>
        <v>-2259000</v>
      </c>
      <c r="L50" s="11">
        <f t="shared" si="6"/>
        <v>4250000</v>
      </c>
      <c r="M50" s="11">
        <f t="shared" si="7"/>
        <v>0</v>
      </c>
      <c r="N50" s="11">
        <f t="shared" si="8"/>
        <v>-5003000</v>
      </c>
      <c r="O50" s="11">
        <f t="shared" si="9"/>
        <v>-753000</v>
      </c>
      <c r="P50" s="11">
        <f t="shared" si="10"/>
        <v>-753000</v>
      </c>
    </row>
    <row r="51">
      <c r="A51" s="1" t="s">
        <v>7099</v>
      </c>
      <c r="B51" s="8">
        <v>45525.0</v>
      </c>
      <c r="C51" s="1" t="s">
        <v>25</v>
      </c>
      <c r="D51" s="12"/>
      <c r="E51" s="10">
        <v>200000.0</v>
      </c>
      <c r="F51" s="1" t="s">
        <v>7100</v>
      </c>
      <c r="G51" s="11">
        <f t="shared" si="1"/>
        <v>0</v>
      </c>
      <c r="H51" s="69">
        <f t="shared" si="2"/>
        <v>2459000</v>
      </c>
      <c r="I51" s="11">
        <f t="shared" si="3"/>
        <v>0</v>
      </c>
      <c r="J51" s="12">
        <f t="shared" si="4"/>
        <v>11177000</v>
      </c>
      <c r="K51" s="11">
        <f t="shared" si="5"/>
        <v>-2459000</v>
      </c>
      <c r="L51" s="11">
        <f t="shared" si="6"/>
        <v>4250000</v>
      </c>
      <c r="M51" s="11">
        <f t="shared" si="7"/>
        <v>0</v>
      </c>
      <c r="N51" s="11">
        <f t="shared" si="8"/>
        <v>-5069666.667</v>
      </c>
      <c r="O51" s="11">
        <f t="shared" si="9"/>
        <v>-819666.6667</v>
      </c>
      <c r="P51" s="11">
        <f t="shared" si="10"/>
        <v>-819666.6667</v>
      </c>
    </row>
    <row r="52">
      <c r="A52" s="1" t="s">
        <v>7101</v>
      </c>
      <c r="B52" s="8">
        <v>45526.0</v>
      </c>
      <c r="C52" s="1" t="s">
        <v>25</v>
      </c>
      <c r="D52" s="12"/>
      <c r="E52" s="10">
        <v>60000.0</v>
      </c>
      <c r="F52" s="1" t="s">
        <v>7102</v>
      </c>
      <c r="G52" s="11">
        <f t="shared" si="1"/>
        <v>0</v>
      </c>
      <c r="H52" s="69">
        <f t="shared" si="2"/>
        <v>2519000</v>
      </c>
      <c r="I52" s="11">
        <f t="shared" si="3"/>
        <v>0</v>
      </c>
      <c r="J52" s="12">
        <f t="shared" si="4"/>
        <v>11117000</v>
      </c>
      <c r="K52" s="11">
        <f t="shared" si="5"/>
        <v>-2519000</v>
      </c>
      <c r="L52" s="11">
        <f t="shared" si="6"/>
        <v>4250000</v>
      </c>
      <c r="M52" s="11">
        <f t="shared" si="7"/>
        <v>0</v>
      </c>
      <c r="N52" s="11">
        <f t="shared" si="8"/>
        <v>-5089666.667</v>
      </c>
      <c r="O52" s="11">
        <f t="shared" si="9"/>
        <v>-839666.6667</v>
      </c>
      <c r="P52" s="11">
        <f t="shared" si="10"/>
        <v>-839666.6667</v>
      </c>
    </row>
    <row r="53">
      <c r="A53" s="1" t="s">
        <v>7103</v>
      </c>
      <c r="B53" s="8">
        <v>45526.0</v>
      </c>
      <c r="C53" s="1" t="s">
        <v>19</v>
      </c>
      <c r="D53" s="12"/>
      <c r="E53" s="10">
        <v>2060000.0</v>
      </c>
      <c r="F53" s="1" t="s">
        <v>7104</v>
      </c>
      <c r="G53" s="11">
        <f t="shared" si="1"/>
        <v>0</v>
      </c>
      <c r="H53" s="69">
        <f t="shared" si="2"/>
        <v>2519000</v>
      </c>
      <c r="I53" s="11">
        <f t="shared" si="3"/>
        <v>0</v>
      </c>
      <c r="J53" s="12">
        <f t="shared" si="4"/>
        <v>9057000</v>
      </c>
      <c r="K53" s="11">
        <f t="shared" si="5"/>
        <v>-2519000</v>
      </c>
      <c r="L53" s="11">
        <f t="shared" si="6"/>
        <v>4250000</v>
      </c>
      <c r="M53" s="11">
        <f t="shared" si="7"/>
        <v>0</v>
      </c>
      <c r="N53" s="11">
        <f t="shared" si="8"/>
        <v>-5089666.667</v>
      </c>
      <c r="O53" s="11">
        <f t="shared" si="9"/>
        <v>-839666.6667</v>
      </c>
      <c r="P53" s="11">
        <f t="shared" si="10"/>
        <v>-839666.6667</v>
      </c>
    </row>
    <row r="54">
      <c r="A54" s="1" t="s">
        <v>7105</v>
      </c>
      <c r="B54" s="8">
        <v>45526.0</v>
      </c>
      <c r="C54" s="1" t="s">
        <v>19</v>
      </c>
      <c r="D54" s="12"/>
      <c r="E54" s="10">
        <v>200000.0</v>
      </c>
      <c r="F54" s="1" t="s">
        <v>7106</v>
      </c>
      <c r="G54" s="11">
        <f t="shared" si="1"/>
        <v>0</v>
      </c>
      <c r="H54" s="69">
        <f t="shared" si="2"/>
        <v>2519000</v>
      </c>
      <c r="I54" s="11">
        <f t="shared" si="3"/>
        <v>0</v>
      </c>
      <c r="J54" s="12">
        <f t="shared" si="4"/>
        <v>8857000</v>
      </c>
      <c r="K54" s="11">
        <f t="shared" si="5"/>
        <v>-2519000</v>
      </c>
      <c r="L54" s="11">
        <f t="shared" si="6"/>
        <v>4250000</v>
      </c>
      <c r="M54" s="11">
        <f t="shared" si="7"/>
        <v>0</v>
      </c>
      <c r="N54" s="11">
        <f t="shared" si="8"/>
        <v>-5089666.667</v>
      </c>
      <c r="O54" s="11">
        <f t="shared" si="9"/>
        <v>-839666.6667</v>
      </c>
      <c r="P54" s="11">
        <f t="shared" si="10"/>
        <v>-839666.6667</v>
      </c>
    </row>
    <row r="55">
      <c r="A55" s="1" t="s">
        <v>7107</v>
      </c>
      <c r="B55" s="8">
        <v>45526.0</v>
      </c>
      <c r="C55" s="1" t="s">
        <v>19</v>
      </c>
      <c r="D55" s="12"/>
      <c r="E55" s="10">
        <v>241700.0</v>
      </c>
      <c r="F55" s="1" t="s">
        <v>7108</v>
      </c>
      <c r="G55" s="11">
        <f t="shared" si="1"/>
        <v>0</v>
      </c>
      <c r="H55" s="69">
        <f t="shared" si="2"/>
        <v>2519000</v>
      </c>
      <c r="I55" s="11">
        <f t="shared" si="3"/>
        <v>0</v>
      </c>
      <c r="J55" s="12">
        <f t="shared" si="4"/>
        <v>8615300</v>
      </c>
      <c r="K55" s="11">
        <f t="shared" si="5"/>
        <v>-2519000</v>
      </c>
      <c r="L55" s="11">
        <f t="shared" si="6"/>
        <v>4250000</v>
      </c>
      <c r="M55" s="11">
        <f t="shared" si="7"/>
        <v>0</v>
      </c>
      <c r="N55" s="11">
        <f t="shared" si="8"/>
        <v>-5089666.667</v>
      </c>
      <c r="O55" s="11">
        <f t="shared" si="9"/>
        <v>-839666.6667</v>
      </c>
      <c r="P55" s="11">
        <f t="shared" si="10"/>
        <v>-839666.6667</v>
      </c>
    </row>
    <row r="56">
      <c r="A56" s="1" t="s">
        <v>7109</v>
      </c>
      <c r="B56" s="8">
        <v>45526.0</v>
      </c>
      <c r="C56" s="1" t="s">
        <v>19</v>
      </c>
      <c r="D56" s="12"/>
      <c r="E56" s="10">
        <v>39000.0</v>
      </c>
      <c r="F56" s="1" t="s">
        <v>7110</v>
      </c>
      <c r="G56" s="11">
        <f t="shared" si="1"/>
        <v>0</v>
      </c>
      <c r="H56" s="69">
        <f t="shared" si="2"/>
        <v>2519000</v>
      </c>
      <c r="I56" s="11">
        <f t="shared" si="3"/>
        <v>0</v>
      </c>
      <c r="J56" s="12">
        <f t="shared" si="4"/>
        <v>8576300</v>
      </c>
      <c r="K56" s="11">
        <f t="shared" si="5"/>
        <v>-2519000</v>
      </c>
      <c r="L56" s="11">
        <f t="shared" si="6"/>
        <v>4250000</v>
      </c>
      <c r="M56" s="11">
        <f t="shared" si="7"/>
        <v>0</v>
      </c>
      <c r="N56" s="11">
        <f t="shared" si="8"/>
        <v>-5089666.667</v>
      </c>
      <c r="O56" s="11">
        <f t="shared" si="9"/>
        <v>-839666.6667</v>
      </c>
      <c r="P56" s="11">
        <f t="shared" si="10"/>
        <v>-839666.6667</v>
      </c>
    </row>
    <row r="57">
      <c r="A57" s="1" t="s">
        <v>7111</v>
      </c>
      <c r="B57" s="8">
        <v>45527.0</v>
      </c>
      <c r="C57" s="1" t="s">
        <v>25</v>
      </c>
      <c r="D57" s="12"/>
      <c r="E57" s="10">
        <v>75000.0</v>
      </c>
      <c r="F57" s="1" t="s">
        <v>7112</v>
      </c>
      <c r="G57" s="11">
        <f t="shared" si="1"/>
        <v>0</v>
      </c>
      <c r="H57" s="69">
        <f t="shared" si="2"/>
        <v>2594000</v>
      </c>
      <c r="I57" s="11">
        <f t="shared" si="3"/>
        <v>0</v>
      </c>
      <c r="J57" s="12">
        <f t="shared" si="4"/>
        <v>8501300</v>
      </c>
      <c r="K57" s="11">
        <f t="shared" si="5"/>
        <v>-2594000</v>
      </c>
      <c r="L57" s="11">
        <f t="shared" si="6"/>
        <v>4250000</v>
      </c>
      <c r="M57" s="11">
        <f t="shared" si="7"/>
        <v>0</v>
      </c>
      <c r="N57" s="11">
        <f t="shared" si="8"/>
        <v>-5114666.667</v>
      </c>
      <c r="O57" s="11">
        <f t="shared" si="9"/>
        <v>-864666.6667</v>
      </c>
      <c r="P57" s="11">
        <f t="shared" si="10"/>
        <v>-864666.6667</v>
      </c>
    </row>
    <row r="58">
      <c r="A58" s="1" t="s">
        <v>7113</v>
      </c>
      <c r="B58" s="8">
        <v>45527.0</v>
      </c>
      <c r="C58" s="1" t="s">
        <v>25</v>
      </c>
      <c r="D58" s="12"/>
      <c r="E58" s="10">
        <v>21000.0</v>
      </c>
      <c r="F58" s="1" t="s">
        <v>7114</v>
      </c>
      <c r="G58" s="11">
        <f t="shared" si="1"/>
        <v>0</v>
      </c>
      <c r="H58" s="69">
        <f t="shared" si="2"/>
        <v>2615000</v>
      </c>
      <c r="I58" s="11">
        <f t="shared" si="3"/>
        <v>0</v>
      </c>
      <c r="J58" s="12">
        <f t="shared" si="4"/>
        <v>8480300</v>
      </c>
      <c r="K58" s="11">
        <f t="shared" si="5"/>
        <v>-2615000</v>
      </c>
      <c r="L58" s="11">
        <f t="shared" si="6"/>
        <v>4250000</v>
      </c>
      <c r="M58" s="11">
        <f t="shared" si="7"/>
        <v>0</v>
      </c>
      <c r="N58" s="11">
        <f t="shared" si="8"/>
        <v>-5121666.667</v>
      </c>
      <c r="O58" s="11">
        <f t="shared" si="9"/>
        <v>-871666.6667</v>
      </c>
      <c r="P58" s="11">
        <f t="shared" si="10"/>
        <v>-871666.6667</v>
      </c>
    </row>
    <row r="59">
      <c r="A59" s="1" t="s">
        <v>7115</v>
      </c>
      <c r="B59" s="8">
        <v>45527.0</v>
      </c>
      <c r="C59" s="1" t="s">
        <v>22</v>
      </c>
      <c r="D59" s="12"/>
      <c r="E59" s="10">
        <v>1000000.0</v>
      </c>
      <c r="F59" s="1" t="s">
        <v>7116</v>
      </c>
      <c r="G59" s="11">
        <f t="shared" si="1"/>
        <v>0</v>
      </c>
      <c r="H59" s="69">
        <f t="shared" si="2"/>
        <v>2615000</v>
      </c>
      <c r="I59" s="11">
        <f t="shared" si="3"/>
        <v>0</v>
      </c>
      <c r="J59" s="12">
        <f t="shared" si="4"/>
        <v>7480300</v>
      </c>
      <c r="K59" s="11">
        <f t="shared" si="5"/>
        <v>-2615000</v>
      </c>
      <c r="L59" s="11">
        <f t="shared" si="6"/>
        <v>4250000</v>
      </c>
      <c r="M59" s="11">
        <f t="shared" si="7"/>
        <v>1000000</v>
      </c>
      <c r="N59" s="11">
        <f t="shared" si="8"/>
        <v>-5121666.667</v>
      </c>
      <c r="O59" s="11">
        <f t="shared" si="9"/>
        <v>-1871666.667</v>
      </c>
      <c r="P59" s="11">
        <f t="shared" si="10"/>
        <v>-871666.6667</v>
      </c>
    </row>
    <row r="60">
      <c r="A60" s="1" t="s">
        <v>7117</v>
      </c>
      <c r="B60" s="8">
        <v>45527.0</v>
      </c>
      <c r="C60" s="1" t="s">
        <v>19</v>
      </c>
      <c r="D60" s="12"/>
      <c r="E60" s="10">
        <v>355000.0</v>
      </c>
      <c r="F60" s="1" t="s">
        <v>7118</v>
      </c>
      <c r="G60" s="11">
        <f t="shared" si="1"/>
        <v>0</v>
      </c>
      <c r="H60" s="69">
        <f t="shared" si="2"/>
        <v>2615000</v>
      </c>
      <c r="I60" s="11">
        <f t="shared" si="3"/>
        <v>0</v>
      </c>
      <c r="J60" s="12">
        <f t="shared" si="4"/>
        <v>7125300</v>
      </c>
      <c r="K60" s="11">
        <f t="shared" si="5"/>
        <v>-2615000</v>
      </c>
      <c r="L60" s="11">
        <f t="shared" si="6"/>
        <v>4250000</v>
      </c>
      <c r="M60" s="11">
        <f t="shared" si="7"/>
        <v>1000000</v>
      </c>
      <c r="N60" s="11">
        <f t="shared" si="8"/>
        <v>-5121666.667</v>
      </c>
      <c r="O60" s="11">
        <f t="shared" si="9"/>
        <v>-1871666.667</v>
      </c>
      <c r="P60" s="11">
        <f t="shared" si="10"/>
        <v>-871666.6667</v>
      </c>
    </row>
    <row r="61">
      <c r="A61" s="1" t="s">
        <v>7119</v>
      </c>
      <c r="B61" s="8">
        <v>45527.0</v>
      </c>
      <c r="C61" s="1" t="s">
        <v>19</v>
      </c>
      <c r="D61" s="12"/>
      <c r="E61" s="10">
        <v>65000.0</v>
      </c>
      <c r="F61" s="1" t="s">
        <v>2287</v>
      </c>
      <c r="G61" s="11">
        <f t="shared" si="1"/>
        <v>0</v>
      </c>
      <c r="H61" s="69">
        <f t="shared" si="2"/>
        <v>2615000</v>
      </c>
      <c r="I61" s="11">
        <f t="shared" si="3"/>
        <v>0</v>
      </c>
      <c r="J61" s="12">
        <f t="shared" si="4"/>
        <v>7060300</v>
      </c>
      <c r="K61" s="11">
        <f t="shared" si="5"/>
        <v>-2615000</v>
      </c>
      <c r="L61" s="11">
        <f t="shared" si="6"/>
        <v>4250000</v>
      </c>
      <c r="M61" s="11">
        <f t="shared" si="7"/>
        <v>1000000</v>
      </c>
      <c r="N61" s="11">
        <f t="shared" si="8"/>
        <v>-5121666.667</v>
      </c>
      <c r="O61" s="11">
        <f t="shared" si="9"/>
        <v>-1871666.667</v>
      </c>
      <c r="P61" s="11">
        <f t="shared" si="10"/>
        <v>-871666.6667</v>
      </c>
    </row>
    <row r="62">
      <c r="A62" s="1" t="s">
        <v>7120</v>
      </c>
      <c r="B62" s="8">
        <v>45527.0</v>
      </c>
      <c r="C62" s="1" t="s">
        <v>19</v>
      </c>
      <c r="D62" s="12"/>
      <c r="E62" s="10">
        <v>165000.0</v>
      </c>
      <c r="F62" s="1" t="s">
        <v>7121</v>
      </c>
      <c r="G62" s="11">
        <f t="shared" si="1"/>
        <v>0</v>
      </c>
      <c r="H62" s="69">
        <f t="shared" si="2"/>
        <v>2615000</v>
      </c>
      <c r="I62" s="11">
        <f t="shared" si="3"/>
        <v>0</v>
      </c>
      <c r="J62" s="12">
        <f t="shared" si="4"/>
        <v>6895300</v>
      </c>
      <c r="K62" s="11">
        <f t="shared" si="5"/>
        <v>-2615000</v>
      </c>
      <c r="L62" s="11">
        <f t="shared" si="6"/>
        <v>4250000</v>
      </c>
      <c r="M62" s="11">
        <f t="shared" si="7"/>
        <v>1000000</v>
      </c>
      <c r="N62" s="11">
        <f t="shared" si="8"/>
        <v>-5121666.667</v>
      </c>
      <c r="O62" s="11">
        <f t="shared" si="9"/>
        <v>-1871666.667</v>
      </c>
      <c r="P62" s="11">
        <f t="shared" si="10"/>
        <v>-871666.6667</v>
      </c>
    </row>
    <row r="63">
      <c r="A63" s="1" t="s">
        <v>7122</v>
      </c>
      <c r="B63" s="8">
        <v>45527.0</v>
      </c>
      <c r="C63" s="1" t="s">
        <v>19</v>
      </c>
      <c r="D63" s="12"/>
      <c r="E63" s="10">
        <v>60000.0</v>
      </c>
      <c r="F63" s="1" t="s">
        <v>7123</v>
      </c>
      <c r="G63" s="11">
        <f t="shared" si="1"/>
        <v>0</v>
      </c>
      <c r="H63" s="69">
        <f t="shared" si="2"/>
        <v>2615000</v>
      </c>
      <c r="I63" s="11">
        <f t="shared" si="3"/>
        <v>0</v>
      </c>
      <c r="J63" s="12">
        <f t="shared" si="4"/>
        <v>6835300</v>
      </c>
      <c r="K63" s="11">
        <f t="shared" si="5"/>
        <v>-2615000</v>
      </c>
      <c r="L63" s="11">
        <f t="shared" si="6"/>
        <v>4250000</v>
      </c>
      <c r="M63" s="11">
        <f t="shared" si="7"/>
        <v>1000000</v>
      </c>
      <c r="N63" s="11">
        <f t="shared" si="8"/>
        <v>-5121666.667</v>
      </c>
      <c r="O63" s="11">
        <f t="shared" si="9"/>
        <v>-1871666.667</v>
      </c>
      <c r="P63" s="11">
        <f t="shared" si="10"/>
        <v>-871666.6667</v>
      </c>
    </row>
    <row r="64">
      <c r="A64" s="1" t="s">
        <v>7124</v>
      </c>
      <c r="B64" s="8">
        <v>45527.0</v>
      </c>
      <c r="C64" s="1" t="s">
        <v>19</v>
      </c>
      <c r="D64" s="12"/>
      <c r="E64" s="10">
        <v>72000.0</v>
      </c>
      <c r="F64" s="1" t="s">
        <v>7123</v>
      </c>
      <c r="G64" s="11">
        <f t="shared" si="1"/>
        <v>0</v>
      </c>
      <c r="H64" s="69">
        <f t="shared" si="2"/>
        <v>2615000</v>
      </c>
      <c r="I64" s="11">
        <f t="shared" si="3"/>
        <v>0</v>
      </c>
      <c r="J64" s="12">
        <f t="shared" si="4"/>
        <v>6763300</v>
      </c>
      <c r="K64" s="11">
        <f t="shared" si="5"/>
        <v>-2615000</v>
      </c>
      <c r="L64" s="11">
        <f t="shared" si="6"/>
        <v>4250000</v>
      </c>
      <c r="M64" s="11">
        <f t="shared" si="7"/>
        <v>1000000</v>
      </c>
      <c r="N64" s="11">
        <f t="shared" si="8"/>
        <v>-5121666.667</v>
      </c>
      <c r="O64" s="11">
        <f t="shared" si="9"/>
        <v>-1871666.667</v>
      </c>
      <c r="P64" s="11">
        <f t="shared" si="10"/>
        <v>-871666.6667</v>
      </c>
    </row>
    <row r="65">
      <c r="A65" s="1" t="s">
        <v>7125</v>
      </c>
      <c r="B65" s="8">
        <v>45527.0</v>
      </c>
      <c r="C65" s="1" t="s">
        <v>19</v>
      </c>
      <c r="D65" s="12"/>
      <c r="E65" s="10">
        <v>80000.0</v>
      </c>
      <c r="F65" s="1" t="s">
        <v>7123</v>
      </c>
      <c r="G65" s="11">
        <f t="shared" si="1"/>
        <v>0</v>
      </c>
      <c r="H65" s="69">
        <f t="shared" si="2"/>
        <v>2615000</v>
      </c>
      <c r="I65" s="11">
        <f t="shared" si="3"/>
        <v>0</v>
      </c>
      <c r="J65" s="12">
        <f t="shared" si="4"/>
        <v>6683300</v>
      </c>
      <c r="K65" s="11">
        <f t="shared" si="5"/>
        <v>-2615000</v>
      </c>
      <c r="L65" s="11">
        <f t="shared" si="6"/>
        <v>4250000</v>
      </c>
      <c r="M65" s="11">
        <f t="shared" si="7"/>
        <v>1000000</v>
      </c>
      <c r="N65" s="11">
        <f t="shared" si="8"/>
        <v>-5121666.667</v>
      </c>
      <c r="O65" s="11">
        <f t="shared" si="9"/>
        <v>-1871666.667</v>
      </c>
      <c r="P65" s="11">
        <f t="shared" si="10"/>
        <v>-871666.6667</v>
      </c>
    </row>
    <row r="66">
      <c r="A66" s="1" t="s">
        <v>7126</v>
      </c>
      <c r="B66" s="8">
        <v>45527.0</v>
      </c>
      <c r="C66" s="1" t="s">
        <v>19</v>
      </c>
      <c r="D66" s="12"/>
      <c r="E66" s="10">
        <v>30000.0</v>
      </c>
      <c r="F66" s="1" t="s">
        <v>7064</v>
      </c>
      <c r="G66" s="11">
        <f t="shared" si="1"/>
        <v>0</v>
      </c>
      <c r="H66" s="69">
        <f t="shared" si="2"/>
        <v>2615000</v>
      </c>
      <c r="I66" s="11">
        <f t="shared" si="3"/>
        <v>0</v>
      </c>
      <c r="J66" s="12">
        <f t="shared" si="4"/>
        <v>6653300</v>
      </c>
      <c r="K66" s="11">
        <f t="shared" si="5"/>
        <v>-2615000</v>
      </c>
      <c r="L66" s="11">
        <f t="shared" si="6"/>
        <v>4250000</v>
      </c>
      <c r="M66" s="11">
        <f t="shared" si="7"/>
        <v>1000000</v>
      </c>
      <c r="N66" s="11">
        <f t="shared" si="8"/>
        <v>-5121666.667</v>
      </c>
      <c r="O66" s="11">
        <f t="shared" si="9"/>
        <v>-1871666.667</v>
      </c>
      <c r="P66" s="11">
        <f t="shared" si="10"/>
        <v>-871666.6667</v>
      </c>
    </row>
    <row r="67">
      <c r="A67" s="1" t="s">
        <v>7127</v>
      </c>
      <c r="B67" s="8">
        <v>45527.0</v>
      </c>
      <c r="C67" s="1" t="s">
        <v>25</v>
      </c>
      <c r="D67" s="12"/>
      <c r="E67" s="10">
        <v>100000.0</v>
      </c>
      <c r="F67" s="1" t="s">
        <v>3263</v>
      </c>
      <c r="G67" s="11">
        <f t="shared" si="1"/>
        <v>0</v>
      </c>
      <c r="H67" s="69">
        <f t="shared" si="2"/>
        <v>2715000</v>
      </c>
      <c r="I67" s="11">
        <f t="shared" si="3"/>
        <v>0</v>
      </c>
      <c r="J67" s="12">
        <f t="shared" si="4"/>
        <v>6553300</v>
      </c>
      <c r="K67" s="11">
        <f t="shared" si="5"/>
        <v>-2715000</v>
      </c>
      <c r="L67" s="11">
        <f t="shared" si="6"/>
        <v>4250000</v>
      </c>
      <c r="M67" s="11">
        <f t="shared" si="7"/>
        <v>1000000</v>
      </c>
      <c r="N67" s="11">
        <f t="shared" si="8"/>
        <v>-5155000</v>
      </c>
      <c r="O67" s="11">
        <f t="shared" si="9"/>
        <v>-1905000</v>
      </c>
      <c r="P67" s="11">
        <f t="shared" si="10"/>
        <v>-905000</v>
      </c>
    </row>
    <row r="68">
      <c r="A68" s="1" t="s">
        <v>7128</v>
      </c>
      <c r="B68" s="8">
        <v>45527.0</v>
      </c>
      <c r="C68" s="1" t="s">
        <v>25</v>
      </c>
      <c r="D68" s="12"/>
      <c r="E68" s="10">
        <v>27000.0</v>
      </c>
      <c r="F68" s="1" t="s">
        <v>7064</v>
      </c>
      <c r="G68" s="11">
        <f t="shared" si="1"/>
        <v>0</v>
      </c>
      <c r="H68" s="69">
        <f t="shared" si="2"/>
        <v>2742000</v>
      </c>
      <c r="I68" s="11">
        <f t="shared" si="3"/>
        <v>0</v>
      </c>
      <c r="J68" s="12">
        <f t="shared" si="4"/>
        <v>6526300</v>
      </c>
      <c r="K68" s="11">
        <f t="shared" si="5"/>
        <v>-2742000</v>
      </c>
      <c r="L68" s="11">
        <f t="shared" si="6"/>
        <v>4250000</v>
      </c>
      <c r="M68" s="11">
        <f t="shared" si="7"/>
        <v>1000000</v>
      </c>
      <c r="N68" s="11">
        <f t="shared" si="8"/>
        <v>-5164000</v>
      </c>
      <c r="O68" s="11">
        <f t="shared" si="9"/>
        <v>-1914000</v>
      </c>
      <c r="P68" s="11">
        <f t="shared" si="10"/>
        <v>-914000</v>
      </c>
    </row>
    <row r="69">
      <c r="A69" s="1" t="s">
        <v>7129</v>
      </c>
      <c r="B69" s="8">
        <v>45527.0</v>
      </c>
      <c r="C69" s="1" t="s">
        <v>19</v>
      </c>
      <c r="D69" s="12"/>
      <c r="E69" s="10">
        <v>250000.0</v>
      </c>
      <c r="F69" s="1" t="s">
        <v>7123</v>
      </c>
      <c r="G69" s="11">
        <f t="shared" si="1"/>
        <v>0</v>
      </c>
      <c r="H69" s="69">
        <f t="shared" si="2"/>
        <v>2742000</v>
      </c>
      <c r="I69" s="11">
        <f t="shared" si="3"/>
        <v>0</v>
      </c>
      <c r="J69" s="12">
        <f t="shared" si="4"/>
        <v>6276300</v>
      </c>
      <c r="K69" s="11">
        <f t="shared" si="5"/>
        <v>-2742000</v>
      </c>
      <c r="L69" s="11">
        <f t="shared" si="6"/>
        <v>4250000</v>
      </c>
      <c r="M69" s="11">
        <f t="shared" si="7"/>
        <v>1000000</v>
      </c>
      <c r="N69" s="11">
        <f t="shared" si="8"/>
        <v>-5164000</v>
      </c>
      <c r="O69" s="11">
        <f t="shared" si="9"/>
        <v>-1914000</v>
      </c>
      <c r="P69" s="11">
        <f t="shared" si="10"/>
        <v>-914000</v>
      </c>
    </row>
    <row r="70">
      <c r="A70" s="1" t="s">
        <v>7130</v>
      </c>
      <c r="B70" s="8">
        <v>45528.0</v>
      </c>
      <c r="C70" s="1" t="s">
        <v>19</v>
      </c>
      <c r="D70" s="12"/>
      <c r="E70" s="10">
        <v>223000.0</v>
      </c>
      <c r="F70" s="1" t="s">
        <v>7131</v>
      </c>
      <c r="G70" s="11">
        <f t="shared" si="1"/>
        <v>0</v>
      </c>
      <c r="H70" s="69">
        <f t="shared" si="2"/>
        <v>2742000</v>
      </c>
      <c r="I70" s="11">
        <f t="shared" si="3"/>
        <v>0</v>
      </c>
      <c r="J70" s="12">
        <f t="shared" si="4"/>
        <v>6053300</v>
      </c>
      <c r="K70" s="11">
        <f t="shared" si="5"/>
        <v>-2742000</v>
      </c>
      <c r="L70" s="11">
        <f t="shared" si="6"/>
        <v>4250000</v>
      </c>
      <c r="M70" s="11">
        <f t="shared" si="7"/>
        <v>1000000</v>
      </c>
      <c r="N70" s="11">
        <f t="shared" si="8"/>
        <v>-5164000</v>
      </c>
      <c r="O70" s="11">
        <f t="shared" si="9"/>
        <v>-1914000</v>
      </c>
      <c r="P70" s="11">
        <f t="shared" si="10"/>
        <v>-914000</v>
      </c>
    </row>
    <row r="71">
      <c r="A71" s="1" t="s">
        <v>7132</v>
      </c>
      <c r="B71" s="8">
        <v>45528.0</v>
      </c>
      <c r="C71" s="1" t="s">
        <v>19</v>
      </c>
      <c r="D71" s="12"/>
      <c r="E71" s="10">
        <v>26000.0</v>
      </c>
      <c r="F71" s="1" t="s">
        <v>7133</v>
      </c>
      <c r="G71" s="11">
        <f t="shared" si="1"/>
        <v>0</v>
      </c>
      <c r="H71" s="69">
        <f t="shared" si="2"/>
        <v>2742000</v>
      </c>
      <c r="I71" s="11">
        <f t="shared" si="3"/>
        <v>0</v>
      </c>
      <c r="J71" s="12">
        <f t="shared" si="4"/>
        <v>6027300</v>
      </c>
      <c r="K71" s="11">
        <f t="shared" si="5"/>
        <v>-2742000</v>
      </c>
      <c r="L71" s="11">
        <f t="shared" si="6"/>
        <v>4250000</v>
      </c>
      <c r="M71" s="11">
        <f t="shared" si="7"/>
        <v>1000000</v>
      </c>
      <c r="N71" s="11">
        <f t="shared" si="8"/>
        <v>-5164000</v>
      </c>
      <c r="O71" s="11">
        <f t="shared" si="9"/>
        <v>-1914000</v>
      </c>
      <c r="P71" s="11">
        <f t="shared" si="10"/>
        <v>-914000</v>
      </c>
    </row>
    <row r="72">
      <c r="A72" s="1" t="s">
        <v>7134</v>
      </c>
      <c r="B72" s="8">
        <v>45528.0</v>
      </c>
      <c r="C72" s="1" t="s">
        <v>19</v>
      </c>
      <c r="D72" s="12"/>
      <c r="E72" s="10">
        <v>100000.0</v>
      </c>
      <c r="F72" s="1" t="s">
        <v>7135</v>
      </c>
      <c r="G72" s="11">
        <f t="shared" si="1"/>
        <v>0</v>
      </c>
      <c r="H72" s="69">
        <f t="shared" si="2"/>
        <v>2742000</v>
      </c>
      <c r="I72" s="11">
        <f t="shared" si="3"/>
        <v>0</v>
      </c>
      <c r="J72" s="12">
        <f t="shared" si="4"/>
        <v>5927300</v>
      </c>
      <c r="K72" s="11">
        <f t="shared" si="5"/>
        <v>-2742000</v>
      </c>
      <c r="L72" s="11">
        <f t="shared" si="6"/>
        <v>4250000</v>
      </c>
      <c r="M72" s="11">
        <f t="shared" si="7"/>
        <v>1000000</v>
      </c>
      <c r="N72" s="11">
        <f t="shared" si="8"/>
        <v>-5164000</v>
      </c>
      <c r="O72" s="11">
        <f t="shared" si="9"/>
        <v>-1914000</v>
      </c>
      <c r="P72" s="11">
        <f t="shared" si="10"/>
        <v>-914000</v>
      </c>
    </row>
    <row r="73">
      <c r="A73" s="1" t="s">
        <v>7136</v>
      </c>
      <c r="B73" s="8">
        <v>45528.0</v>
      </c>
      <c r="C73" s="1" t="s">
        <v>19</v>
      </c>
      <c r="D73" s="12"/>
      <c r="E73" s="10">
        <v>64000.0</v>
      </c>
      <c r="F73" s="1" t="s">
        <v>7123</v>
      </c>
      <c r="G73" s="11">
        <f t="shared" si="1"/>
        <v>0</v>
      </c>
      <c r="H73" s="69">
        <f t="shared" si="2"/>
        <v>2742000</v>
      </c>
      <c r="I73" s="11">
        <f t="shared" si="3"/>
        <v>0</v>
      </c>
      <c r="J73" s="12">
        <f t="shared" si="4"/>
        <v>5863300</v>
      </c>
      <c r="K73" s="11">
        <f t="shared" si="5"/>
        <v>-2742000</v>
      </c>
      <c r="L73" s="11">
        <f t="shared" si="6"/>
        <v>4250000</v>
      </c>
      <c r="M73" s="11">
        <f t="shared" si="7"/>
        <v>1000000</v>
      </c>
      <c r="N73" s="11">
        <f t="shared" si="8"/>
        <v>-5164000</v>
      </c>
      <c r="O73" s="11">
        <f t="shared" si="9"/>
        <v>-1914000</v>
      </c>
      <c r="P73" s="11">
        <f t="shared" si="10"/>
        <v>-914000</v>
      </c>
    </row>
    <row r="74">
      <c r="A74" s="1" t="s">
        <v>7137</v>
      </c>
      <c r="B74" s="8">
        <v>45528.0</v>
      </c>
      <c r="C74" s="1" t="s">
        <v>25</v>
      </c>
      <c r="D74" s="12"/>
      <c r="E74" s="10">
        <v>20000.0</v>
      </c>
      <c r="F74" s="1" t="s">
        <v>7138</v>
      </c>
      <c r="G74" s="11">
        <f t="shared" si="1"/>
        <v>0</v>
      </c>
      <c r="H74" s="69">
        <f t="shared" si="2"/>
        <v>2762000</v>
      </c>
      <c r="I74" s="11">
        <f t="shared" si="3"/>
        <v>0</v>
      </c>
      <c r="J74" s="12">
        <f t="shared" si="4"/>
        <v>5843300</v>
      </c>
      <c r="K74" s="11">
        <f t="shared" si="5"/>
        <v>-2762000</v>
      </c>
      <c r="L74" s="11">
        <f t="shared" si="6"/>
        <v>4250000</v>
      </c>
      <c r="M74" s="11">
        <f t="shared" si="7"/>
        <v>1000000</v>
      </c>
      <c r="N74" s="11">
        <f t="shared" si="8"/>
        <v>-5170666.667</v>
      </c>
      <c r="O74" s="11">
        <f t="shared" si="9"/>
        <v>-1920666.667</v>
      </c>
      <c r="P74" s="11">
        <f t="shared" si="10"/>
        <v>-920666.6667</v>
      </c>
    </row>
    <row r="75">
      <c r="A75" s="1" t="s">
        <v>7139</v>
      </c>
      <c r="B75" s="8">
        <v>45529.0</v>
      </c>
      <c r="C75" s="1" t="s">
        <v>19</v>
      </c>
      <c r="D75" s="12"/>
      <c r="E75" s="10">
        <v>3000000.0</v>
      </c>
      <c r="F75" s="1" t="s">
        <v>7140</v>
      </c>
      <c r="G75" s="11">
        <f t="shared" si="1"/>
        <v>0</v>
      </c>
      <c r="H75" s="69">
        <f t="shared" si="2"/>
        <v>2762000</v>
      </c>
      <c r="I75" s="11">
        <f t="shared" si="3"/>
        <v>0</v>
      </c>
      <c r="J75" s="12">
        <f t="shared" si="4"/>
        <v>2843300</v>
      </c>
      <c r="K75" s="11">
        <f t="shared" si="5"/>
        <v>-2762000</v>
      </c>
      <c r="L75" s="11">
        <f t="shared" si="6"/>
        <v>4250000</v>
      </c>
      <c r="M75" s="11">
        <f t="shared" si="7"/>
        <v>1000000</v>
      </c>
      <c r="N75" s="11">
        <f t="shared" si="8"/>
        <v>-5170666.667</v>
      </c>
      <c r="O75" s="11">
        <f t="shared" si="9"/>
        <v>-1920666.667</v>
      </c>
      <c r="P75" s="11">
        <f t="shared" si="10"/>
        <v>-920666.6667</v>
      </c>
    </row>
    <row r="76">
      <c r="A76" s="1" t="s">
        <v>7141</v>
      </c>
      <c r="B76" s="8">
        <v>45530.0</v>
      </c>
      <c r="C76" s="1" t="s">
        <v>25</v>
      </c>
      <c r="D76" s="12"/>
      <c r="E76" s="10">
        <v>21000.0</v>
      </c>
      <c r="F76" s="1" t="s">
        <v>7114</v>
      </c>
      <c r="G76" s="11">
        <f t="shared" si="1"/>
        <v>0</v>
      </c>
      <c r="H76" s="69">
        <f t="shared" si="2"/>
        <v>2783000</v>
      </c>
      <c r="I76" s="11">
        <f t="shared" si="3"/>
        <v>0</v>
      </c>
      <c r="J76" s="12">
        <f t="shared" si="4"/>
        <v>2822300</v>
      </c>
      <c r="K76" s="11">
        <f t="shared" si="5"/>
        <v>-2783000</v>
      </c>
      <c r="L76" s="11">
        <f t="shared" si="6"/>
        <v>4250000</v>
      </c>
      <c r="M76" s="11">
        <f t="shared" si="7"/>
        <v>1000000</v>
      </c>
      <c r="N76" s="11">
        <f t="shared" si="8"/>
        <v>-5177666.667</v>
      </c>
      <c r="O76" s="11">
        <f t="shared" si="9"/>
        <v>-1927666.667</v>
      </c>
      <c r="P76" s="11">
        <f t="shared" si="10"/>
        <v>-927666.6667</v>
      </c>
    </row>
    <row r="77">
      <c r="A77" s="1" t="s">
        <v>7142</v>
      </c>
      <c r="B77" s="8">
        <v>45530.0</v>
      </c>
      <c r="C77" s="1" t="s">
        <v>25</v>
      </c>
      <c r="D77" s="12"/>
      <c r="E77" s="10">
        <v>100000.0</v>
      </c>
      <c r="F77" s="1" t="s">
        <v>7100</v>
      </c>
      <c r="G77" s="11">
        <f t="shared" si="1"/>
        <v>0</v>
      </c>
      <c r="H77" s="69">
        <f t="shared" si="2"/>
        <v>2883000</v>
      </c>
      <c r="I77" s="11">
        <f t="shared" si="3"/>
        <v>0</v>
      </c>
      <c r="J77" s="12">
        <f t="shared" si="4"/>
        <v>2722300</v>
      </c>
      <c r="K77" s="11">
        <f t="shared" si="5"/>
        <v>-2883000</v>
      </c>
      <c r="L77" s="11">
        <f t="shared" si="6"/>
        <v>4250000</v>
      </c>
      <c r="M77" s="11">
        <f t="shared" si="7"/>
        <v>1000000</v>
      </c>
      <c r="N77" s="11">
        <f t="shared" si="8"/>
        <v>-5211000</v>
      </c>
      <c r="O77" s="11">
        <f t="shared" si="9"/>
        <v>-1961000</v>
      </c>
      <c r="P77" s="11">
        <f t="shared" si="10"/>
        <v>-961000</v>
      </c>
    </row>
    <row r="78">
      <c r="A78" s="1" t="s">
        <v>7143</v>
      </c>
      <c r="B78" s="8">
        <v>45530.0</v>
      </c>
      <c r="C78" s="1" t="s">
        <v>16</v>
      </c>
      <c r="D78" s="10">
        <v>1.0E7</v>
      </c>
      <c r="E78" s="12"/>
      <c r="F78" s="1" t="s">
        <v>5080</v>
      </c>
      <c r="G78" s="11">
        <f t="shared" si="1"/>
        <v>0</v>
      </c>
      <c r="H78" s="69">
        <f t="shared" si="2"/>
        <v>2883000</v>
      </c>
      <c r="I78" s="11">
        <f t="shared" si="3"/>
        <v>0</v>
      </c>
      <c r="J78" s="12">
        <f t="shared" si="4"/>
        <v>12722300</v>
      </c>
      <c r="K78" s="11">
        <f t="shared" si="5"/>
        <v>-2883000</v>
      </c>
      <c r="L78" s="11">
        <f t="shared" si="6"/>
        <v>4250000</v>
      </c>
      <c r="M78" s="11">
        <f t="shared" si="7"/>
        <v>1000000</v>
      </c>
      <c r="N78" s="11">
        <f t="shared" si="8"/>
        <v>-5211000</v>
      </c>
      <c r="O78" s="11">
        <f t="shared" si="9"/>
        <v>-1961000</v>
      </c>
      <c r="P78" s="11">
        <f t="shared" si="10"/>
        <v>-961000</v>
      </c>
    </row>
    <row r="79">
      <c r="A79" s="1" t="s">
        <v>7144</v>
      </c>
      <c r="B79" s="8">
        <v>45531.0</v>
      </c>
      <c r="C79" s="1" t="s">
        <v>668</v>
      </c>
      <c r="D79" s="12"/>
      <c r="E79" s="10">
        <v>3500000.0</v>
      </c>
      <c r="F79" s="1" t="s">
        <v>7145</v>
      </c>
      <c r="G79" s="11">
        <f t="shared" si="1"/>
        <v>0</v>
      </c>
      <c r="H79" s="69">
        <f t="shared" si="2"/>
        <v>2883000</v>
      </c>
      <c r="I79" s="11">
        <f t="shared" si="3"/>
        <v>0</v>
      </c>
      <c r="J79" s="12">
        <f t="shared" si="4"/>
        <v>9222300</v>
      </c>
      <c r="K79" s="11">
        <f t="shared" si="5"/>
        <v>-2883000</v>
      </c>
      <c r="L79" s="11">
        <f t="shared" si="6"/>
        <v>4250000</v>
      </c>
      <c r="M79" s="11">
        <f t="shared" si="7"/>
        <v>1000000</v>
      </c>
      <c r="N79" s="11">
        <f t="shared" si="8"/>
        <v>-5211000</v>
      </c>
      <c r="O79" s="11">
        <f t="shared" si="9"/>
        <v>-1961000</v>
      </c>
      <c r="P79" s="11">
        <f t="shared" si="10"/>
        <v>-961000</v>
      </c>
    </row>
    <row r="80">
      <c r="A80" s="1" t="s">
        <v>7146</v>
      </c>
      <c r="B80" s="8">
        <v>45531.0</v>
      </c>
      <c r="C80" s="1" t="s">
        <v>25</v>
      </c>
      <c r="D80" s="12"/>
      <c r="E80" s="10">
        <v>100000.0</v>
      </c>
      <c r="F80" s="1" t="s">
        <v>3263</v>
      </c>
      <c r="G80" s="11">
        <f t="shared" si="1"/>
        <v>0</v>
      </c>
      <c r="H80" s="69">
        <f t="shared" si="2"/>
        <v>2983000</v>
      </c>
      <c r="I80" s="11">
        <f t="shared" si="3"/>
        <v>0</v>
      </c>
      <c r="J80" s="12">
        <f t="shared" si="4"/>
        <v>9122300</v>
      </c>
      <c r="K80" s="11">
        <f t="shared" si="5"/>
        <v>-2983000</v>
      </c>
      <c r="L80" s="11">
        <f t="shared" si="6"/>
        <v>4250000</v>
      </c>
      <c r="M80" s="11">
        <f t="shared" si="7"/>
        <v>1000000</v>
      </c>
      <c r="N80" s="11">
        <f t="shared" si="8"/>
        <v>-5244333.333</v>
      </c>
      <c r="O80" s="11">
        <f t="shared" si="9"/>
        <v>-1994333.333</v>
      </c>
      <c r="P80" s="11">
        <f t="shared" si="10"/>
        <v>-994333.3333</v>
      </c>
    </row>
    <row r="81">
      <c r="A81" s="1" t="s">
        <v>7147</v>
      </c>
      <c r="B81" s="8">
        <v>45532.0</v>
      </c>
      <c r="C81" s="1" t="s">
        <v>19</v>
      </c>
      <c r="D81" s="12"/>
      <c r="E81" s="10">
        <v>248000.0</v>
      </c>
      <c r="F81" s="1" t="s">
        <v>7133</v>
      </c>
      <c r="G81" s="11">
        <f t="shared" si="1"/>
        <v>0</v>
      </c>
      <c r="H81" s="69">
        <f t="shared" si="2"/>
        <v>2983000</v>
      </c>
      <c r="I81" s="11">
        <f t="shared" si="3"/>
        <v>0</v>
      </c>
      <c r="J81" s="12">
        <f t="shared" si="4"/>
        <v>8874300</v>
      </c>
      <c r="K81" s="11">
        <f t="shared" si="5"/>
        <v>-2983000</v>
      </c>
      <c r="L81" s="11">
        <f t="shared" si="6"/>
        <v>4250000</v>
      </c>
      <c r="M81" s="11">
        <f t="shared" si="7"/>
        <v>1000000</v>
      </c>
      <c r="N81" s="11">
        <f t="shared" si="8"/>
        <v>-5244333.333</v>
      </c>
      <c r="O81" s="11">
        <f t="shared" si="9"/>
        <v>-1994333.333</v>
      </c>
      <c r="P81" s="11">
        <f t="shared" si="10"/>
        <v>-994333.3333</v>
      </c>
    </row>
    <row r="82">
      <c r="A82" s="1" t="s">
        <v>7148</v>
      </c>
      <c r="B82" s="8">
        <v>45532.0</v>
      </c>
      <c r="C82" s="1" t="s">
        <v>19</v>
      </c>
      <c r="D82" s="12"/>
      <c r="E82" s="10">
        <v>69500.0</v>
      </c>
      <c r="F82" s="1" t="s">
        <v>7149</v>
      </c>
      <c r="G82" s="11">
        <f t="shared" si="1"/>
        <v>0</v>
      </c>
      <c r="H82" s="69">
        <f t="shared" si="2"/>
        <v>2983000</v>
      </c>
      <c r="I82" s="11">
        <f t="shared" si="3"/>
        <v>0</v>
      </c>
      <c r="J82" s="12">
        <f t="shared" si="4"/>
        <v>8804800</v>
      </c>
      <c r="K82" s="11">
        <f t="shared" si="5"/>
        <v>-2983000</v>
      </c>
      <c r="L82" s="11">
        <f t="shared" si="6"/>
        <v>4250000</v>
      </c>
      <c r="M82" s="11">
        <f t="shared" si="7"/>
        <v>1000000</v>
      </c>
      <c r="N82" s="11">
        <f t="shared" si="8"/>
        <v>-5244333.333</v>
      </c>
      <c r="O82" s="11">
        <f t="shared" si="9"/>
        <v>-1994333.333</v>
      </c>
      <c r="P82" s="11">
        <f t="shared" si="10"/>
        <v>-994333.3333</v>
      </c>
    </row>
    <row r="83">
      <c r="A83" s="1" t="s">
        <v>7150</v>
      </c>
      <c r="B83" s="8">
        <v>45532.0</v>
      </c>
      <c r="C83" s="1" t="s">
        <v>19</v>
      </c>
      <c r="D83" s="12"/>
      <c r="E83" s="10">
        <v>500000.0</v>
      </c>
      <c r="F83" s="1" t="s">
        <v>7151</v>
      </c>
      <c r="G83" s="11">
        <f t="shared" si="1"/>
        <v>0</v>
      </c>
      <c r="H83" s="69">
        <f t="shared" si="2"/>
        <v>2983000</v>
      </c>
      <c r="I83" s="11">
        <f t="shared" si="3"/>
        <v>0</v>
      </c>
      <c r="J83" s="12">
        <f t="shared" si="4"/>
        <v>8304800</v>
      </c>
      <c r="K83" s="11">
        <f t="shared" si="5"/>
        <v>-2983000</v>
      </c>
      <c r="L83" s="11">
        <f t="shared" si="6"/>
        <v>4250000</v>
      </c>
      <c r="M83" s="11">
        <f t="shared" si="7"/>
        <v>1000000</v>
      </c>
      <c r="N83" s="11">
        <f t="shared" si="8"/>
        <v>-5244333.333</v>
      </c>
      <c r="O83" s="11">
        <f t="shared" si="9"/>
        <v>-1994333.333</v>
      </c>
      <c r="P83" s="11">
        <f t="shared" si="10"/>
        <v>-994333.3333</v>
      </c>
    </row>
    <row r="84">
      <c r="A84" s="1" t="s">
        <v>7152</v>
      </c>
      <c r="B84" s="8">
        <v>45532.0</v>
      </c>
      <c r="C84" s="1" t="s">
        <v>19</v>
      </c>
      <c r="D84" s="12"/>
      <c r="E84" s="10">
        <v>2175000.0</v>
      </c>
      <c r="F84" s="1" t="s">
        <v>7153</v>
      </c>
      <c r="G84" s="11">
        <f t="shared" si="1"/>
        <v>0</v>
      </c>
      <c r="H84" s="69">
        <f t="shared" si="2"/>
        <v>2983000</v>
      </c>
      <c r="I84" s="11">
        <f t="shared" si="3"/>
        <v>0</v>
      </c>
      <c r="J84" s="12">
        <f t="shared" si="4"/>
        <v>6129800</v>
      </c>
      <c r="K84" s="11">
        <f t="shared" si="5"/>
        <v>-2983000</v>
      </c>
      <c r="L84" s="11">
        <f t="shared" si="6"/>
        <v>4250000</v>
      </c>
      <c r="M84" s="11">
        <f t="shared" si="7"/>
        <v>1000000</v>
      </c>
      <c r="N84" s="11">
        <f t="shared" si="8"/>
        <v>-5244333.333</v>
      </c>
      <c r="O84" s="11">
        <f t="shared" si="9"/>
        <v>-1994333.333</v>
      </c>
      <c r="P84" s="11">
        <f t="shared" si="10"/>
        <v>-994333.3333</v>
      </c>
    </row>
    <row r="85">
      <c r="A85" s="1" t="s">
        <v>7154</v>
      </c>
      <c r="B85" s="8">
        <v>45532.0</v>
      </c>
      <c r="C85" s="1" t="s">
        <v>25</v>
      </c>
      <c r="D85" s="12"/>
      <c r="E85" s="10">
        <v>20000.0</v>
      </c>
      <c r="F85" s="1" t="s">
        <v>7138</v>
      </c>
      <c r="G85" s="11">
        <f t="shared" si="1"/>
        <v>0</v>
      </c>
      <c r="H85" s="69">
        <f t="shared" si="2"/>
        <v>3003000</v>
      </c>
      <c r="I85" s="11">
        <f t="shared" si="3"/>
        <v>0</v>
      </c>
      <c r="J85" s="12">
        <f t="shared" si="4"/>
        <v>6109800</v>
      </c>
      <c r="K85" s="11">
        <f t="shared" si="5"/>
        <v>-3003000</v>
      </c>
      <c r="L85" s="11">
        <f t="shared" si="6"/>
        <v>4250000</v>
      </c>
      <c r="M85" s="11">
        <f t="shared" si="7"/>
        <v>1000000</v>
      </c>
      <c r="N85" s="11">
        <f t="shared" si="8"/>
        <v>-5251000</v>
      </c>
      <c r="O85" s="11">
        <f t="shared" si="9"/>
        <v>-2001000</v>
      </c>
      <c r="P85" s="11">
        <f t="shared" si="10"/>
        <v>-1001000</v>
      </c>
    </row>
    <row r="86">
      <c r="A86" s="1" t="s">
        <v>7155</v>
      </c>
      <c r="B86" s="8">
        <v>45533.0</v>
      </c>
      <c r="C86" s="1" t="s">
        <v>25</v>
      </c>
      <c r="D86" s="12"/>
      <c r="E86" s="10">
        <v>20000.0</v>
      </c>
      <c r="F86" s="1" t="s">
        <v>7114</v>
      </c>
      <c r="G86" s="11">
        <f t="shared" si="1"/>
        <v>0</v>
      </c>
      <c r="H86" s="69">
        <f t="shared" si="2"/>
        <v>3023000</v>
      </c>
      <c r="I86" s="11">
        <f t="shared" si="3"/>
        <v>0</v>
      </c>
      <c r="J86" s="12">
        <f t="shared" si="4"/>
        <v>6089800</v>
      </c>
      <c r="K86" s="11">
        <f t="shared" si="5"/>
        <v>-3023000</v>
      </c>
      <c r="L86" s="11">
        <f t="shared" si="6"/>
        <v>4250000</v>
      </c>
      <c r="M86" s="11">
        <f t="shared" si="7"/>
        <v>1000000</v>
      </c>
      <c r="N86" s="11">
        <f t="shared" si="8"/>
        <v>-5257666.667</v>
      </c>
      <c r="O86" s="11">
        <f t="shared" si="9"/>
        <v>-2007666.667</v>
      </c>
      <c r="P86" s="11">
        <f t="shared" si="10"/>
        <v>-1007666.667</v>
      </c>
    </row>
    <row r="87">
      <c r="A87" s="1" t="s">
        <v>7156</v>
      </c>
      <c r="B87" s="8">
        <v>45533.0</v>
      </c>
      <c r="C87" s="1" t="s">
        <v>19</v>
      </c>
      <c r="D87" s="12"/>
      <c r="E87" s="10">
        <v>25000.0</v>
      </c>
      <c r="F87" s="1" t="s">
        <v>7157</v>
      </c>
      <c r="G87" s="11">
        <f t="shared" si="1"/>
        <v>0</v>
      </c>
      <c r="H87" s="69">
        <f t="shared" si="2"/>
        <v>3023000</v>
      </c>
      <c r="I87" s="11">
        <f t="shared" si="3"/>
        <v>0</v>
      </c>
      <c r="J87" s="12">
        <f t="shared" si="4"/>
        <v>6064800</v>
      </c>
      <c r="K87" s="11">
        <f t="shared" si="5"/>
        <v>-3023000</v>
      </c>
      <c r="L87" s="11">
        <f t="shared" si="6"/>
        <v>4250000</v>
      </c>
      <c r="M87" s="11">
        <f t="shared" si="7"/>
        <v>1000000</v>
      </c>
      <c r="N87" s="11">
        <f t="shared" si="8"/>
        <v>-5257666.667</v>
      </c>
      <c r="O87" s="11">
        <f t="shared" si="9"/>
        <v>-2007666.667</v>
      </c>
      <c r="P87" s="11">
        <f t="shared" si="10"/>
        <v>-1007666.667</v>
      </c>
    </row>
    <row r="88">
      <c r="A88" s="1" t="s">
        <v>7158</v>
      </c>
      <c r="B88" s="8">
        <v>45533.0</v>
      </c>
      <c r="C88" s="1" t="s">
        <v>19</v>
      </c>
      <c r="D88" s="12"/>
      <c r="E88" s="10">
        <v>1250000.0</v>
      </c>
      <c r="F88" s="1" t="s">
        <v>7159</v>
      </c>
      <c r="G88" s="11">
        <f t="shared" si="1"/>
        <v>0</v>
      </c>
      <c r="H88" s="69">
        <f t="shared" si="2"/>
        <v>3023000</v>
      </c>
      <c r="I88" s="11">
        <f t="shared" si="3"/>
        <v>0</v>
      </c>
      <c r="J88" s="12">
        <f t="shared" si="4"/>
        <v>4814800</v>
      </c>
      <c r="K88" s="11">
        <f t="shared" si="5"/>
        <v>-3023000</v>
      </c>
      <c r="L88" s="11">
        <f t="shared" si="6"/>
        <v>4250000</v>
      </c>
      <c r="M88" s="11">
        <f t="shared" si="7"/>
        <v>1000000</v>
      </c>
      <c r="N88" s="11">
        <f t="shared" si="8"/>
        <v>-5257666.667</v>
      </c>
      <c r="O88" s="11">
        <f t="shared" si="9"/>
        <v>-2007666.667</v>
      </c>
      <c r="P88" s="11">
        <f t="shared" si="10"/>
        <v>-1007666.667</v>
      </c>
    </row>
    <row r="89">
      <c r="A89" s="1" t="s">
        <v>7160</v>
      </c>
      <c r="B89" s="8">
        <v>45534.0</v>
      </c>
      <c r="C89" s="1" t="s">
        <v>19</v>
      </c>
      <c r="D89" s="12"/>
      <c r="E89" s="10">
        <v>50000.0</v>
      </c>
      <c r="F89" s="1" t="s">
        <v>7161</v>
      </c>
      <c r="G89" s="11">
        <f t="shared" si="1"/>
        <v>0</v>
      </c>
      <c r="H89" s="69">
        <f t="shared" si="2"/>
        <v>3023000</v>
      </c>
      <c r="I89" s="11">
        <f t="shared" si="3"/>
        <v>0</v>
      </c>
      <c r="J89" s="12">
        <f t="shared" si="4"/>
        <v>4764800</v>
      </c>
      <c r="K89" s="11">
        <f t="shared" si="5"/>
        <v>-3023000</v>
      </c>
      <c r="L89" s="11">
        <f t="shared" si="6"/>
        <v>4250000</v>
      </c>
      <c r="M89" s="11">
        <f t="shared" si="7"/>
        <v>1000000</v>
      </c>
      <c r="N89" s="11">
        <f t="shared" si="8"/>
        <v>-5257666.667</v>
      </c>
      <c r="O89" s="11">
        <f t="shared" si="9"/>
        <v>-2007666.667</v>
      </c>
      <c r="P89" s="11">
        <f t="shared" si="10"/>
        <v>-1007666.667</v>
      </c>
    </row>
    <row r="90">
      <c r="A90" s="1" t="s">
        <v>7162</v>
      </c>
      <c r="B90" s="8">
        <v>45534.0</v>
      </c>
      <c r="C90" s="1" t="s">
        <v>25</v>
      </c>
      <c r="D90" s="12"/>
      <c r="E90" s="10">
        <v>200000.0</v>
      </c>
      <c r="F90" s="1" t="s">
        <v>3263</v>
      </c>
      <c r="G90" s="11">
        <f t="shared" si="1"/>
        <v>0</v>
      </c>
      <c r="H90" s="69">
        <f t="shared" si="2"/>
        <v>3223000</v>
      </c>
      <c r="I90" s="11">
        <f t="shared" si="3"/>
        <v>0</v>
      </c>
      <c r="J90" s="12">
        <f t="shared" si="4"/>
        <v>4564800</v>
      </c>
      <c r="K90" s="11">
        <f t="shared" si="5"/>
        <v>-3223000</v>
      </c>
      <c r="L90" s="11">
        <f t="shared" si="6"/>
        <v>4250000</v>
      </c>
      <c r="M90" s="11">
        <f t="shared" si="7"/>
        <v>1000000</v>
      </c>
      <c r="N90" s="11">
        <f t="shared" si="8"/>
        <v>-5324333.333</v>
      </c>
      <c r="O90" s="11">
        <f t="shared" si="9"/>
        <v>-2074333.333</v>
      </c>
      <c r="P90" s="11">
        <f t="shared" si="10"/>
        <v>-1074333.333</v>
      </c>
    </row>
    <row r="91">
      <c r="A91" s="1" t="s">
        <v>7163</v>
      </c>
      <c r="B91" s="8">
        <v>45534.0</v>
      </c>
      <c r="C91" s="1" t="s">
        <v>19</v>
      </c>
      <c r="D91" s="12"/>
      <c r="E91" s="10">
        <v>22000.0</v>
      </c>
      <c r="F91" s="1" t="s">
        <v>7164</v>
      </c>
      <c r="G91" s="11">
        <f t="shared" si="1"/>
        <v>0</v>
      </c>
      <c r="H91" s="69">
        <f t="shared" si="2"/>
        <v>3223000</v>
      </c>
      <c r="I91" s="11">
        <f t="shared" si="3"/>
        <v>0</v>
      </c>
      <c r="J91" s="12">
        <f t="shared" si="4"/>
        <v>4542800</v>
      </c>
      <c r="K91" s="11">
        <f t="shared" si="5"/>
        <v>-3223000</v>
      </c>
      <c r="L91" s="11">
        <f t="shared" si="6"/>
        <v>4250000</v>
      </c>
      <c r="M91" s="11">
        <f t="shared" si="7"/>
        <v>1000000</v>
      </c>
      <c r="N91" s="11">
        <f t="shared" si="8"/>
        <v>-5324333.333</v>
      </c>
      <c r="O91" s="11">
        <f t="shared" si="9"/>
        <v>-2074333.333</v>
      </c>
      <c r="P91" s="11">
        <f t="shared" si="10"/>
        <v>-1074333.333</v>
      </c>
    </row>
    <row r="92">
      <c r="A92" s="1" t="s">
        <v>7165</v>
      </c>
      <c r="B92" s="8">
        <v>45535.0</v>
      </c>
      <c r="C92" s="1" t="s">
        <v>6</v>
      </c>
      <c r="D92" s="10">
        <v>120000.0</v>
      </c>
      <c r="E92" s="10"/>
      <c r="F92" s="1" t="s">
        <v>7166</v>
      </c>
      <c r="G92" s="11">
        <f t="shared" si="1"/>
        <v>120000</v>
      </c>
      <c r="H92" s="69">
        <f t="shared" si="2"/>
        <v>3223000</v>
      </c>
      <c r="I92" s="11">
        <f t="shared" si="3"/>
        <v>0</v>
      </c>
      <c r="J92" s="12">
        <f t="shared" si="4"/>
        <v>4662800</v>
      </c>
      <c r="K92" s="11">
        <f t="shared" si="5"/>
        <v>-3103000</v>
      </c>
      <c r="L92" s="11">
        <f t="shared" si="6"/>
        <v>4250000</v>
      </c>
      <c r="M92" s="11">
        <f t="shared" si="7"/>
        <v>1000000</v>
      </c>
      <c r="N92" s="11">
        <f t="shared" si="8"/>
        <v>-5284333.333</v>
      </c>
      <c r="O92" s="11">
        <f t="shared" si="9"/>
        <v>-2034333.333</v>
      </c>
      <c r="P92" s="11">
        <f t="shared" si="10"/>
        <v>-1034333.333</v>
      </c>
    </row>
    <row r="93">
      <c r="A93" s="1" t="s">
        <v>7167</v>
      </c>
      <c r="B93" s="8">
        <v>45535.0</v>
      </c>
      <c r="C93" s="1" t="s">
        <v>25</v>
      </c>
      <c r="D93" s="12"/>
      <c r="E93" s="10">
        <v>200000.0</v>
      </c>
      <c r="F93" s="1" t="s">
        <v>7100</v>
      </c>
      <c r="G93" s="11">
        <f t="shared" si="1"/>
        <v>120000</v>
      </c>
      <c r="H93" s="69">
        <f t="shared" si="2"/>
        <v>3423000</v>
      </c>
      <c r="I93" s="11">
        <f t="shared" si="3"/>
        <v>0</v>
      </c>
      <c r="J93" s="12">
        <f t="shared" si="4"/>
        <v>4462800</v>
      </c>
      <c r="K93" s="11">
        <f t="shared" si="5"/>
        <v>-3303000</v>
      </c>
      <c r="L93" s="11">
        <f t="shared" si="6"/>
        <v>4250000</v>
      </c>
      <c r="M93" s="11">
        <f t="shared" si="7"/>
        <v>1000000</v>
      </c>
      <c r="N93" s="11">
        <f t="shared" si="8"/>
        <v>-5351000</v>
      </c>
      <c r="O93" s="11">
        <f t="shared" si="9"/>
        <v>-2101000</v>
      </c>
      <c r="P93" s="11">
        <f t="shared" si="10"/>
        <v>-1101000</v>
      </c>
    </row>
    <row r="94">
      <c r="A94" s="1" t="s">
        <v>7168</v>
      </c>
      <c r="B94" s="8">
        <v>45535.0</v>
      </c>
      <c r="C94" s="1" t="s">
        <v>19</v>
      </c>
      <c r="D94" s="12"/>
      <c r="E94" s="10">
        <v>40000.0</v>
      </c>
      <c r="F94" s="1" t="s">
        <v>7169</v>
      </c>
      <c r="G94" s="11">
        <f t="shared" si="1"/>
        <v>120000</v>
      </c>
      <c r="H94" s="69">
        <f t="shared" si="2"/>
        <v>3423000</v>
      </c>
      <c r="I94" s="11">
        <f t="shared" si="3"/>
        <v>0</v>
      </c>
      <c r="J94" s="12">
        <f t="shared" si="4"/>
        <v>4422800</v>
      </c>
      <c r="K94" s="11">
        <f t="shared" si="5"/>
        <v>-3303000</v>
      </c>
      <c r="L94" s="11">
        <f t="shared" si="6"/>
        <v>4250000</v>
      </c>
      <c r="M94" s="11">
        <f t="shared" si="7"/>
        <v>1000000</v>
      </c>
      <c r="N94" s="11">
        <f t="shared" si="8"/>
        <v>-5351000</v>
      </c>
      <c r="O94" s="11">
        <f t="shared" si="9"/>
        <v>-2101000</v>
      </c>
      <c r="P94" s="11">
        <f t="shared" si="10"/>
        <v>-1101000</v>
      </c>
    </row>
    <row r="95">
      <c r="A95" s="1" t="s">
        <v>7170</v>
      </c>
      <c r="B95" s="8">
        <v>45535.0</v>
      </c>
      <c r="C95" s="1" t="s">
        <v>25</v>
      </c>
      <c r="D95" s="12"/>
      <c r="E95" s="10">
        <v>350000.0</v>
      </c>
      <c r="F95" s="1" t="s">
        <v>7171</v>
      </c>
      <c r="G95" s="11">
        <f t="shared" si="1"/>
        <v>120000</v>
      </c>
      <c r="H95" s="69">
        <f t="shared" si="2"/>
        <v>3773000</v>
      </c>
      <c r="I95" s="11">
        <f t="shared" si="3"/>
        <v>0</v>
      </c>
      <c r="J95" s="12">
        <f t="shared" si="4"/>
        <v>4072800</v>
      </c>
      <c r="K95" s="11">
        <f t="shared" si="5"/>
        <v>-3653000</v>
      </c>
      <c r="L95" s="11">
        <f t="shared" si="6"/>
        <v>4250000</v>
      </c>
      <c r="M95" s="11">
        <f t="shared" si="7"/>
        <v>1000000</v>
      </c>
      <c r="N95" s="11">
        <f t="shared" si="8"/>
        <v>-5467666.667</v>
      </c>
      <c r="O95" s="11">
        <f t="shared" si="9"/>
        <v>-2217666.667</v>
      </c>
      <c r="P95" s="11">
        <f t="shared" si="10"/>
        <v>-1217666.667</v>
      </c>
    </row>
    <row r="96">
      <c r="A96" s="1" t="s">
        <v>7172</v>
      </c>
      <c r="B96" s="8">
        <v>45535.0</v>
      </c>
      <c r="C96" s="1" t="s">
        <v>19</v>
      </c>
      <c r="D96" s="12"/>
      <c r="E96" s="10">
        <v>25000.0</v>
      </c>
      <c r="F96" s="1" t="s">
        <v>7133</v>
      </c>
      <c r="G96" s="11">
        <f t="shared" si="1"/>
        <v>120000</v>
      </c>
      <c r="H96" s="69">
        <f t="shared" si="2"/>
        <v>3773000</v>
      </c>
      <c r="I96" s="11">
        <f t="shared" si="3"/>
        <v>0</v>
      </c>
      <c r="J96" s="12">
        <f t="shared" si="4"/>
        <v>4047800</v>
      </c>
      <c r="K96" s="11">
        <f t="shared" si="5"/>
        <v>-3653000</v>
      </c>
      <c r="L96" s="11">
        <f t="shared" si="6"/>
        <v>4250000</v>
      </c>
      <c r="M96" s="11">
        <f t="shared" si="7"/>
        <v>1000000</v>
      </c>
      <c r="N96" s="11">
        <f t="shared" si="8"/>
        <v>-5467666.667</v>
      </c>
      <c r="O96" s="11">
        <f t="shared" si="9"/>
        <v>-2217666.667</v>
      </c>
      <c r="P96" s="11">
        <f t="shared" si="10"/>
        <v>-1217666.667</v>
      </c>
    </row>
    <row r="97">
      <c r="A97" s="1" t="s">
        <v>7173</v>
      </c>
      <c r="B97" s="8">
        <v>45535.0</v>
      </c>
      <c r="C97" s="1" t="s">
        <v>19</v>
      </c>
      <c r="D97" s="12"/>
      <c r="E97" s="10">
        <v>14000.0</v>
      </c>
      <c r="F97" s="1" t="s">
        <v>7135</v>
      </c>
      <c r="G97" s="11">
        <f t="shared" si="1"/>
        <v>120000</v>
      </c>
      <c r="H97" s="69">
        <f t="shared" si="2"/>
        <v>3773000</v>
      </c>
      <c r="I97" s="11">
        <f t="shared" si="3"/>
        <v>0</v>
      </c>
      <c r="J97" s="12">
        <f t="shared" si="4"/>
        <v>4033800</v>
      </c>
      <c r="K97" s="11">
        <f t="shared" si="5"/>
        <v>-3653000</v>
      </c>
      <c r="L97" s="11">
        <f t="shared" si="6"/>
        <v>4250000</v>
      </c>
      <c r="M97" s="11">
        <f t="shared" si="7"/>
        <v>1000000</v>
      </c>
      <c r="N97" s="11">
        <f t="shared" si="8"/>
        <v>-5467666.667</v>
      </c>
      <c r="O97" s="11">
        <f t="shared" si="9"/>
        <v>-2217666.667</v>
      </c>
      <c r="P97" s="11">
        <f t="shared" si="10"/>
        <v>-1217666.667</v>
      </c>
    </row>
    <row r="98">
      <c r="A98" s="1" t="s">
        <v>7174</v>
      </c>
      <c r="B98" s="8">
        <v>45535.0</v>
      </c>
      <c r="C98" s="1" t="s">
        <v>19</v>
      </c>
      <c r="D98" s="12"/>
      <c r="E98" s="10">
        <v>30000.0</v>
      </c>
      <c r="F98" s="1" t="s">
        <v>7175</v>
      </c>
      <c r="G98" s="11">
        <f t="shared" si="1"/>
        <v>120000</v>
      </c>
      <c r="H98" s="69">
        <f t="shared" si="2"/>
        <v>3773000</v>
      </c>
      <c r="I98" s="11">
        <f t="shared" si="3"/>
        <v>0</v>
      </c>
      <c r="J98" s="12">
        <f t="shared" si="4"/>
        <v>4003800</v>
      </c>
      <c r="K98" s="11">
        <f t="shared" si="5"/>
        <v>-3653000</v>
      </c>
      <c r="L98" s="11">
        <f t="shared" si="6"/>
        <v>4250000</v>
      </c>
      <c r="M98" s="11">
        <f t="shared" si="7"/>
        <v>1000000</v>
      </c>
      <c r="N98" s="11">
        <f t="shared" si="8"/>
        <v>-5467666.667</v>
      </c>
      <c r="O98" s="11">
        <f t="shared" si="9"/>
        <v>-2217666.667</v>
      </c>
      <c r="P98" s="11">
        <f t="shared" si="10"/>
        <v>-1217666.667</v>
      </c>
    </row>
    <row r="99">
      <c r="A99" s="1" t="s">
        <v>7176</v>
      </c>
      <c r="B99" s="8">
        <v>45535.0</v>
      </c>
      <c r="C99" s="1" t="s">
        <v>19</v>
      </c>
      <c r="D99" s="12"/>
      <c r="E99" s="10">
        <v>15000.0</v>
      </c>
      <c r="F99" s="1" t="s">
        <v>7177</v>
      </c>
      <c r="G99" s="11">
        <f t="shared" si="1"/>
        <v>120000</v>
      </c>
      <c r="H99" s="69">
        <f t="shared" si="2"/>
        <v>3773000</v>
      </c>
      <c r="I99" s="11">
        <f t="shared" si="3"/>
        <v>0</v>
      </c>
      <c r="J99" s="12">
        <f t="shared" si="4"/>
        <v>3988800</v>
      </c>
      <c r="K99" s="11">
        <f t="shared" si="5"/>
        <v>-3653000</v>
      </c>
      <c r="L99" s="11">
        <f t="shared" si="6"/>
        <v>4250000</v>
      </c>
      <c r="M99" s="11">
        <f t="shared" si="7"/>
        <v>1000000</v>
      </c>
      <c r="N99" s="11">
        <f t="shared" si="8"/>
        <v>-5467666.667</v>
      </c>
      <c r="O99" s="11">
        <f t="shared" si="9"/>
        <v>-2217666.667</v>
      </c>
      <c r="P99" s="11">
        <f t="shared" si="10"/>
        <v>-1217666.667</v>
      </c>
    </row>
    <row r="100">
      <c r="A100" s="1" t="s">
        <v>7178</v>
      </c>
      <c r="B100" s="8">
        <v>45535.0</v>
      </c>
      <c r="C100" s="1" t="s">
        <v>19</v>
      </c>
      <c r="D100" s="12"/>
      <c r="E100" s="10">
        <v>100000.0</v>
      </c>
      <c r="F100" s="1" t="s">
        <v>7179</v>
      </c>
      <c r="G100" s="11">
        <f t="shared" si="1"/>
        <v>120000</v>
      </c>
      <c r="H100" s="69">
        <f t="shared" si="2"/>
        <v>3773000</v>
      </c>
      <c r="I100" s="11">
        <f t="shared" si="3"/>
        <v>0</v>
      </c>
      <c r="J100" s="12">
        <f t="shared" si="4"/>
        <v>3888800</v>
      </c>
      <c r="K100" s="11">
        <f t="shared" si="5"/>
        <v>-3653000</v>
      </c>
      <c r="L100" s="11">
        <f t="shared" si="6"/>
        <v>4250000</v>
      </c>
      <c r="M100" s="11">
        <f t="shared" si="7"/>
        <v>1000000</v>
      </c>
      <c r="N100" s="11">
        <f t="shared" si="8"/>
        <v>-5467666.667</v>
      </c>
      <c r="O100" s="11">
        <f t="shared" si="9"/>
        <v>-2217666.667</v>
      </c>
      <c r="P100" s="11">
        <f t="shared" si="10"/>
        <v>-1217666.667</v>
      </c>
    </row>
    <row r="101">
      <c r="A101" s="1" t="s">
        <v>7180</v>
      </c>
      <c r="B101" s="8">
        <v>45535.0</v>
      </c>
      <c r="C101" s="1" t="s">
        <v>5973</v>
      </c>
      <c r="D101" s="12"/>
      <c r="E101" s="10">
        <v>300000.0</v>
      </c>
      <c r="F101" s="1" t="s">
        <v>7047</v>
      </c>
      <c r="G101" s="11">
        <f t="shared" si="1"/>
        <v>120000</v>
      </c>
      <c r="H101" s="69">
        <f t="shared" si="2"/>
        <v>3773000</v>
      </c>
      <c r="I101" s="11">
        <f t="shared" si="3"/>
        <v>0</v>
      </c>
      <c r="J101" s="12">
        <f t="shared" si="4"/>
        <v>3588800</v>
      </c>
      <c r="K101" s="11">
        <f t="shared" si="5"/>
        <v>-3653000</v>
      </c>
      <c r="L101" s="11">
        <f t="shared" si="6"/>
        <v>4550000</v>
      </c>
      <c r="M101" s="11">
        <f t="shared" si="7"/>
        <v>1000000</v>
      </c>
      <c r="N101" s="11">
        <f t="shared" si="8"/>
        <v>-5767666.667</v>
      </c>
      <c r="O101" s="11">
        <f t="shared" si="9"/>
        <v>-2217666.667</v>
      </c>
      <c r="P101" s="11">
        <f t="shared" si="10"/>
        <v>-1217666.667</v>
      </c>
    </row>
    <row r="102">
      <c r="A102" s="1"/>
      <c r="B102" s="72">
        <v>45536.0</v>
      </c>
      <c r="C102" s="64" t="s">
        <v>25</v>
      </c>
      <c r="D102" s="73"/>
      <c r="E102" s="73">
        <v>6500.0</v>
      </c>
      <c r="F102" s="64" t="s">
        <v>7181</v>
      </c>
      <c r="G102" s="74">
        <f t="shared" si="1"/>
        <v>120000</v>
      </c>
      <c r="H102" s="75">
        <f t="shared" si="2"/>
        <v>3779500</v>
      </c>
      <c r="I102" s="74">
        <f t="shared" si="3"/>
        <v>0</v>
      </c>
      <c r="J102" s="76">
        <f t="shared" si="4"/>
        <v>3582300</v>
      </c>
      <c r="K102" s="11">
        <f t="shared" si="5"/>
        <v>-3659500</v>
      </c>
      <c r="L102" s="11">
        <f t="shared" si="6"/>
        <v>4550000</v>
      </c>
      <c r="M102" s="11">
        <f t="shared" si="7"/>
        <v>1000000</v>
      </c>
      <c r="N102" s="11">
        <f t="shared" si="8"/>
        <v>-5769833.333</v>
      </c>
      <c r="O102" s="11">
        <f t="shared" si="9"/>
        <v>-2219833.333</v>
      </c>
      <c r="P102" s="11">
        <f t="shared" si="10"/>
        <v>-1219833.333</v>
      </c>
    </row>
    <row r="103">
      <c r="A103" s="1" t="s">
        <v>7182</v>
      </c>
      <c r="B103" s="70">
        <v>45536.0</v>
      </c>
      <c r="C103" s="1" t="s">
        <v>19</v>
      </c>
      <c r="D103" s="10">
        <v>2.0E7</v>
      </c>
      <c r="E103" s="10"/>
      <c r="F103" s="1" t="s">
        <v>5080</v>
      </c>
      <c r="G103" s="11">
        <f t="shared" si="1"/>
        <v>120000</v>
      </c>
      <c r="H103" s="69">
        <f t="shared" si="2"/>
        <v>3779500</v>
      </c>
      <c r="I103" s="11">
        <f t="shared" si="3"/>
        <v>0</v>
      </c>
      <c r="J103" s="12">
        <f t="shared" si="4"/>
        <v>23582300</v>
      </c>
      <c r="K103" s="11">
        <f t="shared" si="5"/>
        <v>-3659500</v>
      </c>
      <c r="L103" s="11">
        <f t="shared" si="6"/>
        <v>4550000</v>
      </c>
      <c r="M103" s="11">
        <f t="shared" si="7"/>
        <v>1000000</v>
      </c>
      <c r="N103" s="11">
        <f t="shared" si="8"/>
        <v>-5769833.333</v>
      </c>
      <c r="O103" s="11">
        <f t="shared" si="9"/>
        <v>-2219833.333</v>
      </c>
      <c r="P103" s="11">
        <f t="shared" si="10"/>
        <v>-1219833.333</v>
      </c>
    </row>
    <row r="104">
      <c r="A104" s="1" t="s">
        <v>7183</v>
      </c>
      <c r="B104" s="70">
        <v>45536.0</v>
      </c>
      <c r="C104" s="1" t="s">
        <v>19</v>
      </c>
      <c r="D104" s="12"/>
      <c r="E104" s="10">
        <v>2.0E7</v>
      </c>
      <c r="F104" s="1" t="s">
        <v>7184</v>
      </c>
      <c r="G104" s="11">
        <f t="shared" si="1"/>
        <v>120000</v>
      </c>
      <c r="H104" s="69">
        <f t="shared" si="2"/>
        <v>3779500</v>
      </c>
      <c r="I104" s="11">
        <f t="shared" si="3"/>
        <v>0</v>
      </c>
      <c r="J104" s="12">
        <f t="shared" si="4"/>
        <v>3582300</v>
      </c>
      <c r="K104" s="11">
        <f t="shared" si="5"/>
        <v>-3659500</v>
      </c>
      <c r="L104" s="11">
        <f t="shared" si="6"/>
        <v>4550000</v>
      </c>
      <c r="M104" s="11">
        <f t="shared" si="7"/>
        <v>1000000</v>
      </c>
      <c r="N104" s="11">
        <f t="shared" si="8"/>
        <v>-5769833.333</v>
      </c>
      <c r="O104" s="11">
        <f t="shared" si="9"/>
        <v>-2219833.333</v>
      </c>
      <c r="P104" s="11">
        <f t="shared" si="10"/>
        <v>-1219833.333</v>
      </c>
    </row>
    <row r="105">
      <c r="A105" s="1" t="s">
        <v>7185</v>
      </c>
      <c r="B105" s="70">
        <v>45537.0</v>
      </c>
      <c r="C105" s="1" t="s">
        <v>6</v>
      </c>
      <c r="D105" s="10">
        <v>120000.0</v>
      </c>
      <c r="E105" s="10"/>
      <c r="F105" s="1" t="s">
        <v>7186</v>
      </c>
      <c r="G105" s="11">
        <f t="shared" si="1"/>
        <v>240000</v>
      </c>
      <c r="H105" s="69">
        <f t="shared" si="2"/>
        <v>3779500</v>
      </c>
      <c r="I105" s="11">
        <f t="shared" si="3"/>
        <v>0</v>
      </c>
      <c r="J105" s="12">
        <f t="shared" si="4"/>
        <v>3702300</v>
      </c>
      <c r="K105" s="11">
        <f t="shared" si="5"/>
        <v>-3539500</v>
      </c>
      <c r="L105" s="11">
        <f t="shared" si="6"/>
        <v>4550000</v>
      </c>
      <c r="M105" s="11">
        <f t="shared" si="7"/>
        <v>1000000</v>
      </c>
      <c r="N105" s="11">
        <f t="shared" si="8"/>
        <v>-5729833.333</v>
      </c>
      <c r="O105" s="11">
        <f t="shared" si="9"/>
        <v>-2179833.333</v>
      </c>
      <c r="P105" s="11">
        <f t="shared" si="10"/>
        <v>-1179833.333</v>
      </c>
    </row>
    <row r="106">
      <c r="A106" s="1" t="s">
        <v>7187</v>
      </c>
      <c r="B106" s="70">
        <v>45537.0</v>
      </c>
      <c r="C106" s="1" t="s">
        <v>6</v>
      </c>
      <c r="D106" s="10">
        <v>105000.0</v>
      </c>
      <c r="E106" s="10"/>
      <c r="F106" s="1" t="s">
        <v>7166</v>
      </c>
      <c r="G106" s="11">
        <f t="shared" si="1"/>
        <v>345000</v>
      </c>
      <c r="H106" s="69">
        <f t="shared" si="2"/>
        <v>3779500</v>
      </c>
      <c r="I106" s="11">
        <f t="shared" si="3"/>
        <v>0</v>
      </c>
      <c r="J106" s="12">
        <f t="shared" si="4"/>
        <v>3807300</v>
      </c>
      <c r="K106" s="11">
        <f t="shared" si="5"/>
        <v>-3434500</v>
      </c>
      <c r="L106" s="11">
        <f t="shared" si="6"/>
        <v>4550000</v>
      </c>
      <c r="M106" s="11">
        <f t="shared" si="7"/>
        <v>1000000</v>
      </c>
      <c r="N106" s="11">
        <f t="shared" si="8"/>
        <v>-5694833.333</v>
      </c>
      <c r="O106" s="11">
        <f t="shared" si="9"/>
        <v>-2144833.333</v>
      </c>
      <c r="P106" s="11">
        <f t="shared" si="10"/>
        <v>-1144833.333</v>
      </c>
    </row>
    <row r="107">
      <c r="A107" s="1" t="s">
        <v>7188</v>
      </c>
      <c r="B107" s="70">
        <v>45537.0</v>
      </c>
      <c r="C107" s="1" t="s">
        <v>6</v>
      </c>
      <c r="D107" s="10">
        <v>90000.0</v>
      </c>
      <c r="E107" s="10"/>
      <c r="F107" s="1" t="s">
        <v>7166</v>
      </c>
      <c r="G107" s="11">
        <f t="shared" si="1"/>
        <v>435000</v>
      </c>
      <c r="H107" s="69">
        <f t="shared" si="2"/>
        <v>3779500</v>
      </c>
      <c r="I107" s="11">
        <f t="shared" si="3"/>
        <v>0</v>
      </c>
      <c r="J107" s="12">
        <f t="shared" si="4"/>
        <v>3897300</v>
      </c>
      <c r="K107" s="11">
        <f t="shared" si="5"/>
        <v>-3344500</v>
      </c>
      <c r="L107" s="11">
        <f t="shared" si="6"/>
        <v>4550000</v>
      </c>
      <c r="M107" s="11">
        <f t="shared" si="7"/>
        <v>1000000</v>
      </c>
      <c r="N107" s="11">
        <f t="shared" si="8"/>
        <v>-5664833.333</v>
      </c>
      <c r="O107" s="11">
        <f t="shared" si="9"/>
        <v>-2114833.333</v>
      </c>
      <c r="P107" s="11">
        <f t="shared" si="10"/>
        <v>-1114833.333</v>
      </c>
    </row>
    <row r="108">
      <c r="A108" s="1" t="s">
        <v>7189</v>
      </c>
      <c r="B108" s="70">
        <v>45537.0</v>
      </c>
      <c r="C108" s="1" t="s">
        <v>19</v>
      </c>
      <c r="D108" s="12"/>
      <c r="E108" s="10">
        <v>115000.0</v>
      </c>
      <c r="F108" s="1" t="s">
        <v>7190</v>
      </c>
      <c r="G108" s="11">
        <f t="shared" si="1"/>
        <v>435000</v>
      </c>
      <c r="H108" s="69">
        <f t="shared" si="2"/>
        <v>3779500</v>
      </c>
      <c r="I108" s="11">
        <f t="shared" si="3"/>
        <v>0</v>
      </c>
      <c r="J108" s="12">
        <f t="shared" si="4"/>
        <v>3782300</v>
      </c>
      <c r="K108" s="11">
        <f t="shared" si="5"/>
        <v>-3344500</v>
      </c>
      <c r="L108" s="11">
        <f t="shared" si="6"/>
        <v>4550000</v>
      </c>
      <c r="M108" s="11">
        <f t="shared" si="7"/>
        <v>1000000</v>
      </c>
      <c r="N108" s="11">
        <f t="shared" si="8"/>
        <v>-5664833.333</v>
      </c>
      <c r="O108" s="11">
        <f t="shared" si="9"/>
        <v>-2114833.333</v>
      </c>
      <c r="P108" s="11">
        <f t="shared" si="10"/>
        <v>-1114833.333</v>
      </c>
    </row>
    <row r="109">
      <c r="A109" s="1" t="s">
        <v>7191</v>
      </c>
      <c r="B109" s="70">
        <v>45537.0</v>
      </c>
      <c r="C109" s="1" t="s">
        <v>19</v>
      </c>
      <c r="D109" s="12"/>
      <c r="E109" s="10">
        <v>180000.0</v>
      </c>
      <c r="F109" s="1" t="s">
        <v>7192</v>
      </c>
      <c r="G109" s="11">
        <f t="shared" si="1"/>
        <v>435000</v>
      </c>
      <c r="H109" s="69">
        <f t="shared" si="2"/>
        <v>3779500</v>
      </c>
      <c r="I109" s="11">
        <f t="shared" si="3"/>
        <v>0</v>
      </c>
      <c r="J109" s="12">
        <f t="shared" si="4"/>
        <v>3602300</v>
      </c>
      <c r="K109" s="11">
        <f t="shared" si="5"/>
        <v>-3344500</v>
      </c>
      <c r="L109" s="11">
        <f t="shared" si="6"/>
        <v>4550000</v>
      </c>
      <c r="M109" s="11">
        <f t="shared" si="7"/>
        <v>1000000</v>
      </c>
      <c r="N109" s="11">
        <f t="shared" si="8"/>
        <v>-5664833.333</v>
      </c>
      <c r="O109" s="11">
        <f t="shared" si="9"/>
        <v>-2114833.333</v>
      </c>
      <c r="P109" s="11">
        <f t="shared" si="10"/>
        <v>-1114833.333</v>
      </c>
    </row>
    <row r="110">
      <c r="A110" s="1" t="s">
        <v>7193</v>
      </c>
      <c r="B110" s="70">
        <v>45537.0</v>
      </c>
      <c r="C110" s="1" t="s">
        <v>19</v>
      </c>
      <c r="D110" s="12"/>
      <c r="E110" s="10">
        <v>115000.0</v>
      </c>
      <c r="F110" s="1" t="s">
        <v>7194</v>
      </c>
      <c r="G110" s="11">
        <f t="shared" si="1"/>
        <v>435000</v>
      </c>
      <c r="H110" s="69">
        <f t="shared" si="2"/>
        <v>3779500</v>
      </c>
      <c r="I110" s="11">
        <f t="shared" si="3"/>
        <v>0</v>
      </c>
      <c r="J110" s="12">
        <f t="shared" si="4"/>
        <v>3487300</v>
      </c>
      <c r="K110" s="11">
        <f t="shared" si="5"/>
        <v>-3344500</v>
      </c>
      <c r="L110" s="11">
        <f t="shared" si="6"/>
        <v>4550000</v>
      </c>
      <c r="M110" s="11">
        <f t="shared" si="7"/>
        <v>1000000</v>
      </c>
      <c r="N110" s="11">
        <f t="shared" si="8"/>
        <v>-5664833.333</v>
      </c>
      <c r="O110" s="11">
        <f t="shared" si="9"/>
        <v>-2114833.333</v>
      </c>
      <c r="P110" s="11">
        <f t="shared" si="10"/>
        <v>-1114833.333</v>
      </c>
    </row>
    <row r="111">
      <c r="A111" s="1" t="s">
        <v>7195</v>
      </c>
      <c r="B111" s="70">
        <v>45538.0</v>
      </c>
      <c r="C111" s="1" t="s">
        <v>25</v>
      </c>
      <c r="D111" s="12"/>
      <c r="E111" s="10">
        <v>71500.0</v>
      </c>
      <c r="F111" s="1" t="s">
        <v>7196</v>
      </c>
      <c r="G111" s="11">
        <f t="shared" si="1"/>
        <v>435000</v>
      </c>
      <c r="H111" s="69">
        <f t="shared" si="2"/>
        <v>3851000</v>
      </c>
      <c r="I111" s="11">
        <f t="shared" si="3"/>
        <v>0</v>
      </c>
      <c r="J111" s="12">
        <f t="shared" si="4"/>
        <v>3415800</v>
      </c>
      <c r="K111" s="11">
        <f t="shared" si="5"/>
        <v>-3416000</v>
      </c>
      <c r="L111" s="11">
        <f t="shared" si="6"/>
        <v>4550000</v>
      </c>
      <c r="M111" s="11">
        <f t="shared" si="7"/>
        <v>1000000</v>
      </c>
      <c r="N111" s="11">
        <f t="shared" si="8"/>
        <v>-5688666.667</v>
      </c>
      <c r="O111" s="11">
        <f t="shared" si="9"/>
        <v>-2138666.667</v>
      </c>
      <c r="P111" s="11">
        <f t="shared" si="10"/>
        <v>-1138666.667</v>
      </c>
    </row>
    <row r="112">
      <c r="A112" s="1" t="s">
        <v>7197</v>
      </c>
      <c r="B112" s="70">
        <v>45538.0</v>
      </c>
      <c r="C112" s="1" t="s">
        <v>25</v>
      </c>
      <c r="D112" s="12"/>
      <c r="E112" s="10">
        <v>150000.0</v>
      </c>
      <c r="F112" s="1" t="s">
        <v>7198</v>
      </c>
      <c r="G112" s="11">
        <f t="shared" si="1"/>
        <v>435000</v>
      </c>
      <c r="H112" s="69">
        <f t="shared" si="2"/>
        <v>4001000</v>
      </c>
      <c r="I112" s="11">
        <f t="shared" si="3"/>
        <v>0</v>
      </c>
      <c r="J112" s="12">
        <f t="shared" si="4"/>
        <v>3265800</v>
      </c>
      <c r="K112" s="11">
        <f t="shared" si="5"/>
        <v>-3566000</v>
      </c>
      <c r="L112" s="11">
        <f t="shared" si="6"/>
        <v>4550000</v>
      </c>
      <c r="M112" s="11">
        <f t="shared" si="7"/>
        <v>1000000</v>
      </c>
      <c r="N112" s="11">
        <f t="shared" si="8"/>
        <v>-5738666.667</v>
      </c>
      <c r="O112" s="11">
        <f t="shared" si="9"/>
        <v>-2188666.667</v>
      </c>
      <c r="P112" s="11">
        <f t="shared" si="10"/>
        <v>-1188666.667</v>
      </c>
    </row>
    <row r="113">
      <c r="A113" s="1" t="s">
        <v>7199</v>
      </c>
      <c r="B113" s="70">
        <v>45538.0</v>
      </c>
      <c r="C113" s="1" t="s">
        <v>19</v>
      </c>
      <c r="D113" s="12"/>
      <c r="E113" s="10">
        <v>421000.0</v>
      </c>
      <c r="F113" s="1" t="s">
        <v>7200</v>
      </c>
      <c r="G113" s="11">
        <f t="shared" si="1"/>
        <v>435000</v>
      </c>
      <c r="H113" s="69">
        <f t="shared" si="2"/>
        <v>4001000</v>
      </c>
      <c r="I113" s="11">
        <f t="shared" si="3"/>
        <v>0</v>
      </c>
      <c r="J113" s="12">
        <f t="shared" si="4"/>
        <v>2844800</v>
      </c>
      <c r="K113" s="11">
        <f t="shared" si="5"/>
        <v>-3566000</v>
      </c>
      <c r="L113" s="11">
        <f t="shared" si="6"/>
        <v>4550000</v>
      </c>
      <c r="M113" s="11">
        <f t="shared" si="7"/>
        <v>1000000</v>
      </c>
      <c r="N113" s="11">
        <f t="shared" si="8"/>
        <v>-5738666.667</v>
      </c>
      <c r="O113" s="11">
        <f t="shared" si="9"/>
        <v>-2188666.667</v>
      </c>
      <c r="P113" s="11">
        <f t="shared" si="10"/>
        <v>-1188666.667</v>
      </c>
    </row>
    <row r="114">
      <c r="A114" s="1" t="s">
        <v>7201</v>
      </c>
      <c r="B114" s="70">
        <v>45538.0</v>
      </c>
      <c r="C114" s="1" t="s">
        <v>16</v>
      </c>
      <c r="D114" s="10">
        <v>1.0E7</v>
      </c>
      <c r="E114" s="12"/>
      <c r="F114" s="1" t="s">
        <v>5080</v>
      </c>
      <c r="G114" s="11">
        <f t="shared" si="1"/>
        <v>435000</v>
      </c>
      <c r="H114" s="69">
        <f t="shared" si="2"/>
        <v>4001000</v>
      </c>
      <c r="I114" s="11">
        <f t="shared" si="3"/>
        <v>0</v>
      </c>
      <c r="J114" s="12">
        <f t="shared" si="4"/>
        <v>12844800</v>
      </c>
      <c r="K114" s="11">
        <f t="shared" si="5"/>
        <v>-3566000</v>
      </c>
      <c r="L114" s="11">
        <f t="shared" si="6"/>
        <v>4550000</v>
      </c>
      <c r="M114" s="11">
        <f t="shared" si="7"/>
        <v>1000000</v>
      </c>
      <c r="N114" s="11">
        <f t="shared" si="8"/>
        <v>-5738666.667</v>
      </c>
      <c r="O114" s="11">
        <f t="shared" si="9"/>
        <v>-2188666.667</v>
      </c>
      <c r="P114" s="11">
        <f t="shared" si="10"/>
        <v>-1188666.667</v>
      </c>
    </row>
    <row r="115">
      <c r="A115" s="1" t="s">
        <v>7202</v>
      </c>
      <c r="B115" s="70">
        <v>45539.0</v>
      </c>
      <c r="C115" s="1" t="s">
        <v>19</v>
      </c>
      <c r="D115" s="10"/>
      <c r="E115" s="10">
        <v>80000.0</v>
      </c>
      <c r="F115" s="1" t="s">
        <v>7200</v>
      </c>
      <c r="G115" s="11">
        <f t="shared" si="1"/>
        <v>435000</v>
      </c>
      <c r="H115" s="69">
        <f t="shared" si="2"/>
        <v>4001000</v>
      </c>
      <c r="I115" s="11">
        <f t="shared" si="3"/>
        <v>0</v>
      </c>
      <c r="J115" s="12">
        <f t="shared" si="4"/>
        <v>12764800</v>
      </c>
      <c r="K115" s="11">
        <f t="shared" si="5"/>
        <v>-3566000</v>
      </c>
      <c r="L115" s="11">
        <f t="shared" si="6"/>
        <v>4550000</v>
      </c>
      <c r="M115" s="11">
        <f t="shared" si="7"/>
        <v>1000000</v>
      </c>
      <c r="N115" s="11">
        <f t="shared" si="8"/>
        <v>-5738666.667</v>
      </c>
      <c r="O115" s="11">
        <f t="shared" si="9"/>
        <v>-2188666.667</v>
      </c>
      <c r="P115" s="11">
        <f t="shared" si="10"/>
        <v>-1188666.667</v>
      </c>
    </row>
    <row r="116">
      <c r="A116" s="1" t="s">
        <v>7203</v>
      </c>
      <c r="B116" s="70">
        <v>45540.0</v>
      </c>
      <c r="C116" s="1" t="s">
        <v>19</v>
      </c>
      <c r="D116" s="10"/>
      <c r="E116" s="10">
        <v>30000.0</v>
      </c>
      <c r="F116" s="1" t="s">
        <v>7200</v>
      </c>
      <c r="G116" s="11">
        <f t="shared" si="1"/>
        <v>435000</v>
      </c>
      <c r="H116" s="69">
        <f t="shared" si="2"/>
        <v>4001000</v>
      </c>
      <c r="I116" s="11">
        <f t="shared" si="3"/>
        <v>0</v>
      </c>
      <c r="J116" s="12">
        <f t="shared" si="4"/>
        <v>12734800</v>
      </c>
      <c r="K116" s="11">
        <f t="shared" si="5"/>
        <v>-3566000</v>
      </c>
      <c r="L116" s="11">
        <f t="shared" si="6"/>
        <v>4550000</v>
      </c>
      <c r="M116" s="11">
        <f t="shared" si="7"/>
        <v>1000000</v>
      </c>
      <c r="N116" s="11">
        <f t="shared" si="8"/>
        <v>-5738666.667</v>
      </c>
      <c r="O116" s="11">
        <f t="shared" si="9"/>
        <v>-2188666.667</v>
      </c>
      <c r="P116" s="11">
        <f t="shared" si="10"/>
        <v>-1188666.667</v>
      </c>
    </row>
    <row r="117">
      <c r="A117" s="1" t="s">
        <v>7204</v>
      </c>
      <c r="B117" s="70">
        <v>45540.0</v>
      </c>
      <c r="C117" s="1" t="s">
        <v>19</v>
      </c>
      <c r="D117" s="10"/>
      <c r="E117" s="10">
        <v>345000.0</v>
      </c>
      <c r="F117" s="1" t="s">
        <v>7200</v>
      </c>
      <c r="G117" s="11">
        <f t="shared" si="1"/>
        <v>435000</v>
      </c>
      <c r="H117" s="69">
        <f t="shared" si="2"/>
        <v>4001000</v>
      </c>
      <c r="I117" s="11">
        <f t="shared" si="3"/>
        <v>0</v>
      </c>
      <c r="J117" s="12">
        <f t="shared" si="4"/>
        <v>12389800</v>
      </c>
      <c r="K117" s="11">
        <f t="shared" si="5"/>
        <v>-3566000</v>
      </c>
      <c r="L117" s="11">
        <f t="shared" si="6"/>
        <v>4550000</v>
      </c>
      <c r="M117" s="11">
        <f t="shared" si="7"/>
        <v>1000000</v>
      </c>
      <c r="N117" s="11">
        <f t="shared" si="8"/>
        <v>-5738666.667</v>
      </c>
      <c r="O117" s="11">
        <f t="shared" si="9"/>
        <v>-2188666.667</v>
      </c>
      <c r="P117" s="11">
        <f t="shared" si="10"/>
        <v>-1188666.667</v>
      </c>
    </row>
    <row r="118">
      <c r="A118" s="1" t="s">
        <v>7205</v>
      </c>
      <c r="B118" s="70">
        <v>45540.0</v>
      </c>
      <c r="C118" s="1" t="s">
        <v>19</v>
      </c>
      <c r="D118" s="10"/>
      <c r="E118" s="10">
        <v>337000.0</v>
      </c>
      <c r="F118" s="1" t="s">
        <v>7200</v>
      </c>
      <c r="G118" s="11">
        <f t="shared" si="1"/>
        <v>435000</v>
      </c>
      <c r="H118" s="69">
        <f t="shared" si="2"/>
        <v>4001000</v>
      </c>
      <c r="I118" s="11">
        <f t="shared" si="3"/>
        <v>0</v>
      </c>
      <c r="J118" s="12">
        <f t="shared" si="4"/>
        <v>12052800</v>
      </c>
      <c r="K118" s="11">
        <f t="shared" si="5"/>
        <v>-3566000</v>
      </c>
      <c r="L118" s="11">
        <f t="shared" si="6"/>
        <v>4550000</v>
      </c>
      <c r="M118" s="11">
        <f t="shared" si="7"/>
        <v>1000000</v>
      </c>
      <c r="N118" s="11">
        <f t="shared" si="8"/>
        <v>-5738666.667</v>
      </c>
      <c r="O118" s="11">
        <f t="shared" si="9"/>
        <v>-2188666.667</v>
      </c>
      <c r="P118" s="11">
        <f t="shared" si="10"/>
        <v>-1188666.667</v>
      </c>
    </row>
    <row r="119">
      <c r="A119" s="1" t="s">
        <v>7206</v>
      </c>
      <c r="B119" s="70">
        <v>45540.0</v>
      </c>
      <c r="C119" s="1" t="s">
        <v>25</v>
      </c>
      <c r="D119" s="10"/>
      <c r="E119" s="10">
        <v>18000.0</v>
      </c>
      <c r="F119" s="1" t="s">
        <v>7138</v>
      </c>
      <c r="G119" s="11">
        <f t="shared" si="1"/>
        <v>435000</v>
      </c>
      <c r="H119" s="69">
        <f t="shared" si="2"/>
        <v>4019000</v>
      </c>
      <c r="I119" s="11">
        <f t="shared" si="3"/>
        <v>0</v>
      </c>
      <c r="J119" s="12">
        <f t="shared" si="4"/>
        <v>12034800</v>
      </c>
      <c r="K119" s="11">
        <f t="shared" si="5"/>
        <v>-3584000</v>
      </c>
      <c r="L119" s="11">
        <f t="shared" si="6"/>
        <v>4550000</v>
      </c>
      <c r="M119" s="11">
        <f t="shared" si="7"/>
        <v>1000000</v>
      </c>
      <c r="N119" s="11">
        <f t="shared" si="8"/>
        <v>-5744666.667</v>
      </c>
      <c r="O119" s="11">
        <f t="shared" si="9"/>
        <v>-2194666.667</v>
      </c>
      <c r="P119" s="11">
        <f t="shared" si="10"/>
        <v>-1194666.667</v>
      </c>
    </row>
    <row r="120">
      <c r="A120" s="1" t="s">
        <v>7207</v>
      </c>
      <c r="B120" s="70">
        <v>45540.0</v>
      </c>
      <c r="C120" s="1" t="s">
        <v>6</v>
      </c>
      <c r="D120" s="10">
        <v>173400.0</v>
      </c>
      <c r="E120" s="10"/>
      <c r="F120" s="1" t="s">
        <v>7208</v>
      </c>
      <c r="G120" s="11">
        <f t="shared" si="1"/>
        <v>608400</v>
      </c>
      <c r="H120" s="69">
        <f t="shared" si="2"/>
        <v>4019000</v>
      </c>
      <c r="I120" s="11">
        <f t="shared" si="3"/>
        <v>0</v>
      </c>
      <c r="J120" s="12">
        <f t="shared" si="4"/>
        <v>12208200</v>
      </c>
      <c r="K120" s="11">
        <f t="shared" si="5"/>
        <v>-3410600</v>
      </c>
      <c r="L120" s="11">
        <f t="shared" si="6"/>
        <v>4550000</v>
      </c>
      <c r="M120" s="11">
        <f t="shared" si="7"/>
        <v>1000000</v>
      </c>
      <c r="N120" s="11">
        <f t="shared" si="8"/>
        <v>-5686866.667</v>
      </c>
      <c r="O120" s="11">
        <f t="shared" si="9"/>
        <v>-2136866.667</v>
      </c>
      <c r="P120" s="11">
        <f t="shared" si="10"/>
        <v>-1136866.667</v>
      </c>
    </row>
    <row r="121">
      <c r="A121" s="1" t="s">
        <v>7209</v>
      </c>
      <c r="B121" s="70">
        <v>45541.0</v>
      </c>
      <c r="C121" s="1" t="s">
        <v>25</v>
      </c>
      <c r="D121" s="10"/>
      <c r="E121" s="10">
        <v>20000.0</v>
      </c>
      <c r="F121" s="1" t="s">
        <v>7138</v>
      </c>
      <c r="G121" s="11">
        <f t="shared" si="1"/>
        <v>608400</v>
      </c>
      <c r="H121" s="69">
        <f t="shared" si="2"/>
        <v>4039000</v>
      </c>
      <c r="I121" s="11">
        <f t="shared" si="3"/>
        <v>0</v>
      </c>
      <c r="J121" s="12">
        <f t="shared" si="4"/>
        <v>12188200</v>
      </c>
      <c r="K121" s="11">
        <f t="shared" si="5"/>
        <v>-3430600</v>
      </c>
      <c r="L121" s="11">
        <f t="shared" si="6"/>
        <v>4550000</v>
      </c>
      <c r="M121" s="11">
        <f t="shared" si="7"/>
        <v>1000000</v>
      </c>
      <c r="N121" s="11">
        <f t="shared" si="8"/>
        <v>-5693533.333</v>
      </c>
      <c r="O121" s="11">
        <f t="shared" si="9"/>
        <v>-2143533.333</v>
      </c>
      <c r="P121" s="11">
        <f t="shared" si="10"/>
        <v>-1143533.333</v>
      </c>
    </row>
    <row r="122">
      <c r="A122" s="1" t="s">
        <v>7210</v>
      </c>
      <c r="B122" s="70">
        <v>45541.0</v>
      </c>
      <c r="C122" s="1" t="s">
        <v>19</v>
      </c>
      <c r="D122" s="10"/>
      <c r="E122" s="10">
        <v>3200000.0</v>
      </c>
      <c r="F122" s="1" t="s">
        <v>7211</v>
      </c>
      <c r="G122" s="11">
        <f t="shared" si="1"/>
        <v>608400</v>
      </c>
      <c r="H122" s="69">
        <f t="shared" si="2"/>
        <v>4039000</v>
      </c>
      <c r="I122" s="11">
        <f t="shared" si="3"/>
        <v>0</v>
      </c>
      <c r="J122" s="12">
        <f t="shared" si="4"/>
        <v>8988200</v>
      </c>
      <c r="K122" s="11">
        <f t="shared" si="5"/>
        <v>-3430600</v>
      </c>
      <c r="L122" s="11">
        <f t="shared" si="6"/>
        <v>4550000</v>
      </c>
      <c r="M122" s="11">
        <f t="shared" si="7"/>
        <v>1000000</v>
      </c>
      <c r="N122" s="11">
        <f t="shared" si="8"/>
        <v>-5693533.333</v>
      </c>
      <c r="O122" s="11">
        <f t="shared" si="9"/>
        <v>-2143533.333</v>
      </c>
      <c r="P122" s="11">
        <f t="shared" si="10"/>
        <v>-1143533.333</v>
      </c>
    </row>
    <row r="123">
      <c r="A123" s="1" t="s">
        <v>7212</v>
      </c>
      <c r="B123" s="70">
        <v>45541.0</v>
      </c>
      <c r="C123" s="1" t="s">
        <v>25</v>
      </c>
      <c r="D123" s="10"/>
      <c r="E123" s="10">
        <v>200000.0</v>
      </c>
      <c r="F123" s="1" t="s">
        <v>3263</v>
      </c>
      <c r="G123" s="11">
        <f t="shared" si="1"/>
        <v>608400</v>
      </c>
      <c r="H123" s="69">
        <f t="shared" si="2"/>
        <v>4239000</v>
      </c>
      <c r="I123" s="11">
        <f t="shared" si="3"/>
        <v>0</v>
      </c>
      <c r="J123" s="12">
        <f t="shared" si="4"/>
        <v>8788200</v>
      </c>
      <c r="K123" s="11">
        <f t="shared" si="5"/>
        <v>-3630600</v>
      </c>
      <c r="L123" s="11">
        <f t="shared" si="6"/>
        <v>4550000</v>
      </c>
      <c r="M123" s="11">
        <f t="shared" si="7"/>
        <v>1000000</v>
      </c>
      <c r="N123" s="11">
        <f t="shared" si="8"/>
        <v>-5760200</v>
      </c>
      <c r="O123" s="11">
        <f t="shared" si="9"/>
        <v>-2210200</v>
      </c>
      <c r="P123" s="11">
        <f t="shared" si="10"/>
        <v>-1210200</v>
      </c>
    </row>
    <row r="124">
      <c r="A124" s="1" t="s">
        <v>7213</v>
      </c>
      <c r="B124" s="70">
        <v>45541.0</v>
      </c>
      <c r="C124" s="1" t="s">
        <v>6</v>
      </c>
      <c r="D124" s="10">
        <v>1035000.0</v>
      </c>
      <c r="F124" s="1" t="s">
        <v>7166</v>
      </c>
      <c r="G124" s="11">
        <f t="shared" si="1"/>
        <v>1643400</v>
      </c>
      <c r="H124" s="69">
        <f t="shared" si="2"/>
        <v>4239000</v>
      </c>
      <c r="I124" s="11">
        <f t="shared" si="3"/>
        <v>0</v>
      </c>
      <c r="J124" s="12">
        <f t="shared" si="4"/>
        <v>9823200</v>
      </c>
      <c r="K124" s="11">
        <f t="shared" si="5"/>
        <v>-2595600</v>
      </c>
      <c r="L124" s="11">
        <f t="shared" si="6"/>
        <v>4550000</v>
      </c>
      <c r="M124" s="11">
        <f t="shared" si="7"/>
        <v>1000000</v>
      </c>
      <c r="N124" s="11">
        <f t="shared" si="8"/>
        <v>-5415200</v>
      </c>
      <c r="O124" s="11">
        <f t="shared" si="9"/>
        <v>-1865200</v>
      </c>
      <c r="P124" s="11">
        <f t="shared" si="10"/>
        <v>-865200</v>
      </c>
    </row>
    <row r="125">
      <c r="A125" s="1" t="s">
        <v>7214</v>
      </c>
      <c r="B125" s="70">
        <v>45542.0</v>
      </c>
      <c r="C125" s="1" t="s">
        <v>5973</v>
      </c>
      <c r="D125" s="10"/>
      <c r="E125" s="10">
        <v>75000.0</v>
      </c>
      <c r="F125" s="1" t="s">
        <v>7047</v>
      </c>
      <c r="G125" s="11">
        <f t="shared" si="1"/>
        <v>1643400</v>
      </c>
      <c r="H125" s="69">
        <f t="shared" si="2"/>
        <v>4239000</v>
      </c>
      <c r="I125" s="11">
        <f t="shared" si="3"/>
        <v>0</v>
      </c>
      <c r="J125" s="12">
        <f t="shared" si="4"/>
        <v>9748200</v>
      </c>
      <c r="K125" s="11">
        <f t="shared" si="5"/>
        <v>-2595600</v>
      </c>
      <c r="L125" s="11">
        <f t="shared" si="6"/>
        <v>4625000</v>
      </c>
      <c r="M125" s="11">
        <f t="shared" si="7"/>
        <v>1000000</v>
      </c>
      <c r="N125" s="11">
        <f t="shared" si="8"/>
        <v>-5490200</v>
      </c>
      <c r="O125" s="11">
        <f t="shared" si="9"/>
        <v>-1865200</v>
      </c>
      <c r="P125" s="11">
        <f t="shared" si="10"/>
        <v>-865200</v>
      </c>
    </row>
    <row r="126">
      <c r="A126" s="1" t="s">
        <v>7215</v>
      </c>
      <c r="B126" s="70">
        <v>45542.0</v>
      </c>
      <c r="C126" s="1" t="s">
        <v>25</v>
      </c>
      <c r="D126" s="10"/>
      <c r="E126" s="10">
        <v>37500.0</v>
      </c>
      <c r="F126" s="1" t="s">
        <v>7216</v>
      </c>
      <c r="G126" s="11">
        <f t="shared" si="1"/>
        <v>1643400</v>
      </c>
      <c r="H126" s="69">
        <f t="shared" si="2"/>
        <v>4276500</v>
      </c>
      <c r="I126" s="11">
        <f t="shared" si="3"/>
        <v>0</v>
      </c>
      <c r="J126" s="12">
        <f t="shared" si="4"/>
        <v>9710700</v>
      </c>
      <c r="K126" s="11">
        <f t="shared" si="5"/>
        <v>-2633100</v>
      </c>
      <c r="L126" s="11">
        <f t="shared" si="6"/>
        <v>4625000</v>
      </c>
      <c r="M126" s="11">
        <f t="shared" si="7"/>
        <v>1000000</v>
      </c>
      <c r="N126" s="11">
        <f t="shared" si="8"/>
        <v>-5502700</v>
      </c>
      <c r="O126" s="11">
        <f t="shared" si="9"/>
        <v>-1877700</v>
      </c>
      <c r="P126" s="11">
        <f t="shared" si="10"/>
        <v>-877700</v>
      </c>
    </row>
    <row r="127">
      <c r="A127" s="1" t="s">
        <v>7217</v>
      </c>
      <c r="B127" s="70">
        <v>45542.0</v>
      </c>
      <c r="C127" s="1" t="s">
        <v>25</v>
      </c>
      <c r="D127" s="10"/>
      <c r="E127" s="10">
        <v>250000.0</v>
      </c>
      <c r="F127" s="1" t="s">
        <v>7100</v>
      </c>
      <c r="G127" s="11">
        <f t="shared" si="1"/>
        <v>1643400</v>
      </c>
      <c r="H127" s="69">
        <f t="shared" si="2"/>
        <v>4526500</v>
      </c>
      <c r="I127" s="11">
        <f t="shared" si="3"/>
        <v>0</v>
      </c>
      <c r="J127" s="12">
        <f t="shared" si="4"/>
        <v>9460700</v>
      </c>
      <c r="K127" s="11">
        <f t="shared" si="5"/>
        <v>-2883100</v>
      </c>
      <c r="L127" s="11">
        <f t="shared" si="6"/>
        <v>4625000</v>
      </c>
      <c r="M127" s="11">
        <f t="shared" si="7"/>
        <v>1000000</v>
      </c>
      <c r="N127" s="11">
        <f t="shared" si="8"/>
        <v>-5586033.333</v>
      </c>
      <c r="O127" s="11">
        <f t="shared" si="9"/>
        <v>-1961033.333</v>
      </c>
      <c r="P127" s="11">
        <f t="shared" si="10"/>
        <v>-961033.3333</v>
      </c>
    </row>
    <row r="128">
      <c r="A128" s="1" t="s">
        <v>7218</v>
      </c>
      <c r="B128" s="70">
        <v>45542.0</v>
      </c>
      <c r="C128" s="1" t="s">
        <v>25</v>
      </c>
      <c r="D128" s="10"/>
      <c r="E128" s="10">
        <v>35000.0</v>
      </c>
      <c r="F128" s="1" t="s">
        <v>7077</v>
      </c>
      <c r="G128" s="11">
        <f t="shared" si="1"/>
        <v>1643400</v>
      </c>
      <c r="H128" s="69">
        <f t="shared" si="2"/>
        <v>4561500</v>
      </c>
      <c r="I128" s="11">
        <f t="shared" si="3"/>
        <v>0</v>
      </c>
      <c r="J128" s="12">
        <f t="shared" si="4"/>
        <v>9425700</v>
      </c>
      <c r="K128" s="11">
        <f t="shared" si="5"/>
        <v>-2918100</v>
      </c>
      <c r="L128" s="11">
        <f t="shared" si="6"/>
        <v>4625000</v>
      </c>
      <c r="M128" s="11">
        <f t="shared" si="7"/>
        <v>1000000</v>
      </c>
      <c r="N128" s="11">
        <f t="shared" si="8"/>
        <v>-5597700</v>
      </c>
      <c r="O128" s="11">
        <f t="shared" si="9"/>
        <v>-1972700</v>
      </c>
      <c r="P128" s="11">
        <f t="shared" si="10"/>
        <v>-972700</v>
      </c>
    </row>
    <row r="129">
      <c r="A129" s="1" t="s">
        <v>7219</v>
      </c>
      <c r="B129" s="70">
        <v>45542.0</v>
      </c>
      <c r="C129" s="1" t="s">
        <v>6</v>
      </c>
      <c r="D129" s="10">
        <v>44000.0</v>
      </c>
      <c r="E129" s="12"/>
      <c r="F129" s="1" t="s">
        <v>7166</v>
      </c>
      <c r="G129" s="11">
        <f t="shared" si="1"/>
        <v>1687400</v>
      </c>
      <c r="H129" s="69">
        <f t="shared" si="2"/>
        <v>4561500</v>
      </c>
      <c r="I129" s="11">
        <f t="shared" si="3"/>
        <v>0</v>
      </c>
      <c r="J129" s="12">
        <f t="shared" si="4"/>
        <v>9469700</v>
      </c>
      <c r="K129" s="11">
        <f t="shared" si="5"/>
        <v>-2874100</v>
      </c>
      <c r="L129" s="11">
        <f t="shared" si="6"/>
        <v>4625000</v>
      </c>
      <c r="M129" s="11">
        <f t="shared" si="7"/>
        <v>1000000</v>
      </c>
      <c r="N129" s="11">
        <f t="shared" si="8"/>
        <v>-5583033.333</v>
      </c>
      <c r="O129" s="11">
        <f t="shared" si="9"/>
        <v>-1958033.333</v>
      </c>
      <c r="P129" s="11">
        <f t="shared" si="10"/>
        <v>-958033.3333</v>
      </c>
    </row>
    <row r="130">
      <c r="A130" s="1" t="s">
        <v>7220</v>
      </c>
      <c r="B130" s="70">
        <v>45542.0</v>
      </c>
      <c r="C130" s="1" t="s">
        <v>6</v>
      </c>
      <c r="D130" s="10">
        <v>60000.0</v>
      </c>
      <c r="E130" s="12"/>
      <c r="F130" s="1" t="s">
        <v>7166</v>
      </c>
      <c r="G130" s="11">
        <f t="shared" si="1"/>
        <v>1747400</v>
      </c>
      <c r="H130" s="69">
        <f t="shared" si="2"/>
        <v>4561500</v>
      </c>
      <c r="I130" s="11">
        <f t="shared" si="3"/>
        <v>0</v>
      </c>
      <c r="J130" s="12">
        <f t="shared" si="4"/>
        <v>9529700</v>
      </c>
      <c r="K130" s="11">
        <f t="shared" si="5"/>
        <v>-2814100</v>
      </c>
      <c r="L130" s="11">
        <f t="shared" si="6"/>
        <v>4625000</v>
      </c>
      <c r="M130" s="11">
        <f t="shared" si="7"/>
        <v>1000000</v>
      </c>
      <c r="N130" s="11">
        <f t="shared" si="8"/>
        <v>-5563033.333</v>
      </c>
      <c r="O130" s="11">
        <f t="shared" si="9"/>
        <v>-1938033.333</v>
      </c>
      <c r="P130" s="11">
        <f t="shared" si="10"/>
        <v>-938033.3333</v>
      </c>
    </row>
    <row r="131">
      <c r="A131" s="1" t="s">
        <v>7221</v>
      </c>
      <c r="B131" s="70">
        <v>45544.0</v>
      </c>
      <c r="C131" s="1" t="s">
        <v>19</v>
      </c>
      <c r="D131" s="10"/>
      <c r="E131" s="10">
        <v>260000.0</v>
      </c>
      <c r="F131" s="1" t="s">
        <v>7200</v>
      </c>
      <c r="G131" s="11">
        <f t="shared" si="1"/>
        <v>1747400</v>
      </c>
      <c r="H131" s="69">
        <f t="shared" si="2"/>
        <v>4561500</v>
      </c>
      <c r="I131" s="11">
        <f t="shared" si="3"/>
        <v>0</v>
      </c>
      <c r="J131" s="12">
        <f t="shared" si="4"/>
        <v>9269700</v>
      </c>
      <c r="K131" s="11">
        <f t="shared" si="5"/>
        <v>-2814100</v>
      </c>
      <c r="L131" s="11">
        <f t="shared" si="6"/>
        <v>4625000</v>
      </c>
      <c r="M131" s="11">
        <f t="shared" si="7"/>
        <v>1000000</v>
      </c>
      <c r="N131" s="11">
        <f t="shared" si="8"/>
        <v>-5563033.333</v>
      </c>
      <c r="O131" s="11">
        <f t="shared" si="9"/>
        <v>-1938033.333</v>
      </c>
      <c r="P131" s="11">
        <f t="shared" si="10"/>
        <v>-938033.3333</v>
      </c>
    </row>
    <row r="132">
      <c r="A132" s="1" t="s">
        <v>7222</v>
      </c>
      <c r="B132" s="70">
        <v>45544.0</v>
      </c>
      <c r="C132" s="1" t="s">
        <v>25</v>
      </c>
      <c r="D132" s="10"/>
      <c r="E132" s="10">
        <v>300000.0</v>
      </c>
      <c r="F132" s="77" t="s">
        <v>7223</v>
      </c>
      <c r="G132" s="11">
        <f t="shared" si="1"/>
        <v>1747400</v>
      </c>
      <c r="H132" s="69">
        <f t="shared" si="2"/>
        <v>4861500</v>
      </c>
      <c r="I132" s="11">
        <f t="shared" si="3"/>
        <v>0</v>
      </c>
      <c r="J132" s="12">
        <f t="shared" si="4"/>
        <v>8969700</v>
      </c>
      <c r="K132" s="11">
        <f t="shared" si="5"/>
        <v>-3114100</v>
      </c>
      <c r="L132" s="11">
        <f t="shared" si="6"/>
        <v>4625000</v>
      </c>
      <c r="M132" s="11">
        <f t="shared" si="7"/>
        <v>1000000</v>
      </c>
      <c r="N132" s="11">
        <f t="shared" si="8"/>
        <v>-5663033.333</v>
      </c>
      <c r="O132" s="11">
        <f t="shared" si="9"/>
        <v>-2038033.333</v>
      </c>
      <c r="P132" s="11">
        <f t="shared" si="10"/>
        <v>-1038033.333</v>
      </c>
    </row>
    <row r="133">
      <c r="A133" s="1" t="s">
        <v>7224</v>
      </c>
      <c r="B133" s="70">
        <v>45544.0</v>
      </c>
      <c r="C133" s="1" t="s">
        <v>22</v>
      </c>
      <c r="D133" s="10"/>
      <c r="E133" s="10">
        <v>1000000.0</v>
      </c>
      <c r="F133" s="1" t="s">
        <v>7116</v>
      </c>
      <c r="G133" s="11">
        <f t="shared" si="1"/>
        <v>1747400</v>
      </c>
      <c r="H133" s="69">
        <f t="shared" si="2"/>
        <v>4861500</v>
      </c>
      <c r="I133" s="11">
        <f t="shared" si="3"/>
        <v>0</v>
      </c>
      <c r="J133" s="12">
        <f t="shared" si="4"/>
        <v>7969700</v>
      </c>
      <c r="K133" s="11">
        <f t="shared" si="5"/>
        <v>-3114100</v>
      </c>
      <c r="L133" s="11">
        <f t="shared" si="6"/>
        <v>4625000</v>
      </c>
      <c r="M133" s="11">
        <f t="shared" si="7"/>
        <v>2000000</v>
      </c>
      <c r="N133" s="11">
        <f t="shared" si="8"/>
        <v>-5663033.333</v>
      </c>
      <c r="O133" s="11">
        <f t="shared" si="9"/>
        <v>-3038033.333</v>
      </c>
      <c r="P133" s="11">
        <f t="shared" si="10"/>
        <v>-1038033.333</v>
      </c>
    </row>
    <row r="134">
      <c r="A134" s="1" t="s">
        <v>7225</v>
      </c>
      <c r="B134" s="70">
        <v>45544.0</v>
      </c>
      <c r="C134" s="1" t="s">
        <v>5973</v>
      </c>
      <c r="D134" s="10"/>
      <c r="E134" s="10">
        <v>50000.0</v>
      </c>
      <c r="F134" s="1" t="s">
        <v>7047</v>
      </c>
      <c r="G134" s="11">
        <f t="shared" si="1"/>
        <v>1747400</v>
      </c>
      <c r="H134" s="69">
        <f t="shared" si="2"/>
        <v>4861500</v>
      </c>
      <c r="I134" s="11">
        <f t="shared" si="3"/>
        <v>0</v>
      </c>
      <c r="J134" s="12">
        <f t="shared" si="4"/>
        <v>7919700</v>
      </c>
      <c r="K134" s="11">
        <f t="shared" si="5"/>
        <v>-3114100</v>
      </c>
      <c r="L134" s="11">
        <f t="shared" si="6"/>
        <v>4675000</v>
      </c>
      <c r="M134" s="11">
        <f t="shared" si="7"/>
        <v>2000000</v>
      </c>
      <c r="N134" s="11">
        <f t="shared" si="8"/>
        <v>-5713033.333</v>
      </c>
      <c r="O134" s="11">
        <f t="shared" si="9"/>
        <v>-3038033.333</v>
      </c>
      <c r="P134" s="11">
        <f t="shared" si="10"/>
        <v>-1038033.333</v>
      </c>
    </row>
    <row r="135">
      <c r="A135" s="1" t="s">
        <v>7226</v>
      </c>
      <c r="B135" s="70">
        <v>45544.0</v>
      </c>
      <c r="C135" s="1" t="s">
        <v>6</v>
      </c>
      <c r="D135" s="10">
        <v>50000.0</v>
      </c>
      <c r="E135" s="12"/>
      <c r="F135" s="1" t="s">
        <v>7227</v>
      </c>
      <c r="G135" s="11">
        <f t="shared" si="1"/>
        <v>1797400</v>
      </c>
      <c r="H135" s="69">
        <f t="shared" si="2"/>
        <v>4861500</v>
      </c>
      <c r="I135" s="11">
        <f t="shared" si="3"/>
        <v>0</v>
      </c>
      <c r="J135" s="12">
        <f t="shared" si="4"/>
        <v>7969700</v>
      </c>
      <c r="K135" s="11">
        <f t="shared" si="5"/>
        <v>-3064100</v>
      </c>
      <c r="L135" s="11">
        <f t="shared" si="6"/>
        <v>4675000</v>
      </c>
      <c r="M135" s="11">
        <f t="shared" si="7"/>
        <v>2000000</v>
      </c>
      <c r="N135" s="11">
        <f t="shared" si="8"/>
        <v>-5696366.667</v>
      </c>
      <c r="O135" s="11">
        <f t="shared" si="9"/>
        <v>-3021366.667</v>
      </c>
      <c r="P135" s="11">
        <f t="shared" si="10"/>
        <v>-1021366.667</v>
      </c>
    </row>
    <row r="136">
      <c r="A136" s="1" t="s">
        <v>7228</v>
      </c>
      <c r="B136" s="70">
        <v>45544.0</v>
      </c>
      <c r="C136" s="1" t="s">
        <v>6</v>
      </c>
      <c r="D136" s="10">
        <v>127500.0</v>
      </c>
      <c r="E136" s="12"/>
      <c r="F136" s="1" t="s">
        <v>7229</v>
      </c>
      <c r="G136" s="11">
        <f t="shared" si="1"/>
        <v>1924900</v>
      </c>
      <c r="H136" s="69">
        <f t="shared" si="2"/>
        <v>4861500</v>
      </c>
      <c r="I136" s="11">
        <f t="shared" si="3"/>
        <v>0</v>
      </c>
      <c r="J136" s="12">
        <f t="shared" si="4"/>
        <v>8097200</v>
      </c>
      <c r="K136" s="11">
        <f t="shared" si="5"/>
        <v>-2936600</v>
      </c>
      <c r="L136" s="11">
        <f t="shared" si="6"/>
        <v>4675000</v>
      </c>
      <c r="M136" s="11">
        <f t="shared" si="7"/>
        <v>2000000</v>
      </c>
      <c r="N136" s="11">
        <f t="shared" si="8"/>
        <v>-5653866.667</v>
      </c>
      <c r="O136" s="11">
        <f t="shared" si="9"/>
        <v>-2978866.667</v>
      </c>
      <c r="P136" s="11">
        <f t="shared" si="10"/>
        <v>-978866.6667</v>
      </c>
    </row>
    <row r="137">
      <c r="A137" s="1" t="s">
        <v>7230</v>
      </c>
      <c r="B137" s="70">
        <v>45544.0</v>
      </c>
      <c r="C137" s="1" t="s">
        <v>6</v>
      </c>
      <c r="D137" s="10">
        <v>225000.0</v>
      </c>
      <c r="E137" s="12"/>
      <c r="F137" s="1" t="s">
        <v>7166</v>
      </c>
      <c r="G137" s="11">
        <f t="shared" si="1"/>
        <v>2149900</v>
      </c>
      <c r="H137" s="69">
        <f t="shared" si="2"/>
        <v>4861500</v>
      </c>
      <c r="I137" s="11">
        <f t="shared" si="3"/>
        <v>0</v>
      </c>
      <c r="J137" s="12">
        <f t="shared" si="4"/>
        <v>8322200</v>
      </c>
      <c r="K137" s="11">
        <f t="shared" si="5"/>
        <v>-2711600</v>
      </c>
      <c r="L137" s="11">
        <f t="shared" si="6"/>
        <v>4675000</v>
      </c>
      <c r="M137" s="11">
        <f t="shared" si="7"/>
        <v>2000000</v>
      </c>
      <c r="N137" s="11">
        <f t="shared" si="8"/>
        <v>-5578866.667</v>
      </c>
      <c r="O137" s="11">
        <f t="shared" si="9"/>
        <v>-2903866.667</v>
      </c>
      <c r="P137" s="11">
        <f t="shared" si="10"/>
        <v>-903866.6667</v>
      </c>
    </row>
    <row r="138">
      <c r="A138" s="1" t="s">
        <v>7231</v>
      </c>
      <c r="B138" s="8">
        <v>45545.0</v>
      </c>
      <c r="C138" s="1" t="s">
        <v>25</v>
      </c>
      <c r="D138" s="10"/>
      <c r="E138" s="10">
        <v>56000.0</v>
      </c>
      <c r="F138" s="1" t="s">
        <v>7138</v>
      </c>
      <c r="G138" s="11">
        <f t="shared" si="1"/>
        <v>2149900</v>
      </c>
      <c r="H138" s="69">
        <f t="shared" si="2"/>
        <v>4917500</v>
      </c>
      <c r="I138" s="11">
        <f t="shared" si="3"/>
        <v>0</v>
      </c>
      <c r="J138" s="12">
        <f t="shared" si="4"/>
        <v>8266200</v>
      </c>
      <c r="K138" s="11">
        <f t="shared" si="5"/>
        <v>-2767600</v>
      </c>
      <c r="L138" s="11">
        <f t="shared" si="6"/>
        <v>4675000</v>
      </c>
      <c r="M138" s="11">
        <f t="shared" si="7"/>
        <v>2000000</v>
      </c>
      <c r="N138" s="11">
        <f t="shared" si="8"/>
        <v>-5597533.333</v>
      </c>
      <c r="O138" s="11">
        <f t="shared" si="9"/>
        <v>-2922533.333</v>
      </c>
      <c r="P138" s="11">
        <f t="shared" si="10"/>
        <v>-922533.3333</v>
      </c>
    </row>
    <row r="139">
      <c r="A139" s="1" t="s">
        <v>7232</v>
      </c>
      <c r="B139" s="8">
        <v>45545.0</v>
      </c>
      <c r="C139" s="1" t="s">
        <v>6</v>
      </c>
      <c r="D139" s="10">
        <v>6500000.0</v>
      </c>
      <c r="E139" s="12"/>
      <c r="F139" s="1" t="s">
        <v>6067</v>
      </c>
      <c r="G139" s="11">
        <f t="shared" si="1"/>
        <v>8649900</v>
      </c>
      <c r="H139" s="69">
        <f t="shared" si="2"/>
        <v>4917500</v>
      </c>
      <c r="I139" s="11">
        <f t="shared" si="3"/>
        <v>0</v>
      </c>
      <c r="J139" s="12">
        <f t="shared" si="4"/>
        <v>14766200</v>
      </c>
      <c r="K139" s="11">
        <f t="shared" si="5"/>
        <v>3732400</v>
      </c>
      <c r="L139" s="11">
        <f t="shared" si="6"/>
        <v>4675000</v>
      </c>
      <c r="M139" s="11">
        <f t="shared" si="7"/>
        <v>2000000</v>
      </c>
      <c r="N139" s="11">
        <f t="shared" si="8"/>
        <v>-3430866.667</v>
      </c>
      <c r="O139" s="11">
        <f t="shared" si="9"/>
        <v>-755866.6667</v>
      </c>
      <c r="P139" s="11">
        <f t="shared" si="10"/>
        <v>1244133.333</v>
      </c>
    </row>
    <row r="140">
      <c r="A140" s="1" t="s">
        <v>7233</v>
      </c>
      <c r="B140" s="8">
        <v>45546.0</v>
      </c>
      <c r="C140" s="1" t="s">
        <v>668</v>
      </c>
      <c r="D140" s="10"/>
      <c r="E140" s="10">
        <v>3860000.0</v>
      </c>
      <c r="F140" s="1" t="s">
        <v>7234</v>
      </c>
      <c r="G140" s="11">
        <f t="shared" si="1"/>
        <v>8649900</v>
      </c>
      <c r="H140" s="69">
        <f t="shared" si="2"/>
        <v>4917500</v>
      </c>
      <c r="I140" s="11">
        <f t="shared" si="3"/>
        <v>0</v>
      </c>
      <c r="J140" s="12">
        <f t="shared" si="4"/>
        <v>10906200</v>
      </c>
      <c r="K140" s="11">
        <f t="shared" si="5"/>
        <v>3732400</v>
      </c>
      <c r="L140" s="11">
        <f t="shared" si="6"/>
        <v>4675000</v>
      </c>
      <c r="M140" s="11">
        <f t="shared" si="7"/>
        <v>2000000</v>
      </c>
      <c r="N140" s="11">
        <f t="shared" si="8"/>
        <v>-3430866.667</v>
      </c>
      <c r="O140" s="11">
        <f t="shared" si="9"/>
        <v>-755866.6667</v>
      </c>
      <c r="P140" s="11">
        <f t="shared" si="10"/>
        <v>1244133.333</v>
      </c>
    </row>
    <row r="141">
      <c r="A141" s="1" t="s">
        <v>7235</v>
      </c>
      <c r="B141" s="8">
        <v>45546.0</v>
      </c>
      <c r="C141" s="1" t="s">
        <v>19</v>
      </c>
      <c r="D141" s="10"/>
      <c r="E141" s="10">
        <v>15000.0</v>
      </c>
      <c r="F141" s="1" t="s">
        <v>7164</v>
      </c>
      <c r="G141" s="11">
        <f t="shared" si="1"/>
        <v>8649900</v>
      </c>
      <c r="H141" s="69">
        <f t="shared" si="2"/>
        <v>4917500</v>
      </c>
      <c r="I141" s="11">
        <f t="shared" si="3"/>
        <v>0</v>
      </c>
      <c r="J141" s="12">
        <f t="shared" si="4"/>
        <v>10891200</v>
      </c>
      <c r="K141" s="11">
        <f t="shared" si="5"/>
        <v>3732400</v>
      </c>
      <c r="L141" s="11">
        <f t="shared" si="6"/>
        <v>4675000</v>
      </c>
      <c r="M141" s="11">
        <f t="shared" si="7"/>
        <v>2000000</v>
      </c>
      <c r="N141" s="11">
        <f t="shared" si="8"/>
        <v>-3430866.667</v>
      </c>
      <c r="O141" s="11">
        <f t="shared" si="9"/>
        <v>-755866.6667</v>
      </c>
      <c r="P141" s="11">
        <f t="shared" si="10"/>
        <v>1244133.333</v>
      </c>
    </row>
    <row r="142">
      <c r="A142" s="1" t="s">
        <v>7236</v>
      </c>
      <c r="B142" s="8">
        <v>45546.0</v>
      </c>
      <c r="C142" s="1" t="s">
        <v>25</v>
      </c>
      <c r="D142" s="10"/>
      <c r="E142" s="10">
        <v>60000.0</v>
      </c>
      <c r="F142" s="1" t="s">
        <v>7138</v>
      </c>
      <c r="G142" s="11">
        <f t="shared" si="1"/>
        <v>8649900</v>
      </c>
      <c r="H142" s="69">
        <f t="shared" si="2"/>
        <v>4977500</v>
      </c>
      <c r="I142" s="11">
        <f t="shared" si="3"/>
        <v>0</v>
      </c>
      <c r="J142" s="12">
        <f t="shared" si="4"/>
        <v>10831200</v>
      </c>
      <c r="K142" s="11">
        <f t="shared" si="5"/>
        <v>3672400</v>
      </c>
      <c r="L142" s="11">
        <f t="shared" si="6"/>
        <v>4675000</v>
      </c>
      <c r="M142" s="11">
        <f t="shared" si="7"/>
        <v>2000000</v>
      </c>
      <c r="N142" s="11">
        <f t="shared" si="8"/>
        <v>-3450866.667</v>
      </c>
      <c r="O142" s="11">
        <f t="shared" si="9"/>
        <v>-775866.6667</v>
      </c>
      <c r="P142" s="11">
        <f t="shared" si="10"/>
        <v>1224133.333</v>
      </c>
    </row>
    <row r="143">
      <c r="A143" s="1" t="s">
        <v>7237</v>
      </c>
      <c r="B143" s="8">
        <v>45546.0</v>
      </c>
      <c r="C143" s="1" t="s">
        <v>25</v>
      </c>
      <c r="D143" s="10"/>
      <c r="E143" s="10">
        <v>10000.0</v>
      </c>
      <c r="F143" s="1" t="s">
        <v>7238</v>
      </c>
      <c r="G143" s="11">
        <f t="shared" si="1"/>
        <v>8649900</v>
      </c>
      <c r="H143" s="69">
        <f t="shared" si="2"/>
        <v>4987500</v>
      </c>
      <c r="I143" s="11">
        <f t="shared" si="3"/>
        <v>0</v>
      </c>
      <c r="J143" s="12">
        <f t="shared" si="4"/>
        <v>10821200</v>
      </c>
      <c r="K143" s="11">
        <f t="shared" si="5"/>
        <v>3662400</v>
      </c>
      <c r="L143" s="11">
        <f t="shared" si="6"/>
        <v>4675000</v>
      </c>
      <c r="M143" s="11">
        <f t="shared" si="7"/>
        <v>2000000</v>
      </c>
      <c r="N143" s="11">
        <f t="shared" si="8"/>
        <v>-3454200</v>
      </c>
      <c r="O143" s="11">
        <f t="shared" si="9"/>
        <v>-779200</v>
      </c>
      <c r="P143" s="11">
        <f t="shared" si="10"/>
        <v>1220800</v>
      </c>
    </row>
    <row r="144">
      <c r="A144" s="1" t="s">
        <v>7239</v>
      </c>
      <c r="B144" s="8">
        <v>45546.0</v>
      </c>
      <c r="C144" s="1" t="s">
        <v>22</v>
      </c>
      <c r="D144" s="10"/>
      <c r="E144" s="10">
        <v>4000000.0</v>
      </c>
      <c r="F144" s="1" t="s">
        <v>7116</v>
      </c>
      <c r="G144" s="11">
        <f t="shared" si="1"/>
        <v>8649900</v>
      </c>
      <c r="H144" s="69">
        <f t="shared" si="2"/>
        <v>4987500</v>
      </c>
      <c r="I144" s="11">
        <f t="shared" si="3"/>
        <v>0</v>
      </c>
      <c r="J144" s="12">
        <f t="shared" si="4"/>
        <v>6821200</v>
      </c>
      <c r="K144" s="11">
        <f t="shared" si="5"/>
        <v>3662400</v>
      </c>
      <c r="L144" s="11">
        <f t="shared" si="6"/>
        <v>4675000</v>
      </c>
      <c r="M144" s="11">
        <f t="shared" si="7"/>
        <v>6000000</v>
      </c>
      <c r="N144" s="11">
        <f t="shared" si="8"/>
        <v>-3454200</v>
      </c>
      <c r="O144" s="11">
        <f t="shared" si="9"/>
        <v>-4779200</v>
      </c>
      <c r="P144" s="11">
        <f t="shared" si="10"/>
        <v>1220800</v>
      </c>
    </row>
    <row r="145">
      <c r="A145" s="1" t="s">
        <v>7240</v>
      </c>
      <c r="B145" s="8">
        <v>45546.0</v>
      </c>
      <c r="C145" s="1" t="s">
        <v>19</v>
      </c>
      <c r="D145" s="10"/>
      <c r="E145" s="10">
        <v>80000.0</v>
      </c>
      <c r="F145" s="1" t="s">
        <v>7164</v>
      </c>
      <c r="G145" s="11">
        <f t="shared" si="1"/>
        <v>8649900</v>
      </c>
      <c r="H145" s="69">
        <f t="shared" si="2"/>
        <v>4987500</v>
      </c>
      <c r="I145" s="11">
        <f t="shared" si="3"/>
        <v>0</v>
      </c>
      <c r="J145" s="12">
        <f t="shared" si="4"/>
        <v>6741200</v>
      </c>
      <c r="K145" s="11">
        <f t="shared" si="5"/>
        <v>3662400</v>
      </c>
      <c r="L145" s="11">
        <f t="shared" si="6"/>
        <v>4675000</v>
      </c>
      <c r="M145" s="11">
        <f t="shared" si="7"/>
        <v>6000000</v>
      </c>
      <c r="N145" s="11">
        <f t="shared" si="8"/>
        <v>-3454200</v>
      </c>
      <c r="O145" s="11">
        <f t="shared" si="9"/>
        <v>-4779200</v>
      </c>
      <c r="P145" s="11">
        <f t="shared" si="10"/>
        <v>1220800</v>
      </c>
    </row>
    <row r="146">
      <c r="A146" s="1" t="s">
        <v>7241</v>
      </c>
      <c r="B146" s="8">
        <v>45546.0</v>
      </c>
      <c r="C146" s="1" t="s">
        <v>19</v>
      </c>
      <c r="D146" s="10"/>
      <c r="E146" s="10">
        <v>485000.0</v>
      </c>
      <c r="F146" s="1" t="s">
        <v>7242</v>
      </c>
      <c r="G146" s="11">
        <f t="shared" si="1"/>
        <v>8649900</v>
      </c>
      <c r="H146" s="69">
        <f t="shared" si="2"/>
        <v>4987500</v>
      </c>
      <c r="I146" s="11">
        <f t="shared" si="3"/>
        <v>0</v>
      </c>
      <c r="J146" s="12">
        <f t="shared" si="4"/>
        <v>6256200</v>
      </c>
      <c r="K146" s="11">
        <f t="shared" si="5"/>
        <v>3662400</v>
      </c>
      <c r="L146" s="11">
        <f t="shared" si="6"/>
        <v>4675000</v>
      </c>
      <c r="M146" s="11">
        <f t="shared" si="7"/>
        <v>6000000</v>
      </c>
      <c r="N146" s="11">
        <f t="shared" si="8"/>
        <v>-3454200</v>
      </c>
      <c r="O146" s="11">
        <f t="shared" si="9"/>
        <v>-4779200</v>
      </c>
      <c r="P146" s="11">
        <f t="shared" si="10"/>
        <v>1220800</v>
      </c>
    </row>
    <row r="147">
      <c r="A147" s="1" t="s">
        <v>7243</v>
      </c>
      <c r="B147" s="8">
        <v>45546.0</v>
      </c>
      <c r="C147" s="1" t="s">
        <v>6</v>
      </c>
      <c r="D147" s="10">
        <v>382500.0</v>
      </c>
      <c r="E147" s="12"/>
      <c r="F147" s="1" t="s">
        <v>6067</v>
      </c>
      <c r="G147" s="11">
        <f t="shared" si="1"/>
        <v>9032400</v>
      </c>
      <c r="H147" s="69">
        <f t="shared" si="2"/>
        <v>4987500</v>
      </c>
      <c r="I147" s="11">
        <f t="shared" si="3"/>
        <v>0</v>
      </c>
      <c r="J147" s="12">
        <f t="shared" si="4"/>
        <v>6638700</v>
      </c>
      <c r="K147" s="11">
        <f t="shared" si="5"/>
        <v>4044900</v>
      </c>
      <c r="L147" s="11">
        <f t="shared" si="6"/>
        <v>4675000</v>
      </c>
      <c r="M147" s="11">
        <f t="shared" si="7"/>
        <v>6000000</v>
      </c>
      <c r="N147" s="11">
        <f t="shared" si="8"/>
        <v>-3326700</v>
      </c>
      <c r="O147" s="11">
        <f t="shared" si="9"/>
        <v>-4651700</v>
      </c>
      <c r="P147" s="11">
        <f t="shared" si="10"/>
        <v>1348300</v>
      </c>
    </row>
    <row r="148">
      <c r="A148" s="1" t="s">
        <v>7244</v>
      </c>
      <c r="B148" s="8">
        <v>45546.0</v>
      </c>
      <c r="C148" s="1" t="s">
        <v>6</v>
      </c>
      <c r="D148" s="10">
        <v>136500.0</v>
      </c>
      <c r="E148" s="12"/>
      <c r="F148" s="1" t="s">
        <v>7166</v>
      </c>
      <c r="G148" s="11">
        <f t="shared" si="1"/>
        <v>9168900</v>
      </c>
      <c r="H148" s="69">
        <f t="shared" si="2"/>
        <v>4987500</v>
      </c>
      <c r="I148" s="11">
        <f t="shared" si="3"/>
        <v>0</v>
      </c>
      <c r="J148" s="12">
        <f t="shared" si="4"/>
        <v>6775200</v>
      </c>
      <c r="K148" s="11">
        <f t="shared" si="5"/>
        <v>4181400</v>
      </c>
      <c r="L148" s="11">
        <f t="shared" si="6"/>
        <v>4675000</v>
      </c>
      <c r="M148" s="11">
        <f t="shared" si="7"/>
        <v>6000000</v>
      </c>
      <c r="N148" s="11">
        <f t="shared" si="8"/>
        <v>-3281200</v>
      </c>
      <c r="O148" s="11">
        <f t="shared" si="9"/>
        <v>-4606200</v>
      </c>
      <c r="P148" s="11">
        <f t="shared" si="10"/>
        <v>1393800</v>
      </c>
    </row>
    <row r="149">
      <c r="A149" s="1" t="s">
        <v>7245</v>
      </c>
      <c r="B149" s="8">
        <v>45547.0</v>
      </c>
      <c r="C149" s="1" t="s">
        <v>16</v>
      </c>
      <c r="D149" s="10">
        <v>8500000.0</v>
      </c>
      <c r="E149" s="12"/>
      <c r="F149" s="1" t="s">
        <v>5080</v>
      </c>
      <c r="G149" s="11">
        <f t="shared" si="1"/>
        <v>9168900</v>
      </c>
      <c r="H149" s="69">
        <f t="shared" si="2"/>
        <v>4987500</v>
      </c>
      <c r="I149" s="11">
        <f t="shared" si="3"/>
        <v>0</v>
      </c>
      <c r="J149" s="12">
        <f t="shared" si="4"/>
        <v>15275200</v>
      </c>
      <c r="K149" s="11">
        <f t="shared" si="5"/>
        <v>4181400</v>
      </c>
      <c r="L149" s="11">
        <f t="shared" si="6"/>
        <v>4675000</v>
      </c>
      <c r="M149" s="11">
        <f t="shared" si="7"/>
        <v>6000000</v>
      </c>
      <c r="N149" s="11">
        <f t="shared" si="8"/>
        <v>-3281200</v>
      </c>
      <c r="O149" s="11">
        <f t="shared" si="9"/>
        <v>-4606200</v>
      </c>
      <c r="P149" s="11">
        <f t="shared" si="10"/>
        <v>1393800</v>
      </c>
    </row>
    <row r="150">
      <c r="A150" s="1" t="s">
        <v>7246</v>
      </c>
      <c r="B150" s="8">
        <v>45547.0</v>
      </c>
      <c r="C150" s="1" t="s">
        <v>25</v>
      </c>
      <c r="D150" s="10"/>
      <c r="E150" s="10">
        <v>503000.0</v>
      </c>
      <c r="F150" s="1" t="s">
        <v>3263</v>
      </c>
      <c r="G150" s="11">
        <f t="shared" si="1"/>
        <v>9168900</v>
      </c>
      <c r="H150" s="69">
        <f t="shared" si="2"/>
        <v>5490500</v>
      </c>
      <c r="I150" s="11">
        <f t="shared" si="3"/>
        <v>0</v>
      </c>
      <c r="J150" s="12">
        <f t="shared" si="4"/>
        <v>14772200</v>
      </c>
      <c r="K150" s="11">
        <f t="shared" si="5"/>
        <v>3678400</v>
      </c>
      <c r="L150" s="11">
        <f t="shared" si="6"/>
        <v>4675000</v>
      </c>
      <c r="M150" s="11">
        <f t="shared" si="7"/>
        <v>6000000</v>
      </c>
      <c r="N150" s="11">
        <f t="shared" si="8"/>
        <v>-3448866.667</v>
      </c>
      <c r="O150" s="11">
        <f t="shared" si="9"/>
        <v>-4773866.667</v>
      </c>
      <c r="P150" s="11">
        <f t="shared" si="10"/>
        <v>1226133.333</v>
      </c>
    </row>
    <row r="151">
      <c r="A151" s="1" t="s">
        <v>7247</v>
      </c>
      <c r="B151" s="8">
        <v>45547.0</v>
      </c>
      <c r="C151" s="1" t="s">
        <v>6</v>
      </c>
      <c r="D151" s="10">
        <v>2014000.0</v>
      </c>
      <c r="E151" s="12"/>
      <c r="F151" s="1" t="s">
        <v>3373</v>
      </c>
      <c r="G151" s="11">
        <f t="shared" si="1"/>
        <v>11182900</v>
      </c>
      <c r="H151" s="69">
        <f t="shared" si="2"/>
        <v>5490500</v>
      </c>
      <c r="I151" s="11">
        <f t="shared" si="3"/>
        <v>0</v>
      </c>
      <c r="J151" s="12">
        <f t="shared" si="4"/>
        <v>16786200</v>
      </c>
      <c r="K151" s="11">
        <f t="shared" si="5"/>
        <v>5692400</v>
      </c>
      <c r="L151" s="11">
        <f t="shared" si="6"/>
        <v>4675000</v>
      </c>
      <c r="M151" s="11">
        <f t="shared" si="7"/>
        <v>6000000</v>
      </c>
      <c r="N151" s="11">
        <f t="shared" si="8"/>
        <v>-2777533.333</v>
      </c>
      <c r="O151" s="11">
        <f t="shared" si="9"/>
        <v>-4102533.333</v>
      </c>
      <c r="P151" s="11">
        <f t="shared" si="10"/>
        <v>1897466.667</v>
      </c>
    </row>
    <row r="152">
      <c r="A152" s="1" t="s">
        <v>7248</v>
      </c>
      <c r="B152" s="8">
        <v>45547.0</v>
      </c>
      <c r="C152" s="1" t="s">
        <v>6</v>
      </c>
      <c r="D152" s="10">
        <v>3250008.0</v>
      </c>
      <c r="E152" s="12"/>
      <c r="F152" s="1" t="s">
        <v>6067</v>
      </c>
      <c r="G152" s="11">
        <f t="shared" si="1"/>
        <v>14432908</v>
      </c>
      <c r="H152" s="69">
        <f t="shared" si="2"/>
        <v>5490500</v>
      </c>
      <c r="I152" s="11">
        <f t="shared" si="3"/>
        <v>0</v>
      </c>
      <c r="J152" s="12">
        <f t="shared" si="4"/>
        <v>20036208</v>
      </c>
      <c r="K152" s="11">
        <f t="shared" si="5"/>
        <v>8942408</v>
      </c>
      <c r="L152" s="11">
        <f t="shared" si="6"/>
        <v>4675000</v>
      </c>
      <c r="M152" s="11">
        <f t="shared" si="7"/>
        <v>6000000</v>
      </c>
      <c r="N152" s="11">
        <f t="shared" si="8"/>
        <v>-1694197.333</v>
      </c>
      <c r="O152" s="11">
        <f t="shared" si="9"/>
        <v>-3019197.333</v>
      </c>
      <c r="P152" s="11">
        <f t="shared" si="10"/>
        <v>2980802.667</v>
      </c>
    </row>
    <row r="153">
      <c r="A153" s="1" t="s">
        <v>7249</v>
      </c>
      <c r="B153" s="8">
        <v>45548.0</v>
      </c>
      <c r="C153" s="1" t="s">
        <v>19</v>
      </c>
      <c r="D153" s="10"/>
      <c r="E153" s="10">
        <v>41000.0</v>
      </c>
      <c r="F153" s="1" t="s">
        <v>7164</v>
      </c>
      <c r="G153" s="11">
        <f t="shared" si="1"/>
        <v>14432908</v>
      </c>
      <c r="H153" s="69">
        <f t="shared" si="2"/>
        <v>5490500</v>
      </c>
      <c r="I153" s="11">
        <f t="shared" si="3"/>
        <v>0</v>
      </c>
      <c r="J153" s="12">
        <f t="shared" si="4"/>
        <v>19995208</v>
      </c>
      <c r="K153" s="11">
        <f t="shared" si="5"/>
        <v>8942408</v>
      </c>
      <c r="L153" s="11">
        <f t="shared" si="6"/>
        <v>4675000</v>
      </c>
      <c r="M153" s="11">
        <f t="shared" si="7"/>
        <v>6000000</v>
      </c>
      <c r="N153" s="11">
        <f t="shared" si="8"/>
        <v>-1694197.333</v>
      </c>
      <c r="O153" s="11">
        <f t="shared" si="9"/>
        <v>-3019197.333</v>
      </c>
      <c r="P153" s="11">
        <f t="shared" si="10"/>
        <v>2980802.667</v>
      </c>
    </row>
    <row r="154">
      <c r="A154" s="1" t="s">
        <v>7250</v>
      </c>
      <c r="B154" s="8">
        <v>45548.0</v>
      </c>
      <c r="C154" s="1" t="s">
        <v>19</v>
      </c>
      <c r="D154" s="10"/>
      <c r="E154" s="10">
        <v>33000.0</v>
      </c>
      <c r="F154" s="1" t="s">
        <v>7164</v>
      </c>
      <c r="G154" s="11">
        <f t="shared" si="1"/>
        <v>14432908</v>
      </c>
      <c r="H154" s="69">
        <f t="shared" si="2"/>
        <v>5490500</v>
      </c>
      <c r="I154" s="11">
        <f t="shared" si="3"/>
        <v>0</v>
      </c>
      <c r="J154" s="12">
        <f t="shared" si="4"/>
        <v>19962208</v>
      </c>
      <c r="K154" s="11">
        <f t="shared" si="5"/>
        <v>8942408</v>
      </c>
      <c r="L154" s="11">
        <f t="shared" si="6"/>
        <v>4675000</v>
      </c>
      <c r="M154" s="11">
        <f t="shared" si="7"/>
        <v>6000000</v>
      </c>
      <c r="N154" s="11">
        <f t="shared" si="8"/>
        <v>-1694197.333</v>
      </c>
      <c r="O154" s="11">
        <f t="shared" si="9"/>
        <v>-3019197.333</v>
      </c>
      <c r="P154" s="11">
        <f t="shared" si="10"/>
        <v>2980802.667</v>
      </c>
    </row>
    <row r="155">
      <c r="A155" s="1" t="s">
        <v>7251</v>
      </c>
      <c r="B155" s="8">
        <v>45548.0</v>
      </c>
      <c r="C155" s="1" t="s">
        <v>19</v>
      </c>
      <c r="D155" s="10"/>
      <c r="E155" s="10">
        <v>211000.0</v>
      </c>
      <c r="F155" s="1" t="s">
        <v>7036</v>
      </c>
      <c r="G155" s="11">
        <f t="shared" si="1"/>
        <v>14432908</v>
      </c>
      <c r="H155" s="69">
        <f t="shared" si="2"/>
        <v>5490500</v>
      </c>
      <c r="I155" s="11">
        <f t="shared" si="3"/>
        <v>0</v>
      </c>
      <c r="J155" s="12">
        <f t="shared" si="4"/>
        <v>19751208</v>
      </c>
      <c r="K155" s="11">
        <f t="shared" si="5"/>
        <v>8942408</v>
      </c>
      <c r="L155" s="11">
        <f t="shared" si="6"/>
        <v>4675000</v>
      </c>
      <c r="M155" s="11">
        <f t="shared" si="7"/>
        <v>6000000</v>
      </c>
      <c r="N155" s="11">
        <f t="shared" si="8"/>
        <v>-1694197.333</v>
      </c>
      <c r="O155" s="11">
        <f t="shared" si="9"/>
        <v>-3019197.333</v>
      </c>
      <c r="P155" s="11">
        <f t="shared" si="10"/>
        <v>2980802.667</v>
      </c>
    </row>
    <row r="156">
      <c r="A156" s="1" t="s">
        <v>7252</v>
      </c>
      <c r="B156" s="8">
        <v>45548.0</v>
      </c>
      <c r="C156" s="1" t="s">
        <v>19</v>
      </c>
      <c r="D156" s="10"/>
      <c r="E156" s="10">
        <v>75000.0</v>
      </c>
      <c r="F156" s="1" t="s">
        <v>7253</v>
      </c>
      <c r="G156" s="11">
        <f t="shared" si="1"/>
        <v>14432908</v>
      </c>
      <c r="H156" s="69">
        <f t="shared" si="2"/>
        <v>5490500</v>
      </c>
      <c r="I156" s="11">
        <f t="shared" si="3"/>
        <v>0</v>
      </c>
      <c r="J156" s="12">
        <f t="shared" si="4"/>
        <v>19676208</v>
      </c>
      <c r="K156" s="11">
        <f t="shared" si="5"/>
        <v>8942408</v>
      </c>
      <c r="L156" s="11">
        <f t="shared" si="6"/>
        <v>4675000</v>
      </c>
      <c r="M156" s="11">
        <f t="shared" si="7"/>
        <v>6000000</v>
      </c>
      <c r="N156" s="11">
        <f t="shared" si="8"/>
        <v>-1694197.333</v>
      </c>
      <c r="O156" s="11">
        <f t="shared" si="9"/>
        <v>-3019197.333</v>
      </c>
      <c r="P156" s="11">
        <f t="shared" si="10"/>
        <v>2980802.667</v>
      </c>
    </row>
    <row r="157">
      <c r="A157" s="1" t="s">
        <v>7254</v>
      </c>
      <c r="B157" s="8">
        <v>45548.0</v>
      </c>
      <c r="C157" s="1" t="s">
        <v>19</v>
      </c>
      <c r="D157" s="10"/>
      <c r="E157" s="10">
        <v>200000.0</v>
      </c>
      <c r="F157" s="1" t="s">
        <v>7255</v>
      </c>
      <c r="G157" s="11">
        <f t="shared" si="1"/>
        <v>14432908</v>
      </c>
      <c r="H157" s="69">
        <f t="shared" si="2"/>
        <v>5490500</v>
      </c>
      <c r="I157" s="11">
        <f t="shared" si="3"/>
        <v>0</v>
      </c>
      <c r="J157" s="12">
        <f t="shared" si="4"/>
        <v>19476208</v>
      </c>
      <c r="K157" s="11">
        <f t="shared" si="5"/>
        <v>8942408</v>
      </c>
      <c r="L157" s="11">
        <f t="shared" si="6"/>
        <v>4675000</v>
      </c>
      <c r="M157" s="11">
        <f t="shared" si="7"/>
        <v>6000000</v>
      </c>
      <c r="N157" s="11">
        <f t="shared" si="8"/>
        <v>-1694197.333</v>
      </c>
      <c r="O157" s="11">
        <f t="shared" si="9"/>
        <v>-3019197.333</v>
      </c>
      <c r="P157" s="11">
        <f t="shared" si="10"/>
        <v>2980802.667</v>
      </c>
    </row>
    <row r="158">
      <c r="A158" s="1" t="s">
        <v>7256</v>
      </c>
      <c r="B158" s="8">
        <v>45548.0</v>
      </c>
      <c r="C158" s="1" t="s">
        <v>6</v>
      </c>
      <c r="D158" s="10">
        <v>3250000.0</v>
      </c>
      <c r="E158" s="12"/>
      <c r="F158" s="1" t="s">
        <v>6067</v>
      </c>
      <c r="G158" s="11">
        <f t="shared" si="1"/>
        <v>17682908</v>
      </c>
      <c r="H158" s="69">
        <f t="shared" si="2"/>
        <v>5490500</v>
      </c>
      <c r="I158" s="11">
        <f t="shared" si="3"/>
        <v>0</v>
      </c>
      <c r="J158" s="12">
        <f t="shared" si="4"/>
        <v>22726208</v>
      </c>
      <c r="K158" s="11">
        <f t="shared" si="5"/>
        <v>12192408</v>
      </c>
      <c r="L158" s="11">
        <f t="shared" si="6"/>
        <v>4675000</v>
      </c>
      <c r="M158" s="11">
        <f t="shared" si="7"/>
        <v>6000000</v>
      </c>
      <c r="N158" s="11">
        <f t="shared" si="8"/>
        <v>-610864</v>
      </c>
      <c r="O158" s="11">
        <f t="shared" si="9"/>
        <v>-1935864</v>
      </c>
      <c r="P158" s="11">
        <f t="shared" si="10"/>
        <v>4064136</v>
      </c>
    </row>
    <row r="159">
      <c r="A159" s="1" t="s">
        <v>7257</v>
      </c>
      <c r="B159" s="8">
        <v>45548.0</v>
      </c>
      <c r="C159" s="1" t="s">
        <v>6</v>
      </c>
      <c r="D159" s="10">
        <v>150000.0</v>
      </c>
      <c r="E159" s="12"/>
      <c r="F159" s="1" t="s">
        <v>7166</v>
      </c>
      <c r="G159" s="11">
        <f t="shared" si="1"/>
        <v>17832908</v>
      </c>
      <c r="H159" s="69">
        <f t="shared" si="2"/>
        <v>5490500</v>
      </c>
      <c r="I159" s="11">
        <f t="shared" si="3"/>
        <v>0</v>
      </c>
      <c r="J159" s="12">
        <f t="shared" si="4"/>
        <v>22876208</v>
      </c>
      <c r="K159" s="11">
        <f t="shared" si="5"/>
        <v>12342408</v>
      </c>
      <c r="L159" s="11">
        <f t="shared" si="6"/>
        <v>4675000</v>
      </c>
      <c r="M159" s="11">
        <f t="shared" si="7"/>
        <v>6000000</v>
      </c>
      <c r="N159" s="11">
        <f t="shared" si="8"/>
        <v>-560864</v>
      </c>
      <c r="O159" s="11">
        <f t="shared" si="9"/>
        <v>-1885864</v>
      </c>
      <c r="P159" s="11">
        <f t="shared" si="10"/>
        <v>4114136</v>
      </c>
    </row>
    <row r="160">
      <c r="A160" s="1" t="s">
        <v>7258</v>
      </c>
      <c r="B160" s="8">
        <v>45548.0</v>
      </c>
      <c r="C160" s="1" t="s">
        <v>6</v>
      </c>
      <c r="D160" s="10">
        <v>1000000.0</v>
      </c>
      <c r="E160" s="12"/>
      <c r="F160" s="1" t="s">
        <v>7166</v>
      </c>
      <c r="G160" s="11">
        <f t="shared" si="1"/>
        <v>18832908</v>
      </c>
      <c r="H160" s="69">
        <f t="shared" si="2"/>
        <v>5490500</v>
      </c>
      <c r="I160" s="11">
        <f t="shared" si="3"/>
        <v>0</v>
      </c>
      <c r="J160" s="12">
        <f t="shared" si="4"/>
        <v>23876208</v>
      </c>
      <c r="K160" s="11">
        <f t="shared" si="5"/>
        <v>13342408</v>
      </c>
      <c r="L160" s="11">
        <f t="shared" si="6"/>
        <v>4675000</v>
      </c>
      <c r="M160" s="11">
        <f t="shared" si="7"/>
        <v>6000000</v>
      </c>
      <c r="N160" s="11">
        <f t="shared" si="8"/>
        <v>-227530.6667</v>
      </c>
      <c r="O160" s="11">
        <f t="shared" si="9"/>
        <v>-1552530.667</v>
      </c>
      <c r="P160" s="11">
        <f t="shared" si="10"/>
        <v>4447469.333</v>
      </c>
    </row>
    <row r="161">
      <c r="A161" s="1" t="s">
        <v>7259</v>
      </c>
      <c r="B161" s="8">
        <v>45549.0</v>
      </c>
      <c r="C161" s="1" t="s">
        <v>25</v>
      </c>
      <c r="E161" s="10">
        <v>300000.0</v>
      </c>
      <c r="F161" s="1" t="s">
        <v>7100</v>
      </c>
      <c r="G161" s="11">
        <f t="shared" si="1"/>
        <v>18832908</v>
      </c>
      <c r="H161" s="69">
        <f t="shared" si="2"/>
        <v>5790500</v>
      </c>
      <c r="I161" s="11">
        <f t="shared" si="3"/>
        <v>0</v>
      </c>
      <c r="J161" s="12">
        <f t="shared" si="4"/>
        <v>23576208</v>
      </c>
      <c r="K161" s="11">
        <f t="shared" si="5"/>
        <v>13042408</v>
      </c>
      <c r="L161" s="11">
        <f t="shared" si="6"/>
        <v>4675000</v>
      </c>
      <c r="M161" s="11">
        <f t="shared" si="7"/>
        <v>6000000</v>
      </c>
      <c r="N161" s="11">
        <f t="shared" si="8"/>
        <v>-327530.6667</v>
      </c>
      <c r="O161" s="11">
        <f t="shared" si="9"/>
        <v>-1652530.667</v>
      </c>
      <c r="P161" s="11">
        <f t="shared" si="10"/>
        <v>4347469.333</v>
      </c>
    </row>
    <row r="162">
      <c r="A162" s="1" t="s">
        <v>7260</v>
      </c>
      <c r="B162" s="8">
        <v>45549.0</v>
      </c>
      <c r="C162" s="1" t="s">
        <v>25</v>
      </c>
      <c r="D162" s="12"/>
      <c r="E162" s="10">
        <v>20000.0</v>
      </c>
      <c r="F162" s="1" t="s">
        <v>7114</v>
      </c>
      <c r="G162" s="11">
        <f t="shared" si="1"/>
        <v>18832908</v>
      </c>
      <c r="H162" s="69">
        <f t="shared" si="2"/>
        <v>5810500</v>
      </c>
      <c r="I162" s="11">
        <f t="shared" si="3"/>
        <v>0</v>
      </c>
      <c r="J162" s="12">
        <f t="shared" si="4"/>
        <v>23556208</v>
      </c>
      <c r="K162" s="11">
        <f t="shared" si="5"/>
        <v>13022408</v>
      </c>
      <c r="L162" s="11">
        <f t="shared" si="6"/>
        <v>4675000</v>
      </c>
      <c r="M162" s="11">
        <f t="shared" si="7"/>
        <v>6000000</v>
      </c>
      <c r="N162" s="11">
        <f t="shared" si="8"/>
        <v>-334197.3333</v>
      </c>
      <c r="O162" s="11">
        <f t="shared" si="9"/>
        <v>-1659197.333</v>
      </c>
      <c r="P162" s="11">
        <f t="shared" si="10"/>
        <v>4340802.667</v>
      </c>
    </row>
    <row r="163">
      <c r="A163" s="1" t="s">
        <v>7261</v>
      </c>
      <c r="B163" s="8">
        <v>45549.0</v>
      </c>
      <c r="C163" s="1" t="s">
        <v>5973</v>
      </c>
      <c r="D163" s="12"/>
      <c r="E163" s="10">
        <v>500000.0</v>
      </c>
      <c r="F163" s="1" t="s">
        <v>7047</v>
      </c>
      <c r="G163" s="11">
        <f t="shared" si="1"/>
        <v>18832908</v>
      </c>
      <c r="H163" s="69">
        <f t="shared" si="2"/>
        <v>5810500</v>
      </c>
      <c r="I163" s="11">
        <f t="shared" si="3"/>
        <v>0</v>
      </c>
      <c r="J163" s="12">
        <f t="shared" si="4"/>
        <v>23056208</v>
      </c>
      <c r="K163" s="11">
        <f t="shared" si="5"/>
        <v>13022408</v>
      </c>
      <c r="L163" s="11">
        <f t="shared" si="6"/>
        <v>5175000</v>
      </c>
      <c r="M163" s="11">
        <f t="shared" si="7"/>
        <v>6000000</v>
      </c>
      <c r="N163" s="11">
        <f t="shared" si="8"/>
        <v>-834197.3333</v>
      </c>
      <c r="O163" s="11">
        <f t="shared" si="9"/>
        <v>-1659197.333</v>
      </c>
      <c r="P163" s="11">
        <f t="shared" si="10"/>
        <v>4340802.667</v>
      </c>
    </row>
    <row r="164">
      <c r="A164" s="1" t="s">
        <v>7262</v>
      </c>
      <c r="B164" s="8">
        <v>45549.0</v>
      </c>
      <c r="C164" s="1" t="s">
        <v>25</v>
      </c>
      <c r="D164" s="12"/>
      <c r="E164" s="10">
        <v>29000.0</v>
      </c>
      <c r="F164" s="1" t="s">
        <v>7164</v>
      </c>
      <c r="G164" s="11">
        <f t="shared" si="1"/>
        <v>18832908</v>
      </c>
      <c r="H164" s="69">
        <f t="shared" si="2"/>
        <v>5839500</v>
      </c>
      <c r="I164" s="11">
        <f t="shared" si="3"/>
        <v>0</v>
      </c>
      <c r="J164" s="12">
        <f t="shared" si="4"/>
        <v>23027208</v>
      </c>
      <c r="K164" s="11">
        <f t="shared" si="5"/>
        <v>12993408</v>
      </c>
      <c r="L164" s="11">
        <f t="shared" si="6"/>
        <v>5175000</v>
      </c>
      <c r="M164" s="11">
        <f t="shared" si="7"/>
        <v>6000000</v>
      </c>
      <c r="N164" s="11">
        <f t="shared" si="8"/>
        <v>-843864</v>
      </c>
      <c r="O164" s="11">
        <f t="shared" si="9"/>
        <v>-1668864</v>
      </c>
      <c r="P164" s="11">
        <f t="shared" si="10"/>
        <v>4331136</v>
      </c>
    </row>
    <row r="165">
      <c r="A165" s="1" t="s">
        <v>7263</v>
      </c>
      <c r="B165" s="8">
        <v>45551.0</v>
      </c>
      <c r="C165" s="1" t="s">
        <v>6</v>
      </c>
      <c r="D165" s="10">
        <v>132000.0</v>
      </c>
      <c r="E165" s="12"/>
      <c r="F165" s="1" t="s">
        <v>7166</v>
      </c>
      <c r="G165" s="11">
        <f t="shared" si="1"/>
        <v>18964908</v>
      </c>
      <c r="H165" s="69">
        <f t="shared" si="2"/>
        <v>5839500</v>
      </c>
      <c r="I165" s="11">
        <f t="shared" si="3"/>
        <v>0</v>
      </c>
      <c r="J165" s="12">
        <f t="shared" si="4"/>
        <v>23159208</v>
      </c>
      <c r="K165" s="11">
        <f t="shared" si="5"/>
        <v>13125408</v>
      </c>
      <c r="L165" s="11">
        <f t="shared" si="6"/>
        <v>5175000</v>
      </c>
      <c r="M165" s="11">
        <f t="shared" si="7"/>
        <v>6000000</v>
      </c>
      <c r="N165" s="11">
        <f t="shared" si="8"/>
        <v>-799864</v>
      </c>
      <c r="O165" s="11">
        <f t="shared" si="9"/>
        <v>-1624864</v>
      </c>
      <c r="P165" s="11">
        <f t="shared" si="10"/>
        <v>4375136</v>
      </c>
    </row>
    <row r="166">
      <c r="A166" s="1" t="s">
        <v>7264</v>
      </c>
      <c r="B166" s="8">
        <v>45551.0</v>
      </c>
      <c r="C166" s="1" t="s">
        <v>19</v>
      </c>
      <c r="D166" s="12"/>
      <c r="E166" s="10">
        <v>200000.0</v>
      </c>
      <c r="F166" s="1" t="s">
        <v>7265</v>
      </c>
      <c r="G166" s="11">
        <f t="shared" si="1"/>
        <v>18964908</v>
      </c>
      <c r="H166" s="69">
        <f t="shared" si="2"/>
        <v>5839500</v>
      </c>
      <c r="I166" s="11">
        <f t="shared" si="3"/>
        <v>0</v>
      </c>
      <c r="J166" s="12">
        <f t="shared" si="4"/>
        <v>22959208</v>
      </c>
      <c r="K166" s="11">
        <f t="shared" si="5"/>
        <v>13125408</v>
      </c>
      <c r="L166" s="11">
        <f t="shared" si="6"/>
        <v>5175000</v>
      </c>
      <c r="M166" s="11">
        <f t="shared" si="7"/>
        <v>6000000</v>
      </c>
      <c r="N166" s="11">
        <f t="shared" si="8"/>
        <v>-799864</v>
      </c>
      <c r="O166" s="11">
        <f t="shared" si="9"/>
        <v>-1624864</v>
      </c>
      <c r="P166" s="11">
        <f t="shared" si="10"/>
        <v>4375136</v>
      </c>
    </row>
    <row r="167">
      <c r="A167" s="1" t="s">
        <v>7266</v>
      </c>
      <c r="B167" s="8">
        <v>45552.0</v>
      </c>
      <c r="C167" s="1" t="s">
        <v>25</v>
      </c>
      <c r="D167" s="12"/>
      <c r="E167" s="10">
        <v>100000.0</v>
      </c>
      <c r="F167" s="1" t="s">
        <v>7267</v>
      </c>
      <c r="G167" s="11">
        <f t="shared" si="1"/>
        <v>18964908</v>
      </c>
      <c r="H167" s="69">
        <f t="shared" si="2"/>
        <v>5939500</v>
      </c>
      <c r="I167" s="11">
        <f t="shared" si="3"/>
        <v>0</v>
      </c>
      <c r="J167" s="12">
        <f t="shared" si="4"/>
        <v>22859208</v>
      </c>
      <c r="K167" s="11">
        <f t="shared" si="5"/>
        <v>13025408</v>
      </c>
      <c r="L167" s="11">
        <f t="shared" si="6"/>
        <v>5175000</v>
      </c>
      <c r="M167" s="11">
        <f t="shared" si="7"/>
        <v>6000000</v>
      </c>
      <c r="N167" s="11">
        <f t="shared" si="8"/>
        <v>-833197.3333</v>
      </c>
      <c r="O167" s="11">
        <f t="shared" si="9"/>
        <v>-1658197.333</v>
      </c>
      <c r="P167" s="11">
        <f t="shared" si="10"/>
        <v>4341802.667</v>
      </c>
    </row>
    <row r="168">
      <c r="A168" s="14" t="s">
        <v>7268</v>
      </c>
      <c r="B168" s="8">
        <v>45552.0</v>
      </c>
      <c r="C168" s="1" t="s">
        <v>25</v>
      </c>
      <c r="D168" s="12"/>
      <c r="E168" s="10">
        <v>328000.0</v>
      </c>
      <c r="F168" s="1" t="s">
        <v>4603</v>
      </c>
      <c r="G168" s="11">
        <f t="shared" si="1"/>
        <v>18964908</v>
      </c>
      <c r="H168" s="69">
        <f t="shared" si="2"/>
        <v>6267500</v>
      </c>
      <c r="I168" s="11">
        <f t="shared" si="3"/>
        <v>0</v>
      </c>
      <c r="J168" s="12">
        <f t="shared" si="4"/>
        <v>22531208</v>
      </c>
      <c r="K168" s="11">
        <f t="shared" si="5"/>
        <v>12697408</v>
      </c>
      <c r="L168" s="11">
        <f t="shared" si="6"/>
        <v>5175000</v>
      </c>
      <c r="M168" s="11">
        <f t="shared" si="7"/>
        <v>6000000</v>
      </c>
      <c r="N168" s="11">
        <f t="shared" si="8"/>
        <v>-942530.6667</v>
      </c>
      <c r="O168" s="11">
        <f t="shared" si="9"/>
        <v>-1767530.667</v>
      </c>
      <c r="P168" s="11">
        <f t="shared" si="10"/>
        <v>4232469.333</v>
      </c>
    </row>
    <row r="169">
      <c r="A169" s="1" t="s">
        <v>7269</v>
      </c>
      <c r="B169" s="8">
        <v>45552.0</v>
      </c>
      <c r="C169" s="1" t="s">
        <v>6</v>
      </c>
      <c r="D169" s="10">
        <v>2316092.0</v>
      </c>
      <c r="E169" s="12"/>
      <c r="F169" s="1" t="s">
        <v>7270</v>
      </c>
      <c r="G169" s="11">
        <f t="shared" si="1"/>
        <v>21281000</v>
      </c>
      <c r="H169" s="69">
        <f t="shared" si="2"/>
        <v>6267500</v>
      </c>
      <c r="I169" s="11">
        <f t="shared" si="3"/>
        <v>0</v>
      </c>
      <c r="J169" s="12">
        <f t="shared" si="4"/>
        <v>24847300</v>
      </c>
      <c r="K169" s="11">
        <f t="shared" si="5"/>
        <v>15013500</v>
      </c>
      <c r="L169" s="11">
        <f t="shared" si="6"/>
        <v>5175000</v>
      </c>
      <c r="M169" s="11">
        <f t="shared" si="7"/>
        <v>6000000</v>
      </c>
      <c r="N169" s="11">
        <f t="shared" si="8"/>
        <v>-170500</v>
      </c>
      <c r="O169" s="11">
        <f t="shared" si="9"/>
        <v>-995500</v>
      </c>
      <c r="P169" s="11">
        <f t="shared" si="10"/>
        <v>5004500</v>
      </c>
    </row>
    <row r="170">
      <c r="A170" s="1" t="s">
        <v>7271</v>
      </c>
      <c r="B170" s="8">
        <v>45552.0</v>
      </c>
      <c r="C170" s="1" t="s">
        <v>16</v>
      </c>
      <c r="D170" s="10">
        <v>278500.0</v>
      </c>
      <c r="E170" s="12"/>
      <c r="F170" s="1" t="s">
        <v>5080</v>
      </c>
      <c r="G170" s="11">
        <f t="shared" si="1"/>
        <v>21281000</v>
      </c>
      <c r="H170" s="69">
        <f t="shared" si="2"/>
        <v>6267500</v>
      </c>
      <c r="I170" s="11">
        <f t="shared" si="3"/>
        <v>0</v>
      </c>
      <c r="J170" s="12">
        <f t="shared" si="4"/>
        <v>25125800</v>
      </c>
      <c r="K170" s="11">
        <f t="shared" si="5"/>
        <v>15013500</v>
      </c>
      <c r="L170" s="11">
        <f t="shared" si="6"/>
        <v>5175000</v>
      </c>
      <c r="M170" s="11">
        <f t="shared" si="7"/>
        <v>6000000</v>
      </c>
      <c r="N170" s="11">
        <f t="shared" si="8"/>
        <v>-170500</v>
      </c>
      <c r="O170" s="11">
        <f t="shared" si="9"/>
        <v>-995500</v>
      </c>
      <c r="P170" s="11">
        <f t="shared" si="10"/>
        <v>5004500</v>
      </c>
    </row>
    <row r="171">
      <c r="A171" s="1" t="s">
        <v>7272</v>
      </c>
      <c r="B171" s="8">
        <v>45552.0</v>
      </c>
      <c r="C171" s="1" t="s">
        <v>19</v>
      </c>
      <c r="D171" s="12"/>
      <c r="E171" s="10">
        <v>457000.0</v>
      </c>
      <c r="F171" s="1" t="s">
        <v>4603</v>
      </c>
      <c r="G171" s="11">
        <f t="shared" si="1"/>
        <v>21281000</v>
      </c>
      <c r="H171" s="69">
        <f t="shared" si="2"/>
        <v>6267500</v>
      </c>
      <c r="I171" s="11">
        <f t="shared" si="3"/>
        <v>0</v>
      </c>
      <c r="J171" s="12">
        <f t="shared" si="4"/>
        <v>24668800</v>
      </c>
      <c r="K171" s="11">
        <f t="shared" si="5"/>
        <v>15013500</v>
      </c>
      <c r="L171" s="11">
        <f t="shared" si="6"/>
        <v>5175000</v>
      </c>
      <c r="M171" s="11">
        <f t="shared" si="7"/>
        <v>6000000</v>
      </c>
      <c r="N171" s="11">
        <f t="shared" si="8"/>
        <v>-170500</v>
      </c>
      <c r="O171" s="11">
        <f t="shared" si="9"/>
        <v>-995500</v>
      </c>
      <c r="P171" s="11">
        <f t="shared" si="10"/>
        <v>5004500</v>
      </c>
    </row>
    <row r="172">
      <c r="A172" s="1" t="s">
        <v>7273</v>
      </c>
      <c r="B172" s="8">
        <v>45552.0</v>
      </c>
      <c r="C172" s="1" t="s">
        <v>25</v>
      </c>
      <c r="D172" s="12"/>
      <c r="E172" s="10">
        <v>40500.0</v>
      </c>
      <c r="F172" s="1" t="s">
        <v>7274</v>
      </c>
      <c r="G172" s="11">
        <f t="shared" si="1"/>
        <v>21281000</v>
      </c>
      <c r="H172" s="69">
        <f t="shared" si="2"/>
        <v>6308000</v>
      </c>
      <c r="I172" s="11">
        <f t="shared" si="3"/>
        <v>0</v>
      </c>
      <c r="J172" s="12">
        <f t="shared" si="4"/>
        <v>24628300</v>
      </c>
      <c r="K172" s="11">
        <f t="shared" si="5"/>
        <v>14973000</v>
      </c>
      <c r="L172" s="11">
        <f t="shared" si="6"/>
        <v>5175000</v>
      </c>
      <c r="M172" s="11">
        <f t="shared" si="7"/>
        <v>6000000</v>
      </c>
      <c r="N172" s="11">
        <f t="shared" si="8"/>
        <v>-184000</v>
      </c>
      <c r="O172" s="11">
        <f t="shared" si="9"/>
        <v>-1009000</v>
      </c>
      <c r="P172" s="11">
        <f t="shared" si="10"/>
        <v>4991000</v>
      </c>
    </row>
    <row r="173">
      <c r="A173" s="1" t="s">
        <v>7275</v>
      </c>
      <c r="B173" s="8">
        <v>45552.0</v>
      </c>
      <c r="C173" s="1" t="s">
        <v>19</v>
      </c>
      <c r="D173" s="12"/>
      <c r="E173" s="10">
        <v>187000.0</v>
      </c>
      <c r="F173" s="1" t="s">
        <v>7276</v>
      </c>
      <c r="G173" s="11">
        <f t="shared" si="1"/>
        <v>21281000</v>
      </c>
      <c r="H173" s="69">
        <f t="shared" si="2"/>
        <v>6308000</v>
      </c>
      <c r="I173" s="11">
        <f t="shared" si="3"/>
        <v>0</v>
      </c>
      <c r="J173" s="12">
        <f t="shared" si="4"/>
        <v>24441300</v>
      </c>
      <c r="K173" s="11">
        <f t="shared" si="5"/>
        <v>14973000</v>
      </c>
      <c r="L173" s="11">
        <f t="shared" si="6"/>
        <v>5175000</v>
      </c>
      <c r="M173" s="11">
        <f t="shared" si="7"/>
        <v>6000000</v>
      </c>
      <c r="N173" s="11">
        <f t="shared" si="8"/>
        <v>-184000</v>
      </c>
      <c r="O173" s="11">
        <f t="shared" si="9"/>
        <v>-1009000</v>
      </c>
      <c r="P173" s="11">
        <f t="shared" si="10"/>
        <v>4991000</v>
      </c>
    </row>
    <row r="174">
      <c r="A174" s="1" t="s">
        <v>7277</v>
      </c>
      <c r="B174" s="8">
        <v>45552.0</v>
      </c>
      <c r="C174" s="1" t="s">
        <v>25</v>
      </c>
      <c r="D174" s="12"/>
      <c r="E174" s="10">
        <v>49000.0</v>
      </c>
      <c r="F174" s="1" t="s">
        <v>7278</v>
      </c>
      <c r="G174" s="11">
        <f t="shared" si="1"/>
        <v>21281000</v>
      </c>
      <c r="H174" s="69">
        <f t="shared" si="2"/>
        <v>6357000</v>
      </c>
      <c r="I174" s="11">
        <f t="shared" si="3"/>
        <v>0</v>
      </c>
      <c r="J174" s="12">
        <f t="shared" si="4"/>
        <v>24392300</v>
      </c>
      <c r="K174" s="11">
        <f t="shared" si="5"/>
        <v>14924000</v>
      </c>
      <c r="L174" s="11">
        <f t="shared" si="6"/>
        <v>5175000</v>
      </c>
      <c r="M174" s="11">
        <f t="shared" si="7"/>
        <v>6000000</v>
      </c>
      <c r="N174" s="11">
        <f t="shared" si="8"/>
        <v>-200333.3333</v>
      </c>
      <c r="O174" s="11">
        <f t="shared" si="9"/>
        <v>-1025333.333</v>
      </c>
      <c r="P174" s="11">
        <f t="shared" si="10"/>
        <v>4974666.667</v>
      </c>
    </row>
    <row r="175">
      <c r="A175" s="1" t="s">
        <v>7279</v>
      </c>
      <c r="B175" s="8">
        <v>45552.0</v>
      </c>
      <c r="C175" s="1" t="s">
        <v>25</v>
      </c>
      <c r="D175" s="12"/>
      <c r="E175" s="10">
        <v>30000.0</v>
      </c>
      <c r="F175" s="1" t="s">
        <v>7280</v>
      </c>
      <c r="G175" s="11">
        <f t="shared" si="1"/>
        <v>21281000</v>
      </c>
      <c r="H175" s="69">
        <f t="shared" si="2"/>
        <v>6387000</v>
      </c>
      <c r="I175" s="11">
        <f t="shared" si="3"/>
        <v>0</v>
      </c>
      <c r="J175" s="12">
        <f t="shared" si="4"/>
        <v>24362300</v>
      </c>
      <c r="K175" s="11">
        <f t="shared" si="5"/>
        <v>14894000</v>
      </c>
      <c r="L175" s="11">
        <f t="shared" si="6"/>
        <v>5175000</v>
      </c>
      <c r="M175" s="11">
        <f t="shared" si="7"/>
        <v>6000000</v>
      </c>
      <c r="N175" s="11">
        <f t="shared" si="8"/>
        <v>-210333.3333</v>
      </c>
      <c r="O175" s="11">
        <f t="shared" si="9"/>
        <v>-1035333.333</v>
      </c>
      <c r="P175" s="11">
        <f t="shared" si="10"/>
        <v>4964666.667</v>
      </c>
    </row>
    <row r="176">
      <c r="A176" s="1" t="s">
        <v>7281</v>
      </c>
      <c r="B176" s="8">
        <v>45552.0</v>
      </c>
      <c r="C176" s="1" t="s">
        <v>6</v>
      </c>
      <c r="D176" s="10">
        <v>232000.0</v>
      </c>
      <c r="E176" s="12"/>
      <c r="F176" s="1" t="s">
        <v>7282</v>
      </c>
      <c r="G176" s="11">
        <f t="shared" si="1"/>
        <v>21513000</v>
      </c>
      <c r="H176" s="69">
        <f t="shared" si="2"/>
        <v>6387000</v>
      </c>
      <c r="I176" s="11">
        <f t="shared" si="3"/>
        <v>0</v>
      </c>
      <c r="J176" s="12">
        <f t="shared" si="4"/>
        <v>24594300</v>
      </c>
      <c r="K176" s="11">
        <f t="shared" si="5"/>
        <v>15126000</v>
      </c>
      <c r="L176" s="11">
        <f t="shared" si="6"/>
        <v>5175000</v>
      </c>
      <c r="M176" s="11">
        <f t="shared" si="7"/>
        <v>6000000</v>
      </c>
      <c r="N176" s="11">
        <f t="shared" si="8"/>
        <v>-133000</v>
      </c>
      <c r="O176" s="11">
        <f t="shared" si="9"/>
        <v>-958000</v>
      </c>
      <c r="P176" s="11">
        <f t="shared" si="10"/>
        <v>5042000</v>
      </c>
    </row>
    <row r="177">
      <c r="A177" s="1" t="s">
        <v>7283</v>
      </c>
      <c r="B177" s="8">
        <v>45552.0</v>
      </c>
      <c r="C177" s="1" t="s">
        <v>6</v>
      </c>
      <c r="D177" s="10">
        <v>95200.0</v>
      </c>
      <c r="E177" s="12"/>
      <c r="F177" s="1" t="s">
        <v>7284</v>
      </c>
      <c r="G177" s="11">
        <f t="shared" si="1"/>
        <v>21608200</v>
      </c>
      <c r="H177" s="69">
        <f t="shared" si="2"/>
        <v>6387000</v>
      </c>
      <c r="I177" s="11">
        <f t="shared" si="3"/>
        <v>0</v>
      </c>
      <c r="J177" s="12">
        <f t="shared" si="4"/>
        <v>24689500</v>
      </c>
      <c r="K177" s="11">
        <f t="shared" si="5"/>
        <v>15221200</v>
      </c>
      <c r="L177" s="11">
        <f t="shared" si="6"/>
        <v>5175000</v>
      </c>
      <c r="M177" s="11">
        <f t="shared" si="7"/>
        <v>6000000</v>
      </c>
      <c r="N177" s="11">
        <f t="shared" si="8"/>
        <v>-101266.6667</v>
      </c>
      <c r="O177" s="11">
        <f t="shared" si="9"/>
        <v>-926266.6667</v>
      </c>
      <c r="P177" s="11">
        <f t="shared" si="10"/>
        <v>5073733.333</v>
      </c>
    </row>
    <row r="178">
      <c r="A178" s="1" t="s">
        <v>7285</v>
      </c>
      <c r="B178" s="8">
        <v>45553.0</v>
      </c>
      <c r="C178" s="1" t="s">
        <v>5973</v>
      </c>
      <c r="D178" s="12"/>
      <c r="E178" s="10">
        <v>300000.0</v>
      </c>
      <c r="F178" s="1" t="s">
        <v>7047</v>
      </c>
      <c r="G178" s="11">
        <f t="shared" si="1"/>
        <v>21608200</v>
      </c>
      <c r="H178" s="69">
        <f t="shared" si="2"/>
        <v>6387000</v>
      </c>
      <c r="I178" s="11">
        <f t="shared" si="3"/>
        <v>0</v>
      </c>
      <c r="J178" s="12">
        <f t="shared" si="4"/>
        <v>24389500</v>
      </c>
      <c r="K178" s="11">
        <f t="shared" si="5"/>
        <v>15221200</v>
      </c>
      <c r="L178" s="11">
        <f t="shared" si="6"/>
        <v>5475000</v>
      </c>
      <c r="M178" s="11">
        <f t="shared" si="7"/>
        <v>6000000</v>
      </c>
      <c r="N178" s="11">
        <f t="shared" si="8"/>
        <v>-401266.6667</v>
      </c>
      <c r="O178" s="11">
        <f t="shared" si="9"/>
        <v>-926266.6667</v>
      </c>
      <c r="P178" s="11">
        <f t="shared" si="10"/>
        <v>5073733.333</v>
      </c>
    </row>
    <row r="179">
      <c r="A179" s="1" t="s">
        <v>7286</v>
      </c>
      <c r="B179" s="8">
        <v>45553.0</v>
      </c>
      <c r="C179" s="1" t="s">
        <v>25</v>
      </c>
      <c r="D179" s="12"/>
      <c r="E179" s="10">
        <v>100000.0</v>
      </c>
      <c r="F179" s="1" t="s">
        <v>7287</v>
      </c>
      <c r="G179" s="11">
        <f t="shared" si="1"/>
        <v>21608200</v>
      </c>
      <c r="H179" s="69">
        <f t="shared" si="2"/>
        <v>6487000</v>
      </c>
      <c r="I179" s="11">
        <f t="shared" si="3"/>
        <v>0</v>
      </c>
      <c r="J179" s="12">
        <f t="shared" si="4"/>
        <v>24289500</v>
      </c>
      <c r="K179" s="11">
        <f t="shared" si="5"/>
        <v>15121200</v>
      </c>
      <c r="L179" s="11">
        <f t="shared" si="6"/>
        <v>5475000</v>
      </c>
      <c r="M179" s="11">
        <f t="shared" si="7"/>
        <v>6000000</v>
      </c>
      <c r="N179" s="11">
        <f t="shared" si="8"/>
        <v>-434600</v>
      </c>
      <c r="O179" s="11">
        <f t="shared" si="9"/>
        <v>-959600</v>
      </c>
      <c r="P179" s="11">
        <f t="shared" si="10"/>
        <v>5040400</v>
      </c>
    </row>
    <row r="180">
      <c r="A180" s="1" t="s">
        <v>7288</v>
      </c>
      <c r="B180" s="8">
        <v>45553.0</v>
      </c>
      <c r="C180" s="1" t="s">
        <v>6</v>
      </c>
      <c r="D180" s="10">
        <v>34000.0</v>
      </c>
      <c r="E180" s="12"/>
      <c r="F180" s="1" t="s">
        <v>6779</v>
      </c>
      <c r="G180" s="11">
        <f t="shared" si="1"/>
        <v>21642200</v>
      </c>
      <c r="H180" s="69">
        <f t="shared" si="2"/>
        <v>6487000</v>
      </c>
      <c r="I180" s="11">
        <f t="shared" si="3"/>
        <v>0</v>
      </c>
      <c r="J180" s="12">
        <f t="shared" si="4"/>
        <v>24323500</v>
      </c>
      <c r="K180" s="11">
        <f t="shared" si="5"/>
        <v>15155200</v>
      </c>
      <c r="L180" s="11">
        <f t="shared" si="6"/>
        <v>5475000</v>
      </c>
      <c r="M180" s="11">
        <f t="shared" si="7"/>
        <v>6000000</v>
      </c>
      <c r="N180" s="11">
        <f t="shared" si="8"/>
        <v>-423266.6667</v>
      </c>
      <c r="O180" s="11">
        <f t="shared" si="9"/>
        <v>-948266.6667</v>
      </c>
      <c r="P180" s="11">
        <f t="shared" si="10"/>
        <v>5051733.333</v>
      </c>
    </row>
    <row r="181">
      <c r="A181" s="1" t="s">
        <v>7289</v>
      </c>
      <c r="B181" s="8">
        <v>45553.0</v>
      </c>
      <c r="C181" s="1" t="s">
        <v>6</v>
      </c>
      <c r="D181" s="10">
        <v>95000.0</v>
      </c>
      <c r="E181" s="12"/>
      <c r="F181" s="1" t="s">
        <v>7290</v>
      </c>
      <c r="G181" s="11">
        <f t="shared" si="1"/>
        <v>21737200</v>
      </c>
      <c r="H181" s="69">
        <f t="shared" si="2"/>
        <v>6487000</v>
      </c>
      <c r="I181" s="11">
        <f t="shared" si="3"/>
        <v>0</v>
      </c>
      <c r="J181" s="12">
        <f t="shared" si="4"/>
        <v>24418500</v>
      </c>
      <c r="K181" s="11">
        <f t="shared" si="5"/>
        <v>15250200</v>
      </c>
      <c r="L181" s="11">
        <f t="shared" si="6"/>
        <v>5475000</v>
      </c>
      <c r="M181" s="11">
        <f t="shared" si="7"/>
        <v>6000000</v>
      </c>
      <c r="N181" s="11">
        <f t="shared" si="8"/>
        <v>-391600</v>
      </c>
      <c r="O181" s="11">
        <f t="shared" si="9"/>
        <v>-916600</v>
      </c>
      <c r="P181" s="11">
        <f t="shared" si="10"/>
        <v>5083400</v>
      </c>
    </row>
    <row r="182">
      <c r="A182" s="1" t="s">
        <v>7291</v>
      </c>
      <c r="B182" s="8">
        <v>45553.0</v>
      </c>
      <c r="C182" s="1" t="s">
        <v>6</v>
      </c>
      <c r="D182" s="10">
        <v>514000.0</v>
      </c>
      <c r="E182" s="12"/>
      <c r="F182" s="1" t="s">
        <v>4889</v>
      </c>
      <c r="G182" s="11">
        <f t="shared" si="1"/>
        <v>22251200</v>
      </c>
      <c r="H182" s="69">
        <f t="shared" si="2"/>
        <v>6487000</v>
      </c>
      <c r="I182" s="11">
        <f t="shared" si="3"/>
        <v>0</v>
      </c>
      <c r="J182" s="12">
        <f t="shared" si="4"/>
        <v>24932500</v>
      </c>
      <c r="K182" s="11">
        <f t="shared" si="5"/>
        <v>15764200</v>
      </c>
      <c r="L182" s="11">
        <f t="shared" si="6"/>
        <v>5475000</v>
      </c>
      <c r="M182" s="11">
        <f t="shared" si="7"/>
        <v>6000000</v>
      </c>
      <c r="N182" s="11">
        <f t="shared" si="8"/>
        <v>-220266.6667</v>
      </c>
      <c r="O182" s="11">
        <f t="shared" si="9"/>
        <v>-745266.6667</v>
      </c>
      <c r="P182" s="11">
        <f t="shared" si="10"/>
        <v>5254733.333</v>
      </c>
    </row>
    <row r="183">
      <c r="A183" s="1" t="s">
        <v>7292</v>
      </c>
      <c r="B183" s="8">
        <v>45553.0</v>
      </c>
      <c r="C183" s="1" t="s">
        <v>6</v>
      </c>
      <c r="D183" s="10">
        <v>50000.0</v>
      </c>
      <c r="E183" s="12"/>
      <c r="F183" s="1" t="s">
        <v>4177</v>
      </c>
      <c r="G183" s="11">
        <f t="shared" si="1"/>
        <v>22301200</v>
      </c>
      <c r="H183" s="69">
        <f t="shared" si="2"/>
        <v>6487000</v>
      </c>
      <c r="I183" s="11">
        <f t="shared" si="3"/>
        <v>0</v>
      </c>
      <c r="J183" s="12">
        <f t="shared" si="4"/>
        <v>24982500</v>
      </c>
      <c r="K183" s="11">
        <f t="shared" si="5"/>
        <v>15814200</v>
      </c>
      <c r="L183" s="11">
        <f t="shared" si="6"/>
        <v>5475000</v>
      </c>
      <c r="M183" s="11">
        <f t="shared" si="7"/>
        <v>6000000</v>
      </c>
      <c r="N183" s="11">
        <f t="shared" si="8"/>
        <v>-203600</v>
      </c>
      <c r="O183" s="11">
        <f t="shared" si="9"/>
        <v>-728600</v>
      </c>
      <c r="P183" s="11">
        <f t="shared" si="10"/>
        <v>5271400</v>
      </c>
    </row>
    <row r="184">
      <c r="A184" s="1" t="s">
        <v>7293</v>
      </c>
      <c r="B184" s="8">
        <v>45553.0</v>
      </c>
      <c r="C184" s="1" t="s">
        <v>19</v>
      </c>
      <c r="D184" s="12"/>
      <c r="E184" s="10">
        <v>2000000.0</v>
      </c>
      <c r="F184" s="1" t="s">
        <v>7294</v>
      </c>
      <c r="G184" s="11">
        <f t="shared" si="1"/>
        <v>22301200</v>
      </c>
      <c r="H184" s="69">
        <f t="shared" si="2"/>
        <v>6487000</v>
      </c>
      <c r="I184" s="11">
        <f t="shared" si="3"/>
        <v>0</v>
      </c>
      <c r="J184" s="12">
        <f t="shared" si="4"/>
        <v>22982500</v>
      </c>
      <c r="K184" s="11">
        <f t="shared" si="5"/>
        <v>15814200</v>
      </c>
      <c r="L184" s="11">
        <f t="shared" si="6"/>
        <v>5475000</v>
      </c>
      <c r="M184" s="11">
        <f t="shared" si="7"/>
        <v>6000000</v>
      </c>
      <c r="N184" s="11">
        <f t="shared" si="8"/>
        <v>-203600</v>
      </c>
      <c r="O184" s="11">
        <f t="shared" si="9"/>
        <v>-728600</v>
      </c>
      <c r="P184" s="11">
        <f t="shared" si="10"/>
        <v>5271400</v>
      </c>
    </row>
    <row r="185">
      <c r="A185" s="1" t="s">
        <v>7295</v>
      </c>
      <c r="B185" s="8">
        <v>45554.0</v>
      </c>
      <c r="C185" s="1" t="s">
        <v>6</v>
      </c>
      <c r="D185" s="10">
        <v>300000.0</v>
      </c>
      <c r="E185" s="12"/>
      <c r="F185" s="1" t="s">
        <v>5382</v>
      </c>
      <c r="G185" s="11">
        <f t="shared" si="1"/>
        <v>22601200</v>
      </c>
      <c r="H185" s="69">
        <f t="shared" si="2"/>
        <v>6487000</v>
      </c>
      <c r="I185" s="11">
        <f t="shared" si="3"/>
        <v>0</v>
      </c>
      <c r="J185" s="12">
        <f t="shared" si="4"/>
        <v>23282500</v>
      </c>
      <c r="K185" s="11">
        <f t="shared" si="5"/>
        <v>16114200</v>
      </c>
      <c r="L185" s="11">
        <f t="shared" si="6"/>
        <v>5475000</v>
      </c>
      <c r="M185" s="11">
        <f t="shared" si="7"/>
        <v>6000000</v>
      </c>
      <c r="N185" s="11">
        <f t="shared" si="8"/>
        <v>-103600</v>
      </c>
      <c r="O185" s="11">
        <f t="shared" si="9"/>
        <v>-628600</v>
      </c>
      <c r="P185" s="11">
        <f t="shared" si="10"/>
        <v>5371400</v>
      </c>
    </row>
    <row r="186">
      <c r="A186" s="1" t="s">
        <v>7296</v>
      </c>
      <c r="B186" s="8">
        <v>45555.0</v>
      </c>
      <c r="C186" s="1" t="s">
        <v>6</v>
      </c>
      <c r="D186" s="10">
        <v>380000.0</v>
      </c>
      <c r="E186" s="12"/>
      <c r="F186" s="1" t="s">
        <v>2478</v>
      </c>
      <c r="G186" s="11">
        <f t="shared" si="1"/>
        <v>22981200</v>
      </c>
      <c r="H186" s="69">
        <f t="shared" si="2"/>
        <v>6487000</v>
      </c>
      <c r="I186" s="11">
        <f t="shared" si="3"/>
        <v>0</v>
      </c>
      <c r="J186" s="12">
        <f t="shared" si="4"/>
        <v>23662500</v>
      </c>
      <c r="K186" s="11">
        <f t="shared" si="5"/>
        <v>16494200</v>
      </c>
      <c r="L186" s="11">
        <f t="shared" si="6"/>
        <v>5475000</v>
      </c>
      <c r="M186" s="11">
        <f t="shared" si="7"/>
        <v>6000000</v>
      </c>
      <c r="N186" s="11">
        <f t="shared" si="8"/>
        <v>23066.66667</v>
      </c>
      <c r="O186" s="11">
        <f t="shared" si="9"/>
        <v>-501933.3333</v>
      </c>
      <c r="P186" s="11">
        <f t="shared" si="10"/>
        <v>5498066.667</v>
      </c>
    </row>
    <row r="187">
      <c r="A187" s="1" t="s">
        <v>7297</v>
      </c>
      <c r="B187" s="8">
        <v>45555.0</v>
      </c>
      <c r="C187" s="1" t="s">
        <v>6</v>
      </c>
      <c r="D187" s="10">
        <v>204000.0</v>
      </c>
      <c r="E187" s="12"/>
      <c r="F187" s="1" t="s">
        <v>5382</v>
      </c>
      <c r="G187" s="11">
        <f t="shared" si="1"/>
        <v>23185200</v>
      </c>
      <c r="H187" s="69">
        <f t="shared" si="2"/>
        <v>6487000</v>
      </c>
      <c r="I187" s="11">
        <f t="shared" si="3"/>
        <v>0</v>
      </c>
      <c r="J187" s="12">
        <f t="shared" si="4"/>
        <v>23866500</v>
      </c>
      <c r="K187" s="11">
        <f t="shared" si="5"/>
        <v>16698200</v>
      </c>
      <c r="L187" s="11">
        <f t="shared" si="6"/>
        <v>5475000</v>
      </c>
      <c r="M187" s="11">
        <f t="shared" si="7"/>
        <v>6000000</v>
      </c>
      <c r="N187" s="11">
        <f t="shared" si="8"/>
        <v>91066.66667</v>
      </c>
      <c r="O187" s="11">
        <f t="shared" si="9"/>
        <v>-433933.3333</v>
      </c>
      <c r="P187" s="11">
        <f t="shared" si="10"/>
        <v>5566066.667</v>
      </c>
    </row>
    <row r="188">
      <c r="A188" s="1" t="s">
        <v>7298</v>
      </c>
      <c r="B188" s="8">
        <v>45555.0</v>
      </c>
      <c r="C188" s="1" t="s">
        <v>25</v>
      </c>
      <c r="D188" s="12"/>
      <c r="E188" s="10">
        <v>114000.0</v>
      </c>
      <c r="F188" s="1" t="s">
        <v>7278</v>
      </c>
      <c r="G188" s="11">
        <f t="shared" si="1"/>
        <v>23185200</v>
      </c>
      <c r="H188" s="69">
        <f t="shared" si="2"/>
        <v>6601000</v>
      </c>
      <c r="I188" s="11">
        <f t="shared" si="3"/>
        <v>0</v>
      </c>
      <c r="J188" s="12">
        <f t="shared" si="4"/>
        <v>23752500</v>
      </c>
      <c r="K188" s="11">
        <f t="shared" si="5"/>
        <v>16584200</v>
      </c>
      <c r="L188" s="11">
        <f t="shared" si="6"/>
        <v>5475000</v>
      </c>
      <c r="M188" s="11">
        <f t="shared" si="7"/>
        <v>6000000</v>
      </c>
      <c r="N188" s="11">
        <f t="shared" si="8"/>
        <v>53066.66667</v>
      </c>
      <c r="O188" s="11">
        <f t="shared" si="9"/>
        <v>-471933.3333</v>
      </c>
      <c r="P188" s="11">
        <f t="shared" si="10"/>
        <v>5528066.667</v>
      </c>
    </row>
    <row r="189">
      <c r="A189" s="1" t="s">
        <v>7299</v>
      </c>
      <c r="B189" s="8">
        <v>45555.0</v>
      </c>
      <c r="C189" s="1" t="s">
        <v>19</v>
      </c>
      <c r="E189" s="1">
        <v>187000.0</v>
      </c>
      <c r="F189" s="1" t="s">
        <v>7300</v>
      </c>
      <c r="G189" s="11">
        <f t="shared" si="1"/>
        <v>23185200</v>
      </c>
      <c r="H189" s="69">
        <f t="shared" si="2"/>
        <v>6601000</v>
      </c>
      <c r="I189" s="11">
        <f t="shared" si="3"/>
        <v>0</v>
      </c>
      <c r="J189" s="12">
        <f t="shared" si="4"/>
        <v>23565500</v>
      </c>
      <c r="K189" s="11">
        <f t="shared" si="5"/>
        <v>16584200</v>
      </c>
      <c r="L189" s="11">
        <f t="shared" si="6"/>
        <v>5475000</v>
      </c>
      <c r="M189" s="11">
        <f t="shared" si="7"/>
        <v>6000000</v>
      </c>
      <c r="N189" s="11">
        <f t="shared" si="8"/>
        <v>53066.66667</v>
      </c>
      <c r="O189" s="11">
        <f t="shared" si="9"/>
        <v>-471933.3333</v>
      </c>
      <c r="P189" s="11">
        <f t="shared" si="10"/>
        <v>5528066.667</v>
      </c>
    </row>
    <row r="190">
      <c r="A190" s="1" t="s">
        <v>7301</v>
      </c>
      <c r="B190" s="8">
        <v>45555.0</v>
      </c>
      <c r="C190" s="1" t="s">
        <v>25</v>
      </c>
      <c r="D190" s="12"/>
      <c r="E190" s="10">
        <v>315000.0</v>
      </c>
      <c r="F190" s="1" t="s">
        <v>7100</v>
      </c>
      <c r="G190" s="11">
        <f t="shared" si="1"/>
        <v>23185200</v>
      </c>
      <c r="H190" s="69">
        <f t="shared" si="2"/>
        <v>6916000</v>
      </c>
      <c r="I190" s="11">
        <f t="shared" si="3"/>
        <v>0</v>
      </c>
      <c r="J190" s="12">
        <f t="shared" si="4"/>
        <v>23250500</v>
      </c>
      <c r="K190" s="11">
        <f t="shared" si="5"/>
        <v>16269200</v>
      </c>
      <c r="L190" s="11">
        <f t="shared" si="6"/>
        <v>5475000</v>
      </c>
      <c r="M190" s="11">
        <f t="shared" si="7"/>
        <v>6000000</v>
      </c>
      <c r="N190" s="11">
        <f t="shared" si="8"/>
        <v>-51933.33333</v>
      </c>
      <c r="O190" s="11">
        <f t="shared" si="9"/>
        <v>-576933.3333</v>
      </c>
      <c r="P190" s="11">
        <f t="shared" si="10"/>
        <v>5423066.667</v>
      </c>
    </row>
    <row r="191">
      <c r="A191" s="1" t="s">
        <v>7302</v>
      </c>
      <c r="B191" s="8">
        <v>45555.0</v>
      </c>
      <c r="C191" s="1" t="s">
        <v>5973</v>
      </c>
      <c r="D191" s="12"/>
      <c r="E191" s="10">
        <v>360000.0</v>
      </c>
      <c r="F191" s="1" t="s">
        <v>7047</v>
      </c>
      <c r="G191" s="11">
        <f t="shared" si="1"/>
        <v>23185200</v>
      </c>
      <c r="H191" s="69">
        <f t="shared" si="2"/>
        <v>6916000</v>
      </c>
      <c r="I191" s="11">
        <f t="shared" si="3"/>
        <v>0</v>
      </c>
      <c r="J191" s="12">
        <f t="shared" si="4"/>
        <v>22890500</v>
      </c>
      <c r="K191" s="11">
        <f t="shared" si="5"/>
        <v>16269200</v>
      </c>
      <c r="L191" s="11">
        <f t="shared" si="6"/>
        <v>5835000</v>
      </c>
      <c r="M191" s="11">
        <f t="shared" si="7"/>
        <v>6000000</v>
      </c>
      <c r="N191" s="11">
        <f t="shared" si="8"/>
        <v>-411933.3333</v>
      </c>
      <c r="O191" s="11">
        <f t="shared" si="9"/>
        <v>-576933.3333</v>
      </c>
      <c r="P191" s="11">
        <f t="shared" si="10"/>
        <v>5423066.667</v>
      </c>
    </row>
    <row r="192">
      <c r="A192" s="1" t="s">
        <v>7303</v>
      </c>
      <c r="B192" s="8">
        <v>45555.0</v>
      </c>
      <c r="C192" s="1" t="s">
        <v>25</v>
      </c>
      <c r="D192" s="12"/>
      <c r="E192" s="10">
        <v>60000.0</v>
      </c>
      <c r="F192" s="1" t="s">
        <v>7304</v>
      </c>
      <c r="G192" s="11">
        <f t="shared" si="1"/>
        <v>23185200</v>
      </c>
      <c r="H192" s="69">
        <f t="shared" si="2"/>
        <v>6976000</v>
      </c>
      <c r="I192" s="11">
        <f t="shared" si="3"/>
        <v>0</v>
      </c>
      <c r="J192" s="12">
        <f t="shared" si="4"/>
        <v>22830500</v>
      </c>
      <c r="K192" s="11">
        <f t="shared" si="5"/>
        <v>16209200</v>
      </c>
      <c r="L192" s="11">
        <f t="shared" si="6"/>
        <v>5835000</v>
      </c>
      <c r="M192" s="11">
        <f t="shared" si="7"/>
        <v>6000000</v>
      </c>
      <c r="N192" s="11">
        <f t="shared" si="8"/>
        <v>-431933.3333</v>
      </c>
      <c r="O192" s="11">
        <f t="shared" si="9"/>
        <v>-596933.3333</v>
      </c>
      <c r="P192" s="11">
        <f t="shared" si="10"/>
        <v>5403066.667</v>
      </c>
    </row>
    <row r="193">
      <c r="A193" s="1" t="s">
        <v>7305</v>
      </c>
      <c r="B193" s="8">
        <v>45555.0</v>
      </c>
      <c r="C193" s="1" t="s">
        <v>25</v>
      </c>
      <c r="D193" s="12"/>
      <c r="E193" s="10">
        <v>7000.0</v>
      </c>
      <c r="F193" s="1" t="s">
        <v>7306</v>
      </c>
      <c r="G193" s="11">
        <f t="shared" si="1"/>
        <v>23185200</v>
      </c>
      <c r="H193" s="69">
        <f t="shared" si="2"/>
        <v>6983000</v>
      </c>
      <c r="I193" s="11">
        <f t="shared" si="3"/>
        <v>0</v>
      </c>
      <c r="J193" s="12">
        <f t="shared" si="4"/>
        <v>22823500</v>
      </c>
      <c r="K193" s="11">
        <f t="shared" si="5"/>
        <v>16202200</v>
      </c>
      <c r="L193" s="11">
        <f t="shared" si="6"/>
        <v>5835000</v>
      </c>
      <c r="M193" s="11">
        <f t="shared" si="7"/>
        <v>6000000</v>
      </c>
      <c r="N193" s="11">
        <f t="shared" si="8"/>
        <v>-434266.6667</v>
      </c>
      <c r="O193" s="11">
        <f t="shared" si="9"/>
        <v>-599266.6667</v>
      </c>
      <c r="P193" s="11">
        <f t="shared" si="10"/>
        <v>5400733.333</v>
      </c>
    </row>
    <row r="194">
      <c r="A194" s="1" t="s">
        <v>7307</v>
      </c>
      <c r="B194" s="8">
        <v>45555.0</v>
      </c>
      <c r="C194" s="1" t="s">
        <v>25</v>
      </c>
      <c r="D194" s="12"/>
      <c r="E194" s="10">
        <v>15000.0</v>
      </c>
      <c r="F194" s="1" t="s">
        <v>7308</v>
      </c>
      <c r="G194" s="11">
        <f t="shared" si="1"/>
        <v>23185200</v>
      </c>
      <c r="H194" s="69">
        <f t="shared" si="2"/>
        <v>6998000</v>
      </c>
      <c r="I194" s="11">
        <f t="shared" si="3"/>
        <v>0</v>
      </c>
      <c r="J194" s="12">
        <f t="shared" si="4"/>
        <v>22808500</v>
      </c>
      <c r="K194" s="11">
        <f t="shared" si="5"/>
        <v>16187200</v>
      </c>
      <c r="L194" s="11">
        <f t="shared" si="6"/>
        <v>5835000</v>
      </c>
      <c r="M194" s="11">
        <f t="shared" si="7"/>
        <v>6000000</v>
      </c>
      <c r="N194" s="11">
        <f t="shared" si="8"/>
        <v>-439266.6667</v>
      </c>
      <c r="O194" s="11">
        <f t="shared" si="9"/>
        <v>-604266.6667</v>
      </c>
      <c r="P194" s="11">
        <f t="shared" si="10"/>
        <v>5395733.333</v>
      </c>
    </row>
    <row r="195">
      <c r="A195" s="1" t="s">
        <v>7309</v>
      </c>
      <c r="B195" s="8">
        <v>45555.0</v>
      </c>
      <c r="C195" s="1" t="s">
        <v>5973</v>
      </c>
      <c r="D195" s="12"/>
      <c r="E195" s="10">
        <v>608000.0</v>
      </c>
      <c r="F195" s="1" t="s">
        <v>7047</v>
      </c>
      <c r="G195" s="11">
        <f t="shared" si="1"/>
        <v>23185200</v>
      </c>
      <c r="H195" s="69">
        <f t="shared" si="2"/>
        <v>6998000</v>
      </c>
      <c r="I195" s="11">
        <f t="shared" si="3"/>
        <v>0</v>
      </c>
      <c r="J195" s="12">
        <f t="shared" si="4"/>
        <v>22200500</v>
      </c>
      <c r="K195" s="11">
        <f t="shared" si="5"/>
        <v>16187200</v>
      </c>
      <c r="L195" s="11">
        <f t="shared" si="6"/>
        <v>6443000</v>
      </c>
      <c r="M195" s="11">
        <f t="shared" si="7"/>
        <v>6000000</v>
      </c>
      <c r="N195" s="11">
        <f t="shared" si="8"/>
        <v>-1047266.667</v>
      </c>
      <c r="O195" s="11">
        <f t="shared" si="9"/>
        <v>-604266.6667</v>
      </c>
      <c r="P195" s="11">
        <f t="shared" si="10"/>
        <v>5395733.333</v>
      </c>
    </row>
    <row r="196">
      <c r="A196" s="1" t="s">
        <v>7310</v>
      </c>
      <c r="B196" s="8">
        <v>45555.0</v>
      </c>
      <c r="C196" s="1" t="s">
        <v>25</v>
      </c>
      <c r="D196" s="12"/>
      <c r="E196" s="10">
        <v>40000.0</v>
      </c>
      <c r="F196" s="1" t="s">
        <v>7304</v>
      </c>
      <c r="G196" s="11">
        <f t="shared" si="1"/>
        <v>23185200</v>
      </c>
      <c r="H196" s="69">
        <f t="shared" si="2"/>
        <v>7038000</v>
      </c>
      <c r="I196" s="11">
        <f t="shared" si="3"/>
        <v>0</v>
      </c>
      <c r="J196" s="12">
        <f t="shared" si="4"/>
        <v>22160500</v>
      </c>
      <c r="K196" s="11">
        <f t="shared" si="5"/>
        <v>16147200</v>
      </c>
      <c r="L196" s="11">
        <f t="shared" si="6"/>
        <v>6443000</v>
      </c>
      <c r="M196" s="11">
        <f t="shared" si="7"/>
        <v>6000000</v>
      </c>
      <c r="N196" s="11">
        <f t="shared" si="8"/>
        <v>-1060600</v>
      </c>
      <c r="O196" s="11">
        <f t="shared" si="9"/>
        <v>-617600</v>
      </c>
      <c r="P196" s="11">
        <f t="shared" si="10"/>
        <v>5382400</v>
      </c>
    </row>
    <row r="197">
      <c r="A197" s="1" t="s">
        <v>7311</v>
      </c>
      <c r="B197" s="8">
        <v>45555.0</v>
      </c>
      <c r="C197" s="1" t="s">
        <v>25</v>
      </c>
      <c r="D197" s="12"/>
      <c r="E197" s="10">
        <v>55000.0</v>
      </c>
      <c r="F197" s="1" t="s">
        <v>7312</v>
      </c>
      <c r="G197" s="11">
        <f t="shared" si="1"/>
        <v>23185200</v>
      </c>
      <c r="H197" s="69">
        <f t="shared" si="2"/>
        <v>7093000</v>
      </c>
      <c r="I197" s="11">
        <f t="shared" si="3"/>
        <v>0</v>
      </c>
      <c r="J197" s="12">
        <f t="shared" si="4"/>
        <v>22105500</v>
      </c>
      <c r="K197" s="11">
        <f t="shared" si="5"/>
        <v>16092200</v>
      </c>
      <c r="L197" s="11">
        <f t="shared" si="6"/>
        <v>6443000</v>
      </c>
      <c r="M197" s="11">
        <f t="shared" si="7"/>
        <v>6000000</v>
      </c>
      <c r="N197" s="11">
        <f t="shared" si="8"/>
        <v>-1078933.333</v>
      </c>
      <c r="O197" s="11">
        <f t="shared" si="9"/>
        <v>-635933.3333</v>
      </c>
      <c r="P197" s="11">
        <f t="shared" si="10"/>
        <v>5364066.667</v>
      </c>
    </row>
    <row r="198">
      <c r="A198" s="1" t="s">
        <v>7313</v>
      </c>
      <c r="B198" s="8">
        <v>45555.0</v>
      </c>
      <c r="C198" s="1" t="s">
        <v>6</v>
      </c>
      <c r="D198" s="10">
        <v>650000.0</v>
      </c>
      <c r="E198" s="12"/>
      <c r="F198" s="1" t="s">
        <v>7314</v>
      </c>
      <c r="G198" s="11">
        <f t="shared" si="1"/>
        <v>23835200</v>
      </c>
      <c r="H198" s="69">
        <f t="shared" si="2"/>
        <v>7093000</v>
      </c>
      <c r="I198" s="11">
        <f t="shared" si="3"/>
        <v>0</v>
      </c>
      <c r="J198" s="12">
        <f t="shared" si="4"/>
        <v>22755500</v>
      </c>
      <c r="K198" s="11">
        <f t="shared" si="5"/>
        <v>16742200</v>
      </c>
      <c r="L198" s="11">
        <f t="shared" si="6"/>
        <v>6443000</v>
      </c>
      <c r="M198" s="11">
        <f t="shared" si="7"/>
        <v>6000000</v>
      </c>
      <c r="N198" s="11">
        <f t="shared" si="8"/>
        <v>-862266.6667</v>
      </c>
      <c r="O198" s="11">
        <f t="shared" si="9"/>
        <v>-419266.6667</v>
      </c>
      <c r="P198" s="11">
        <f t="shared" si="10"/>
        <v>5580733.333</v>
      </c>
    </row>
    <row r="199">
      <c r="A199" s="1" t="s">
        <v>7315</v>
      </c>
      <c r="B199" s="8">
        <v>45555.0</v>
      </c>
      <c r="C199" s="1" t="s">
        <v>6</v>
      </c>
      <c r="D199" s="10">
        <v>240000.0</v>
      </c>
      <c r="E199" s="12"/>
      <c r="F199" s="1" t="s">
        <v>7316</v>
      </c>
      <c r="G199" s="11">
        <f t="shared" si="1"/>
        <v>24075200</v>
      </c>
      <c r="H199" s="69">
        <f t="shared" si="2"/>
        <v>7093000</v>
      </c>
      <c r="I199" s="11">
        <f t="shared" si="3"/>
        <v>0</v>
      </c>
      <c r="J199" s="12">
        <f t="shared" si="4"/>
        <v>22995500</v>
      </c>
      <c r="K199" s="11">
        <f t="shared" si="5"/>
        <v>16982200</v>
      </c>
      <c r="L199" s="11">
        <f t="shared" si="6"/>
        <v>6443000</v>
      </c>
      <c r="M199" s="11">
        <f t="shared" si="7"/>
        <v>6000000</v>
      </c>
      <c r="N199" s="11">
        <f t="shared" si="8"/>
        <v>-782266.6667</v>
      </c>
      <c r="O199" s="11">
        <f t="shared" si="9"/>
        <v>-339266.6667</v>
      </c>
      <c r="P199" s="11">
        <f t="shared" si="10"/>
        <v>5660733.333</v>
      </c>
    </row>
    <row r="200">
      <c r="A200" s="1" t="s">
        <v>7317</v>
      </c>
      <c r="B200" s="8">
        <v>45555.0</v>
      </c>
      <c r="C200" s="1" t="s">
        <v>6</v>
      </c>
      <c r="D200" s="10">
        <v>272000.0</v>
      </c>
      <c r="E200" s="12"/>
      <c r="F200" s="1" t="s">
        <v>6067</v>
      </c>
      <c r="G200" s="11">
        <f t="shared" si="1"/>
        <v>24347200</v>
      </c>
      <c r="H200" s="69">
        <f t="shared" si="2"/>
        <v>7093000</v>
      </c>
      <c r="I200" s="11">
        <f t="shared" si="3"/>
        <v>0</v>
      </c>
      <c r="J200" s="12">
        <f t="shared" si="4"/>
        <v>23267500</v>
      </c>
      <c r="K200" s="11">
        <f t="shared" si="5"/>
        <v>17254200</v>
      </c>
      <c r="L200" s="11">
        <f t="shared" si="6"/>
        <v>6443000</v>
      </c>
      <c r="M200" s="11">
        <f t="shared" si="7"/>
        <v>6000000</v>
      </c>
      <c r="N200" s="11">
        <f t="shared" si="8"/>
        <v>-691600</v>
      </c>
      <c r="O200" s="11">
        <f t="shared" si="9"/>
        <v>-248600</v>
      </c>
      <c r="P200" s="11">
        <f t="shared" si="10"/>
        <v>5751400</v>
      </c>
    </row>
    <row r="201">
      <c r="A201" s="1" t="s">
        <v>7318</v>
      </c>
      <c r="B201" s="8">
        <v>45555.0</v>
      </c>
      <c r="C201" s="1" t="s">
        <v>6</v>
      </c>
      <c r="D201" s="10">
        <v>700000.0</v>
      </c>
      <c r="E201" s="12"/>
      <c r="F201" s="1" t="s">
        <v>5382</v>
      </c>
      <c r="G201" s="11">
        <f t="shared" si="1"/>
        <v>25047200</v>
      </c>
      <c r="H201" s="69">
        <f t="shared" si="2"/>
        <v>7093000</v>
      </c>
      <c r="I201" s="11">
        <f t="shared" si="3"/>
        <v>0</v>
      </c>
      <c r="J201" s="12">
        <f t="shared" si="4"/>
        <v>23967500</v>
      </c>
      <c r="K201" s="11">
        <f t="shared" si="5"/>
        <v>17954200</v>
      </c>
      <c r="L201" s="11">
        <f t="shared" si="6"/>
        <v>6443000</v>
      </c>
      <c r="M201" s="11">
        <f t="shared" si="7"/>
        <v>6000000</v>
      </c>
      <c r="N201" s="11">
        <f t="shared" si="8"/>
        <v>-458266.6667</v>
      </c>
      <c r="O201" s="11">
        <f t="shared" si="9"/>
        <v>-15266.66667</v>
      </c>
      <c r="P201" s="11">
        <f t="shared" si="10"/>
        <v>5984733.333</v>
      </c>
    </row>
    <row r="202">
      <c r="A202" s="1" t="s">
        <v>7319</v>
      </c>
      <c r="B202" s="8">
        <v>45556.0</v>
      </c>
      <c r="C202" s="1" t="s">
        <v>19</v>
      </c>
      <c r="D202" s="12"/>
      <c r="E202" s="10">
        <v>1480000.0</v>
      </c>
      <c r="F202" s="1" t="s">
        <v>7320</v>
      </c>
      <c r="G202" s="11">
        <f t="shared" si="1"/>
        <v>25047200</v>
      </c>
      <c r="H202" s="69">
        <f t="shared" si="2"/>
        <v>7093000</v>
      </c>
      <c r="I202" s="11">
        <f t="shared" si="3"/>
        <v>0</v>
      </c>
      <c r="J202" s="12">
        <f t="shared" si="4"/>
        <v>22487500</v>
      </c>
      <c r="K202" s="11">
        <f t="shared" si="5"/>
        <v>17954200</v>
      </c>
      <c r="L202" s="11">
        <f t="shared" si="6"/>
        <v>6443000</v>
      </c>
      <c r="M202" s="11">
        <f t="shared" si="7"/>
        <v>6000000</v>
      </c>
      <c r="N202" s="11">
        <f t="shared" si="8"/>
        <v>-458266.6667</v>
      </c>
      <c r="O202" s="11">
        <f t="shared" si="9"/>
        <v>-15266.66667</v>
      </c>
      <c r="P202" s="11">
        <f t="shared" si="10"/>
        <v>5984733.333</v>
      </c>
    </row>
    <row r="203">
      <c r="A203" s="1" t="s">
        <v>7321</v>
      </c>
      <c r="B203" s="8">
        <v>45556.0</v>
      </c>
      <c r="C203" s="1" t="s">
        <v>34</v>
      </c>
      <c r="D203" s="12"/>
      <c r="E203" s="10">
        <v>1.06416E7</v>
      </c>
      <c r="F203" s="1" t="s">
        <v>7322</v>
      </c>
      <c r="G203" s="11">
        <f t="shared" si="1"/>
        <v>25047200</v>
      </c>
      <c r="H203" s="69">
        <f t="shared" si="2"/>
        <v>7093000</v>
      </c>
      <c r="I203" s="11">
        <f t="shared" si="3"/>
        <v>10641600</v>
      </c>
      <c r="J203" s="12">
        <f t="shared" si="4"/>
        <v>11845900</v>
      </c>
      <c r="K203" s="11">
        <f t="shared" si="5"/>
        <v>7312600</v>
      </c>
      <c r="L203" s="11">
        <f t="shared" si="6"/>
        <v>6443000</v>
      </c>
      <c r="M203" s="11">
        <f t="shared" si="7"/>
        <v>6000000</v>
      </c>
      <c r="N203" s="11">
        <f t="shared" si="8"/>
        <v>-4005466.667</v>
      </c>
      <c r="O203" s="11">
        <f t="shared" si="9"/>
        <v>-3562466.667</v>
      </c>
      <c r="P203" s="11">
        <f t="shared" si="10"/>
        <v>2437533.333</v>
      </c>
    </row>
    <row r="204">
      <c r="A204" s="1" t="s">
        <v>7323</v>
      </c>
      <c r="B204" s="8">
        <v>45556.0</v>
      </c>
      <c r="C204" s="1" t="s">
        <v>34</v>
      </c>
      <c r="D204" s="12"/>
      <c r="E204" s="10">
        <v>4759050.0</v>
      </c>
      <c r="F204" s="1" t="s">
        <v>7324</v>
      </c>
      <c r="G204" s="11">
        <f t="shared" si="1"/>
        <v>25047200</v>
      </c>
      <c r="H204" s="69">
        <f t="shared" si="2"/>
        <v>7093000</v>
      </c>
      <c r="I204" s="11">
        <f t="shared" si="3"/>
        <v>15400650</v>
      </c>
      <c r="J204" s="12">
        <f t="shared" si="4"/>
        <v>7086850</v>
      </c>
      <c r="K204" s="11">
        <f t="shared" si="5"/>
        <v>2553550</v>
      </c>
      <c r="L204" s="11">
        <f t="shared" si="6"/>
        <v>6443000</v>
      </c>
      <c r="M204" s="11">
        <f t="shared" si="7"/>
        <v>6000000</v>
      </c>
      <c r="N204" s="11">
        <f t="shared" si="8"/>
        <v>-5591816.667</v>
      </c>
      <c r="O204" s="11">
        <f t="shared" si="9"/>
        <v>-5148816.667</v>
      </c>
      <c r="P204" s="11">
        <f t="shared" si="10"/>
        <v>851183.3333</v>
      </c>
    </row>
    <row r="205">
      <c r="A205" s="1" t="s">
        <v>7325</v>
      </c>
      <c r="B205" s="8">
        <v>45556.0</v>
      </c>
      <c r="C205" s="1" t="s">
        <v>6</v>
      </c>
      <c r="D205" s="10">
        <v>3400000.0</v>
      </c>
      <c r="E205" s="12"/>
      <c r="F205" s="1" t="s">
        <v>7326</v>
      </c>
      <c r="G205" s="11">
        <f t="shared" si="1"/>
        <v>28447200</v>
      </c>
      <c r="H205" s="69">
        <f t="shared" si="2"/>
        <v>7093000</v>
      </c>
      <c r="I205" s="11">
        <f t="shared" si="3"/>
        <v>15400650</v>
      </c>
      <c r="J205" s="12">
        <f t="shared" si="4"/>
        <v>10486850</v>
      </c>
      <c r="K205" s="11">
        <f t="shared" si="5"/>
        <v>5953550</v>
      </c>
      <c r="L205" s="11">
        <f t="shared" si="6"/>
        <v>6443000</v>
      </c>
      <c r="M205" s="11">
        <f t="shared" si="7"/>
        <v>6000000</v>
      </c>
      <c r="N205" s="11">
        <f t="shared" si="8"/>
        <v>-4458483.333</v>
      </c>
      <c r="O205" s="11">
        <f t="shared" si="9"/>
        <v>-4015483.333</v>
      </c>
      <c r="P205" s="11">
        <f t="shared" si="10"/>
        <v>1984516.667</v>
      </c>
    </row>
    <row r="206">
      <c r="A206" s="1" t="s">
        <v>7327</v>
      </c>
      <c r="B206" s="8">
        <v>45556.0</v>
      </c>
      <c r="C206" s="1" t="s">
        <v>25</v>
      </c>
      <c r="D206" s="12"/>
      <c r="E206" s="10">
        <v>100000.0</v>
      </c>
      <c r="F206" s="1" t="s">
        <v>7328</v>
      </c>
      <c r="G206" s="11">
        <f t="shared" si="1"/>
        <v>28447200</v>
      </c>
      <c r="H206" s="69">
        <f t="shared" si="2"/>
        <v>7193000</v>
      </c>
      <c r="I206" s="11">
        <f t="shared" si="3"/>
        <v>15400650</v>
      </c>
      <c r="J206" s="12">
        <f t="shared" si="4"/>
        <v>10386850</v>
      </c>
      <c r="K206" s="11">
        <f t="shared" si="5"/>
        <v>5853550</v>
      </c>
      <c r="L206" s="11">
        <f t="shared" si="6"/>
        <v>6443000</v>
      </c>
      <c r="M206" s="11">
        <f t="shared" si="7"/>
        <v>6000000</v>
      </c>
      <c r="N206" s="11">
        <f t="shared" si="8"/>
        <v>-4491816.667</v>
      </c>
      <c r="O206" s="11">
        <f t="shared" si="9"/>
        <v>-4048816.667</v>
      </c>
      <c r="P206" s="11">
        <f t="shared" si="10"/>
        <v>1951183.333</v>
      </c>
    </row>
    <row r="207">
      <c r="A207" s="1" t="s">
        <v>7329</v>
      </c>
      <c r="B207" s="8">
        <v>45556.0</v>
      </c>
      <c r="C207" s="1" t="s">
        <v>6</v>
      </c>
      <c r="D207" s="10">
        <v>50000.0</v>
      </c>
      <c r="E207" s="12"/>
      <c r="F207" s="1" t="s">
        <v>6185</v>
      </c>
      <c r="G207" s="11">
        <f t="shared" si="1"/>
        <v>28497200</v>
      </c>
      <c r="H207" s="69">
        <f t="shared" si="2"/>
        <v>7193000</v>
      </c>
      <c r="I207" s="11">
        <f t="shared" si="3"/>
        <v>15400650</v>
      </c>
      <c r="J207" s="12">
        <f t="shared" si="4"/>
        <v>10436850</v>
      </c>
      <c r="K207" s="11">
        <f t="shared" si="5"/>
        <v>5903550</v>
      </c>
      <c r="L207" s="11">
        <f t="shared" si="6"/>
        <v>6443000</v>
      </c>
      <c r="M207" s="11">
        <f t="shared" si="7"/>
        <v>6000000</v>
      </c>
      <c r="N207" s="11">
        <f t="shared" si="8"/>
        <v>-4475150</v>
      </c>
      <c r="O207" s="11">
        <f t="shared" si="9"/>
        <v>-4032150</v>
      </c>
      <c r="P207" s="11">
        <f t="shared" si="10"/>
        <v>1967850</v>
      </c>
    </row>
    <row r="208">
      <c r="A208" s="1" t="s">
        <v>7330</v>
      </c>
      <c r="B208" s="8">
        <v>45556.0</v>
      </c>
      <c r="C208" s="1" t="s">
        <v>6</v>
      </c>
      <c r="D208" s="10">
        <v>212000.0</v>
      </c>
      <c r="E208" s="12"/>
      <c r="F208" s="1" t="s">
        <v>5382</v>
      </c>
      <c r="G208" s="11">
        <f t="shared" si="1"/>
        <v>28709200</v>
      </c>
      <c r="H208" s="69">
        <f t="shared" si="2"/>
        <v>7193000</v>
      </c>
      <c r="I208" s="11">
        <f t="shared" si="3"/>
        <v>15400650</v>
      </c>
      <c r="J208" s="12">
        <f t="shared" si="4"/>
        <v>10648850</v>
      </c>
      <c r="K208" s="11">
        <f t="shared" si="5"/>
        <v>6115550</v>
      </c>
      <c r="L208" s="11">
        <f t="shared" si="6"/>
        <v>6443000</v>
      </c>
      <c r="M208" s="11">
        <f t="shared" si="7"/>
        <v>6000000</v>
      </c>
      <c r="N208" s="11">
        <f t="shared" si="8"/>
        <v>-4404483.333</v>
      </c>
      <c r="O208" s="11">
        <f t="shared" si="9"/>
        <v>-3961483.333</v>
      </c>
      <c r="P208" s="11">
        <f t="shared" si="10"/>
        <v>2038516.667</v>
      </c>
    </row>
    <row r="209">
      <c r="A209" s="1" t="s">
        <v>7331</v>
      </c>
      <c r="B209" s="8">
        <v>45558.0</v>
      </c>
      <c r="C209" s="1" t="s">
        <v>6</v>
      </c>
      <c r="D209" s="10">
        <v>472000.0</v>
      </c>
      <c r="E209" s="10"/>
      <c r="F209" s="1" t="s">
        <v>2032</v>
      </c>
      <c r="G209" s="11">
        <f t="shared" si="1"/>
        <v>29181200</v>
      </c>
      <c r="H209" s="69">
        <f t="shared" si="2"/>
        <v>7193000</v>
      </c>
      <c r="I209" s="11">
        <f t="shared" si="3"/>
        <v>15400650</v>
      </c>
      <c r="J209" s="12">
        <f t="shared" si="4"/>
        <v>11120850</v>
      </c>
      <c r="K209" s="11">
        <f t="shared" si="5"/>
        <v>6587550</v>
      </c>
      <c r="L209" s="11">
        <f t="shared" si="6"/>
        <v>6443000</v>
      </c>
      <c r="M209" s="11">
        <f t="shared" si="7"/>
        <v>6000000</v>
      </c>
      <c r="N209" s="11">
        <f t="shared" si="8"/>
        <v>-4247150</v>
      </c>
      <c r="O209" s="11">
        <f t="shared" si="9"/>
        <v>-3804150</v>
      </c>
      <c r="P209" s="11">
        <f t="shared" si="10"/>
        <v>2195850</v>
      </c>
    </row>
    <row r="210">
      <c r="A210" s="1" t="s">
        <v>7332</v>
      </c>
      <c r="B210" s="8">
        <v>45558.0</v>
      </c>
      <c r="C210" s="1" t="s">
        <v>6</v>
      </c>
      <c r="D210" s="10">
        <v>68000.0</v>
      </c>
      <c r="E210" s="12"/>
      <c r="F210" s="1" t="s">
        <v>2144</v>
      </c>
      <c r="G210" s="11">
        <f t="shared" si="1"/>
        <v>29249200</v>
      </c>
      <c r="H210" s="69">
        <f t="shared" si="2"/>
        <v>7193000</v>
      </c>
      <c r="I210" s="11">
        <f t="shared" si="3"/>
        <v>15400650</v>
      </c>
      <c r="J210" s="12">
        <f t="shared" si="4"/>
        <v>11188850</v>
      </c>
      <c r="K210" s="11">
        <f t="shared" si="5"/>
        <v>6655550</v>
      </c>
      <c r="L210" s="11">
        <f t="shared" si="6"/>
        <v>6443000</v>
      </c>
      <c r="M210" s="11">
        <f t="shared" si="7"/>
        <v>6000000</v>
      </c>
      <c r="N210" s="11">
        <f t="shared" si="8"/>
        <v>-4224483.333</v>
      </c>
      <c r="O210" s="11">
        <f t="shared" si="9"/>
        <v>-3781483.333</v>
      </c>
      <c r="P210" s="11">
        <f t="shared" si="10"/>
        <v>2218516.667</v>
      </c>
    </row>
    <row r="211">
      <c r="A211" s="1" t="s">
        <v>7333</v>
      </c>
      <c r="B211" s="8">
        <v>45558.0</v>
      </c>
      <c r="C211" s="1" t="s">
        <v>5973</v>
      </c>
      <c r="D211" s="12"/>
      <c r="E211" s="10">
        <v>100000.0</v>
      </c>
      <c r="F211" s="1" t="s">
        <v>7047</v>
      </c>
      <c r="G211" s="11">
        <f t="shared" si="1"/>
        <v>29249200</v>
      </c>
      <c r="H211" s="69">
        <f t="shared" si="2"/>
        <v>7193000</v>
      </c>
      <c r="I211" s="11">
        <f t="shared" si="3"/>
        <v>15400650</v>
      </c>
      <c r="J211" s="12">
        <f t="shared" si="4"/>
        <v>11088850</v>
      </c>
      <c r="K211" s="11">
        <f t="shared" si="5"/>
        <v>6655550</v>
      </c>
      <c r="L211" s="11">
        <f t="shared" si="6"/>
        <v>6543000</v>
      </c>
      <c r="M211" s="11">
        <f t="shared" si="7"/>
        <v>6000000</v>
      </c>
      <c r="N211" s="11">
        <f t="shared" si="8"/>
        <v>-4324483.333</v>
      </c>
      <c r="O211" s="11">
        <f t="shared" si="9"/>
        <v>-3781483.333</v>
      </c>
      <c r="P211" s="11">
        <f t="shared" si="10"/>
        <v>2218516.667</v>
      </c>
    </row>
    <row r="212">
      <c r="A212" s="1" t="s">
        <v>7334</v>
      </c>
      <c r="B212" s="8">
        <v>45558.0</v>
      </c>
      <c r="C212" s="1" t="s">
        <v>25</v>
      </c>
      <c r="D212" s="12"/>
      <c r="E212" s="10">
        <v>100000.0</v>
      </c>
      <c r="F212" s="1" t="s">
        <v>7335</v>
      </c>
      <c r="G212" s="11">
        <f t="shared" si="1"/>
        <v>29249200</v>
      </c>
      <c r="H212" s="69">
        <f t="shared" si="2"/>
        <v>7293000</v>
      </c>
      <c r="I212" s="11">
        <f t="shared" si="3"/>
        <v>15400650</v>
      </c>
      <c r="J212" s="12">
        <f t="shared" si="4"/>
        <v>10988850</v>
      </c>
      <c r="K212" s="11">
        <f t="shared" si="5"/>
        <v>6555550</v>
      </c>
      <c r="L212" s="11">
        <f t="shared" si="6"/>
        <v>6543000</v>
      </c>
      <c r="M212" s="11">
        <f t="shared" si="7"/>
        <v>6000000</v>
      </c>
      <c r="N212" s="11">
        <f t="shared" si="8"/>
        <v>-4357816.667</v>
      </c>
      <c r="O212" s="11">
        <f t="shared" si="9"/>
        <v>-3814816.667</v>
      </c>
      <c r="P212" s="11">
        <f t="shared" si="10"/>
        <v>2185183.333</v>
      </c>
    </row>
    <row r="213">
      <c r="A213" s="1" t="s">
        <v>7336</v>
      </c>
      <c r="B213" s="8">
        <v>45558.0</v>
      </c>
      <c r="C213" s="1" t="s">
        <v>25</v>
      </c>
      <c r="D213" s="12"/>
      <c r="E213" s="10">
        <v>25000.0</v>
      </c>
      <c r="F213" s="1" t="s">
        <v>7337</v>
      </c>
      <c r="G213" s="11">
        <f t="shared" si="1"/>
        <v>29249200</v>
      </c>
      <c r="H213" s="69">
        <f t="shared" si="2"/>
        <v>7318000</v>
      </c>
      <c r="I213" s="11">
        <f t="shared" si="3"/>
        <v>15400650</v>
      </c>
      <c r="J213" s="12">
        <f t="shared" si="4"/>
        <v>10963850</v>
      </c>
      <c r="K213" s="11">
        <f t="shared" si="5"/>
        <v>6530550</v>
      </c>
      <c r="L213" s="11">
        <f t="shared" si="6"/>
        <v>6543000</v>
      </c>
      <c r="M213" s="11">
        <f t="shared" si="7"/>
        <v>6000000</v>
      </c>
      <c r="N213" s="11">
        <f t="shared" si="8"/>
        <v>-4366150</v>
      </c>
      <c r="O213" s="11">
        <f t="shared" si="9"/>
        <v>-3823150</v>
      </c>
      <c r="P213" s="11">
        <f t="shared" si="10"/>
        <v>2176850</v>
      </c>
    </row>
    <row r="214">
      <c r="A214" s="1" t="s">
        <v>7338</v>
      </c>
      <c r="B214" s="8">
        <v>45558.0</v>
      </c>
      <c r="C214" s="1" t="s">
        <v>25</v>
      </c>
      <c r="D214" s="12"/>
      <c r="E214" s="10">
        <v>100000.0</v>
      </c>
      <c r="F214" s="1" t="s">
        <v>7339</v>
      </c>
      <c r="G214" s="11">
        <f t="shared" si="1"/>
        <v>29249200</v>
      </c>
      <c r="H214" s="69">
        <f t="shared" si="2"/>
        <v>7418000</v>
      </c>
      <c r="I214" s="11">
        <f t="shared" si="3"/>
        <v>15400650</v>
      </c>
      <c r="J214" s="12">
        <f t="shared" si="4"/>
        <v>10863850</v>
      </c>
      <c r="K214" s="11">
        <f t="shared" si="5"/>
        <v>6430550</v>
      </c>
      <c r="L214" s="11">
        <f t="shared" si="6"/>
        <v>6543000</v>
      </c>
      <c r="M214" s="11">
        <f t="shared" si="7"/>
        <v>6000000</v>
      </c>
      <c r="N214" s="11">
        <f t="shared" si="8"/>
        <v>-4399483.333</v>
      </c>
      <c r="O214" s="11">
        <f t="shared" si="9"/>
        <v>-3856483.333</v>
      </c>
      <c r="P214" s="11">
        <f t="shared" si="10"/>
        <v>2143516.667</v>
      </c>
    </row>
    <row r="215">
      <c r="A215" s="1" t="s">
        <v>7340</v>
      </c>
      <c r="B215" s="8">
        <v>45558.0</v>
      </c>
      <c r="C215" s="1" t="s">
        <v>6</v>
      </c>
      <c r="D215" s="10">
        <v>200000.0</v>
      </c>
      <c r="E215" s="12"/>
      <c r="F215" s="1" t="s">
        <v>7341</v>
      </c>
      <c r="G215" s="11">
        <f t="shared" si="1"/>
        <v>29449200</v>
      </c>
      <c r="H215" s="69">
        <f t="shared" si="2"/>
        <v>7418000</v>
      </c>
      <c r="I215" s="11">
        <f t="shared" si="3"/>
        <v>15400650</v>
      </c>
      <c r="J215" s="12">
        <f t="shared" si="4"/>
        <v>11063850</v>
      </c>
      <c r="K215" s="11">
        <f t="shared" si="5"/>
        <v>6630550</v>
      </c>
      <c r="L215" s="11">
        <f t="shared" si="6"/>
        <v>6543000</v>
      </c>
      <c r="M215" s="11">
        <f t="shared" si="7"/>
        <v>6000000</v>
      </c>
      <c r="N215" s="11">
        <f t="shared" si="8"/>
        <v>-4332816.667</v>
      </c>
      <c r="O215" s="11">
        <f t="shared" si="9"/>
        <v>-3789816.667</v>
      </c>
      <c r="P215" s="11">
        <f t="shared" si="10"/>
        <v>2210183.333</v>
      </c>
    </row>
    <row r="216">
      <c r="A216" s="1" t="s">
        <v>7342</v>
      </c>
      <c r="B216" s="8">
        <v>45559.0</v>
      </c>
      <c r="C216" s="1" t="s">
        <v>6</v>
      </c>
      <c r="D216" s="10">
        <v>3.0E7</v>
      </c>
      <c r="E216" s="12"/>
      <c r="F216" s="1" t="s">
        <v>6067</v>
      </c>
      <c r="G216" s="11">
        <f t="shared" si="1"/>
        <v>59449200</v>
      </c>
      <c r="H216" s="69">
        <f t="shared" si="2"/>
        <v>7418000</v>
      </c>
      <c r="I216" s="11">
        <f t="shared" si="3"/>
        <v>15400650</v>
      </c>
      <c r="J216" s="12">
        <f t="shared" si="4"/>
        <v>41063850</v>
      </c>
      <c r="K216" s="11">
        <f t="shared" si="5"/>
        <v>36630550</v>
      </c>
      <c r="L216" s="11">
        <f t="shared" si="6"/>
        <v>6543000</v>
      </c>
      <c r="M216" s="11">
        <f t="shared" si="7"/>
        <v>6000000</v>
      </c>
      <c r="N216" s="11">
        <f t="shared" si="8"/>
        <v>5667183.333</v>
      </c>
      <c r="O216" s="11">
        <f t="shared" si="9"/>
        <v>6210183.333</v>
      </c>
      <c r="P216" s="11">
        <f t="shared" si="10"/>
        <v>12210183.33</v>
      </c>
    </row>
    <row r="217">
      <c r="A217" s="1" t="s">
        <v>7343</v>
      </c>
      <c r="B217" s="8">
        <v>45559.0</v>
      </c>
      <c r="C217" s="1" t="s">
        <v>6</v>
      </c>
      <c r="D217" s="10">
        <v>228000.0</v>
      </c>
      <c r="E217" s="12"/>
      <c r="F217" s="1" t="s">
        <v>4302</v>
      </c>
      <c r="G217" s="11">
        <f t="shared" si="1"/>
        <v>59677200</v>
      </c>
      <c r="H217" s="69">
        <f t="shared" si="2"/>
        <v>7418000</v>
      </c>
      <c r="I217" s="11">
        <f t="shared" si="3"/>
        <v>15400650</v>
      </c>
      <c r="J217" s="12">
        <f t="shared" si="4"/>
        <v>41291850</v>
      </c>
      <c r="K217" s="11">
        <f t="shared" si="5"/>
        <v>36858550</v>
      </c>
      <c r="L217" s="11">
        <f t="shared" si="6"/>
        <v>6543000</v>
      </c>
      <c r="M217" s="11">
        <f t="shared" si="7"/>
        <v>6000000</v>
      </c>
      <c r="N217" s="11">
        <f t="shared" si="8"/>
        <v>5743183.333</v>
      </c>
      <c r="O217" s="11">
        <f t="shared" si="9"/>
        <v>6286183.333</v>
      </c>
      <c r="P217" s="11">
        <f t="shared" si="10"/>
        <v>12286183.33</v>
      </c>
    </row>
    <row r="218">
      <c r="A218" s="1" t="s">
        <v>7344</v>
      </c>
      <c r="B218" s="8">
        <v>45559.0</v>
      </c>
      <c r="C218" s="1" t="s">
        <v>6</v>
      </c>
      <c r="D218" s="10">
        <v>320000.0</v>
      </c>
      <c r="E218" s="12"/>
      <c r="F218" s="1" t="s">
        <v>7345</v>
      </c>
      <c r="G218" s="11">
        <f t="shared" si="1"/>
        <v>59997200</v>
      </c>
      <c r="H218" s="69">
        <f t="shared" si="2"/>
        <v>7418000</v>
      </c>
      <c r="I218" s="11">
        <f t="shared" si="3"/>
        <v>15400650</v>
      </c>
      <c r="J218" s="12">
        <f t="shared" si="4"/>
        <v>41611850</v>
      </c>
      <c r="K218" s="11">
        <f t="shared" si="5"/>
        <v>37178550</v>
      </c>
      <c r="L218" s="11">
        <f t="shared" si="6"/>
        <v>6543000</v>
      </c>
      <c r="M218" s="11">
        <f t="shared" si="7"/>
        <v>6000000</v>
      </c>
      <c r="N218" s="11">
        <f t="shared" si="8"/>
        <v>5849850</v>
      </c>
      <c r="O218" s="11">
        <f t="shared" si="9"/>
        <v>6392850</v>
      </c>
      <c r="P218" s="11">
        <f t="shared" si="10"/>
        <v>12392850</v>
      </c>
    </row>
    <row r="219">
      <c r="A219" s="1" t="s">
        <v>7346</v>
      </c>
      <c r="B219" s="8">
        <v>45559.0</v>
      </c>
      <c r="C219" s="1" t="s">
        <v>6</v>
      </c>
      <c r="D219" s="10">
        <v>75500.0</v>
      </c>
      <c r="E219" s="12"/>
      <c r="F219" s="1" t="s">
        <v>2032</v>
      </c>
      <c r="G219" s="11">
        <f t="shared" si="1"/>
        <v>60072700</v>
      </c>
      <c r="H219" s="69">
        <f t="shared" si="2"/>
        <v>7418000</v>
      </c>
      <c r="I219" s="11">
        <f t="shared" si="3"/>
        <v>15400650</v>
      </c>
      <c r="J219" s="12">
        <f t="shared" si="4"/>
        <v>41687350</v>
      </c>
      <c r="K219" s="11">
        <f t="shared" si="5"/>
        <v>37254050</v>
      </c>
      <c r="L219" s="11">
        <f t="shared" si="6"/>
        <v>6543000</v>
      </c>
      <c r="M219" s="11">
        <f t="shared" si="7"/>
        <v>6000000</v>
      </c>
      <c r="N219" s="11">
        <f t="shared" si="8"/>
        <v>5875016.667</v>
      </c>
      <c r="O219" s="11">
        <f t="shared" si="9"/>
        <v>6418016.667</v>
      </c>
      <c r="P219" s="11">
        <f t="shared" si="10"/>
        <v>12418016.67</v>
      </c>
    </row>
    <row r="220">
      <c r="A220" s="1" t="s">
        <v>7347</v>
      </c>
      <c r="B220" s="8">
        <v>45560.0</v>
      </c>
      <c r="C220" s="1" t="s">
        <v>6</v>
      </c>
      <c r="D220" s="10">
        <v>1005000.0</v>
      </c>
      <c r="E220" s="12"/>
      <c r="F220" s="1" t="s">
        <v>6779</v>
      </c>
      <c r="G220" s="11">
        <f t="shared" si="1"/>
        <v>61077700</v>
      </c>
      <c r="H220" s="69">
        <f t="shared" si="2"/>
        <v>7418000</v>
      </c>
      <c r="I220" s="11">
        <f t="shared" si="3"/>
        <v>15400650</v>
      </c>
      <c r="J220" s="12">
        <f t="shared" si="4"/>
        <v>42692350</v>
      </c>
      <c r="K220" s="11">
        <f t="shared" si="5"/>
        <v>38259050</v>
      </c>
      <c r="L220" s="11">
        <f t="shared" si="6"/>
        <v>6543000</v>
      </c>
      <c r="M220" s="11">
        <f t="shared" si="7"/>
        <v>6000000</v>
      </c>
      <c r="N220" s="11">
        <f t="shared" si="8"/>
        <v>6210016.667</v>
      </c>
      <c r="O220" s="11">
        <f t="shared" si="9"/>
        <v>6753016.667</v>
      </c>
      <c r="P220" s="11">
        <f t="shared" si="10"/>
        <v>12753016.67</v>
      </c>
    </row>
    <row r="221">
      <c r="A221" s="1" t="s">
        <v>7348</v>
      </c>
      <c r="B221" s="8">
        <v>45560.0</v>
      </c>
      <c r="C221" s="1" t="s">
        <v>6</v>
      </c>
      <c r="D221" s="10">
        <v>245000.0</v>
      </c>
      <c r="E221" s="12"/>
      <c r="F221" s="1" t="s">
        <v>5382</v>
      </c>
      <c r="G221" s="11">
        <f t="shared" si="1"/>
        <v>61322700</v>
      </c>
      <c r="H221" s="69">
        <f t="shared" si="2"/>
        <v>7418000</v>
      </c>
      <c r="I221" s="11">
        <f t="shared" si="3"/>
        <v>15400650</v>
      </c>
      <c r="J221" s="12">
        <f t="shared" si="4"/>
        <v>42937350</v>
      </c>
      <c r="K221" s="11">
        <f t="shared" si="5"/>
        <v>38504050</v>
      </c>
      <c r="L221" s="11">
        <f t="shared" si="6"/>
        <v>6543000</v>
      </c>
      <c r="M221" s="11">
        <f t="shared" si="7"/>
        <v>6000000</v>
      </c>
      <c r="N221" s="11">
        <f t="shared" si="8"/>
        <v>6291683.333</v>
      </c>
      <c r="O221" s="11">
        <f t="shared" si="9"/>
        <v>6834683.333</v>
      </c>
      <c r="P221" s="11">
        <f t="shared" si="10"/>
        <v>12834683.33</v>
      </c>
    </row>
    <row r="222">
      <c r="A222" s="1" t="s">
        <v>7349</v>
      </c>
      <c r="B222" s="8">
        <v>45561.0</v>
      </c>
      <c r="C222" s="1" t="s">
        <v>25</v>
      </c>
      <c r="D222" s="12"/>
      <c r="E222" s="10">
        <v>372000.0</v>
      </c>
      <c r="F222" s="1" t="s">
        <v>7350</v>
      </c>
      <c r="G222" s="11">
        <f t="shared" si="1"/>
        <v>61322700</v>
      </c>
      <c r="H222" s="69">
        <f t="shared" si="2"/>
        <v>7790000</v>
      </c>
      <c r="I222" s="11">
        <f t="shared" si="3"/>
        <v>15400650</v>
      </c>
      <c r="J222" s="12">
        <f t="shared" si="4"/>
        <v>42565350</v>
      </c>
      <c r="K222" s="11">
        <f t="shared" si="5"/>
        <v>38132050</v>
      </c>
      <c r="L222" s="11">
        <f t="shared" si="6"/>
        <v>6543000</v>
      </c>
      <c r="M222" s="11">
        <f t="shared" si="7"/>
        <v>6000000</v>
      </c>
      <c r="N222" s="11">
        <f t="shared" si="8"/>
        <v>6167683.333</v>
      </c>
      <c r="O222" s="11">
        <f t="shared" si="9"/>
        <v>6710683.333</v>
      </c>
      <c r="P222" s="11">
        <f t="shared" si="10"/>
        <v>12710683.33</v>
      </c>
    </row>
    <row r="223">
      <c r="A223" s="1" t="s">
        <v>7351</v>
      </c>
      <c r="B223" s="8">
        <v>45561.0</v>
      </c>
      <c r="C223" s="1" t="s">
        <v>6</v>
      </c>
      <c r="D223" s="10">
        <v>400000.0</v>
      </c>
      <c r="E223" s="12"/>
      <c r="F223" s="1" t="s">
        <v>7352</v>
      </c>
      <c r="G223" s="11">
        <f t="shared" si="1"/>
        <v>61722700</v>
      </c>
      <c r="H223" s="69">
        <f t="shared" si="2"/>
        <v>7790000</v>
      </c>
      <c r="I223" s="11">
        <f t="shared" si="3"/>
        <v>15400650</v>
      </c>
      <c r="J223" s="12">
        <f t="shared" si="4"/>
        <v>42965350</v>
      </c>
      <c r="K223" s="11">
        <f t="shared" si="5"/>
        <v>38532050</v>
      </c>
      <c r="L223" s="11">
        <f t="shared" si="6"/>
        <v>6543000</v>
      </c>
      <c r="M223" s="11">
        <f t="shared" si="7"/>
        <v>6000000</v>
      </c>
      <c r="N223" s="11">
        <f t="shared" si="8"/>
        <v>6301016.667</v>
      </c>
      <c r="O223" s="11">
        <f t="shared" si="9"/>
        <v>6844016.667</v>
      </c>
      <c r="P223" s="11">
        <f t="shared" si="10"/>
        <v>12844016.67</v>
      </c>
    </row>
    <row r="224">
      <c r="A224" s="1" t="s">
        <v>7353</v>
      </c>
      <c r="B224" s="8">
        <v>45561.0</v>
      </c>
      <c r="C224" s="1" t="s">
        <v>6</v>
      </c>
      <c r="D224" s="10">
        <v>330000.0</v>
      </c>
      <c r="E224" s="12"/>
      <c r="F224" s="1" t="s">
        <v>7354</v>
      </c>
      <c r="G224" s="11">
        <f t="shared" si="1"/>
        <v>62052700</v>
      </c>
      <c r="H224" s="69">
        <f t="shared" si="2"/>
        <v>7790000</v>
      </c>
      <c r="I224" s="11">
        <f t="shared" si="3"/>
        <v>15400650</v>
      </c>
      <c r="J224" s="12">
        <f t="shared" si="4"/>
        <v>43295350</v>
      </c>
      <c r="K224" s="11">
        <f t="shared" si="5"/>
        <v>38862050</v>
      </c>
      <c r="L224" s="11">
        <f t="shared" si="6"/>
        <v>6543000</v>
      </c>
      <c r="M224" s="11">
        <f t="shared" si="7"/>
        <v>6000000</v>
      </c>
      <c r="N224" s="11">
        <f t="shared" si="8"/>
        <v>6411016.667</v>
      </c>
      <c r="O224" s="11">
        <f t="shared" si="9"/>
        <v>6954016.667</v>
      </c>
      <c r="P224" s="11">
        <f t="shared" si="10"/>
        <v>12954016.67</v>
      </c>
    </row>
    <row r="225">
      <c r="A225" s="1" t="s">
        <v>7355</v>
      </c>
      <c r="B225" s="8">
        <v>45561.0</v>
      </c>
      <c r="C225" s="1" t="s">
        <v>6</v>
      </c>
      <c r="D225" s="10">
        <v>293000.0</v>
      </c>
      <c r="E225" s="12"/>
      <c r="F225" s="1" t="s">
        <v>7356</v>
      </c>
      <c r="G225" s="11">
        <f t="shared" si="1"/>
        <v>62345700</v>
      </c>
      <c r="H225" s="69">
        <f t="shared" si="2"/>
        <v>7790000</v>
      </c>
      <c r="I225" s="11">
        <f t="shared" si="3"/>
        <v>15400650</v>
      </c>
      <c r="J225" s="12">
        <f t="shared" si="4"/>
        <v>43588350</v>
      </c>
      <c r="K225" s="11">
        <f t="shared" si="5"/>
        <v>39155050</v>
      </c>
      <c r="L225" s="11">
        <f t="shared" si="6"/>
        <v>6543000</v>
      </c>
      <c r="M225" s="11">
        <f t="shared" si="7"/>
        <v>6000000</v>
      </c>
      <c r="N225" s="11">
        <f t="shared" si="8"/>
        <v>6508683.333</v>
      </c>
      <c r="O225" s="11">
        <f t="shared" si="9"/>
        <v>7051683.333</v>
      </c>
      <c r="P225" s="11">
        <f t="shared" si="10"/>
        <v>13051683.33</v>
      </c>
    </row>
    <row r="226">
      <c r="A226" s="1" t="s">
        <v>7357</v>
      </c>
      <c r="B226" s="8">
        <v>45561.0</v>
      </c>
      <c r="C226" s="1" t="s">
        <v>25</v>
      </c>
      <c r="D226" s="12"/>
      <c r="E226" s="10">
        <v>205000.0</v>
      </c>
      <c r="F226" s="1" t="s">
        <v>7100</v>
      </c>
      <c r="G226" s="11">
        <f t="shared" si="1"/>
        <v>62345700</v>
      </c>
      <c r="H226" s="69">
        <f t="shared" si="2"/>
        <v>7995000</v>
      </c>
      <c r="I226" s="11">
        <f t="shared" si="3"/>
        <v>15400650</v>
      </c>
      <c r="J226" s="12">
        <f t="shared" si="4"/>
        <v>43383350</v>
      </c>
      <c r="K226" s="11">
        <f t="shared" si="5"/>
        <v>38950050</v>
      </c>
      <c r="L226" s="11">
        <f t="shared" si="6"/>
        <v>6543000</v>
      </c>
      <c r="M226" s="11">
        <f t="shared" si="7"/>
        <v>6000000</v>
      </c>
      <c r="N226" s="11">
        <f t="shared" si="8"/>
        <v>6440350</v>
      </c>
      <c r="O226" s="11">
        <f t="shared" si="9"/>
        <v>6983350</v>
      </c>
      <c r="P226" s="11">
        <f t="shared" si="10"/>
        <v>12983350</v>
      </c>
    </row>
    <row r="227">
      <c r="A227" s="1" t="s">
        <v>7358</v>
      </c>
      <c r="B227" s="8">
        <v>45561.0</v>
      </c>
      <c r="C227" s="1" t="s">
        <v>25</v>
      </c>
      <c r="D227" s="12"/>
      <c r="E227" s="10">
        <v>71000.0</v>
      </c>
      <c r="F227" s="1" t="s">
        <v>7359</v>
      </c>
      <c r="G227" s="11">
        <f t="shared" si="1"/>
        <v>62345700</v>
      </c>
      <c r="H227" s="69">
        <f t="shared" si="2"/>
        <v>8066000</v>
      </c>
      <c r="I227" s="11">
        <f t="shared" si="3"/>
        <v>15400650</v>
      </c>
      <c r="J227" s="12">
        <f t="shared" si="4"/>
        <v>43312350</v>
      </c>
      <c r="K227" s="11">
        <f t="shared" si="5"/>
        <v>38879050</v>
      </c>
      <c r="L227" s="11">
        <f t="shared" si="6"/>
        <v>6543000</v>
      </c>
      <c r="M227" s="11">
        <f t="shared" si="7"/>
        <v>6000000</v>
      </c>
      <c r="N227" s="11">
        <f t="shared" si="8"/>
        <v>6416683.333</v>
      </c>
      <c r="O227" s="11">
        <f t="shared" si="9"/>
        <v>6959683.333</v>
      </c>
      <c r="P227" s="11">
        <f t="shared" si="10"/>
        <v>12959683.33</v>
      </c>
    </row>
    <row r="228">
      <c r="A228" s="1" t="s">
        <v>7360</v>
      </c>
      <c r="B228" s="8">
        <v>45561.0</v>
      </c>
      <c r="C228" s="1" t="s">
        <v>25</v>
      </c>
      <c r="D228" s="12"/>
      <c r="E228" s="10">
        <v>88000.0</v>
      </c>
      <c r="F228" s="1" t="s">
        <v>7361</v>
      </c>
      <c r="G228" s="11">
        <f t="shared" si="1"/>
        <v>62345700</v>
      </c>
      <c r="H228" s="69">
        <f t="shared" si="2"/>
        <v>8154000</v>
      </c>
      <c r="I228" s="11">
        <f t="shared" si="3"/>
        <v>15400650</v>
      </c>
      <c r="J228" s="12">
        <f t="shared" si="4"/>
        <v>43224350</v>
      </c>
      <c r="K228" s="11">
        <f t="shared" si="5"/>
        <v>38791050</v>
      </c>
      <c r="L228" s="11">
        <f t="shared" si="6"/>
        <v>6543000</v>
      </c>
      <c r="M228" s="11">
        <f t="shared" si="7"/>
        <v>6000000</v>
      </c>
      <c r="N228" s="11">
        <f t="shared" si="8"/>
        <v>6387350</v>
      </c>
      <c r="O228" s="11">
        <f t="shared" si="9"/>
        <v>6930350</v>
      </c>
      <c r="P228" s="11">
        <f t="shared" si="10"/>
        <v>12930350</v>
      </c>
    </row>
    <row r="229">
      <c r="A229" s="1" t="s">
        <v>7362</v>
      </c>
      <c r="B229" s="8">
        <v>45561.0</v>
      </c>
      <c r="C229" s="1" t="s">
        <v>25</v>
      </c>
      <c r="D229" s="12"/>
      <c r="E229" s="10">
        <v>502500.0</v>
      </c>
      <c r="F229" s="1" t="s">
        <v>7363</v>
      </c>
      <c r="G229" s="11">
        <f t="shared" si="1"/>
        <v>62345700</v>
      </c>
      <c r="H229" s="69">
        <f t="shared" si="2"/>
        <v>8656500</v>
      </c>
      <c r="I229" s="11">
        <f t="shared" si="3"/>
        <v>15400650</v>
      </c>
      <c r="J229" s="12">
        <f t="shared" si="4"/>
        <v>42721850</v>
      </c>
      <c r="K229" s="11">
        <f t="shared" si="5"/>
        <v>38288550</v>
      </c>
      <c r="L229" s="11">
        <f t="shared" si="6"/>
        <v>6543000</v>
      </c>
      <c r="M229" s="11">
        <f t="shared" si="7"/>
        <v>6000000</v>
      </c>
      <c r="N229" s="11">
        <f t="shared" si="8"/>
        <v>6219850</v>
      </c>
      <c r="O229" s="11">
        <f t="shared" si="9"/>
        <v>6762850</v>
      </c>
      <c r="P229" s="11">
        <f t="shared" si="10"/>
        <v>12762850</v>
      </c>
    </row>
    <row r="230">
      <c r="A230" s="1" t="s">
        <v>7364</v>
      </c>
      <c r="B230" s="8">
        <v>45561.0</v>
      </c>
      <c r="C230" s="1" t="s">
        <v>6</v>
      </c>
      <c r="D230" s="10">
        <v>550000.0</v>
      </c>
      <c r="E230" s="12"/>
      <c r="F230" s="1" t="s">
        <v>6789</v>
      </c>
      <c r="G230" s="11">
        <f t="shared" si="1"/>
        <v>62895700</v>
      </c>
      <c r="H230" s="69">
        <f t="shared" si="2"/>
        <v>8656500</v>
      </c>
      <c r="I230" s="11">
        <f t="shared" si="3"/>
        <v>15400650</v>
      </c>
      <c r="J230" s="12">
        <f t="shared" si="4"/>
        <v>43271850</v>
      </c>
      <c r="K230" s="11">
        <f t="shared" si="5"/>
        <v>38838550</v>
      </c>
      <c r="L230" s="11">
        <f t="shared" si="6"/>
        <v>6543000</v>
      </c>
      <c r="M230" s="11">
        <f t="shared" si="7"/>
        <v>6000000</v>
      </c>
      <c r="N230" s="11">
        <f t="shared" si="8"/>
        <v>6403183.333</v>
      </c>
      <c r="O230" s="11">
        <f t="shared" si="9"/>
        <v>6946183.333</v>
      </c>
      <c r="P230" s="11">
        <f t="shared" si="10"/>
        <v>12946183.33</v>
      </c>
    </row>
    <row r="231">
      <c r="A231" s="1" t="s">
        <v>7365</v>
      </c>
      <c r="B231" s="8">
        <v>45561.0</v>
      </c>
      <c r="C231" s="1" t="s">
        <v>6</v>
      </c>
      <c r="D231" s="10">
        <v>166600.0</v>
      </c>
      <c r="E231" s="12"/>
      <c r="F231" s="1" t="s">
        <v>2032</v>
      </c>
      <c r="G231" s="11">
        <f t="shared" si="1"/>
        <v>63062300</v>
      </c>
      <c r="H231" s="69">
        <f t="shared" si="2"/>
        <v>8656500</v>
      </c>
      <c r="I231" s="11">
        <f t="shared" si="3"/>
        <v>15400650</v>
      </c>
      <c r="J231" s="12">
        <f t="shared" si="4"/>
        <v>43438450</v>
      </c>
      <c r="K231" s="11">
        <f t="shared" si="5"/>
        <v>39005150</v>
      </c>
      <c r="L231" s="11">
        <f t="shared" si="6"/>
        <v>6543000</v>
      </c>
      <c r="M231" s="11">
        <f t="shared" si="7"/>
        <v>6000000</v>
      </c>
      <c r="N231" s="11">
        <f t="shared" si="8"/>
        <v>6458716.667</v>
      </c>
      <c r="O231" s="11">
        <f t="shared" si="9"/>
        <v>7001716.667</v>
      </c>
      <c r="P231" s="11">
        <f t="shared" si="10"/>
        <v>13001716.67</v>
      </c>
    </row>
    <row r="232">
      <c r="A232" s="1" t="s">
        <v>7366</v>
      </c>
      <c r="B232" s="8">
        <v>45561.0</v>
      </c>
      <c r="C232" s="1" t="s">
        <v>6</v>
      </c>
      <c r="D232" s="10">
        <v>70000.0</v>
      </c>
      <c r="E232" s="12"/>
      <c r="F232" s="1" t="s">
        <v>7367</v>
      </c>
      <c r="G232" s="11">
        <f t="shared" si="1"/>
        <v>63132300</v>
      </c>
      <c r="H232" s="69">
        <f t="shared" si="2"/>
        <v>8656500</v>
      </c>
      <c r="I232" s="11">
        <f t="shared" si="3"/>
        <v>15400650</v>
      </c>
      <c r="J232" s="12">
        <f t="shared" si="4"/>
        <v>43508450</v>
      </c>
      <c r="K232" s="11">
        <f t="shared" si="5"/>
        <v>39075150</v>
      </c>
      <c r="L232" s="11">
        <f t="shared" si="6"/>
        <v>6543000</v>
      </c>
      <c r="M232" s="11">
        <f t="shared" si="7"/>
        <v>6000000</v>
      </c>
      <c r="N232" s="11">
        <f t="shared" si="8"/>
        <v>6482050</v>
      </c>
      <c r="O232" s="11">
        <f t="shared" si="9"/>
        <v>7025050</v>
      </c>
      <c r="P232" s="11">
        <f t="shared" si="10"/>
        <v>13025050</v>
      </c>
    </row>
    <row r="233">
      <c r="A233" s="1" t="s">
        <v>7368</v>
      </c>
      <c r="B233" s="8">
        <v>45562.0</v>
      </c>
      <c r="C233" s="1" t="s">
        <v>6</v>
      </c>
      <c r="D233" s="10">
        <v>1.4067E7</v>
      </c>
      <c r="E233" s="12"/>
      <c r="F233" s="1" t="s">
        <v>6067</v>
      </c>
      <c r="G233" s="11">
        <f t="shared" si="1"/>
        <v>77199300</v>
      </c>
      <c r="H233" s="69">
        <f t="shared" si="2"/>
        <v>8656500</v>
      </c>
      <c r="I233" s="11">
        <f t="shared" si="3"/>
        <v>15400650</v>
      </c>
      <c r="J233" s="12">
        <f t="shared" si="4"/>
        <v>57575450</v>
      </c>
      <c r="K233" s="11">
        <f t="shared" si="5"/>
        <v>53142150</v>
      </c>
      <c r="L233" s="11">
        <f t="shared" si="6"/>
        <v>6543000</v>
      </c>
      <c r="M233" s="11">
        <f t="shared" si="7"/>
        <v>6000000</v>
      </c>
      <c r="N233" s="11">
        <f t="shared" si="8"/>
        <v>11171050</v>
      </c>
      <c r="O233" s="11">
        <f t="shared" si="9"/>
        <v>11714050</v>
      </c>
      <c r="P233" s="11">
        <f t="shared" si="10"/>
        <v>17714050</v>
      </c>
    </row>
    <row r="234">
      <c r="A234" s="1" t="s">
        <v>7369</v>
      </c>
      <c r="B234" s="8">
        <v>45563.0</v>
      </c>
      <c r="C234" s="1" t="s">
        <v>6</v>
      </c>
      <c r="D234" s="10">
        <v>25000.0</v>
      </c>
      <c r="E234" s="12"/>
      <c r="F234" s="1" t="s">
        <v>7370</v>
      </c>
      <c r="G234" s="11">
        <f t="shared" si="1"/>
        <v>77224300</v>
      </c>
      <c r="H234" s="69">
        <f t="shared" si="2"/>
        <v>8656500</v>
      </c>
      <c r="I234" s="11">
        <f t="shared" si="3"/>
        <v>15400650</v>
      </c>
      <c r="J234" s="12">
        <f t="shared" si="4"/>
        <v>57600450</v>
      </c>
      <c r="K234" s="11">
        <f t="shared" si="5"/>
        <v>53167150</v>
      </c>
      <c r="L234" s="11">
        <f t="shared" si="6"/>
        <v>6543000</v>
      </c>
      <c r="M234" s="11">
        <f t="shared" si="7"/>
        <v>6000000</v>
      </c>
      <c r="N234" s="11">
        <f t="shared" si="8"/>
        <v>11179383.33</v>
      </c>
      <c r="O234" s="11">
        <f t="shared" si="9"/>
        <v>11722383.33</v>
      </c>
      <c r="P234" s="11">
        <f t="shared" si="10"/>
        <v>17722383.33</v>
      </c>
    </row>
    <row r="235">
      <c r="A235" s="1" t="s">
        <v>7371</v>
      </c>
      <c r="B235" s="8">
        <v>45563.0</v>
      </c>
      <c r="C235" s="1" t="s">
        <v>6</v>
      </c>
      <c r="D235" s="10">
        <v>2445000.0</v>
      </c>
      <c r="E235" s="12"/>
      <c r="F235" s="1" t="s">
        <v>2040</v>
      </c>
      <c r="G235" s="11">
        <f t="shared" si="1"/>
        <v>79669300</v>
      </c>
      <c r="H235" s="69">
        <f t="shared" si="2"/>
        <v>8656500</v>
      </c>
      <c r="I235" s="11">
        <f t="shared" si="3"/>
        <v>15400650</v>
      </c>
      <c r="J235" s="12">
        <f t="shared" si="4"/>
        <v>60045450</v>
      </c>
      <c r="K235" s="11">
        <f t="shared" si="5"/>
        <v>55612150</v>
      </c>
      <c r="L235" s="11">
        <f t="shared" si="6"/>
        <v>6543000</v>
      </c>
      <c r="M235" s="11">
        <f t="shared" si="7"/>
        <v>6000000</v>
      </c>
      <c r="N235" s="11">
        <f t="shared" si="8"/>
        <v>11994383.33</v>
      </c>
      <c r="O235" s="11">
        <f t="shared" si="9"/>
        <v>12537383.33</v>
      </c>
      <c r="P235" s="11">
        <f t="shared" si="10"/>
        <v>18537383.33</v>
      </c>
    </row>
    <row r="236">
      <c r="A236" s="1" t="s">
        <v>7372</v>
      </c>
      <c r="B236" s="8">
        <v>45563.0</v>
      </c>
      <c r="C236" s="1" t="s">
        <v>19</v>
      </c>
      <c r="D236" s="12"/>
      <c r="E236" s="10">
        <v>50000.0</v>
      </c>
      <c r="F236" s="1" t="s">
        <v>7373</v>
      </c>
      <c r="G236" s="11">
        <f t="shared" si="1"/>
        <v>79669300</v>
      </c>
      <c r="H236" s="69">
        <f t="shared" si="2"/>
        <v>8656500</v>
      </c>
      <c r="I236" s="11">
        <f t="shared" si="3"/>
        <v>15400650</v>
      </c>
      <c r="J236" s="12">
        <f t="shared" si="4"/>
        <v>59995450</v>
      </c>
      <c r="K236" s="11">
        <f t="shared" si="5"/>
        <v>55612150</v>
      </c>
      <c r="L236" s="11">
        <f t="shared" si="6"/>
        <v>6543000</v>
      </c>
      <c r="M236" s="11">
        <f t="shared" si="7"/>
        <v>6000000</v>
      </c>
      <c r="N236" s="11">
        <f t="shared" si="8"/>
        <v>11994383.33</v>
      </c>
      <c r="O236" s="11">
        <f t="shared" si="9"/>
        <v>12537383.33</v>
      </c>
      <c r="P236" s="11">
        <f t="shared" si="10"/>
        <v>18537383.33</v>
      </c>
    </row>
    <row r="237">
      <c r="A237" s="1" t="s">
        <v>7374</v>
      </c>
      <c r="B237" s="8">
        <v>45563.0</v>
      </c>
      <c r="C237" s="1" t="s">
        <v>25</v>
      </c>
      <c r="D237" s="12"/>
      <c r="E237" s="10">
        <v>161000.0</v>
      </c>
      <c r="F237" s="1" t="s">
        <v>7375</v>
      </c>
      <c r="G237" s="11">
        <f t="shared" si="1"/>
        <v>79669300</v>
      </c>
      <c r="H237" s="69">
        <f t="shared" si="2"/>
        <v>8817500</v>
      </c>
      <c r="I237" s="11">
        <f t="shared" si="3"/>
        <v>15400650</v>
      </c>
      <c r="J237" s="12">
        <f t="shared" si="4"/>
        <v>59834450</v>
      </c>
      <c r="K237" s="11">
        <f t="shared" si="5"/>
        <v>55451150</v>
      </c>
      <c r="L237" s="11">
        <f t="shared" si="6"/>
        <v>6543000</v>
      </c>
      <c r="M237" s="11">
        <f t="shared" si="7"/>
        <v>6000000</v>
      </c>
      <c r="N237" s="11">
        <f t="shared" si="8"/>
        <v>11940716.67</v>
      </c>
      <c r="O237" s="11">
        <f t="shared" si="9"/>
        <v>12483716.67</v>
      </c>
      <c r="P237" s="11">
        <f t="shared" si="10"/>
        <v>18483716.67</v>
      </c>
    </row>
    <row r="238">
      <c r="A238" s="1" t="s">
        <v>7376</v>
      </c>
      <c r="B238" s="8">
        <v>45563.0</v>
      </c>
      <c r="C238" s="1" t="s">
        <v>25</v>
      </c>
      <c r="D238" s="12"/>
      <c r="E238" s="10">
        <v>15000.0</v>
      </c>
      <c r="F238" s="1" t="s">
        <v>7377</v>
      </c>
      <c r="G238" s="11">
        <f t="shared" si="1"/>
        <v>79669300</v>
      </c>
      <c r="H238" s="69">
        <f t="shared" si="2"/>
        <v>8832500</v>
      </c>
      <c r="I238" s="11">
        <f t="shared" si="3"/>
        <v>15400650</v>
      </c>
      <c r="J238" s="12">
        <f t="shared" si="4"/>
        <v>59819450</v>
      </c>
      <c r="K238" s="11">
        <f t="shared" si="5"/>
        <v>55436150</v>
      </c>
      <c r="L238" s="11">
        <f t="shared" si="6"/>
        <v>6543000</v>
      </c>
      <c r="M238" s="11">
        <f t="shared" si="7"/>
        <v>6000000</v>
      </c>
      <c r="N238" s="11">
        <f t="shared" si="8"/>
        <v>11935716.67</v>
      </c>
      <c r="O238" s="11">
        <f t="shared" si="9"/>
        <v>12478716.67</v>
      </c>
      <c r="P238" s="11">
        <f t="shared" si="10"/>
        <v>18478716.67</v>
      </c>
    </row>
    <row r="239">
      <c r="A239" s="1" t="s">
        <v>7378</v>
      </c>
      <c r="B239" s="8">
        <v>45563.0</v>
      </c>
      <c r="C239" s="1" t="s">
        <v>19</v>
      </c>
      <c r="D239" s="12"/>
      <c r="E239" s="10">
        <v>840000.0</v>
      </c>
      <c r="F239" s="1" t="s">
        <v>7379</v>
      </c>
      <c r="G239" s="11">
        <f t="shared" si="1"/>
        <v>79669300</v>
      </c>
      <c r="H239" s="69">
        <f t="shared" si="2"/>
        <v>8832500</v>
      </c>
      <c r="I239" s="11">
        <f t="shared" si="3"/>
        <v>15400650</v>
      </c>
      <c r="J239" s="12">
        <f t="shared" si="4"/>
        <v>58979450</v>
      </c>
      <c r="K239" s="11">
        <f t="shared" si="5"/>
        <v>55436150</v>
      </c>
      <c r="L239" s="11">
        <f t="shared" si="6"/>
        <v>6543000</v>
      </c>
      <c r="M239" s="11">
        <f t="shared" si="7"/>
        <v>6000000</v>
      </c>
      <c r="N239" s="11">
        <f t="shared" si="8"/>
        <v>11935716.67</v>
      </c>
      <c r="O239" s="11">
        <f t="shared" si="9"/>
        <v>12478716.67</v>
      </c>
      <c r="P239" s="11">
        <f t="shared" si="10"/>
        <v>18478716.67</v>
      </c>
    </row>
    <row r="240">
      <c r="A240" s="1" t="s">
        <v>7380</v>
      </c>
      <c r="B240" s="8">
        <v>45563.0</v>
      </c>
      <c r="C240" s="1" t="s">
        <v>25</v>
      </c>
      <c r="D240" s="12"/>
      <c r="E240" s="10">
        <v>105000.0</v>
      </c>
      <c r="F240" s="1" t="s">
        <v>7381</v>
      </c>
      <c r="G240" s="11">
        <f t="shared" si="1"/>
        <v>79669300</v>
      </c>
      <c r="H240" s="69">
        <f t="shared" si="2"/>
        <v>8937500</v>
      </c>
      <c r="I240" s="11">
        <f t="shared" si="3"/>
        <v>15400650</v>
      </c>
      <c r="J240" s="12">
        <f t="shared" si="4"/>
        <v>58874450</v>
      </c>
      <c r="K240" s="11">
        <f t="shared" si="5"/>
        <v>55331150</v>
      </c>
      <c r="L240" s="11">
        <f t="shared" si="6"/>
        <v>6543000</v>
      </c>
      <c r="M240" s="11">
        <f t="shared" si="7"/>
        <v>6000000</v>
      </c>
      <c r="N240" s="11">
        <f t="shared" si="8"/>
        <v>11900716.67</v>
      </c>
      <c r="O240" s="11">
        <f t="shared" si="9"/>
        <v>12443716.67</v>
      </c>
      <c r="P240" s="11">
        <f t="shared" si="10"/>
        <v>18443716.67</v>
      </c>
    </row>
    <row r="241">
      <c r="A241" s="1" t="s">
        <v>7382</v>
      </c>
      <c r="B241" s="8">
        <v>45563.0</v>
      </c>
      <c r="C241" s="1" t="s">
        <v>25</v>
      </c>
      <c r="D241" s="12"/>
      <c r="E241" s="10">
        <v>400000.0</v>
      </c>
      <c r="F241" s="1" t="s">
        <v>7328</v>
      </c>
      <c r="G241" s="11">
        <f t="shared" si="1"/>
        <v>79669300</v>
      </c>
      <c r="H241" s="69">
        <f t="shared" si="2"/>
        <v>9337500</v>
      </c>
      <c r="I241" s="11">
        <f t="shared" si="3"/>
        <v>15400650</v>
      </c>
      <c r="J241" s="12">
        <f t="shared" si="4"/>
        <v>58474450</v>
      </c>
      <c r="K241" s="11">
        <f t="shared" si="5"/>
        <v>54931150</v>
      </c>
      <c r="L241" s="11">
        <f t="shared" si="6"/>
        <v>6543000</v>
      </c>
      <c r="M241" s="11">
        <f t="shared" si="7"/>
        <v>6000000</v>
      </c>
      <c r="N241" s="11">
        <f t="shared" si="8"/>
        <v>11767383.33</v>
      </c>
      <c r="O241" s="11">
        <f t="shared" si="9"/>
        <v>12310383.33</v>
      </c>
      <c r="P241" s="11">
        <f t="shared" si="10"/>
        <v>18310383.33</v>
      </c>
    </row>
    <row r="242">
      <c r="A242" s="1" t="s">
        <v>7383</v>
      </c>
      <c r="B242" s="8">
        <v>45563.0</v>
      </c>
      <c r="C242" s="1" t="s">
        <v>25</v>
      </c>
      <c r="D242" s="12"/>
      <c r="E242" s="10">
        <v>100000.0</v>
      </c>
      <c r="F242" s="1" t="s">
        <v>7100</v>
      </c>
      <c r="G242" s="11">
        <f t="shared" si="1"/>
        <v>79669300</v>
      </c>
      <c r="H242" s="69">
        <f t="shared" si="2"/>
        <v>9437500</v>
      </c>
      <c r="I242" s="11">
        <f t="shared" si="3"/>
        <v>15400650</v>
      </c>
      <c r="J242" s="12">
        <f t="shared" si="4"/>
        <v>58374450</v>
      </c>
      <c r="K242" s="11">
        <f t="shared" si="5"/>
        <v>54831150</v>
      </c>
      <c r="L242" s="11">
        <f t="shared" si="6"/>
        <v>6543000</v>
      </c>
      <c r="M242" s="11">
        <f t="shared" si="7"/>
        <v>6000000</v>
      </c>
      <c r="N242" s="11">
        <f t="shared" si="8"/>
        <v>11734050</v>
      </c>
      <c r="O242" s="11">
        <f t="shared" si="9"/>
        <v>12277050</v>
      </c>
      <c r="P242" s="11">
        <f t="shared" si="10"/>
        <v>18277050</v>
      </c>
    </row>
    <row r="243">
      <c r="A243" s="1" t="s">
        <v>7384</v>
      </c>
      <c r="B243" s="8">
        <v>45563.0</v>
      </c>
      <c r="C243" s="1" t="s">
        <v>5973</v>
      </c>
      <c r="D243" s="12"/>
      <c r="E243" s="10">
        <v>500000.0</v>
      </c>
      <c r="F243" s="1" t="s">
        <v>7047</v>
      </c>
      <c r="G243" s="11">
        <f t="shared" si="1"/>
        <v>79669300</v>
      </c>
      <c r="H243" s="69">
        <f t="shared" si="2"/>
        <v>9437500</v>
      </c>
      <c r="I243" s="11">
        <f t="shared" si="3"/>
        <v>15400650</v>
      </c>
      <c r="J243" s="12">
        <f t="shared" si="4"/>
        <v>57874450</v>
      </c>
      <c r="K243" s="11">
        <f t="shared" si="5"/>
        <v>54831150</v>
      </c>
      <c r="L243" s="11">
        <f t="shared" si="6"/>
        <v>7043000</v>
      </c>
      <c r="M243" s="11">
        <f t="shared" si="7"/>
        <v>6000000</v>
      </c>
      <c r="N243" s="11">
        <f t="shared" si="8"/>
        <v>11234050</v>
      </c>
      <c r="O243" s="11">
        <f t="shared" si="9"/>
        <v>12277050</v>
      </c>
      <c r="P243" s="11">
        <f t="shared" si="10"/>
        <v>18277050</v>
      </c>
    </row>
    <row r="244">
      <c r="A244" s="1" t="s">
        <v>7385</v>
      </c>
      <c r="B244" s="8">
        <v>45563.0</v>
      </c>
      <c r="C244" s="1" t="s">
        <v>668</v>
      </c>
      <c r="D244" s="12"/>
      <c r="E244" s="10">
        <v>1.0641E7</v>
      </c>
      <c r="F244" s="1" t="s">
        <v>7386</v>
      </c>
      <c r="G244" s="11">
        <f t="shared" si="1"/>
        <v>79669300</v>
      </c>
      <c r="H244" s="69">
        <f t="shared" si="2"/>
        <v>9437500</v>
      </c>
      <c r="I244" s="11">
        <f t="shared" si="3"/>
        <v>15400650</v>
      </c>
      <c r="J244" s="12">
        <f t="shared" si="4"/>
        <v>47233450</v>
      </c>
      <c r="K244" s="11">
        <f t="shared" si="5"/>
        <v>54831150</v>
      </c>
      <c r="L244" s="11">
        <f t="shared" si="6"/>
        <v>7043000</v>
      </c>
      <c r="M244" s="11">
        <f t="shared" si="7"/>
        <v>6000000</v>
      </c>
      <c r="N244" s="11">
        <f t="shared" si="8"/>
        <v>11234050</v>
      </c>
      <c r="O244" s="11">
        <f t="shared" si="9"/>
        <v>12277050</v>
      </c>
      <c r="P244" s="11">
        <f t="shared" si="10"/>
        <v>18277050</v>
      </c>
    </row>
    <row r="245">
      <c r="A245" s="1" t="s">
        <v>7387</v>
      </c>
      <c r="B245" s="8">
        <v>45563.0</v>
      </c>
      <c r="C245" s="1" t="s">
        <v>668</v>
      </c>
      <c r="D245" s="12"/>
      <c r="E245" s="10">
        <v>1.2768E7</v>
      </c>
      <c r="F245" s="1" t="s">
        <v>7388</v>
      </c>
      <c r="G245" s="11">
        <f t="shared" si="1"/>
        <v>79669300</v>
      </c>
      <c r="H245" s="69">
        <f t="shared" si="2"/>
        <v>9437500</v>
      </c>
      <c r="I245" s="11">
        <f t="shared" si="3"/>
        <v>15400650</v>
      </c>
      <c r="J245" s="12">
        <f t="shared" si="4"/>
        <v>34465450</v>
      </c>
      <c r="K245" s="11">
        <f t="shared" si="5"/>
        <v>54831150</v>
      </c>
      <c r="L245" s="11">
        <f t="shared" si="6"/>
        <v>7043000</v>
      </c>
      <c r="M245" s="11">
        <f t="shared" si="7"/>
        <v>6000000</v>
      </c>
      <c r="N245" s="11">
        <f t="shared" si="8"/>
        <v>11234050</v>
      </c>
      <c r="O245" s="11">
        <f t="shared" si="9"/>
        <v>12277050</v>
      </c>
      <c r="P245" s="11">
        <f t="shared" si="10"/>
        <v>18277050</v>
      </c>
    </row>
    <row r="246">
      <c r="A246" s="1" t="s">
        <v>7389</v>
      </c>
      <c r="B246" s="8">
        <v>45563.0</v>
      </c>
      <c r="C246" s="1" t="s">
        <v>668</v>
      </c>
      <c r="D246" s="12"/>
      <c r="E246" s="10">
        <v>2800000.0</v>
      </c>
      <c r="F246" s="1" t="s">
        <v>7390</v>
      </c>
      <c r="G246" s="11">
        <f t="shared" si="1"/>
        <v>79669300</v>
      </c>
      <c r="H246" s="69">
        <f t="shared" si="2"/>
        <v>9437500</v>
      </c>
      <c r="I246" s="11">
        <f t="shared" si="3"/>
        <v>15400650</v>
      </c>
      <c r="J246" s="12">
        <f t="shared" si="4"/>
        <v>31665450</v>
      </c>
      <c r="K246" s="11">
        <f t="shared" si="5"/>
        <v>54831150</v>
      </c>
      <c r="L246" s="11">
        <f t="shared" si="6"/>
        <v>7043000</v>
      </c>
      <c r="M246" s="11">
        <f t="shared" si="7"/>
        <v>6000000</v>
      </c>
      <c r="N246" s="11">
        <f t="shared" si="8"/>
        <v>11234050</v>
      </c>
      <c r="O246" s="11">
        <f t="shared" si="9"/>
        <v>12277050</v>
      </c>
      <c r="P246" s="11">
        <f t="shared" si="10"/>
        <v>18277050</v>
      </c>
    </row>
    <row r="247">
      <c r="A247" s="1" t="s">
        <v>7391</v>
      </c>
      <c r="B247" s="8">
        <v>45563.0</v>
      </c>
      <c r="C247" s="1" t="s">
        <v>668</v>
      </c>
      <c r="D247" s="12"/>
      <c r="E247" s="10">
        <v>525000.0</v>
      </c>
      <c r="F247" s="1" t="s">
        <v>7392</v>
      </c>
      <c r="G247" s="11">
        <f t="shared" si="1"/>
        <v>79669300</v>
      </c>
      <c r="H247" s="69">
        <f t="shared" si="2"/>
        <v>9437500</v>
      </c>
      <c r="I247" s="11">
        <f t="shared" si="3"/>
        <v>15400650</v>
      </c>
      <c r="J247" s="12">
        <f t="shared" si="4"/>
        <v>31140450</v>
      </c>
      <c r="K247" s="11">
        <f t="shared" si="5"/>
        <v>54831150</v>
      </c>
      <c r="L247" s="11">
        <f t="shared" si="6"/>
        <v>7043000</v>
      </c>
      <c r="M247" s="11">
        <f t="shared" si="7"/>
        <v>6000000</v>
      </c>
      <c r="N247" s="11">
        <f t="shared" si="8"/>
        <v>11234050</v>
      </c>
      <c r="O247" s="11">
        <f t="shared" si="9"/>
        <v>12277050</v>
      </c>
      <c r="P247" s="11">
        <f t="shared" si="10"/>
        <v>18277050</v>
      </c>
    </row>
    <row r="248">
      <c r="A248" s="1" t="s">
        <v>7393</v>
      </c>
      <c r="B248" s="8">
        <v>45563.0</v>
      </c>
      <c r="C248" s="1" t="s">
        <v>19</v>
      </c>
      <c r="D248" s="12"/>
      <c r="E248" s="10">
        <v>3000000.0</v>
      </c>
      <c r="F248" s="1" t="s">
        <v>7394</v>
      </c>
      <c r="G248" s="11">
        <f t="shared" si="1"/>
        <v>79669300</v>
      </c>
      <c r="H248" s="69">
        <f t="shared" si="2"/>
        <v>9437500</v>
      </c>
      <c r="I248" s="11">
        <f t="shared" si="3"/>
        <v>15400650</v>
      </c>
      <c r="J248" s="12">
        <f t="shared" si="4"/>
        <v>28140450</v>
      </c>
      <c r="K248" s="11">
        <f t="shared" si="5"/>
        <v>54831150</v>
      </c>
      <c r="L248" s="11">
        <f t="shared" si="6"/>
        <v>7043000</v>
      </c>
      <c r="M248" s="11">
        <f t="shared" si="7"/>
        <v>6000000</v>
      </c>
      <c r="N248" s="11">
        <f t="shared" si="8"/>
        <v>11234050</v>
      </c>
      <c r="O248" s="11">
        <f t="shared" si="9"/>
        <v>12277050</v>
      </c>
      <c r="P248" s="11">
        <f t="shared" si="10"/>
        <v>18277050</v>
      </c>
    </row>
    <row r="249">
      <c r="A249" s="1" t="s">
        <v>7395</v>
      </c>
      <c r="B249" s="8">
        <v>45563.0</v>
      </c>
      <c r="C249" s="1" t="s">
        <v>6</v>
      </c>
      <c r="D249" s="10">
        <v>2091500.0</v>
      </c>
      <c r="E249" s="12"/>
      <c r="F249" s="1" t="s">
        <v>7396</v>
      </c>
      <c r="G249" s="11">
        <f t="shared" si="1"/>
        <v>81760800</v>
      </c>
      <c r="H249" s="69">
        <f t="shared" si="2"/>
        <v>9437500</v>
      </c>
      <c r="I249" s="11">
        <f t="shared" si="3"/>
        <v>15400650</v>
      </c>
      <c r="J249" s="12">
        <f t="shared" si="4"/>
        <v>30231950</v>
      </c>
      <c r="K249" s="11">
        <f t="shared" si="5"/>
        <v>56922650</v>
      </c>
      <c r="L249" s="11">
        <f t="shared" si="6"/>
        <v>7043000</v>
      </c>
      <c r="M249" s="11">
        <f t="shared" si="7"/>
        <v>6000000</v>
      </c>
      <c r="N249" s="11">
        <f t="shared" si="8"/>
        <v>11931216.67</v>
      </c>
      <c r="O249" s="11">
        <f t="shared" si="9"/>
        <v>12974216.67</v>
      </c>
      <c r="P249" s="11">
        <f t="shared" si="10"/>
        <v>18974216.67</v>
      </c>
    </row>
    <row r="250">
      <c r="A250" s="1" t="s">
        <v>7397</v>
      </c>
      <c r="B250" s="8">
        <v>45564.0</v>
      </c>
      <c r="C250" s="1" t="s">
        <v>19</v>
      </c>
      <c r="D250" s="12"/>
      <c r="E250" s="10">
        <v>791000.0</v>
      </c>
      <c r="F250" s="1" t="s">
        <v>7398</v>
      </c>
      <c r="G250" s="11">
        <f t="shared" si="1"/>
        <v>81760800</v>
      </c>
      <c r="H250" s="69">
        <f t="shared" si="2"/>
        <v>9437500</v>
      </c>
      <c r="I250" s="11">
        <f t="shared" si="3"/>
        <v>15400650</v>
      </c>
      <c r="J250" s="12">
        <f t="shared" si="4"/>
        <v>29440950</v>
      </c>
      <c r="K250" s="11">
        <f t="shared" si="5"/>
        <v>56922650</v>
      </c>
      <c r="L250" s="11">
        <f t="shared" si="6"/>
        <v>7043000</v>
      </c>
      <c r="M250" s="11">
        <f t="shared" si="7"/>
        <v>6000000</v>
      </c>
      <c r="N250" s="11">
        <f t="shared" si="8"/>
        <v>11931216.67</v>
      </c>
      <c r="O250" s="11">
        <f t="shared" si="9"/>
        <v>12974216.67</v>
      </c>
      <c r="P250" s="11">
        <f t="shared" si="10"/>
        <v>18974216.67</v>
      </c>
    </row>
    <row r="251">
      <c r="A251" s="1" t="s">
        <v>7399</v>
      </c>
      <c r="B251" s="8">
        <v>45564.0</v>
      </c>
      <c r="C251" s="1" t="s">
        <v>6</v>
      </c>
      <c r="D251" s="10">
        <v>1.1125E7</v>
      </c>
      <c r="E251" s="12"/>
      <c r="F251" s="1" t="s">
        <v>6067</v>
      </c>
      <c r="G251" s="11">
        <f t="shared" si="1"/>
        <v>92885800</v>
      </c>
      <c r="H251" s="69">
        <f t="shared" si="2"/>
        <v>9437500</v>
      </c>
      <c r="I251" s="11">
        <f t="shared" si="3"/>
        <v>15400650</v>
      </c>
      <c r="J251" s="12">
        <f t="shared" si="4"/>
        <v>40565950</v>
      </c>
      <c r="K251" s="11">
        <f t="shared" si="5"/>
        <v>68047650</v>
      </c>
      <c r="L251" s="11">
        <f t="shared" si="6"/>
        <v>7043000</v>
      </c>
      <c r="M251" s="11">
        <f t="shared" si="7"/>
        <v>6000000</v>
      </c>
      <c r="N251" s="11">
        <f t="shared" si="8"/>
        <v>15639550</v>
      </c>
      <c r="O251" s="11">
        <f t="shared" si="9"/>
        <v>16682550</v>
      </c>
      <c r="P251" s="11">
        <f t="shared" si="10"/>
        <v>22682550</v>
      </c>
    </row>
    <row r="252">
      <c r="A252" s="1" t="s">
        <v>7400</v>
      </c>
      <c r="B252" s="8">
        <v>45565.0</v>
      </c>
      <c r="C252" s="1" t="s">
        <v>34</v>
      </c>
      <c r="D252" s="12"/>
      <c r="E252" s="10">
        <v>1.07616E7</v>
      </c>
      <c r="F252" s="1" t="s">
        <v>7401</v>
      </c>
      <c r="G252" s="11">
        <f t="shared" si="1"/>
        <v>92885800</v>
      </c>
      <c r="H252" s="69">
        <f t="shared" si="2"/>
        <v>9437500</v>
      </c>
      <c r="I252" s="11">
        <f t="shared" si="3"/>
        <v>26162250</v>
      </c>
      <c r="J252" s="12">
        <f t="shared" si="4"/>
        <v>29804350</v>
      </c>
      <c r="K252" s="11">
        <f t="shared" si="5"/>
        <v>57286050</v>
      </c>
      <c r="L252" s="11">
        <f t="shared" si="6"/>
        <v>7043000</v>
      </c>
      <c r="M252" s="11">
        <f t="shared" si="7"/>
        <v>6000000</v>
      </c>
      <c r="N252" s="11">
        <f t="shared" si="8"/>
        <v>12052350</v>
      </c>
      <c r="O252" s="11">
        <f t="shared" si="9"/>
        <v>13095350</v>
      </c>
      <c r="P252" s="11">
        <f t="shared" si="10"/>
        <v>19095350</v>
      </c>
    </row>
    <row r="253">
      <c r="A253" s="1" t="s">
        <v>7402</v>
      </c>
      <c r="B253" s="8">
        <v>45564.0</v>
      </c>
      <c r="C253" s="1" t="s">
        <v>6</v>
      </c>
      <c r="D253" s="10">
        <v>800000.0</v>
      </c>
      <c r="E253" s="12"/>
      <c r="F253" s="1" t="s">
        <v>6779</v>
      </c>
      <c r="G253" s="11">
        <f t="shared" si="1"/>
        <v>93685800</v>
      </c>
      <c r="H253" s="69">
        <f t="shared" si="2"/>
        <v>9437500</v>
      </c>
      <c r="I253" s="11">
        <f t="shared" si="3"/>
        <v>26162250</v>
      </c>
      <c r="J253" s="12">
        <f t="shared" si="4"/>
        <v>30604350</v>
      </c>
      <c r="K253" s="11">
        <f t="shared" si="5"/>
        <v>58086050</v>
      </c>
      <c r="L253" s="11">
        <f t="shared" si="6"/>
        <v>7043000</v>
      </c>
      <c r="M253" s="11">
        <f t="shared" si="7"/>
        <v>6000000</v>
      </c>
      <c r="N253" s="11">
        <f t="shared" si="8"/>
        <v>12319016.67</v>
      </c>
      <c r="O253" s="11">
        <f t="shared" si="9"/>
        <v>13362016.67</v>
      </c>
      <c r="P253" s="11">
        <f t="shared" si="10"/>
        <v>19362016.67</v>
      </c>
    </row>
    <row r="254">
      <c r="A254" s="1" t="s">
        <v>7403</v>
      </c>
      <c r="B254" s="8">
        <v>45565.0</v>
      </c>
      <c r="C254" s="1" t="s">
        <v>25</v>
      </c>
      <c r="D254" s="12"/>
      <c r="E254" s="10">
        <v>20000.0</v>
      </c>
      <c r="F254" s="1" t="s">
        <v>7404</v>
      </c>
      <c r="G254" s="11">
        <f t="shared" si="1"/>
        <v>93685800</v>
      </c>
      <c r="H254" s="69">
        <f t="shared" si="2"/>
        <v>9457500</v>
      </c>
      <c r="I254" s="11">
        <f t="shared" si="3"/>
        <v>26162250</v>
      </c>
      <c r="J254" s="12">
        <f t="shared" si="4"/>
        <v>30584350</v>
      </c>
      <c r="K254" s="11">
        <f t="shared" si="5"/>
        <v>58066050</v>
      </c>
      <c r="L254" s="11">
        <f t="shared" si="6"/>
        <v>7043000</v>
      </c>
      <c r="M254" s="11">
        <f t="shared" si="7"/>
        <v>6000000</v>
      </c>
      <c r="N254" s="11">
        <f t="shared" si="8"/>
        <v>12312350</v>
      </c>
      <c r="O254" s="11">
        <f t="shared" si="9"/>
        <v>13355350</v>
      </c>
      <c r="P254" s="11">
        <f t="shared" si="10"/>
        <v>19355350</v>
      </c>
    </row>
    <row r="255">
      <c r="A255" s="1" t="s">
        <v>7405</v>
      </c>
      <c r="B255" s="8">
        <v>45565.0</v>
      </c>
      <c r="C255" s="1" t="s">
        <v>19</v>
      </c>
      <c r="D255" s="12"/>
      <c r="E255" s="10">
        <v>73000.0</v>
      </c>
      <c r="F255" s="1" t="s">
        <v>7406</v>
      </c>
      <c r="G255" s="11">
        <f t="shared" si="1"/>
        <v>93685800</v>
      </c>
      <c r="H255" s="69">
        <f t="shared" si="2"/>
        <v>9457500</v>
      </c>
      <c r="I255" s="11">
        <f t="shared" si="3"/>
        <v>26162250</v>
      </c>
      <c r="J255" s="12">
        <f t="shared" si="4"/>
        <v>30511350</v>
      </c>
      <c r="K255" s="11">
        <f t="shared" si="5"/>
        <v>58066050</v>
      </c>
      <c r="L255" s="11">
        <f t="shared" si="6"/>
        <v>7043000</v>
      </c>
      <c r="M255" s="11">
        <f t="shared" si="7"/>
        <v>6000000</v>
      </c>
      <c r="N255" s="11">
        <f t="shared" si="8"/>
        <v>12312350</v>
      </c>
      <c r="O255" s="11">
        <f t="shared" si="9"/>
        <v>13355350</v>
      </c>
      <c r="P255" s="11">
        <f t="shared" si="10"/>
        <v>19355350</v>
      </c>
    </row>
    <row r="256">
      <c r="A256" s="1" t="s">
        <v>7407</v>
      </c>
      <c r="B256" s="8">
        <v>45565.0</v>
      </c>
      <c r="C256" s="1" t="s">
        <v>25</v>
      </c>
      <c r="D256" s="12"/>
      <c r="E256" s="10">
        <v>100000.0</v>
      </c>
      <c r="F256" s="1" t="s">
        <v>7408</v>
      </c>
      <c r="G256" s="11">
        <f t="shared" si="1"/>
        <v>93685800</v>
      </c>
      <c r="H256" s="69">
        <f t="shared" si="2"/>
        <v>9557500</v>
      </c>
      <c r="I256" s="11">
        <f t="shared" si="3"/>
        <v>26162250</v>
      </c>
      <c r="J256" s="12">
        <f t="shared" si="4"/>
        <v>30411350</v>
      </c>
      <c r="K256" s="11">
        <f t="shared" si="5"/>
        <v>57966050</v>
      </c>
      <c r="L256" s="11">
        <f t="shared" si="6"/>
        <v>7043000</v>
      </c>
      <c r="M256" s="11">
        <f t="shared" si="7"/>
        <v>6000000</v>
      </c>
      <c r="N256" s="11">
        <f t="shared" si="8"/>
        <v>12279016.67</v>
      </c>
      <c r="O256" s="11">
        <f t="shared" si="9"/>
        <v>13322016.67</v>
      </c>
      <c r="P256" s="11">
        <f t="shared" si="10"/>
        <v>19322016.67</v>
      </c>
    </row>
    <row r="257">
      <c r="A257" s="1" t="s">
        <v>7409</v>
      </c>
      <c r="B257" s="8">
        <v>45565.0</v>
      </c>
      <c r="C257" s="1" t="s">
        <v>25</v>
      </c>
      <c r="D257" s="12"/>
      <c r="E257" s="10">
        <v>200000.0</v>
      </c>
      <c r="F257" s="1" t="s">
        <v>7328</v>
      </c>
      <c r="G257" s="11">
        <f t="shared" si="1"/>
        <v>93685800</v>
      </c>
      <c r="H257" s="69">
        <f t="shared" si="2"/>
        <v>9757500</v>
      </c>
      <c r="I257" s="11">
        <f t="shared" si="3"/>
        <v>26162250</v>
      </c>
      <c r="J257" s="12">
        <f t="shared" si="4"/>
        <v>30211350</v>
      </c>
      <c r="K257" s="11">
        <f t="shared" si="5"/>
        <v>57766050</v>
      </c>
      <c r="L257" s="11">
        <f t="shared" si="6"/>
        <v>7043000</v>
      </c>
      <c r="M257" s="11">
        <f t="shared" si="7"/>
        <v>6000000</v>
      </c>
      <c r="N257" s="11">
        <f t="shared" si="8"/>
        <v>12212350</v>
      </c>
      <c r="O257" s="11">
        <f t="shared" si="9"/>
        <v>13255350</v>
      </c>
      <c r="P257" s="11">
        <f t="shared" si="10"/>
        <v>19255350</v>
      </c>
    </row>
    <row r="258">
      <c r="A258" s="1" t="s">
        <v>7410</v>
      </c>
      <c r="B258" s="8">
        <v>45565.0</v>
      </c>
      <c r="C258" s="1" t="s">
        <v>25</v>
      </c>
      <c r="D258" s="12"/>
      <c r="E258" s="10">
        <v>200000.0</v>
      </c>
      <c r="F258" s="1" t="s">
        <v>7411</v>
      </c>
      <c r="G258" s="11">
        <f t="shared" si="1"/>
        <v>93685800</v>
      </c>
      <c r="H258" s="69">
        <f t="shared" si="2"/>
        <v>9957500</v>
      </c>
      <c r="I258" s="11">
        <f t="shared" si="3"/>
        <v>26162250</v>
      </c>
      <c r="J258" s="12">
        <f t="shared" si="4"/>
        <v>30011350</v>
      </c>
      <c r="K258" s="11">
        <f t="shared" si="5"/>
        <v>57566050</v>
      </c>
      <c r="L258" s="11">
        <f t="shared" si="6"/>
        <v>7043000</v>
      </c>
      <c r="M258" s="11">
        <f t="shared" si="7"/>
        <v>6000000</v>
      </c>
      <c r="N258" s="11">
        <f t="shared" si="8"/>
        <v>12145683.33</v>
      </c>
      <c r="O258" s="11">
        <f t="shared" si="9"/>
        <v>13188683.33</v>
      </c>
      <c r="P258" s="11">
        <f t="shared" si="10"/>
        <v>19188683.33</v>
      </c>
    </row>
    <row r="259">
      <c r="A259" s="1" t="s">
        <v>7412</v>
      </c>
      <c r="B259" s="8">
        <v>45565.0</v>
      </c>
      <c r="C259" s="1" t="s">
        <v>19</v>
      </c>
      <c r="D259" s="12"/>
      <c r="E259" s="10">
        <v>350000.0</v>
      </c>
      <c r="F259" s="1" t="s">
        <v>7413</v>
      </c>
      <c r="G259" s="11">
        <f t="shared" si="1"/>
        <v>93685800</v>
      </c>
      <c r="H259" s="69">
        <f t="shared" si="2"/>
        <v>9957500</v>
      </c>
      <c r="I259" s="11">
        <f t="shared" si="3"/>
        <v>26162250</v>
      </c>
      <c r="J259" s="12">
        <f t="shared" si="4"/>
        <v>29661350</v>
      </c>
      <c r="K259" s="11">
        <f t="shared" si="5"/>
        <v>57566050</v>
      </c>
      <c r="L259" s="11">
        <f t="shared" si="6"/>
        <v>7043000</v>
      </c>
      <c r="M259" s="11">
        <f t="shared" si="7"/>
        <v>6000000</v>
      </c>
      <c r="N259" s="11">
        <f t="shared" si="8"/>
        <v>12145683.33</v>
      </c>
      <c r="O259" s="11">
        <f t="shared" si="9"/>
        <v>13188683.33</v>
      </c>
      <c r="P259" s="11">
        <f t="shared" si="10"/>
        <v>19188683.33</v>
      </c>
    </row>
    <row r="260">
      <c r="A260" s="1" t="s">
        <v>7414</v>
      </c>
      <c r="B260" s="8">
        <v>45565.0</v>
      </c>
      <c r="C260" s="1" t="s">
        <v>19</v>
      </c>
      <c r="D260" s="12"/>
      <c r="E260" s="10">
        <v>112000.0</v>
      </c>
      <c r="F260" s="1" t="s">
        <v>7415</v>
      </c>
      <c r="G260" s="11">
        <f t="shared" si="1"/>
        <v>93685800</v>
      </c>
      <c r="H260" s="69">
        <f t="shared" si="2"/>
        <v>9957500</v>
      </c>
      <c r="I260" s="11">
        <f t="shared" si="3"/>
        <v>26162250</v>
      </c>
      <c r="J260" s="12">
        <f t="shared" si="4"/>
        <v>29549350</v>
      </c>
      <c r="K260" s="11">
        <f t="shared" si="5"/>
        <v>57566050</v>
      </c>
      <c r="L260" s="11">
        <f t="shared" si="6"/>
        <v>7043000</v>
      </c>
      <c r="M260" s="11">
        <f t="shared" si="7"/>
        <v>6000000</v>
      </c>
      <c r="N260" s="11">
        <f t="shared" si="8"/>
        <v>12145683.33</v>
      </c>
      <c r="O260" s="11">
        <f t="shared" si="9"/>
        <v>13188683.33</v>
      </c>
      <c r="P260" s="11">
        <f t="shared" si="10"/>
        <v>19188683.33</v>
      </c>
    </row>
    <row r="261">
      <c r="A261" s="1" t="s">
        <v>7416</v>
      </c>
      <c r="B261" s="8">
        <v>45565.0</v>
      </c>
      <c r="C261" s="1" t="s">
        <v>22</v>
      </c>
      <c r="D261" s="12"/>
      <c r="E261" s="10">
        <v>389000.0</v>
      </c>
      <c r="F261" s="1" t="s">
        <v>7116</v>
      </c>
      <c r="G261" s="11">
        <f t="shared" si="1"/>
        <v>93685800</v>
      </c>
      <c r="H261" s="69">
        <f t="shared" si="2"/>
        <v>9957500</v>
      </c>
      <c r="I261" s="11">
        <f t="shared" si="3"/>
        <v>26162250</v>
      </c>
      <c r="J261" s="12">
        <f t="shared" si="4"/>
        <v>29160350</v>
      </c>
      <c r="K261" s="11">
        <f t="shared" si="5"/>
        <v>57566050</v>
      </c>
      <c r="L261" s="11">
        <f t="shared" si="6"/>
        <v>7043000</v>
      </c>
      <c r="M261" s="11">
        <f t="shared" si="7"/>
        <v>6389000</v>
      </c>
      <c r="N261" s="11">
        <f t="shared" si="8"/>
        <v>12145683.33</v>
      </c>
      <c r="O261" s="11">
        <f t="shared" si="9"/>
        <v>12799683.33</v>
      </c>
      <c r="P261" s="11">
        <f t="shared" si="10"/>
        <v>19188683.33</v>
      </c>
    </row>
    <row r="262">
      <c r="A262" s="1" t="s">
        <v>7417</v>
      </c>
      <c r="B262" s="8">
        <v>45565.0</v>
      </c>
      <c r="C262" s="1" t="s">
        <v>25</v>
      </c>
      <c r="D262" s="12"/>
      <c r="E262" s="10">
        <v>500000.0</v>
      </c>
      <c r="F262" s="1" t="s">
        <v>7418</v>
      </c>
      <c r="G262" s="11">
        <f t="shared" si="1"/>
        <v>93685800</v>
      </c>
      <c r="H262" s="69">
        <f t="shared" si="2"/>
        <v>10457500</v>
      </c>
      <c r="I262" s="11">
        <f t="shared" si="3"/>
        <v>26162250</v>
      </c>
      <c r="J262" s="12">
        <f t="shared" si="4"/>
        <v>28660350</v>
      </c>
      <c r="K262" s="11">
        <f t="shared" si="5"/>
        <v>57066050</v>
      </c>
      <c r="L262" s="11">
        <f t="shared" si="6"/>
        <v>7043000</v>
      </c>
      <c r="M262" s="11">
        <f t="shared" si="7"/>
        <v>6389000</v>
      </c>
      <c r="N262" s="11">
        <f t="shared" si="8"/>
        <v>11979016.67</v>
      </c>
      <c r="O262" s="11">
        <f t="shared" si="9"/>
        <v>12633016.67</v>
      </c>
      <c r="P262" s="11">
        <f t="shared" si="10"/>
        <v>19022016.67</v>
      </c>
    </row>
    <row r="263">
      <c r="A263" s="1" t="s">
        <v>7419</v>
      </c>
      <c r="B263" s="8">
        <v>45565.0</v>
      </c>
      <c r="C263" s="1" t="s">
        <v>25</v>
      </c>
      <c r="D263" s="12"/>
      <c r="E263" s="10">
        <v>940000.0</v>
      </c>
      <c r="F263" s="1" t="s">
        <v>7420</v>
      </c>
      <c r="G263" s="11">
        <f t="shared" si="1"/>
        <v>93685800</v>
      </c>
      <c r="H263" s="69">
        <f t="shared" si="2"/>
        <v>11397500</v>
      </c>
      <c r="I263" s="11">
        <f t="shared" si="3"/>
        <v>26162250</v>
      </c>
      <c r="J263" s="12">
        <f t="shared" si="4"/>
        <v>27720350</v>
      </c>
      <c r="K263" s="11">
        <f t="shared" si="5"/>
        <v>56126050</v>
      </c>
      <c r="L263" s="11">
        <f t="shared" si="6"/>
        <v>7043000</v>
      </c>
      <c r="M263" s="11">
        <f t="shared" si="7"/>
        <v>6389000</v>
      </c>
      <c r="N263" s="11">
        <f t="shared" si="8"/>
        <v>11665683.33</v>
      </c>
      <c r="O263" s="11">
        <f t="shared" si="9"/>
        <v>12319683.33</v>
      </c>
      <c r="P263" s="11">
        <f t="shared" si="10"/>
        <v>18708683.33</v>
      </c>
    </row>
    <row r="264">
      <c r="A264" s="1" t="s">
        <v>7421</v>
      </c>
      <c r="B264" s="8">
        <v>45565.0</v>
      </c>
      <c r="C264" s="1" t="s">
        <v>34</v>
      </c>
      <c r="D264" s="12"/>
      <c r="E264" s="10">
        <v>2800000.0</v>
      </c>
      <c r="F264" s="1" t="s">
        <v>7422</v>
      </c>
      <c r="G264" s="11">
        <f t="shared" si="1"/>
        <v>93685800</v>
      </c>
      <c r="H264" s="69">
        <f t="shared" si="2"/>
        <v>11397500</v>
      </c>
      <c r="I264" s="11">
        <f t="shared" si="3"/>
        <v>28962250</v>
      </c>
      <c r="J264" s="12">
        <f t="shared" si="4"/>
        <v>24920350</v>
      </c>
      <c r="K264" s="11">
        <f t="shared" si="5"/>
        <v>53326050</v>
      </c>
      <c r="L264" s="11">
        <f t="shared" si="6"/>
        <v>7043000</v>
      </c>
      <c r="M264" s="11">
        <f t="shared" si="7"/>
        <v>6389000</v>
      </c>
      <c r="N264" s="11">
        <f t="shared" si="8"/>
        <v>10732350</v>
      </c>
      <c r="O264" s="11">
        <f t="shared" si="9"/>
        <v>11386350</v>
      </c>
      <c r="P264" s="11">
        <f t="shared" si="10"/>
        <v>17775350</v>
      </c>
    </row>
    <row r="265">
      <c r="A265" s="1" t="s">
        <v>7423</v>
      </c>
      <c r="B265" s="8">
        <v>45565.0</v>
      </c>
      <c r="C265" s="1" t="s">
        <v>6</v>
      </c>
      <c r="D265" s="10">
        <v>5000000.0</v>
      </c>
      <c r="E265" s="12"/>
      <c r="F265" s="1" t="s">
        <v>6694</v>
      </c>
      <c r="G265" s="11">
        <f t="shared" si="1"/>
        <v>98685800</v>
      </c>
      <c r="H265" s="69">
        <f t="shared" si="2"/>
        <v>11397500</v>
      </c>
      <c r="I265" s="11">
        <f t="shared" si="3"/>
        <v>28962250</v>
      </c>
      <c r="J265" s="12">
        <f t="shared" si="4"/>
        <v>29920350</v>
      </c>
      <c r="K265" s="11">
        <f t="shared" si="5"/>
        <v>58326050</v>
      </c>
      <c r="L265" s="11">
        <f t="shared" si="6"/>
        <v>7043000</v>
      </c>
      <c r="M265" s="11">
        <f t="shared" si="7"/>
        <v>6389000</v>
      </c>
      <c r="N265" s="11">
        <f t="shared" si="8"/>
        <v>12399016.67</v>
      </c>
      <c r="O265" s="11">
        <f t="shared" si="9"/>
        <v>13053016.67</v>
      </c>
      <c r="P265" s="11">
        <f t="shared" si="10"/>
        <v>19442016.67</v>
      </c>
    </row>
    <row r="266">
      <c r="A266" s="1" t="s">
        <v>7424</v>
      </c>
      <c r="B266" s="8">
        <v>45565.0</v>
      </c>
      <c r="C266" s="1" t="s">
        <v>6</v>
      </c>
      <c r="D266" s="10">
        <v>122000.0</v>
      </c>
      <c r="E266" s="12"/>
      <c r="F266" s="1" t="s">
        <v>4889</v>
      </c>
      <c r="G266" s="11">
        <f t="shared" si="1"/>
        <v>98807800</v>
      </c>
      <c r="H266" s="69">
        <f t="shared" si="2"/>
        <v>11397500</v>
      </c>
      <c r="I266" s="11">
        <f t="shared" si="3"/>
        <v>28962250</v>
      </c>
      <c r="J266" s="12">
        <f t="shared" si="4"/>
        <v>30042350</v>
      </c>
      <c r="K266" s="11">
        <f t="shared" si="5"/>
        <v>58448050</v>
      </c>
      <c r="L266" s="11">
        <f t="shared" si="6"/>
        <v>7043000</v>
      </c>
      <c r="M266" s="11">
        <f t="shared" si="7"/>
        <v>6389000</v>
      </c>
      <c r="N266" s="11">
        <f t="shared" si="8"/>
        <v>12439683.33</v>
      </c>
      <c r="O266" s="11">
        <f t="shared" si="9"/>
        <v>13093683.33</v>
      </c>
      <c r="P266" s="11">
        <f t="shared" si="10"/>
        <v>19482683.33</v>
      </c>
    </row>
    <row r="267">
      <c r="A267" s="1" t="s">
        <v>7425</v>
      </c>
      <c r="B267" s="8">
        <v>45565.0</v>
      </c>
      <c r="C267" s="1" t="s">
        <v>6</v>
      </c>
      <c r="D267" s="10">
        <v>190000.0</v>
      </c>
      <c r="E267" s="12"/>
      <c r="F267" s="1" t="s">
        <v>7426</v>
      </c>
      <c r="G267" s="11">
        <f t="shared" si="1"/>
        <v>98997800</v>
      </c>
      <c r="H267" s="69">
        <f t="shared" si="2"/>
        <v>11397500</v>
      </c>
      <c r="I267" s="11">
        <f t="shared" si="3"/>
        <v>28962250</v>
      </c>
      <c r="J267" s="12">
        <f t="shared" si="4"/>
        <v>30232350</v>
      </c>
      <c r="K267" s="11">
        <f t="shared" si="5"/>
        <v>58638050</v>
      </c>
      <c r="L267" s="11">
        <f t="shared" si="6"/>
        <v>7043000</v>
      </c>
      <c r="M267" s="11">
        <f t="shared" si="7"/>
        <v>6389000</v>
      </c>
      <c r="N267" s="11">
        <f t="shared" si="8"/>
        <v>12503016.67</v>
      </c>
      <c r="O267" s="11">
        <f t="shared" si="9"/>
        <v>13157016.67</v>
      </c>
      <c r="P267" s="11">
        <f t="shared" si="10"/>
        <v>19546016.67</v>
      </c>
    </row>
    <row r="268">
      <c r="A268" s="1" t="s">
        <v>7427</v>
      </c>
      <c r="B268" s="8">
        <v>45565.0</v>
      </c>
      <c r="C268" s="1" t="s">
        <v>6</v>
      </c>
      <c r="D268" s="10">
        <v>50000.0</v>
      </c>
      <c r="E268" s="12"/>
      <c r="F268" s="1" t="s">
        <v>4302</v>
      </c>
      <c r="G268" s="11">
        <f t="shared" si="1"/>
        <v>99047800</v>
      </c>
      <c r="H268" s="69">
        <f t="shared" si="2"/>
        <v>11397500</v>
      </c>
      <c r="I268" s="11">
        <f t="shared" si="3"/>
        <v>28962250</v>
      </c>
      <c r="J268" s="12">
        <f t="shared" si="4"/>
        <v>30282350</v>
      </c>
      <c r="K268" s="11">
        <f t="shared" si="5"/>
        <v>58688050</v>
      </c>
      <c r="L268" s="11">
        <f t="shared" si="6"/>
        <v>7043000</v>
      </c>
      <c r="M268" s="11">
        <f t="shared" si="7"/>
        <v>6389000</v>
      </c>
      <c r="N268" s="11">
        <f t="shared" si="8"/>
        <v>12519683.33</v>
      </c>
      <c r="O268" s="11">
        <f t="shared" si="9"/>
        <v>13173683.33</v>
      </c>
      <c r="P268" s="11">
        <f t="shared" si="10"/>
        <v>19562683.33</v>
      </c>
    </row>
    <row r="269">
      <c r="A269" s="1" t="s">
        <v>7428</v>
      </c>
      <c r="B269" s="8">
        <v>45565.0</v>
      </c>
      <c r="C269" s="1" t="s">
        <v>6</v>
      </c>
      <c r="D269" s="10">
        <v>214000.0</v>
      </c>
      <c r="E269" s="12"/>
      <c r="F269" s="1" t="s">
        <v>5382</v>
      </c>
      <c r="G269" s="11">
        <f t="shared" si="1"/>
        <v>99261800</v>
      </c>
      <c r="H269" s="69">
        <f t="shared" si="2"/>
        <v>11397500</v>
      </c>
      <c r="I269" s="11">
        <f t="shared" si="3"/>
        <v>28962250</v>
      </c>
      <c r="J269" s="12">
        <f t="shared" si="4"/>
        <v>30496350</v>
      </c>
      <c r="K269" s="11">
        <f t="shared" si="5"/>
        <v>58902050</v>
      </c>
      <c r="L269" s="11">
        <f t="shared" si="6"/>
        <v>7043000</v>
      </c>
      <c r="M269" s="11">
        <f t="shared" si="7"/>
        <v>6389000</v>
      </c>
      <c r="N269" s="11">
        <f t="shared" si="8"/>
        <v>12591016.67</v>
      </c>
      <c r="O269" s="11">
        <f t="shared" si="9"/>
        <v>13245016.67</v>
      </c>
      <c r="P269" s="11">
        <f t="shared" si="10"/>
        <v>19634016.67</v>
      </c>
    </row>
    <row r="270">
      <c r="A270" s="1" t="s">
        <v>7429</v>
      </c>
      <c r="B270" s="8">
        <v>45565.0</v>
      </c>
      <c r="C270" s="1" t="s">
        <v>25</v>
      </c>
      <c r="D270" s="12"/>
      <c r="E270" s="10">
        <v>52000.0</v>
      </c>
      <c r="F270" s="1" t="s">
        <v>7304</v>
      </c>
      <c r="G270" s="11">
        <f t="shared" si="1"/>
        <v>99261800</v>
      </c>
      <c r="H270" s="69">
        <f t="shared" si="2"/>
        <v>11449500</v>
      </c>
      <c r="I270" s="11">
        <f t="shared" si="3"/>
        <v>28962250</v>
      </c>
      <c r="J270" s="12">
        <f t="shared" si="4"/>
        <v>30444350</v>
      </c>
      <c r="K270" s="11">
        <f t="shared" si="5"/>
        <v>58850050</v>
      </c>
      <c r="L270" s="11">
        <f t="shared" si="6"/>
        <v>7043000</v>
      </c>
      <c r="M270" s="11">
        <f t="shared" si="7"/>
        <v>6389000</v>
      </c>
      <c r="N270" s="11">
        <f t="shared" si="8"/>
        <v>12573683.33</v>
      </c>
      <c r="O270" s="11">
        <f t="shared" si="9"/>
        <v>13227683.33</v>
      </c>
      <c r="P270" s="11">
        <f t="shared" si="10"/>
        <v>19616683.33</v>
      </c>
    </row>
    <row r="271">
      <c r="A271" s="1" t="s">
        <v>7430</v>
      </c>
      <c r="B271" s="8">
        <v>45565.0</v>
      </c>
      <c r="C271" s="1" t="s">
        <v>25</v>
      </c>
      <c r="D271" s="12"/>
      <c r="E271" s="10">
        <v>1930000.0</v>
      </c>
      <c r="F271" s="1" t="s">
        <v>7431</v>
      </c>
      <c r="G271" s="11">
        <f t="shared" si="1"/>
        <v>99261800</v>
      </c>
      <c r="H271" s="69">
        <f t="shared" si="2"/>
        <v>13379500</v>
      </c>
      <c r="I271" s="11">
        <f t="shared" si="3"/>
        <v>28962250</v>
      </c>
      <c r="J271" s="12">
        <f t="shared" si="4"/>
        <v>28514350</v>
      </c>
      <c r="K271" s="11">
        <f t="shared" si="5"/>
        <v>56920050</v>
      </c>
      <c r="L271" s="11">
        <f t="shared" si="6"/>
        <v>7043000</v>
      </c>
      <c r="M271" s="11">
        <f t="shared" si="7"/>
        <v>6389000</v>
      </c>
      <c r="N271" s="11">
        <f t="shared" si="8"/>
        <v>11930350</v>
      </c>
      <c r="O271" s="11">
        <f t="shared" si="9"/>
        <v>12584350</v>
      </c>
      <c r="P271" s="11">
        <f t="shared" si="10"/>
        <v>18973350</v>
      </c>
    </row>
    <row r="272">
      <c r="A272" s="1" t="s">
        <v>7432</v>
      </c>
      <c r="B272" s="8">
        <v>45565.0</v>
      </c>
      <c r="C272" s="1" t="s">
        <v>25</v>
      </c>
      <c r="D272" s="12"/>
      <c r="E272" s="10">
        <v>700000.0</v>
      </c>
      <c r="F272" s="1" t="s">
        <v>7433</v>
      </c>
      <c r="G272" s="11">
        <f t="shared" si="1"/>
        <v>99261800</v>
      </c>
      <c r="H272" s="69">
        <f t="shared" si="2"/>
        <v>14079500</v>
      </c>
      <c r="I272" s="11">
        <f t="shared" si="3"/>
        <v>28962250</v>
      </c>
      <c r="J272" s="12">
        <f t="shared" si="4"/>
        <v>27814350</v>
      </c>
      <c r="K272" s="11">
        <f t="shared" si="5"/>
        <v>56220050</v>
      </c>
      <c r="L272" s="11">
        <f t="shared" si="6"/>
        <v>7043000</v>
      </c>
      <c r="M272" s="11">
        <f t="shared" si="7"/>
        <v>6389000</v>
      </c>
      <c r="N272" s="11">
        <f t="shared" si="8"/>
        <v>11697016.67</v>
      </c>
      <c r="O272" s="11">
        <f t="shared" si="9"/>
        <v>12351016.67</v>
      </c>
      <c r="P272" s="11">
        <f t="shared" si="10"/>
        <v>18740016.67</v>
      </c>
    </row>
    <row r="273">
      <c r="A273" s="1" t="s">
        <v>7434</v>
      </c>
      <c r="B273" s="8">
        <v>45565.0</v>
      </c>
      <c r="C273" s="1" t="s">
        <v>5973</v>
      </c>
      <c r="D273" s="12"/>
      <c r="E273" s="10">
        <v>179000.0</v>
      </c>
      <c r="F273" s="1" t="s">
        <v>5329</v>
      </c>
      <c r="G273" s="11">
        <f t="shared" si="1"/>
        <v>99261800</v>
      </c>
      <c r="H273" s="69">
        <f t="shared" si="2"/>
        <v>14079500</v>
      </c>
      <c r="I273" s="11">
        <f t="shared" si="3"/>
        <v>28962250</v>
      </c>
      <c r="J273" s="12">
        <f t="shared" si="4"/>
        <v>27635350</v>
      </c>
      <c r="K273" s="11">
        <f t="shared" si="5"/>
        <v>56220050</v>
      </c>
      <c r="L273" s="11">
        <f t="shared" si="6"/>
        <v>7222000</v>
      </c>
      <c r="M273" s="11">
        <f t="shared" si="7"/>
        <v>6389000</v>
      </c>
      <c r="N273" s="11">
        <f t="shared" si="8"/>
        <v>11518016.67</v>
      </c>
      <c r="O273" s="11">
        <f t="shared" si="9"/>
        <v>12351016.67</v>
      </c>
      <c r="P273" s="11">
        <f t="shared" si="10"/>
        <v>18740016.67</v>
      </c>
    </row>
    <row r="274">
      <c r="A274" s="1" t="s">
        <v>7435</v>
      </c>
      <c r="B274" s="8">
        <v>45565.0</v>
      </c>
      <c r="C274" s="1" t="s">
        <v>22</v>
      </c>
      <c r="D274" s="12"/>
      <c r="E274" s="10">
        <v>1800000.0</v>
      </c>
      <c r="F274" s="1" t="s">
        <v>30</v>
      </c>
      <c r="G274" s="11">
        <f t="shared" si="1"/>
        <v>99261800</v>
      </c>
      <c r="H274" s="69">
        <f t="shared" si="2"/>
        <v>14079500</v>
      </c>
      <c r="I274" s="11">
        <f t="shared" si="3"/>
        <v>28962250</v>
      </c>
      <c r="J274" s="12">
        <f t="shared" si="4"/>
        <v>25835350</v>
      </c>
      <c r="K274" s="11">
        <f t="shared" si="5"/>
        <v>56220050</v>
      </c>
      <c r="L274" s="11">
        <f t="shared" si="6"/>
        <v>7222000</v>
      </c>
      <c r="M274" s="11">
        <f t="shared" si="7"/>
        <v>8189000</v>
      </c>
      <c r="N274" s="11">
        <f t="shared" si="8"/>
        <v>11518016.67</v>
      </c>
      <c r="O274" s="11">
        <f t="shared" si="9"/>
        <v>10551016.67</v>
      </c>
      <c r="P274" s="11">
        <f t="shared" si="10"/>
        <v>18740016.67</v>
      </c>
    </row>
    <row r="275">
      <c r="A275" s="1" t="s">
        <v>7436</v>
      </c>
      <c r="B275" s="8">
        <v>45565.0</v>
      </c>
      <c r="C275" s="1" t="s">
        <v>6</v>
      </c>
      <c r="D275" s="10">
        <v>2650000.0</v>
      </c>
      <c r="E275" s="10"/>
      <c r="F275" s="1" t="s">
        <v>7437</v>
      </c>
      <c r="G275" s="11">
        <f t="shared" si="1"/>
        <v>101911800</v>
      </c>
      <c r="H275" s="69">
        <f t="shared" si="2"/>
        <v>14079500</v>
      </c>
      <c r="I275" s="11">
        <f t="shared" si="3"/>
        <v>28962250</v>
      </c>
      <c r="J275" s="12">
        <f t="shared" si="4"/>
        <v>28485350</v>
      </c>
      <c r="K275" s="11">
        <f t="shared" si="5"/>
        <v>58870050</v>
      </c>
      <c r="L275" s="11">
        <f t="shared" si="6"/>
        <v>7222000</v>
      </c>
      <c r="M275" s="11">
        <f t="shared" si="7"/>
        <v>8189000</v>
      </c>
      <c r="N275" s="11">
        <f t="shared" si="8"/>
        <v>12401350</v>
      </c>
      <c r="O275" s="11">
        <f t="shared" si="9"/>
        <v>11434350</v>
      </c>
      <c r="P275" s="11">
        <f t="shared" si="10"/>
        <v>19623350</v>
      </c>
    </row>
    <row r="276" hidden="1">
      <c r="A276" s="1" t="s">
        <v>7438</v>
      </c>
      <c r="B276" s="8">
        <v>45566.0</v>
      </c>
      <c r="C276" s="1" t="s">
        <v>5011</v>
      </c>
      <c r="D276" s="10"/>
      <c r="E276" s="10">
        <v>1.2768E7</v>
      </c>
      <c r="F276" s="1" t="s">
        <v>7439</v>
      </c>
      <c r="G276" s="11">
        <f t="shared" si="1"/>
        <v>101911800</v>
      </c>
      <c r="H276" s="69">
        <f t="shared" si="2"/>
        <v>14079500</v>
      </c>
      <c r="I276" s="11">
        <f t="shared" si="3"/>
        <v>41730250</v>
      </c>
      <c r="J276" s="12">
        <f t="shared" si="4"/>
        <v>15717350</v>
      </c>
      <c r="K276" s="11">
        <f t="shared" si="5"/>
        <v>46102050</v>
      </c>
      <c r="L276" s="11">
        <f t="shared" si="6"/>
        <v>7222000</v>
      </c>
      <c r="M276" s="11">
        <f t="shared" si="7"/>
        <v>8189000</v>
      </c>
      <c r="N276" s="11">
        <f t="shared" si="8"/>
        <v>8145350</v>
      </c>
      <c r="O276" s="11">
        <f t="shared" si="9"/>
        <v>7178350</v>
      </c>
      <c r="P276" s="11">
        <f t="shared" si="10"/>
        <v>15367350</v>
      </c>
    </row>
    <row r="277">
      <c r="G277" s="11"/>
      <c r="H277" s="11"/>
      <c r="I277" s="11"/>
    </row>
    <row r="278">
      <c r="G278" s="11"/>
      <c r="H278" s="9"/>
      <c r="I278" s="11"/>
    </row>
    <row r="279">
      <c r="G279" s="9"/>
      <c r="I279" s="11"/>
    </row>
    <row r="280">
      <c r="F280" s="63" t="s">
        <v>7440</v>
      </c>
      <c r="H280" s="1" t="s">
        <v>7441</v>
      </c>
    </row>
    <row r="281">
      <c r="F281" s="1" t="s">
        <v>7442</v>
      </c>
      <c r="G281" s="9">
        <v>5441000.0</v>
      </c>
      <c r="H281" s="14" t="s">
        <v>7443</v>
      </c>
      <c r="I281" s="9" t="s">
        <v>7444</v>
      </c>
    </row>
    <row r="282">
      <c r="F282" s="1" t="s">
        <v>7445</v>
      </c>
      <c r="G282" s="9">
        <v>4.2E7</v>
      </c>
      <c r="H282" s="14" t="s">
        <v>7446</v>
      </c>
      <c r="I282" s="14" t="s">
        <v>7447</v>
      </c>
    </row>
    <row r="283">
      <c r="G283" s="9">
        <v>1.5E7</v>
      </c>
      <c r="H283" s="11"/>
      <c r="I283" s="11"/>
    </row>
    <row r="284">
      <c r="G284" s="11"/>
      <c r="H284" s="11"/>
      <c r="I284" s="11"/>
    </row>
    <row r="285">
      <c r="G285" s="11"/>
      <c r="H285" s="11"/>
      <c r="I285" s="11"/>
    </row>
    <row r="286">
      <c r="G286" s="11"/>
      <c r="H286" s="11"/>
      <c r="I286" s="11"/>
    </row>
    <row r="287">
      <c r="G287" s="11"/>
      <c r="H287" s="11"/>
      <c r="I287" s="11"/>
    </row>
    <row r="288">
      <c r="G288" s="11"/>
      <c r="H288" s="11"/>
      <c r="I288" s="9"/>
    </row>
    <row r="289">
      <c r="G289" s="11"/>
      <c r="H289" s="11"/>
      <c r="I289" s="9"/>
    </row>
    <row r="290">
      <c r="G290" s="11"/>
      <c r="H290" s="11"/>
      <c r="I290" s="11"/>
    </row>
    <row r="291">
      <c r="G291" s="11"/>
      <c r="H291" s="11"/>
      <c r="I291" s="11"/>
    </row>
    <row r="292">
      <c r="G292" s="11"/>
      <c r="H292" s="11"/>
      <c r="I292" s="11"/>
    </row>
    <row r="293">
      <c r="G293" s="11"/>
      <c r="H293" s="11"/>
      <c r="I293" s="11"/>
    </row>
    <row r="294">
      <c r="G294" s="11"/>
      <c r="H294" s="11"/>
      <c r="I294" s="11"/>
    </row>
    <row r="295">
      <c r="G295" s="11"/>
      <c r="H295" s="11"/>
      <c r="I295" s="11"/>
    </row>
    <row r="296">
      <c r="G296" s="11"/>
      <c r="H296" s="11"/>
      <c r="I296" s="11"/>
    </row>
    <row r="297">
      <c r="G297" s="11"/>
      <c r="H297" s="11"/>
      <c r="I297" s="11"/>
    </row>
    <row r="298">
      <c r="G298" s="11"/>
      <c r="H298" s="11"/>
      <c r="I298" s="11"/>
    </row>
    <row r="299">
      <c r="G299" s="11"/>
      <c r="H299" s="11"/>
      <c r="I299" s="11"/>
    </row>
    <row r="300">
      <c r="G300" s="11"/>
      <c r="H300" s="11"/>
      <c r="I300" s="11"/>
    </row>
    <row r="301">
      <c r="G301" s="11"/>
      <c r="H301" s="11"/>
      <c r="I301" s="11"/>
    </row>
    <row r="302">
      <c r="G302" s="11"/>
      <c r="H302" s="11"/>
      <c r="I302" s="11"/>
    </row>
    <row r="303">
      <c r="G303" s="11"/>
      <c r="H303" s="11"/>
      <c r="I303" s="11"/>
    </row>
    <row r="304">
      <c r="G304" s="11"/>
      <c r="H304" s="11"/>
      <c r="I304" s="11"/>
    </row>
    <row r="305">
      <c r="G305" s="11"/>
      <c r="H305" s="11"/>
      <c r="I305" s="11"/>
    </row>
    <row r="306">
      <c r="G306" s="11"/>
      <c r="H306" s="11"/>
      <c r="I306" s="11"/>
    </row>
    <row r="307">
      <c r="G307" s="11"/>
      <c r="H307" s="11"/>
      <c r="I307" s="11"/>
    </row>
    <row r="308">
      <c r="G308" s="11"/>
      <c r="H308" s="11"/>
      <c r="I308" s="11"/>
    </row>
    <row r="309">
      <c r="G309" s="11"/>
      <c r="H309" s="11"/>
      <c r="I309" s="11"/>
    </row>
    <row r="310">
      <c r="G310" s="11"/>
      <c r="H310" s="11"/>
      <c r="I310" s="11"/>
    </row>
    <row r="311">
      <c r="G311" s="11"/>
      <c r="H311" s="11"/>
      <c r="I311" s="11"/>
    </row>
    <row r="312">
      <c r="G312" s="11"/>
      <c r="H312" s="11"/>
      <c r="I312" s="11"/>
    </row>
    <row r="313">
      <c r="G313" s="11"/>
      <c r="H313" s="11"/>
      <c r="I313" s="11"/>
    </row>
    <row r="314">
      <c r="G314" s="11"/>
      <c r="H314" s="11"/>
      <c r="I314" s="11"/>
    </row>
    <row r="315">
      <c r="G315" s="11"/>
      <c r="H315" s="11"/>
      <c r="I315" s="11"/>
    </row>
    <row r="316">
      <c r="G316" s="11"/>
      <c r="H316" s="11"/>
      <c r="I316" s="11"/>
    </row>
    <row r="317">
      <c r="G317" s="11"/>
      <c r="H317" s="11"/>
      <c r="I317" s="11"/>
    </row>
    <row r="318">
      <c r="G318" s="11"/>
      <c r="H318" s="11"/>
      <c r="I318" s="11"/>
    </row>
    <row r="319">
      <c r="G319" s="11"/>
      <c r="H319" s="11"/>
      <c r="I319" s="11"/>
    </row>
    <row r="320">
      <c r="G320" s="11"/>
      <c r="H320" s="11"/>
      <c r="I320" s="11"/>
    </row>
    <row r="321">
      <c r="G321" s="11"/>
      <c r="H321" s="11"/>
      <c r="I321" s="11"/>
    </row>
    <row r="322">
      <c r="G322" s="11"/>
      <c r="H322" s="11"/>
      <c r="I322" s="11"/>
    </row>
    <row r="323">
      <c r="G323" s="11"/>
      <c r="H323" s="11"/>
      <c r="I323" s="11"/>
    </row>
    <row r="324">
      <c r="G324" s="11"/>
      <c r="H324" s="11"/>
      <c r="I324" s="11"/>
    </row>
    <row r="325">
      <c r="G325" s="11"/>
      <c r="H325" s="11"/>
      <c r="I325" s="11"/>
    </row>
    <row r="326">
      <c r="G326" s="11"/>
      <c r="H326" s="11"/>
      <c r="I326" s="11"/>
    </row>
    <row r="327">
      <c r="G327" s="11"/>
      <c r="H327" s="11"/>
      <c r="I327" s="11"/>
    </row>
    <row r="328">
      <c r="G328" s="11"/>
      <c r="H328" s="11"/>
      <c r="I328" s="11"/>
    </row>
    <row r="329">
      <c r="G329" s="11"/>
      <c r="H329" s="11"/>
      <c r="I329" s="11"/>
    </row>
    <row r="330">
      <c r="G330" s="11"/>
      <c r="H330" s="11"/>
      <c r="I330" s="11"/>
    </row>
    <row r="331">
      <c r="G331" s="11"/>
      <c r="H331" s="11"/>
      <c r="I331" s="11"/>
    </row>
    <row r="332">
      <c r="G332" s="11"/>
      <c r="H332" s="11"/>
      <c r="I332" s="11"/>
    </row>
    <row r="333">
      <c r="G333" s="11"/>
      <c r="H333" s="11"/>
      <c r="I333" s="11"/>
    </row>
    <row r="334">
      <c r="G334" s="11"/>
      <c r="H334" s="11"/>
      <c r="I334" s="11"/>
    </row>
    <row r="335">
      <c r="G335" s="11"/>
      <c r="H335" s="11"/>
      <c r="I335" s="11"/>
    </row>
    <row r="336">
      <c r="G336" s="11"/>
      <c r="H336" s="11"/>
      <c r="I336" s="11"/>
    </row>
    <row r="337">
      <c r="G337" s="11"/>
      <c r="H337" s="11"/>
      <c r="I337" s="11"/>
    </row>
    <row r="338">
      <c r="G338" s="11"/>
      <c r="H338" s="11"/>
      <c r="I338" s="11"/>
    </row>
    <row r="339">
      <c r="G339" s="11"/>
      <c r="H339" s="11"/>
      <c r="I339" s="11"/>
    </row>
    <row r="340">
      <c r="G340" s="11"/>
      <c r="H340" s="11"/>
      <c r="I340" s="11"/>
    </row>
    <row r="341">
      <c r="G341" s="11"/>
      <c r="H341" s="11"/>
      <c r="I341" s="11"/>
    </row>
    <row r="342">
      <c r="G342" s="11"/>
      <c r="H342" s="11"/>
      <c r="I342" s="11"/>
    </row>
    <row r="343">
      <c r="G343" s="11"/>
      <c r="H343" s="11"/>
      <c r="I343" s="11"/>
    </row>
    <row r="344">
      <c r="G344" s="11"/>
      <c r="H344" s="11"/>
      <c r="I344" s="11"/>
    </row>
    <row r="345">
      <c r="G345" s="11"/>
      <c r="H345" s="11"/>
      <c r="I345" s="11"/>
    </row>
    <row r="346">
      <c r="G346" s="11"/>
      <c r="H346" s="11"/>
      <c r="I346" s="11"/>
    </row>
    <row r="347">
      <c r="G347" s="11"/>
      <c r="H347" s="11"/>
      <c r="I347" s="11"/>
    </row>
    <row r="348">
      <c r="G348" s="11"/>
      <c r="H348" s="11"/>
      <c r="I348" s="11"/>
    </row>
    <row r="349">
      <c r="G349" s="11"/>
      <c r="H349" s="11"/>
      <c r="I349" s="11"/>
    </row>
    <row r="350">
      <c r="G350" s="11"/>
      <c r="H350" s="11"/>
      <c r="I350" s="11"/>
    </row>
    <row r="351">
      <c r="G351" s="11"/>
      <c r="H351" s="11"/>
      <c r="I351" s="11"/>
    </row>
    <row r="352">
      <c r="G352" s="11"/>
      <c r="H352" s="11"/>
      <c r="I352" s="11"/>
    </row>
    <row r="353">
      <c r="G353" s="11"/>
      <c r="H353" s="11"/>
      <c r="I353" s="11"/>
    </row>
    <row r="354">
      <c r="G354" s="11"/>
      <c r="H354" s="11"/>
      <c r="I354" s="11"/>
    </row>
    <row r="355">
      <c r="G355" s="11"/>
      <c r="H355" s="11"/>
      <c r="I355" s="11"/>
    </row>
    <row r="356">
      <c r="G356" s="11"/>
      <c r="H356" s="11"/>
      <c r="I356" s="11"/>
    </row>
    <row r="357">
      <c r="G357" s="11"/>
      <c r="H357" s="11"/>
      <c r="I357" s="11"/>
    </row>
    <row r="358">
      <c r="G358" s="11"/>
      <c r="H358" s="11"/>
      <c r="I358" s="11"/>
    </row>
    <row r="359">
      <c r="G359" s="11"/>
      <c r="H359" s="11"/>
      <c r="I359" s="11"/>
    </row>
    <row r="360">
      <c r="G360" s="11"/>
      <c r="H360" s="11"/>
      <c r="I360" s="11"/>
    </row>
    <row r="361">
      <c r="G361" s="11"/>
      <c r="H361" s="11"/>
      <c r="I361" s="11"/>
    </row>
    <row r="362">
      <c r="G362" s="11"/>
      <c r="H362" s="11"/>
      <c r="I362" s="11"/>
    </row>
    <row r="363">
      <c r="G363" s="11"/>
      <c r="H363" s="11"/>
      <c r="I363" s="11"/>
    </row>
    <row r="364">
      <c r="G364" s="11"/>
      <c r="H364" s="11"/>
      <c r="I364" s="11"/>
    </row>
    <row r="365">
      <c r="G365" s="11"/>
      <c r="H365" s="11"/>
      <c r="I365" s="11"/>
    </row>
    <row r="366">
      <c r="G366" s="11"/>
      <c r="H366" s="11"/>
      <c r="I366" s="11"/>
    </row>
    <row r="367">
      <c r="G367" s="11"/>
      <c r="H367" s="11"/>
      <c r="I367" s="11"/>
    </row>
    <row r="368">
      <c r="G368" s="11"/>
      <c r="H368" s="11"/>
      <c r="I368" s="11"/>
    </row>
    <row r="369">
      <c r="G369" s="11"/>
      <c r="H369" s="11"/>
      <c r="I369" s="11"/>
    </row>
    <row r="370">
      <c r="G370" s="11"/>
      <c r="H370" s="11"/>
      <c r="I370" s="11"/>
    </row>
    <row r="371">
      <c r="G371" s="11"/>
      <c r="H371" s="11"/>
      <c r="I371" s="11"/>
    </row>
    <row r="372">
      <c r="G372" s="11"/>
      <c r="H372" s="11"/>
      <c r="I372" s="11"/>
    </row>
    <row r="373">
      <c r="G373" s="11"/>
      <c r="H373" s="11"/>
      <c r="I373" s="11"/>
    </row>
    <row r="374">
      <c r="G374" s="11"/>
      <c r="H374" s="11"/>
      <c r="I374" s="11"/>
    </row>
    <row r="375">
      <c r="G375" s="11"/>
      <c r="H375" s="11"/>
      <c r="I375" s="11"/>
    </row>
    <row r="376">
      <c r="G376" s="11"/>
      <c r="H376" s="11"/>
      <c r="I376" s="11"/>
    </row>
    <row r="377">
      <c r="G377" s="11"/>
      <c r="H377" s="11"/>
      <c r="I377" s="11"/>
    </row>
    <row r="378">
      <c r="G378" s="11"/>
      <c r="H378" s="11"/>
      <c r="I378" s="11"/>
    </row>
    <row r="379">
      <c r="G379" s="11"/>
      <c r="H379" s="11"/>
      <c r="I379" s="11"/>
    </row>
    <row r="380">
      <c r="G380" s="11"/>
      <c r="H380" s="11"/>
      <c r="I380" s="11"/>
    </row>
    <row r="381">
      <c r="G381" s="11"/>
      <c r="H381" s="11"/>
      <c r="I381" s="11"/>
    </row>
    <row r="382">
      <c r="G382" s="11"/>
      <c r="H382" s="11"/>
      <c r="I382" s="11"/>
    </row>
    <row r="383">
      <c r="G383" s="11"/>
      <c r="H383" s="11"/>
      <c r="I383" s="11"/>
    </row>
    <row r="384">
      <c r="G384" s="11"/>
      <c r="H384" s="11"/>
      <c r="I384" s="11"/>
    </row>
    <row r="385">
      <c r="G385" s="11"/>
      <c r="H385" s="11"/>
      <c r="I385" s="11"/>
    </row>
    <row r="386">
      <c r="G386" s="11"/>
      <c r="H386" s="11"/>
      <c r="I386" s="11"/>
    </row>
    <row r="387">
      <c r="G387" s="11"/>
      <c r="H387" s="11"/>
      <c r="I387" s="11"/>
    </row>
    <row r="388">
      <c r="G388" s="11"/>
      <c r="H388" s="11"/>
      <c r="I388" s="11"/>
    </row>
    <row r="389">
      <c r="G389" s="11"/>
      <c r="H389" s="11"/>
      <c r="I389" s="11"/>
    </row>
    <row r="390">
      <c r="G390" s="11"/>
      <c r="H390" s="11"/>
      <c r="I390" s="11"/>
    </row>
    <row r="391">
      <c r="G391" s="11"/>
      <c r="H391" s="11"/>
      <c r="I391" s="11"/>
    </row>
    <row r="392">
      <c r="G392" s="11"/>
      <c r="H392" s="11"/>
      <c r="I392" s="11"/>
    </row>
    <row r="393">
      <c r="G393" s="11"/>
      <c r="H393" s="11"/>
      <c r="I393" s="11"/>
    </row>
    <row r="394">
      <c r="G394" s="11"/>
      <c r="H394" s="11"/>
      <c r="I394" s="11"/>
    </row>
    <row r="395">
      <c r="G395" s="11"/>
      <c r="H395" s="11"/>
      <c r="I395" s="11"/>
    </row>
    <row r="396">
      <c r="G396" s="11"/>
      <c r="H396" s="11"/>
      <c r="I396" s="11"/>
    </row>
    <row r="397">
      <c r="G397" s="11"/>
      <c r="H397" s="11"/>
      <c r="I397" s="11"/>
    </row>
    <row r="398">
      <c r="G398" s="11"/>
      <c r="H398" s="11"/>
      <c r="I398" s="11"/>
    </row>
    <row r="399">
      <c r="G399" s="11"/>
      <c r="H399" s="11"/>
      <c r="I399" s="11"/>
    </row>
    <row r="400">
      <c r="G400" s="11"/>
      <c r="H400" s="11"/>
      <c r="I400" s="11"/>
    </row>
    <row r="401">
      <c r="G401" s="11"/>
      <c r="H401" s="11"/>
      <c r="I401" s="11"/>
    </row>
    <row r="402">
      <c r="G402" s="11"/>
      <c r="H402" s="11"/>
      <c r="I402" s="11"/>
    </row>
    <row r="403">
      <c r="G403" s="11"/>
      <c r="H403" s="11"/>
      <c r="I403" s="11"/>
    </row>
    <row r="404">
      <c r="G404" s="11"/>
      <c r="H404" s="11"/>
      <c r="I404" s="11"/>
    </row>
    <row r="405">
      <c r="G405" s="11"/>
      <c r="H405" s="11"/>
      <c r="I405" s="11"/>
    </row>
    <row r="406">
      <c r="G406" s="11"/>
      <c r="H406" s="11"/>
      <c r="I406" s="11"/>
    </row>
    <row r="407">
      <c r="G407" s="11"/>
      <c r="H407" s="11"/>
      <c r="I407" s="11"/>
    </row>
    <row r="408">
      <c r="G408" s="11"/>
      <c r="H408" s="11"/>
      <c r="I408" s="11"/>
    </row>
    <row r="409">
      <c r="G409" s="11"/>
      <c r="H409" s="11"/>
      <c r="I409" s="11"/>
    </row>
    <row r="410">
      <c r="G410" s="11"/>
      <c r="H410" s="11"/>
      <c r="I410" s="11"/>
    </row>
    <row r="411">
      <c r="G411" s="11"/>
      <c r="H411" s="11"/>
      <c r="I411" s="11"/>
    </row>
    <row r="412">
      <c r="G412" s="11"/>
      <c r="H412" s="11"/>
      <c r="I412" s="11"/>
    </row>
    <row r="413">
      <c r="G413" s="11"/>
      <c r="H413" s="11"/>
      <c r="I413" s="11"/>
    </row>
    <row r="414">
      <c r="G414" s="11"/>
      <c r="H414" s="11"/>
      <c r="I414" s="11"/>
    </row>
    <row r="415">
      <c r="G415" s="11"/>
      <c r="H415" s="11"/>
      <c r="I415" s="11"/>
    </row>
    <row r="416">
      <c r="G416" s="11"/>
      <c r="H416" s="11"/>
      <c r="I416" s="11"/>
    </row>
    <row r="417">
      <c r="G417" s="11"/>
      <c r="H417" s="11"/>
      <c r="I417" s="11"/>
    </row>
    <row r="418">
      <c r="G418" s="11"/>
      <c r="H418" s="11"/>
      <c r="I418" s="11"/>
    </row>
    <row r="419">
      <c r="G419" s="11"/>
      <c r="H419" s="11"/>
      <c r="I419" s="11"/>
    </row>
    <row r="420">
      <c r="G420" s="11"/>
      <c r="H420" s="11"/>
      <c r="I420" s="11"/>
    </row>
    <row r="421">
      <c r="G421" s="11"/>
      <c r="H421" s="11"/>
      <c r="I421" s="11"/>
    </row>
    <row r="422">
      <c r="G422" s="11"/>
      <c r="H422" s="11"/>
      <c r="I422" s="11"/>
    </row>
    <row r="423">
      <c r="G423" s="11"/>
      <c r="H423" s="11"/>
      <c r="I423" s="11"/>
    </row>
    <row r="424">
      <c r="G424" s="11"/>
      <c r="H424" s="11"/>
      <c r="I424" s="11"/>
    </row>
    <row r="425">
      <c r="G425" s="11"/>
      <c r="H425" s="11"/>
      <c r="I425" s="11"/>
    </row>
    <row r="426">
      <c r="G426" s="11"/>
      <c r="H426" s="11"/>
      <c r="I426" s="11"/>
    </row>
    <row r="427">
      <c r="G427" s="11"/>
      <c r="H427" s="11"/>
      <c r="I427" s="11"/>
    </row>
    <row r="428">
      <c r="G428" s="11"/>
      <c r="H428" s="11"/>
      <c r="I428" s="11"/>
    </row>
    <row r="429">
      <c r="G429" s="11"/>
      <c r="H429" s="11"/>
      <c r="I429" s="11"/>
    </row>
    <row r="430">
      <c r="G430" s="11"/>
      <c r="H430" s="11"/>
      <c r="I430" s="11"/>
    </row>
    <row r="431">
      <c r="G431" s="11"/>
      <c r="H431" s="11"/>
      <c r="I431" s="11"/>
    </row>
    <row r="432">
      <c r="G432" s="11"/>
      <c r="H432" s="11"/>
      <c r="I432" s="11"/>
    </row>
    <row r="433">
      <c r="G433" s="11"/>
      <c r="H433" s="11"/>
      <c r="I433" s="11"/>
    </row>
    <row r="434">
      <c r="G434" s="11"/>
      <c r="H434" s="11"/>
      <c r="I434" s="11"/>
    </row>
    <row r="435">
      <c r="G435" s="11"/>
      <c r="H435" s="11"/>
      <c r="I435" s="11"/>
    </row>
    <row r="436">
      <c r="G436" s="11"/>
      <c r="H436" s="11"/>
      <c r="I436" s="11"/>
    </row>
    <row r="437">
      <c r="G437" s="11"/>
      <c r="H437" s="11"/>
      <c r="I437" s="11"/>
    </row>
    <row r="438">
      <c r="G438" s="11"/>
      <c r="H438" s="11"/>
      <c r="I438" s="11"/>
    </row>
    <row r="439">
      <c r="G439" s="11"/>
      <c r="H439" s="11"/>
      <c r="I439" s="11"/>
    </row>
    <row r="440">
      <c r="G440" s="11"/>
      <c r="H440" s="11"/>
      <c r="I440" s="11"/>
    </row>
    <row r="441">
      <c r="G441" s="11"/>
      <c r="H441" s="11"/>
      <c r="I441" s="11"/>
    </row>
    <row r="442">
      <c r="G442" s="11"/>
      <c r="H442" s="11"/>
      <c r="I442" s="11"/>
    </row>
    <row r="443">
      <c r="G443" s="11"/>
      <c r="H443" s="11"/>
      <c r="I443" s="11"/>
    </row>
    <row r="444">
      <c r="G444" s="11"/>
      <c r="H444" s="11"/>
      <c r="I444" s="11"/>
    </row>
    <row r="445">
      <c r="G445" s="11"/>
      <c r="H445" s="11"/>
      <c r="I445" s="11"/>
    </row>
    <row r="446">
      <c r="G446" s="11"/>
      <c r="H446" s="11"/>
      <c r="I446" s="11"/>
    </row>
    <row r="447">
      <c r="G447" s="11"/>
      <c r="H447" s="11"/>
      <c r="I447" s="11"/>
    </row>
    <row r="448">
      <c r="G448" s="11"/>
      <c r="H448" s="11"/>
      <c r="I448" s="11"/>
    </row>
    <row r="449">
      <c r="G449" s="11"/>
      <c r="H449" s="11"/>
      <c r="I449" s="11"/>
    </row>
    <row r="450">
      <c r="G450" s="11"/>
      <c r="H450" s="11"/>
      <c r="I450" s="11"/>
    </row>
    <row r="451">
      <c r="G451" s="11"/>
      <c r="H451" s="11"/>
      <c r="I451" s="11"/>
    </row>
    <row r="452">
      <c r="G452" s="11"/>
      <c r="H452" s="11"/>
      <c r="I452" s="11"/>
    </row>
    <row r="453">
      <c r="G453" s="11"/>
      <c r="H453" s="11"/>
      <c r="I453" s="11"/>
    </row>
    <row r="454">
      <c r="G454" s="11"/>
      <c r="H454" s="11"/>
      <c r="I454" s="11"/>
    </row>
    <row r="455">
      <c r="G455" s="11"/>
      <c r="H455" s="11"/>
      <c r="I455" s="11"/>
    </row>
    <row r="456">
      <c r="G456" s="11"/>
      <c r="H456" s="11"/>
      <c r="I456" s="11"/>
    </row>
    <row r="457">
      <c r="G457" s="11"/>
      <c r="H457" s="11"/>
      <c r="I457" s="11"/>
    </row>
    <row r="458">
      <c r="G458" s="11"/>
      <c r="H458" s="11"/>
      <c r="I458" s="11"/>
    </row>
    <row r="459">
      <c r="G459" s="11"/>
      <c r="H459" s="11"/>
      <c r="I459" s="11"/>
    </row>
    <row r="460">
      <c r="G460" s="11"/>
      <c r="H460" s="11"/>
      <c r="I460" s="11"/>
    </row>
    <row r="461">
      <c r="G461" s="11"/>
      <c r="H461" s="11"/>
      <c r="I461" s="11"/>
    </row>
    <row r="462">
      <c r="G462" s="11"/>
      <c r="H462" s="11"/>
      <c r="I462" s="11"/>
    </row>
    <row r="463">
      <c r="G463" s="11"/>
      <c r="H463" s="11"/>
      <c r="I463" s="11"/>
    </row>
    <row r="464">
      <c r="G464" s="11"/>
      <c r="H464" s="11"/>
      <c r="I464" s="11"/>
    </row>
    <row r="465">
      <c r="G465" s="11"/>
      <c r="H465" s="11"/>
      <c r="I465" s="11"/>
    </row>
    <row r="466">
      <c r="G466" s="11"/>
      <c r="H466" s="11"/>
      <c r="I466" s="11"/>
    </row>
    <row r="467">
      <c r="G467" s="11"/>
      <c r="H467" s="11"/>
      <c r="I467" s="11"/>
    </row>
    <row r="468">
      <c r="G468" s="11"/>
      <c r="H468" s="11"/>
      <c r="I468" s="11"/>
    </row>
    <row r="469">
      <c r="G469" s="11"/>
      <c r="H469" s="11"/>
      <c r="I469" s="11"/>
    </row>
    <row r="470">
      <c r="G470" s="11"/>
      <c r="H470" s="11"/>
      <c r="I470" s="11"/>
    </row>
    <row r="471">
      <c r="G471" s="11"/>
      <c r="H471" s="11"/>
      <c r="I471" s="11"/>
    </row>
    <row r="472">
      <c r="G472" s="11"/>
      <c r="H472" s="11"/>
      <c r="I472" s="11"/>
    </row>
    <row r="473">
      <c r="G473" s="11"/>
      <c r="H473" s="11"/>
      <c r="I473" s="11"/>
    </row>
    <row r="474">
      <c r="G474" s="11"/>
      <c r="H474" s="11"/>
      <c r="I474" s="11"/>
    </row>
    <row r="475">
      <c r="G475" s="11"/>
      <c r="H475" s="11"/>
      <c r="I475" s="11"/>
    </row>
    <row r="476">
      <c r="G476" s="11"/>
      <c r="H476" s="11"/>
      <c r="I476" s="11"/>
    </row>
    <row r="477">
      <c r="G477" s="11"/>
      <c r="H477" s="11"/>
      <c r="I477" s="11"/>
    </row>
    <row r="478">
      <c r="G478" s="11"/>
      <c r="H478" s="11"/>
      <c r="I478" s="11"/>
    </row>
    <row r="479">
      <c r="G479" s="11"/>
      <c r="H479" s="11"/>
      <c r="I479" s="11"/>
    </row>
    <row r="480">
      <c r="G480" s="11"/>
      <c r="H480" s="11"/>
      <c r="I480" s="11"/>
    </row>
    <row r="481">
      <c r="G481" s="11"/>
      <c r="H481" s="11"/>
      <c r="I481" s="11"/>
    </row>
    <row r="482">
      <c r="G482" s="11"/>
      <c r="H482" s="11"/>
      <c r="I482" s="11"/>
    </row>
    <row r="483">
      <c r="G483" s="11"/>
      <c r="H483" s="11"/>
      <c r="I483" s="11"/>
    </row>
    <row r="484">
      <c r="G484" s="11"/>
      <c r="H484" s="11"/>
      <c r="I484" s="11"/>
    </row>
    <row r="485">
      <c r="G485" s="11"/>
      <c r="H485" s="11"/>
      <c r="I485" s="11"/>
    </row>
    <row r="486">
      <c r="G486" s="11"/>
      <c r="H486" s="11"/>
      <c r="I486" s="11"/>
    </row>
    <row r="487">
      <c r="G487" s="11"/>
      <c r="H487" s="11"/>
      <c r="I487" s="11"/>
    </row>
    <row r="488">
      <c r="G488" s="11"/>
      <c r="H488" s="11"/>
      <c r="I488" s="11"/>
    </row>
    <row r="489">
      <c r="G489" s="11"/>
      <c r="H489" s="11"/>
      <c r="I489" s="11"/>
    </row>
    <row r="490">
      <c r="G490" s="11"/>
      <c r="H490" s="11"/>
      <c r="I490" s="11"/>
    </row>
    <row r="491">
      <c r="G491" s="11"/>
      <c r="H491" s="11"/>
      <c r="I491" s="11"/>
    </row>
    <row r="492">
      <c r="G492" s="11"/>
      <c r="H492" s="11"/>
      <c r="I492" s="11"/>
    </row>
    <row r="493">
      <c r="G493" s="11"/>
      <c r="H493" s="11"/>
      <c r="I493" s="11"/>
    </row>
    <row r="494">
      <c r="G494" s="11"/>
      <c r="H494" s="11"/>
      <c r="I494" s="11"/>
    </row>
    <row r="495">
      <c r="G495" s="11"/>
      <c r="H495" s="11"/>
      <c r="I495" s="11"/>
    </row>
    <row r="496">
      <c r="G496" s="11"/>
      <c r="H496" s="11"/>
      <c r="I496" s="11"/>
    </row>
    <row r="497">
      <c r="G497" s="11"/>
      <c r="H497" s="11"/>
      <c r="I497" s="11"/>
    </row>
    <row r="498">
      <c r="G498" s="11"/>
      <c r="H498" s="11"/>
      <c r="I498" s="11"/>
    </row>
    <row r="499">
      <c r="G499" s="11"/>
      <c r="H499" s="11"/>
      <c r="I499" s="11"/>
    </row>
    <row r="500">
      <c r="G500" s="11"/>
      <c r="H500" s="11"/>
      <c r="I500" s="11"/>
    </row>
    <row r="501">
      <c r="G501" s="11"/>
      <c r="H501" s="11"/>
      <c r="I501" s="11"/>
    </row>
    <row r="502">
      <c r="G502" s="11"/>
      <c r="H502" s="11"/>
      <c r="I502" s="11"/>
    </row>
    <row r="503">
      <c r="G503" s="11"/>
      <c r="H503" s="11"/>
      <c r="I503" s="11"/>
    </row>
    <row r="504">
      <c r="G504" s="11"/>
      <c r="H504" s="11"/>
      <c r="I504" s="11"/>
    </row>
    <row r="505">
      <c r="G505" s="11"/>
      <c r="H505" s="11"/>
      <c r="I505" s="11"/>
    </row>
    <row r="506">
      <c r="G506" s="11"/>
      <c r="H506" s="11"/>
      <c r="I506" s="11"/>
    </row>
    <row r="507">
      <c r="G507" s="11"/>
      <c r="H507" s="11"/>
      <c r="I507" s="11"/>
    </row>
    <row r="508">
      <c r="G508" s="11"/>
      <c r="H508" s="11"/>
      <c r="I508" s="11"/>
    </row>
    <row r="509">
      <c r="G509" s="11"/>
      <c r="H509" s="11"/>
      <c r="I509" s="11"/>
    </row>
    <row r="510">
      <c r="G510" s="11"/>
      <c r="H510" s="11"/>
      <c r="I510" s="11"/>
    </row>
    <row r="511">
      <c r="G511" s="11"/>
      <c r="H511" s="11"/>
      <c r="I511" s="11"/>
    </row>
    <row r="512">
      <c r="G512" s="11"/>
      <c r="H512" s="11"/>
      <c r="I512" s="11"/>
    </row>
    <row r="513">
      <c r="G513" s="11"/>
      <c r="H513" s="11"/>
      <c r="I513" s="11"/>
    </row>
    <row r="514">
      <c r="G514" s="11"/>
      <c r="H514" s="11"/>
      <c r="I514" s="11"/>
    </row>
    <row r="515">
      <c r="G515" s="11"/>
      <c r="H515" s="11"/>
      <c r="I515" s="11"/>
    </row>
    <row r="516">
      <c r="G516" s="11"/>
      <c r="H516" s="11"/>
      <c r="I516" s="11"/>
    </row>
    <row r="517">
      <c r="G517" s="11"/>
      <c r="H517" s="11"/>
      <c r="I517" s="11"/>
    </row>
    <row r="518">
      <c r="G518" s="11"/>
      <c r="H518" s="11"/>
      <c r="I518" s="11"/>
    </row>
    <row r="519">
      <c r="G519" s="11"/>
      <c r="H519" s="11"/>
      <c r="I519" s="11"/>
    </row>
    <row r="520">
      <c r="G520" s="11"/>
      <c r="H520" s="11"/>
      <c r="I520" s="11"/>
    </row>
    <row r="521">
      <c r="G521" s="11"/>
      <c r="H521" s="11"/>
      <c r="I521" s="11"/>
    </row>
    <row r="522">
      <c r="G522" s="11"/>
      <c r="H522" s="11"/>
      <c r="I522" s="11"/>
    </row>
    <row r="523">
      <c r="G523" s="11"/>
      <c r="H523" s="11"/>
      <c r="I523" s="11"/>
    </row>
    <row r="524">
      <c r="G524" s="11"/>
      <c r="H524" s="11"/>
      <c r="I524" s="11"/>
    </row>
    <row r="525">
      <c r="G525" s="11"/>
      <c r="H525" s="11"/>
      <c r="I525" s="11"/>
    </row>
    <row r="526">
      <c r="G526" s="11"/>
      <c r="H526" s="11"/>
      <c r="I526" s="11"/>
    </row>
    <row r="527">
      <c r="G527" s="11"/>
      <c r="H527" s="11"/>
      <c r="I527" s="11"/>
    </row>
    <row r="528">
      <c r="G528" s="11"/>
      <c r="H528" s="11"/>
      <c r="I528" s="11"/>
    </row>
    <row r="529">
      <c r="G529" s="11"/>
      <c r="H529" s="11"/>
      <c r="I529" s="11"/>
    </row>
    <row r="530">
      <c r="G530" s="11"/>
      <c r="H530" s="11"/>
      <c r="I530" s="11"/>
    </row>
    <row r="531">
      <c r="G531" s="11"/>
      <c r="H531" s="11"/>
      <c r="I531" s="11"/>
    </row>
    <row r="532">
      <c r="G532" s="11"/>
      <c r="H532" s="11"/>
      <c r="I532" s="11"/>
    </row>
    <row r="533">
      <c r="G533" s="11"/>
      <c r="H533" s="11"/>
      <c r="I533" s="11"/>
    </row>
    <row r="534">
      <c r="G534" s="11"/>
      <c r="H534" s="11"/>
      <c r="I534" s="11"/>
    </row>
    <row r="535">
      <c r="G535" s="11"/>
      <c r="H535" s="11"/>
      <c r="I535" s="11"/>
    </row>
    <row r="536">
      <c r="G536" s="11"/>
      <c r="H536" s="11"/>
      <c r="I536" s="11"/>
    </row>
    <row r="537">
      <c r="G537" s="11"/>
      <c r="H537" s="11"/>
      <c r="I537" s="11"/>
    </row>
    <row r="538">
      <c r="G538" s="11"/>
      <c r="H538" s="11"/>
      <c r="I538" s="11"/>
    </row>
    <row r="539">
      <c r="G539" s="11"/>
      <c r="H539" s="11"/>
      <c r="I539" s="11"/>
    </row>
    <row r="540">
      <c r="G540" s="11"/>
      <c r="H540" s="11"/>
      <c r="I540" s="11"/>
    </row>
    <row r="541">
      <c r="G541" s="11"/>
      <c r="H541" s="11"/>
      <c r="I541" s="11"/>
    </row>
    <row r="542">
      <c r="G542" s="11"/>
      <c r="H542" s="11"/>
      <c r="I542" s="11"/>
    </row>
    <row r="543">
      <c r="G543" s="11"/>
      <c r="H543" s="11"/>
      <c r="I543" s="11"/>
    </row>
    <row r="544">
      <c r="G544" s="11"/>
      <c r="H544" s="11"/>
      <c r="I544" s="11"/>
    </row>
    <row r="545">
      <c r="G545" s="11"/>
      <c r="H545" s="11"/>
      <c r="I545" s="11"/>
    </row>
    <row r="546">
      <c r="G546" s="11"/>
      <c r="H546" s="11"/>
      <c r="I546" s="11"/>
    </row>
    <row r="547">
      <c r="G547" s="11"/>
      <c r="H547" s="11"/>
      <c r="I547" s="11"/>
    </row>
    <row r="548">
      <c r="G548" s="11"/>
      <c r="H548" s="11"/>
      <c r="I548" s="11"/>
    </row>
    <row r="549">
      <c r="G549" s="11"/>
      <c r="H549" s="11"/>
      <c r="I549" s="11"/>
    </row>
    <row r="550">
      <c r="G550" s="11"/>
      <c r="H550" s="11"/>
      <c r="I550" s="11"/>
    </row>
    <row r="551">
      <c r="G551" s="11"/>
      <c r="H551" s="11"/>
      <c r="I551" s="11"/>
    </row>
    <row r="552">
      <c r="G552" s="11"/>
      <c r="H552" s="11"/>
      <c r="I552" s="11"/>
    </row>
    <row r="553">
      <c r="G553" s="11"/>
      <c r="H553" s="11"/>
      <c r="I553" s="11"/>
    </row>
    <row r="554">
      <c r="G554" s="11"/>
      <c r="H554" s="11"/>
      <c r="I554" s="11"/>
    </row>
    <row r="555">
      <c r="G555" s="11"/>
      <c r="H555" s="11"/>
      <c r="I555" s="11"/>
    </row>
    <row r="556">
      <c r="G556" s="11"/>
      <c r="H556" s="11"/>
      <c r="I556" s="11"/>
    </row>
    <row r="557">
      <c r="G557" s="11"/>
      <c r="H557" s="11"/>
      <c r="I557" s="11"/>
    </row>
    <row r="558">
      <c r="G558" s="11"/>
      <c r="H558" s="11"/>
      <c r="I558" s="11"/>
    </row>
    <row r="559">
      <c r="G559" s="11"/>
      <c r="H559" s="11"/>
      <c r="I559" s="11"/>
    </row>
    <row r="560">
      <c r="G560" s="11"/>
      <c r="H560" s="11"/>
      <c r="I560" s="11"/>
    </row>
    <row r="561">
      <c r="G561" s="11"/>
      <c r="H561" s="11"/>
      <c r="I561" s="11"/>
    </row>
    <row r="562">
      <c r="G562" s="11"/>
      <c r="H562" s="11"/>
      <c r="I562" s="11"/>
    </row>
    <row r="563">
      <c r="G563" s="11"/>
      <c r="H563" s="11"/>
      <c r="I563" s="11"/>
    </row>
    <row r="564">
      <c r="G564" s="11"/>
      <c r="H564" s="11"/>
      <c r="I564" s="11"/>
    </row>
    <row r="565">
      <c r="G565" s="11"/>
      <c r="H565" s="11"/>
      <c r="I565" s="11"/>
    </row>
    <row r="566">
      <c r="G566" s="11"/>
      <c r="H566" s="11"/>
      <c r="I566" s="11"/>
    </row>
    <row r="567">
      <c r="G567" s="11"/>
      <c r="H567" s="11"/>
      <c r="I567" s="11"/>
    </row>
    <row r="568">
      <c r="G568" s="11"/>
      <c r="H568" s="11"/>
      <c r="I568" s="11"/>
    </row>
    <row r="569">
      <c r="G569" s="11"/>
      <c r="H569" s="11"/>
      <c r="I569" s="11"/>
    </row>
    <row r="570">
      <c r="G570" s="11"/>
      <c r="H570" s="11"/>
      <c r="I570" s="11"/>
    </row>
    <row r="571">
      <c r="G571" s="11"/>
      <c r="H571" s="11"/>
      <c r="I571" s="11"/>
    </row>
    <row r="572">
      <c r="G572" s="11"/>
      <c r="H572" s="11"/>
      <c r="I572" s="11"/>
    </row>
    <row r="573">
      <c r="G573" s="11"/>
      <c r="H573" s="11"/>
      <c r="I573" s="11"/>
    </row>
    <row r="574">
      <c r="G574" s="11"/>
      <c r="H574" s="11"/>
      <c r="I574" s="11"/>
    </row>
    <row r="575">
      <c r="G575" s="11"/>
      <c r="H575" s="11"/>
      <c r="I575" s="11"/>
    </row>
    <row r="576">
      <c r="G576" s="11"/>
      <c r="H576" s="11"/>
      <c r="I576" s="11"/>
    </row>
    <row r="577">
      <c r="G577" s="11"/>
      <c r="H577" s="11"/>
      <c r="I577" s="11"/>
    </row>
    <row r="578">
      <c r="G578" s="11"/>
      <c r="H578" s="11"/>
      <c r="I578" s="11"/>
    </row>
    <row r="579">
      <c r="G579" s="11"/>
      <c r="H579" s="11"/>
      <c r="I579" s="11"/>
    </row>
    <row r="580">
      <c r="G580" s="11"/>
      <c r="H580" s="11"/>
      <c r="I580" s="11"/>
    </row>
    <row r="581">
      <c r="G581" s="11"/>
      <c r="H581" s="11"/>
      <c r="I581" s="11"/>
    </row>
    <row r="582">
      <c r="G582" s="11"/>
      <c r="H582" s="11"/>
      <c r="I582" s="11"/>
    </row>
    <row r="583">
      <c r="G583" s="11"/>
      <c r="H583" s="11"/>
      <c r="I583" s="11"/>
    </row>
    <row r="584">
      <c r="G584" s="11"/>
      <c r="H584" s="11"/>
      <c r="I584" s="11"/>
    </row>
    <row r="585">
      <c r="G585" s="11"/>
      <c r="H585" s="11"/>
      <c r="I585" s="11"/>
    </row>
    <row r="586">
      <c r="G586" s="11"/>
      <c r="H586" s="11"/>
      <c r="I586" s="11"/>
    </row>
    <row r="587">
      <c r="G587" s="11"/>
      <c r="H587" s="11"/>
      <c r="I587" s="11"/>
    </row>
    <row r="588">
      <c r="G588" s="11"/>
      <c r="H588" s="11"/>
      <c r="I588" s="11"/>
    </row>
    <row r="589">
      <c r="G589" s="11"/>
      <c r="H589" s="11"/>
      <c r="I589" s="11"/>
    </row>
    <row r="590">
      <c r="G590" s="11"/>
      <c r="H590" s="11"/>
      <c r="I590" s="11"/>
    </row>
    <row r="591">
      <c r="G591" s="11"/>
      <c r="H591" s="11"/>
      <c r="I591" s="11"/>
    </row>
    <row r="592">
      <c r="G592" s="11"/>
      <c r="H592" s="11"/>
      <c r="I592" s="11"/>
    </row>
    <row r="593">
      <c r="G593" s="11"/>
      <c r="H593" s="11"/>
      <c r="I593" s="11"/>
    </row>
    <row r="594">
      <c r="G594" s="11"/>
      <c r="H594" s="11"/>
      <c r="I594" s="11"/>
    </row>
    <row r="595">
      <c r="G595" s="11"/>
      <c r="H595" s="11"/>
      <c r="I595" s="11"/>
    </row>
    <row r="596">
      <c r="G596" s="11"/>
      <c r="H596" s="11"/>
      <c r="I596" s="11"/>
    </row>
    <row r="597">
      <c r="G597" s="11"/>
      <c r="H597" s="11"/>
      <c r="I597" s="11"/>
    </row>
    <row r="598">
      <c r="G598" s="11"/>
      <c r="H598" s="11"/>
      <c r="I598" s="11"/>
    </row>
    <row r="599">
      <c r="G599" s="11"/>
      <c r="H599" s="11"/>
      <c r="I599" s="11"/>
    </row>
    <row r="600">
      <c r="G600" s="11"/>
      <c r="H600" s="11"/>
      <c r="I600" s="11"/>
    </row>
    <row r="601">
      <c r="G601" s="11"/>
      <c r="H601" s="11"/>
      <c r="I601" s="11"/>
    </row>
    <row r="602">
      <c r="G602" s="11"/>
      <c r="H602" s="11"/>
      <c r="I602" s="11"/>
    </row>
    <row r="603">
      <c r="G603" s="11"/>
      <c r="H603" s="11"/>
      <c r="I603" s="11"/>
    </row>
    <row r="604">
      <c r="G604" s="11"/>
      <c r="H604" s="11"/>
      <c r="I604" s="11"/>
    </row>
    <row r="605">
      <c r="G605" s="11"/>
      <c r="H605" s="11"/>
      <c r="I605" s="11"/>
    </row>
    <row r="606">
      <c r="G606" s="11"/>
      <c r="H606" s="11"/>
      <c r="I606" s="11"/>
    </row>
    <row r="607">
      <c r="G607" s="11"/>
      <c r="H607" s="11"/>
      <c r="I607" s="11"/>
    </row>
    <row r="608">
      <c r="G608" s="11"/>
      <c r="H608" s="11"/>
      <c r="I608" s="11"/>
    </row>
    <row r="609">
      <c r="G609" s="11"/>
      <c r="H609" s="11"/>
      <c r="I609" s="11"/>
    </row>
    <row r="610">
      <c r="G610" s="11"/>
      <c r="H610" s="11"/>
      <c r="I610" s="11"/>
    </row>
    <row r="611">
      <c r="G611" s="11"/>
      <c r="H611" s="11"/>
      <c r="I611" s="11"/>
    </row>
    <row r="612">
      <c r="G612" s="11"/>
      <c r="H612" s="11"/>
      <c r="I612" s="11"/>
    </row>
    <row r="613">
      <c r="G613" s="11"/>
      <c r="H613" s="11"/>
      <c r="I613" s="11"/>
    </row>
    <row r="614">
      <c r="G614" s="11"/>
      <c r="H614" s="11"/>
      <c r="I614" s="11"/>
    </row>
    <row r="615">
      <c r="G615" s="11"/>
      <c r="H615" s="11"/>
      <c r="I615" s="11"/>
    </row>
    <row r="616">
      <c r="G616" s="11"/>
      <c r="H616" s="11"/>
      <c r="I616" s="11"/>
    </row>
    <row r="617">
      <c r="G617" s="11"/>
      <c r="H617" s="11"/>
      <c r="I617" s="11"/>
    </row>
    <row r="618">
      <c r="G618" s="11"/>
      <c r="H618" s="11"/>
      <c r="I618" s="11"/>
    </row>
    <row r="619">
      <c r="G619" s="11"/>
      <c r="H619" s="11"/>
      <c r="I619" s="11"/>
    </row>
    <row r="620">
      <c r="G620" s="11"/>
      <c r="H620" s="11"/>
      <c r="I620" s="11"/>
    </row>
    <row r="621">
      <c r="G621" s="11"/>
      <c r="H621" s="11"/>
      <c r="I621" s="11"/>
    </row>
    <row r="622">
      <c r="G622" s="11"/>
      <c r="H622" s="11"/>
      <c r="I622" s="11"/>
    </row>
    <row r="623">
      <c r="G623" s="11"/>
      <c r="H623" s="11"/>
      <c r="I623" s="11"/>
    </row>
    <row r="624">
      <c r="G624" s="11"/>
      <c r="H624" s="11"/>
      <c r="I624" s="11"/>
    </row>
    <row r="625">
      <c r="G625" s="11"/>
      <c r="H625" s="11"/>
      <c r="I625" s="11"/>
    </row>
    <row r="626">
      <c r="G626" s="11"/>
      <c r="H626" s="11"/>
      <c r="I626" s="11"/>
    </row>
    <row r="627">
      <c r="G627" s="11"/>
      <c r="H627" s="11"/>
      <c r="I627" s="11"/>
    </row>
    <row r="628">
      <c r="G628" s="11"/>
      <c r="H628" s="11"/>
      <c r="I628" s="11"/>
    </row>
    <row r="629">
      <c r="G629" s="11"/>
      <c r="H629" s="11"/>
      <c r="I629" s="11"/>
    </row>
    <row r="630">
      <c r="G630" s="11"/>
      <c r="H630" s="11"/>
      <c r="I630" s="11"/>
    </row>
    <row r="631">
      <c r="G631" s="11"/>
      <c r="H631" s="11"/>
      <c r="I631" s="11"/>
    </row>
    <row r="632">
      <c r="G632" s="11"/>
      <c r="H632" s="11"/>
      <c r="I632" s="11"/>
    </row>
    <row r="633">
      <c r="G633" s="11"/>
      <c r="H633" s="11"/>
      <c r="I633" s="11"/>
    </row>
    <row r="634">
      <c r="G634" s="11"/>
      <c r="H634" s="11"/>
      <c r="I634" s="11"/>
    </row>
    <row r="635">
      <c r="G635" s="11"/>
      <c r="H635" s="11"/>
      <c r="I635" s="11"/>
    </row>
    <row r="636">
      <c r="G636" s="11"/>
      <c r="H636" s="11"/>
      <c r="I636" s="11"/>
    </row>
    <row r="637">
      <c r="G637" s="11"/>
      <c r="H637" s="11"/>
      <c r="I637" s="11"/>
    </row>
    <row r="638">
      <c r="G638" s="11"/>
      <c r="H638" s="11"/>
      <c r="I638" s="11"/>
    </row>
    <row r="639">
      <c r="G639" s="11"/>
      <c r="H639" s="11"/>
      <c r="I639" s="11"/>
    </row>
    <row r="640">
      <c r="G640" s="11"/>
      <c r="H640" s="11"/>
      <c r="I640" s="11"/>
    </row>
    <row r="641">
      <c r="G641" s="11"/>
      <c r="H641" s="11"/>
      <c r="I641" s="11"/>
    </row>
    <row r="642">
      <c r="G642" s="11"/>
      <c r="H642" s="11"/>
      <c r="I642" s="11"/>
    </row>
    <row r="643">
      <c r="G643" s="11"/>
      <c r="H643" s="11"/>
      <c r="I643" s="11"/>
    </row>
    <row r="644">
      <c r="G644" s="11"/>
      <c r="H644" s="11"/>
      <c r="I644" s="11"/>
    </row>
    <row r="645">
      <c r="G645" s="11"/>
      <c r="H645" s="11"/>
      <c r="I645" s="11"/>
    </row>
    <row r="646">
      <c r="G646" s="11"/>
      <c r="H646" s="11"/>
      <c r="I646" s="11"/>
    </row>
    <row r="647">
      <c r="G647" s="11"/>
      <c r="H647" s="11"/>
      <c r="I647" s="11"/>
    </row>
    <row r="648">
      <c r="G648" s="11"/>
      <c r="H648" s="11"/>
      <c r="I648" s="11"/>
    </row>
    <row r="649">
      <c r="G649" s="11"/>
      <c r="H649" s="11"/>
      <c r="I649" s="11"/>
    </row>
    <row r="650">
      <c r="G650" s="11"/>
      <c r="H650" s="11"/>
      <c r="I650" s="11"/>
    </row>
    <row r="651">
      <c r="G651" s="11"/>
      <c r="H651" s="11"/>
      <c r="I651" s="11"/>
    </row>
    <row r="652">
      <c r="G652" s="11"/>
      <c r="H652" s="11"/>
      <c r="I652" s="11"/>
    </row>
    <row r="653">
      <c r="G653" s="11"/>
      <c r="H653" s="11"/>
      <c r="I653" s="11"/>
    </row>
    <row r="654">
      <c r="G654" s="11"/>
      <c r="H654" s="11"/>
      <c r="I654" s="11"/>
    </row>
    <row r="655">
      <c r="G655" s="11"/>
      <c r="H655" s="11"/>
      <c r="I655" s="11"/>
    </row>
    <row r="656">
      <c r="G656" s="11"/>
      <c r="H656" s="11"/>
      <c r="I656" s="11"/>
    </row>
    <row r="657">
      <c r="G657" s="11"/>
      <c r="H657" s="11"/>
      <c r="I657" s="11"/>
    </row>
    <row r="658">
      <c r="G658" s="11"/>
      <c r="H658" s="11"/>
      <c r="I658" s="11"/>
    </row>
    <row r="659">
      <c r="G659" s="11"/>
      <c r="H659" s="11"/>
      <c r="I659" s="11"/>
    </row>
    <row r="660">
      <c r="G660" s="11"/>
      <c r="H660" s="11"/>
      <c r="I660" s="11"/>
    </row>
    <row r="661">
      <c r="G661" s="11"/>
      <c r="H661" s="11"/>
      <c r="I661" s="11"/>
    </row>
    <row r="662">
      <c r="G662" s="11"/>
      <c r="H662" s="11"/>
      <c r="I662" s="11"/>
    </row>
    <row r="663">
      <c r="G663" s="11"/>
      <c r="H663" s="11"/>
      <c r="I663" s="11"/>
    </row>
    <row r="664">
      <c r="G664" s="11"/>
      <c r="H664" s="11"/>
      <c r="I664" s="11"/>
    </row>
    <row r="665">
      <c r="G665" s="11"/>
      <c r="H665" s="11"/>
      <c r="I665" s="11"/>
    </row>
    <row r="666">
      <c r="G666" s="11"/>
      <c r="H666" s="11"/>
      <c r="I666" s="11"/>
    </row>
    <row r="667">
      <c r="G667" s="11"/>
      <c r="H667" s="11"/>
      <c r="I667" s="11"/>
    </row>
    <row r="668">
      <c r="G668" s="11"/>
      <c r="H668" s="11"/>
      <c r="I668" s="11"/>
    </row>
    <row r="669">
      <c r="G669" s="11"/>
      <c r="H669" s="11"/>
      <c r="I669" s="11"/>
    </row>
    <row r="670">
      <c r="G670" s="11"/>
      <c r="H670" s="11"/>
      <c r="I670" s="11"/>
    </row>
    <row r="671">
      <c r="G671" s="11"/>
      <c r="H671" s="11"/>
      <c r="I671" s="11"/>
    </row>
    <row r="672">
      <c r="G672" s="11"/>
      <c r="H672" s="11"/>
      <c r="I672" s="11"/>
    </row>
    <row r="673">
      <c r="G673" s="11"/>
      <c r="H673" s="11"/>
      <c r="I673" s="11"/>
    </row>
    <row r="674">
      <c r="G674" s="11"/>
      <c r="H674" s="11"/>
      <c r="I674" s="11"/>
    </row>
    <row r="675">
      <c r="G675" s="11"/>
      <c r="H675" s="11"/>
      <c r="I675" s="11"/>
    </row>
    <row r="676">
      <c r="G676" s="11"/>
      <c r="H676" s="11"/>
      <c r="I676" s="11"/>
    </row>
    <row r="677">
      <c r="G677" s="11"/>
      <c r="H677" s="11"/>
      <c r="I677" s="11"/>
    </row>
    <row r="678">
      <c r="G678" s="11"/>
      <c r="H678" s="11"/>
      <c r="I678" s="11"/>
    </row>
    <row r="679">
      <c r="G679" s="11"/>
      <c r="H679" s="11"/>
      <c r="I679" s="11"/>
    </row>
    <row r="680">
      <c r="G680" s="11"/>
      <c r="H680" s="11"/>
      <c r="I680" s="11"/>
    </row>
    <row r="681">
      <c r="G681" s="11"/>
      <c r="H681" s="11"/>
      <c r="I681" s="11"/>
    </row>
    <row r="682">
      <c r="G682" s="11"/>
      <c r="H682" s="11"/>
      <c r="I682" s="11"/>
    </row>
    <row r="683">
      <c r="G683" s="11"/>
      <c r="H683" s="11"/>
      <c r="I683" s="11"/>
    </row>
    <row r="684">
      <c r="G684" s="11"/>
      <c r="H684" s="11"/>
      <c r="I684" s="11"/>
    </row>
    <row r="685">
      <c r="G685" s="11"/>
      <c r="H685" s="11"/>
      <c r="I685" s="11"/>
    </row>
    <row r="686">
      <c r="G686" s="11"/>
      <c r="H686" s="11"/>
      <c r="I686" s="11"/>
    </row>
    <row r="687">
      <c r="G687" s="11"/>
      <c r="H687" s="11"/>
      <c r="I687" s="11"/>
    </row>
    <row r="688">
      <c r="G688" s="11"/>
      <c r="H688" s="11"/>
      <c r="I688" s="11"/>
    </row>
    <row r="689">
      <c r="G689" s="11"/>
      <c r="H689" s="11"/>
      <c r="I689" s="11"/>
    </row>
    <row r="690">
      <c r="G690" s="11"/>
      <c r="H690" s="11"/>
      <c r="I690" s="11"/>
    </row>
    <row r="691">
      <c r="G691" s="11"/>
      <c r="H691" s="11"/>
      <c r="I691" s="11"/>
    </row>
    <row r="692">
      <c r="G692" s="11"/>
      <c r="H692" s="11"/>
      <c r="I692" s="11"/>
    </row>
    <row r="693">
      <c r="G693" s="11"/>
      <c r="H693" s="11"/>
      <c r="I693" s="11"/>
    </row>
    <row r="694">
      <c r="G694" s="11"/>
      <c r="H694" s="11"/>
      <c r="I694" s="11"/>
    </row>
    <row r="695">
      <c r="G695" s="11"/>
      <c r="H695" s="11"/>
      <c r="I695" s="11"/>
    </row>
    <row r="696">
      <c r="G696" s="11"/>
      <c r="H696" s="11"/>
      <c r="I696" s="11"/>
    </row>
    <row r="697">
      <c r="G697" s="11"/>
      <c r="H697" s="11"/>
      <c r="I697" s="11"/>
    </row>
    <row r="698">
      <c r="G698" s="11"/>
      <c r="H698" s="11"/>
      <c r="I698" s="11"/>
    </row>
    <row r="699">
      <c r="G699" s="11"/>
      <c r="H699" s="11"/>
      <c r="I699" s="11"/>
    </row>
    <row r="700">
      <c r="G700" s="11"/>
      <c r="H700" s="11"/>
      <c r="I700" s="11"/>
    </row>
    <row r="701">
      <c r="G701" s="11"/>
      <c r="H701" s="11"/>
      <c r="I701" s="11"/>
    </row>
    <row r="702">
      <c r="G702" s="11"/>
      <c r="H702" s="11"/>
      <c r="I702" s="11"/>
    </row>
    <row r="703">
      <c r="G703" s="11"/>
      <c r="H703" s="11"/>
      <c r="I703" s="11"/>
    </row>
    <row r="704">
      <c r="G704" s="11"/>
      <c r="H704" s="11"/>
      <c r="I704" s="11"/>
    </row>
    <row r="705">
      <c r="G705" s="11"/>
      <c r="H705" s="11"/>
      <c r="I705" s="11"/>
    </row>
    <row r="706">
      <c r="G706" s="11"/>
      <c r="H706" s="11"/>
      <c r="I706" s="11"/>
    </row>
    <row r="707">
      <c r="G707" s="11"/>
      <c r="H707" s="11"/>
      <c r="I707" s="11"/>
    </row>
    <row r="708">
      <c r="G708" s="11"/>
      <c r="H708" s="11"/>
      <c r="I708" s="11"/>
    </row>
    <row r="709">
      <c r="G709" s="11"/>
      <c r="H709" s="11"/>
      <c r="I709" s="11"/>
    </row>
    <row r="710">
      <c r="G710" s="11"/>
      <c r="H710" s="11"/>
      <c r="I710" s="11"/>
    </row>
    <row r="711">
      <c r="G711" s="11"/>
      <c r="H711" s="11"/>
      <c r="I711" s="11"/>
    </row>
    <row r="712">
      <c r="G712" s="11"/>
      <c r="H712" s="11"/>
      <c r="I712" s="11"/>
    </row>
    <row r="713">
      <c r="G713" s="11"/>
      <c r="H713" s="11"/>
      <c r="I713" s="11"/>
    </row>
    <row r="714">
      <c r="G714" s="11"/>
      <c r="H714" s="11"/>
      <c r="I714" s="11"/>
    </row>
    <row r="715">
      <c r="G715" s="11"/>
      <c r="H715" s="11"/>
      <c r="I715" s="11"/>
    </row>
    <row r="716">
      <c r="G716" s="11"/>
      <c r="H716" s="11"/>
      <c r="I716" s="11"/>
    </row>
    <row r="717">
      <c r="G717" s="11"/>
      <c r="H717" s="11"/>
      <c r="I717" s="11"/>
    </row>
    <row r="718">
      <c r="G718" s="11"/>
      <c r="H718" s="11"/>
      <c r="I718" s="11"/>
    </row>
    <row r="719">
      <c r="G719" s="11"/>
      <c r="H719" s="11"/>
      <c r="I719" s="11"/>
    </row>
    <row r="720">
      <c r="G720" s="11"/>
      <c r="H720" s="11"/>
      <c r="I720" s="11"/>
    </row>
    <row r="721">
      <c r="G721" s="11"/>
      <c r="H721" s="11"/>
      <c r="I721" s="11"/>
    </row>
    <row r="722">
      <c r="G722" s="11"/>
      <c r="H722" s="11"/>
      <c r="I722" s="11"/>
    </row>
    <row r="723">
      <c r="G723" s="11"/>
      <c r="H723" s="11"/>
      <c r="I723" s="11"/>
    </row>
    <row r="724">
      <c r="G724" s="11"/>
      <c r="H724" s="11"/>
      <c r="I724" s="11"/>
    </row>
    <row r="725">
      <c r="G725" s="11"/>
      <c r="H725" s="11"/>
      <c r="I725" s="11"/>
    </row>
    <row r="726">
      <c r="G726" s="11"/>
      <c r="H726" s="11"/>
      <c r="I726" s="11"/>
    </row>
    <row r="727">
      <c r="G727" s="11"/>
      <c r="H727" s="11"/>
      <c r="I727" s="11"/>
    </row>
    <row r="728">
      <c r="G728" s="11"/>
      <c r="H728" s="11"/>
      <c r="I728" s="11"/>
    </row>
    <row r="729">
      <c r="G729" s="11"/>
      <c r="H729" s="11"/>
      <c r="I729" s="11"/>
    </row>
    <row r="730">
      <c r="G730" s="11"/>
      <c r="H730" s="11"/>
      <c r="I730" s="11"/>
    </row>
    <row r="731">
      <c r="G731" s="11"/>
      <c r="H731" s="11"/>
      <c r="I731" s="11"/>
    </row>
    <row r="732">
      <c r="G732" s="11"/>
      <c r="H732" s="11"/>
      <c r="I732" s="11"/>
    </row>
    <row r="733">
      <c r="G733" s="11"/>
      <c r="H733" s="11"/>
      <c r="I733" s="11"/>
    </row>
    <row r="734">
      <c r="G734" s="11"/>
      <c r="H734" s="11"/>
      <c r="I734" s="11"/>
    </row>
    <row r="735">
      <c r="G735" s="11"/>
      <c r="H735" s="11"/>
      <c r="I735" s="11"/>
    </row>
    <row r="736">
      <c r="G736" s="11"/>
      <c r="H736" s="11"/>
      <c r="I736" s="11"/>
    </row>
    <row r="737">
      <c r="G737" s="11"/>
      <c r="H737" s="11"/>
      <c r="I737" s="11"/>
    </row>
    <row r="738">
      <c r="G738" s="11"/>
      <c r="H738" s="11"/>
      <c r="I738" s="11"/>
    </row>
    <row r="739">
      <c r="G739" s="11"/>
      <c r="H739" s="11"/>
      <c r="I739" s="11"/>
    </row>
    <row r="740">
      <c r="G740" s="11"/>
      <c r="H740" s="11"/>
      <c r="I740" s="11"/>
    </row>
    <row r="741">
      <c r="G741" s="11"/>
      <c r="H741" s="11"/>
      <c r="I741" s="11"/>
    </row>
    <row r="742">
      <c r="G742" s="11"/>
      <c r="H742" s="11"/>
      <c r="I742" s="11"/>
    </row>
    <row r="743">
      <c r="G743" s="11"/>
      <c r="H743" s="11"/>
      <c r="I743" s="11"/>
    </row>
    <row r="744">
      <c r="G744" s="11"/>
      <c r="H744" s="11"/>
      <c r="I744" s="11"/>
    </row>
    <row r="745">
      <c r="G745" s="11"/>
      <c r="H745" s="11"/>
      <c r="I745" s="11"/>
    </row>
    <row r="746">
      <c r="G746" s="11"/>
      <c r="H746" s="11"/>
      <c r="I746" s="11"/>
    </row>
    <row r="747">
      <c r="G747" s="11"/>
      <c r="H747" s="11"/>
      <c r="I747" s="11"/>
    </row>
    <row r="748">
      <c r="G748" s="11"/>
      <c r="H748" s="11"/>
      <c r="I748" s="11"/>
    </row>
    <row r="749">
      <c r="G749" s="11"/>
      <c r="H749" s="11"/>
      <c r="I749" s="11"/>
    </row>
    <row r="750">
      <c r="G750" s="11"/>
      <c r="H750" s="11"/>
      <c r="I750" s="11"/>
    </row>
    <row r="751">
      <c r="G751" s="11"/>
      <c r="H751" s="11"/>
      <c r="I751" s="11"/>
    </row>
    <row r="752">
      <c r="G752" s="11"/>
      <c r="H752" s="11"/>
      <c r="I752" s="11"/>
    </row>
    <row r="753">
      <c r="G753" s="11"/>
      <c r="H753" s="11"/>
      <c r="I753" s="11"/>
    </row>
    <row r="754">
      <c r="G754" s="11"/>
      <c r="H754" s="11"/>
      <c r="I754" s="11"/>
    </row>
    <row r="755">
      <c r="G755" s="11"/>
      <c r="H755" s="11"/>
      <c r="I755" s="11"/>
    </row>
    <row r="756">
      <c r="G756" s="11"/>
      <c r="H756" s="11"/>
      <c r="I756" s="11"/>
    </row>
    <row r="757">
      <c r="G757" s="11"/>
      <c r="H757" s="11"/>
      <c r="I757" s="11"/>
    </row>
    <row r="758">
      <c r="G758" s="11"/>
      <c r="H758" s="11"/>
      <c r="I758" s="11"/>
    </row>
    <row r="759">
      <c r="G759" s="11"/>
      <c r="H759" s="11"/>
      <c r="I759" s="11"/>
    </row>
    <row r="760">
      <c r="G760" s="11"/>
      <c r="H760" s="11"/>
      <c r="I760" s="11"/>
    </row>
    <row r="761">
      <c r="G761" s="11"/>
      <c r="H761" s="11"/>
      <c r="I761" s="11"/>
    </row>
    <row r="762">
      <c r="G762" s="11"/>
      <c r="H762" s="11"/>
      <c r="I762" s="11"/>
    </row>
    <row r="763">
      <c r="G763" s="11"/>
      <c r="H763" s="11"/>
      <c r="I763" s="11"/>
    </row>
    <row r="764">
      <c r="G764" s="11"/>
      <c r="H764" s="11"/>
      <c r="I764" s="11"/>
    </row>
    <row r="765">
      <c r="G765" s="11"/>
      <c r="H765" s="11"/>
      <c r="I765" s="11"/>
    </row>
    <row r="766">
      <c r="G766" s="11"/>
      <c r="H766" s="11"/>
      <c r="I766" s="11"/>
    </row>
    <row r="767">
      <c r="G767" s="11"/>
      <c r="H767" s="11"/>
      <c r="I767" s="11"/>
    </row>
    <row r="768">
      <c r="G768" s="11"/>
      <c r="H768" s="11"/>
      <c r="I768" s="11"/>
    </row>
    <row r="769">
      <c r="G769" s="11"/>
      <c r="H769" s="11"/>
      <c r="I769" s="11"/>
    </row>
    <row r="770">
      <c r="G770" s="11"/>
      <c r="H770" s="11"/>
      <c r="I770" s="11"/>
    </row>
    <row r="771">
      <c r="G771" s="11"/>
      <c r="H771" s="11"/>
      <c r="I771" s="11"/>
    </row>
    <row r="772">
      <c r="G772" s="11"/>
      <c r="H772" s="11"/>
      <c r="I772" s="11"/>
    </row>
    <row r="773">
      <c r="G773" s="11"/>
      <c r="H773" s="11"/>
      <c r="I773" s="11"/>
    </row>
    <row r="774">
      <c r="G774" s="11"/>
      <c r="H774" s="11"/>
      <c r="I774" s="11"/>
    </row>
    <row r="775">
      <c r="G775" s="11"/>
      <c r="H775" s="11"/>
      <c r="I775" s="11"/>
    </row>
    <row r="776">
      <c r="G776" s="11"/>
      <c r="H776" s="11"/>
      <c r="I776" s="11"/>
    </row>
    <row r="777">
      <c r="G777" s="11"/>
      <c r="H777" s="11"/>
      <c r="I777" s="11"/>
    </row>
    <row r="778">
      <c r="G778" s="11"/>
      <c r="H778" s="11"/>
      <c r="I778" s="11"/>
    </row>
    <row r="779">
      <c r="G779" s="11"/>
      <c r="H779" s="11"/>
      <c r="I779" s="11"/>
    </row>
    <row r="780">
      <c r="G780" s="11"/>
      <c r="H780" s="11"/>
      <c r="I780" s="11"/>
    </row>
    <row r="781">
      <c r="G781" s="11"/>
      <c r="H781" s="11"/>
      <c r="I781" s="11"/>
    </row>
    <row r="782">
      <c r="G782" s="11"/>
      <c r="H782" s="11"/>
      <c r="I782" s="11"/>
    </row>
    <row r="783">
      <c r="G783" s="11"/>
      <c r="H783" s="11"/>
      <c r="I783" s="11"/>
    </row>
    <row r="784">
      <c r="G784" s="11"/>
      <c r="H784" s="11"/>
      <c r="I784" s="11"/>
    </row>
    <row r="785">
      <c r="G785" s="11"/>
      <c r="H785" s="11"/>
      <c r="I785" s="11"/>
    </row>
    <row r="786">
      <c r="G786" s="11"/>
      <c r="H786" s="11"/>
      <c r="I786" s="11"/>
    </row>
    <row r="787">
      <c r="G787" s="11"/>
      <c r="H787" s="11"/>
      <c r="I787" s="11"/>
    </row>
    <row r="788">
      <c r="G788" s="11"/>
      <c r="H788" s="11"/>
      <c r="I788" s="11"/>
    </row>
    <row r="789">
      <c r="G789" s="11"/>
      <c r="H789" s="11"/>
      <c r="I789" s="11"/>
    </row>
    <row r="790">
      <c r="G790" s="11"/>
      <c r="H790" s="11"/>
      <c r="I790" s="11"/>
    </row>
    <row r="791">
      <c r="G791" s="11"/>
      <c r="H791" s="11"/>
      <c r="I791" s="11"/>
    </row>
    <row r="792">
      <c r="G792" s="11"/>
      <c r="H792" s="11"/>
      <c r="I792" s="11"/>
    </row>
    <row r="793">
      <c r="G793" s="11"/>
      <c r="H793" s="11"/>
      <c r="I793" s="11"/>
    </row>
    <row r="794">
      <c r="G794" s="11"/>
      <c r="H794" s="11"/>
      <c r="I794" s="11"/>
    </row>
    <row r="795">
      <c r="G795" s="11"/>
      <c r="H795" s="11"/>
      <c r="I795" s="11"/>
    </row>
    <row r="796">
      <c r="G796" s="11"/>
      <c r="H796" s="11"/>
      <c r="I796" s="11"/>
    </row>
    <row r="797">
      <c r="G797" s="11"/>
      <c r="H797" s="11"/>
      <c r="I797" s="11"/>
    </row>
    <row r="798">
      <c r="G798" s="11"/>
      <c r="H798" s="11"/>
      <c r="I798" s="11"/>
    </row>
    <row r="799">
      <c r="G799" s="11"/>
      <c r="H799" s="11"/>
      <c r="I799" s="11"/>
    </row>
    <row r="800">
      <c r="G800" s="11"/>
      <c r="H800" s="11"/>
      <c r="I800" s="11"/>
    </row>
    <row r="801">
      <c r="G801" s="11"/>
      <c r="H801" s="11"/>
      <c r="I801" s="11"/>
    </row>
    <row r="802">
      <c r="G802" s="11"/>
      <c r="H802" s="11"/>
      <c r="I802" s="11"/>
    </row>
    <row r="803">
      <c r="G803" s="11"/>
      <c r="H803" s="11"/>
      <c r="I803" s="11"/>
    </row>
    <row r="804">
      <c r="G804" s="11"/>
      <c r="H804" s="11"/>
      <c r="I804" s="11"/>
    </row>
    <row r="805">
      <c r="G805" s="11"/>
      <c r="H805" s="11"/>
      <c r="I805" s="11"/>
    </row>
    <row r="806">
      <c r="G806" s="11"/>
      <c r="H806" s="11"/>
      <c r="I806" s="11"/>
    </row>
    <row r="807">
      <c r="G807" s="11"/>
      <c r="H807" s="11"/>
      <c r="I807" s="11"/>
    </row>
    <row r="808">
      <c r="G808" s="11"/>
      <c r="H808" s="11"/>
      <c r="I808" s="11"/>
    </row>
    <row r="809">
      <c r="G809" s="11"/>
      <c r="H809" s="11"/>
      <c r="I809" s="11"/>
    </row>
    <row r="810">
      <c r="G810" s="11"/>
      <c r="H810" s="11"/>
      <c r="I810" s="11"/>
    </row>
    <row r="811">
      <c r="G811" s="11"/>
      <c r="H811" s="11"/>
      <c r="I811" s="11"/>
    </row>
    <row r="812">
      <c r="G812" s="11"/>
      <c r="H812" s="11"/>
      <c r="I812" s="11"/>
    </row>
    <row r="813">
      <c r="G813" s="11"/>
      <c r="H813" s="11"/>
      <c r="I813" s="11"/>
    </row>
    <row r="814">
      <c r="G814" s="11"/>
      <c r="H814" s="11"/>
      <c r="I814" s="11"/>
    </row>
    <row r="815">
      <c r="G815" s="11"/>
      <c r="H815" s="11"/>
      <c r="I815" s="11"/>
    </row>
    <row r="816">
      <c r="G816" s="11"/>
      <c r="H816" s="11"/>
      <c r="I816" s="11"/>
    </row>
    <row r="817">
      <c r="G817" s="11"/>
      <c r="H817" s="11"/>
      <c r="I817" s="11"/>
    </row>
    <row r="818">
      <c r="G818" s="11"/>
      <c r="H818" s="11"/>
      <c r="I818" s="11"/>
    </row>
    <row r="819">
      <c r="G819" s="11"/>
      <c r="H819" s="11"/>
      <c r="I819" s="11"/>
    </row>
    <row r="820">
      <c r="G820" s="11"/>
      <c r="H820" s="11"/>
      <c r="I820" s="11"/>
    </row>
    <row r="821">
      <c r="G821" s="11"/>
      <c r="H821" s="11"/>
      <c r="I821" s="11"/>
    </row>
    <row r="822">
      <c r="G822" s="11"/>
      <c r="H822" s="11"/>
      <c r="I822" s="11"/>
    </row>
    <row r="823">
      <c r="G823" s="11"/>
      <c r="H823" s="11"/>
      <c r="I823" s="11"/>
    </row>
    <row r="824">
      <c r="G824" s="11"/>
      <c r="H824" s="11"/>
      <c r="I824" s="11"/>
    </row>
    <row r="825">
      <c r="G825" s="11"/>
      <c r="H825" s="11"/>
      <c r="I825" s="11"/>
    </row>
    <row r="826">
      <c r="G826" s="11"/>
      <c r="H826" s="11"/>
      <c r="I826" s="11"/>
    </row>
    <row r="827">
      <c r="G827" s="11"/>
      <c r="H827" s="11"/>
      <c r="I827" s="11"/>
    </row>
    <row r="828">
      <c r="G828" s="11"/>
      <c r="H828" s="11"/>
      <c r="I828" s="11"/>
    </row>
    <row r="829">
      <c r="G829" s="11"/>
      <c r="H829" s="11"/>
      <c r="I829" s="11"/>
    </row>
    <row r="830">
      <c r="G830" s="11"/>
      <c r="H830" s="11"/>
      <c r="I830" s="11"/>
    </row>
    <row r="831">
      <c r="G831" s="11"/>
      <c r="H831" s="11"/>
      <c r="I831" s="11"/>
    </row>
    <row r="832">
      <c r="G832" s="11"/>
      <c r="H832" s="11"/>
      <c r="I832" s="11"/>
    </row>
    <row r="833">
      <c r="G833" s="11"/>
      <c r="H833" s="11"/>
      <c r="I833" s="11"/>
    </row>
    <row r="834">
      <c r="G834" s="11"/>
      <c r="H834" s="11"/>
      <c r="I834" s="11"/>
    </row>
    <row r="835">
      <c r="G835" s="11"/>
      <c r="H835" s="11"/>
      <c r="I835" s="11"/>
    </row>
    <row r="836">
      <c r="G836" s="11"/>
      <c r="H836" s="11"/>
      <c r="I836" s="11"/>
    </row>
    <row r="837">
      <c r="G837" s="11"/>
      <c r="H837" s="11"/>
      <c r="I837" s="11"/>
    </row>
    <row r="838">
      <c r="G838" s="11"/>
      <c r="H838" s="11"/>
      <c r="I838" s="11"/>
    </row>
    <row r="839">
      <c r="G839" s="11"/>
      <c r="H839" s="11"/>
      <c r="I839" s="11"/>
    </row>
    <row r="840">
      <c r="G840" s="11"/>
      <c r="H840" s="11"/>
      <c r="I840" s="11"/>
    </row>
    <row r="841">
      <c r="G841" s="11"/>
      <c r="H841" s="11"/>
      <c r="I841" s="11"/>
    </row>
    <row r="842">
      <c r="G842" s="11"/>
      <c r="H842" s="11"/>
      <c r="I842" s="11"/>
    </row>
    <row r="843">
      <c r="G843" s="11"/>
      <c r="H843" s="11"/>
      <c r="I843" s="11"/>
    </row>
    <row r="844">
      <c r="G844" s="11"/>
      <c r="H844" s="11"/>
      <c r="I844" s="11"/>
    </row>
    <row r="845">
      <c r="G845" s="11"/>
      <c r="H845" s="11"/>
      <c r="I845" s="11"/>
    </row>
    <row r="846">
      <c r="G846" s="11"/>
      <c r="H846" s="11"/>
      <c r="I846" s="11"/>
    </row>
    <row r="847">
      <c r="G847" s="11"/>
      <c r="H847" s="11"/>
      <c r="I847" s="11"/>
    </row>
    <row r="848">
      <c r="G848" s="11"/>
      <c r="H848" s="11"/>
      <c r="I848" s="11"/>
    </row>
    <row r="849">
      <c r="G849" s="11"/>
      <c r="H849" s="11"/>
      <c r="I849" s="11"/>
    </row>
    <row r="850">
      <c r="G850" s="11"/>
      <c r="H850" s="11"/>
      <c r="I850" s="11"/>
    </row>
    <row r="851">
      <c r="G851" s="11"/>
      <c r="H851" s="11"/>
      <c r="I851" s="11"/>
    </row>
    <row r="852">
      <c r="G852" s="11"/>
      <c r="H852" s="11"/>
      <c r="I852" s="11"/>
    </row>
    <row r="853">
      <c r="G853" s="11"/>
      <c r="H853" s="11"/>
      <c r="I853" s="11"/>
    </row>
    <row r="854">
      <c r="G854" s="11"/>
      <c r="H854" s="11"/>
      <c r="I854" s="11"/>
    </row>
    <row r="855">
      <c r="G855" s="11"/>
      <c r="H855" s="11"/>
      <c r="I855" s="11"/>
    </row>
    <row r="856">
      <c r="G856" s="11"/>
      <c r="H856" s="11"/>
      <c r="I856" s="11"/>
    </row>
    <row r="857">
      <c r="G857" s="11"/>
      <c r="H857" s="11"/>
      <c r="I857" s="11"/>
    </row>
    <row r="858">
      <c r="G858" s="11"/>
      <c r="H858" s="11"/>
      <c r="I858" s="11"/>
    </row>
    <row r="859">
      <c r="G859" s="11"/>
      <c r="H859" s="11"/>
      <c r="I859" s="11"/>
    </row>
    <row r="860">
      <c r="G860" s="11"/>
      <c r="H860" s="11"/>
      <c r="I860" s="11"/>
    </row>
    <row r="861">
      <c r="G861" s="11"/>
      <c r="H861" s="11"/>
      <c r="I861" s="11"/>
    </row>
    <row r="862">
      <c r="G862" s="11"/>
      <c r="H862" s="11"/>
      <c r="I862" s="11"/>
    </row>
    <row r="863">
      <c r="G863" s="11"/>
      <c r="H863" s="11"/>
      <c r="I863" s="11"/>
    </row>
    <row r="864">
      <c r="G864" s="11"/>
      <c r="H864" s="11"/>
      <c r="I864" s="11"/>
    </row>
    <row r="865">
      <c r="G865" s="11"/>
      <c r="H865" s="11"/>
      <c r="I865" s="11"/>
    </row>
    <row r="866">
      <c r="G866" s="11"/>
      <c r="H866" s="11"/>
      <c r="I866" s="11"/>
    </row>
    <row r="867">
      <c r="G867" s="11"/>
      <c r="H867" s="11"/>
      <c r="I867" s="11"/>
    </row>
    <row r="868">
      <c r="G868" s="11"/>
      <c r="H868" s="11"/>
      <c r="I868" s="11"/>
    </row>
    <row r="869">
      <c r="G869" s="11"/>
      <c r="H869" s="11"/>
      <c r="I869" s="11"/>
    </row>
    <row r="870">
      <c r="G870" s="11"/>
      <c r="H870" s="11"/>
      <c r="I870" s="11"/>
    </row>
    <row r="871">
      <c r="G871" s="11"/>
      <c r="H871" s="11"/>
      <c r="I871" s="11"/>
    </row>
    <row r="872">
      <c r="G872" s="11"/>
      <c r="H872" s="11"/>
      <c r="I872" s="11"/>
    </row>
    <row r="873">
      <c r="G873" s="11"/>
      <c r="H873" s="11"/>
      <c r="I873" s="11"/>
    </row>
    <row r="874">
      <c r="G874" s="11"/>
      <c r="H874" s="11"/>
      <c r="I874" s="11"/>
    </row>
    <row r="875">
      <c r="G875" s="11"/>
      <c r="H875" s="11"/>
      <c r="I875" s="11"/>
    </row>
    <row r="876">
      <c r="G876" s="11"/>
      <c r="H876" s="11"/>
      <c r="I876" s="11"/>
    </row>
    <row r="877">
      <c r="G877" s="11"/>
      <c r="H877" s="11"/>
      <c r="I877" s="11"/>
    </row>
    <row r="878">
      <c r="G878" s="11"/>
      <c r="H878" s="11"/>
      <c r="I878" s="11"/>
    </row>
    <row r="879">
      <c r="G879" s="11"/>
      <c r="H879" s="11"/>
      <c r="I879" s="11"/>
    </row>
    <row r="880">
      <c r="G880" s="11"/>
      <c r="H880" s="11"/>
      <c r="I880" s="11"/>
    </row>
    <row r="881">
      <c r="G881" s="11"/>
      <c r="H881" s="11"/>
      <c r="I881" s="11"/>
    </row>
    <row r="882">
      <c r="G882" s="11"/>
      <c r="H882" s="11"/>
      <c r="I882" s="11"/>
    </row>
    <row r="883">
      <c r="G883" s="11"/>
      <c r="H883" s="11"/>
      <c r="I883" s="11"/>
    </row>
    <row r="884">
      <c r="G884" s="11"/>
      <c r="H884" s="11"/>
      <c r="I884" s="11"/>
    </row>
    <row r="885">
      <c r="G885" s="11"/>
      <c r="H885" s="11"/>
      <c r="I885" s="11"/>
    </row>
    <row r="886">
      <c r="G886" s="11"/>
      <c r="H886" s="11"/>
      <c r="I886" s="11"/>
    </row>
    <row r="887">
      <c r="G887" s="11"/>
      <c r="H887" s="11"/>
      <c r="I887" s="11"/>
    </row>
    <row r="888">
      <c r="G888" s="11"/>
      <c r="H888" s="11"/>
      <c r="I888" s="11"/>
    </row>
    <row r="889">
      <c r="G889" s="11"/>
      <c r="H889" s="11"/>
      <c r="I889" s="11"/>
    </row>
    <row r="890">
      <c r="G890" s="11"/>
      <c r="H890" s="11"/>
      <c r="I890" s="11"/>
    </row>
    <row r="891">
      <c r="G891" s="11"/>
      <c r="H891" s="11"/>
      <c r="I891" s="11"/>
    </row>
    <row r="892">
      <c r="G892" s="11"/>
      <c r="H892" s="11"/>
      <c r="I892" s="11"/>
    </row>
    <row r="893">
      <c r="G893" s="11"/>
      <c r="H893" s="11"/>
      <c r="I893" s="11"/>
    </row>
    <row r="894">
      <c r="G894" s="11"/>
      <c r="H894" s="11"/>
      <c r="I894" s="11"/>
    </row>
    <row r="895">
      <c r="G895" s="11"/>
      <c r="H895" s="11"/>
      <c r="I895" s="11"/>
    </row>
    <row r="896">
      <c r="G896" s="11"/>
      <c r="H896" s="11"/>
      <c r="I896" s="11"/>
    </row>
    <row r="897">
      <c r="G897" s="11"/>
      <c r="H897" s="11"/>
      <c r="I897" s="11"/>
    </row>
    <row r="898">
      <c r="G898" s="11"/>
      <c r="H898" s="11"/>
      <c r="I898" s="11"/>
    </row>
    <row r="899">
      <c r="G899" s="11"/>
      <c r="H899" s="11"/>
      <c r="I899" s="11"/>
    </row>
    <row r="900">
      <c r="G900" s="11"/>
      <c r="H900" s="11"/>
      <c r="I900" s="11"/>
    </row>
    <row r="901">
      <c r="G901" s="11"/>
      <c r="H901" s="11"/>
      <c r="I901" s="11"/>
    </row>
    <row r="902">
      <c r="G902" s="11"/>
      <c r="H902" s="11"/>
      <c r="I902" s="11"/>
    </row>
    <row r="903">
      <c r="G903" s="11"/>
      <c r="H903" s="11"/>
      <c r="I903" s="11"/>
    </row>
    <row r="904">
      <c r="G904" s="11"/>
      <c r="H904" s="11"/>
      <c r="I904" s="11"/>
    </row>
    <row r="905">
      <c r="G905" s="11"/>
      <c r="H905" s="11"/>
      <c r="I905" s="11"/>
    </row>
    <row r="906">
      <c r="G906" s="11"/>
      <c r="H906" s="11"/>
      <c r="I906" s="11"/>
    </row>
    <row r="907">
      <c r="G907" s="11"/>
      <c r="H907" s="11"/>
      <c r="I907" s="11"/>
    </row>
    <row r="908">
      <c r="G908" s="11"/>
      <c r="H908" s="11"/>
      <c r="I908" s="11"/>
    </row>
    <row r="909">
      <c r="G909" s="11"/>
      <c r="H909" s="11"/>
      <c r="I909" s="11"/>
    </row>
    <row r="910">
      <c r="G910" s="11"/>
      <c r="H910" s="11"/>
      <c r="I910" s="11"/>
    </row>
    <row r="911">
      <c r="G911" s="11"/>
      <c r="H911" s="11"/>
      <c r="I911" s="11"/>
    </row>
    <row r="912">
      <c r="G912" s="11"/>
      <c r="H912" s="11"/>
      <c r="I912" s="11"/>
    </row>
    <row r="913">
      <c r="G913" s="11"/>
      <c r="H913" s="11"/>
      <c r="I913" s="11"/>
    </row>
    <row r="914">
      <c r="G914" s="11"/>
      <c r="H914" s="11"/>
      <c r="I914" s="11"/>
    </row>
    <row r="915">
      <c r="G915" s="11"/>
      <c r="H915" s="11"/>
      <c r="I915" s="11"/>
    </row>
    <row r="916">
      <c r="G916" s="11"/>
      <c r="H916" s="11"/>
      <c r="I916" s="11"/>
    </row>
    <row r="917">
      <c r="G917" s="11"/>
      <c r="H917" s="11"/>
      <c r="I917" s="11"/>
    </row>
    <row r="918">
      <c r="G918" s="11"/>
      <c r="H918" s="11"/>
      <c r="I918" s="11"/>
    </row>
    <row r="919">
      <c r="G919" s="11"/>
      <c r="H919" s="11"/>
      <c r="I919" s="11"/>
    </row>
    <row r="920">
      <c r="G920" s="11"/>
      <c r="H920" s="11"/>
      <c r="I920" s="11"/>
    </row>
    <row r="921">
      <c r="G921" s="11"/>
      <c r="H921" s="11"/>
      <c r="I921" s="11"/>
    </row>
    <row r="922">
      <c r="G922" s="11"/>
      <c r="H922" s="11"/>
      <c r="I922" s="11"/>
    </row>
    <row r="923">
      <c r="G923" s="11"/>
      <c r="H923" s="11"/>
      <c r="I923" s="11"/>
    </row>
    <row r="924">
      <c r="G924" s="11"/>
      <c r="H924" s="11"/>
      <c r="I924" s="11"/>
    </row>
    <row r="925">
      <c r="G925" s="11"/>
      <c r="H925" s="11"/>
      <c r="I925" s="11"/>
    </row>
    <row r="926">
      <c r="G926" s="11"/>
      <c r="H926" s="11"/>
      <c r="I926" s="11"/>
    </row>
    <row r="927">
      <c r="G927" s="11"/>
      <c r="H927" s="11"/>
      <c r="I927" s="11"/>
    </row>
    <row r="928">
      <c r="G928" s="11"/>
      <c r="H928" s="11"/>
      <c r="I928" s="11"/>
    </row>
    <row r="929">
      <c r="G929" s="11"/>
      <c r="H929" s="11"/>
      <c r="I929" s="11"/>
    </row>
    <row r="930">
      <c r="G930" s="11"/>
      <c r="H930" s="11"/>
      <c r="I930" s="11"/>
    </row>
    <row r="931">
      <c r="G931" s="11"/>
      <c r="H931" s="11"/>
      <c r="I931" s="11"/>
    </row>
    <row r="932">
      <c r="G932" s="11"/>
      <c r="H932" s="11"/>
      <c r="I932" s="11"/>
    </row>
    <row r="933">
      <c r="G933" s="11"/>
      <c r="H933" s="11"/>
      <c r="I933" s="11"/>
    </row>
    <row r="934">
      <c r="G934" s="11"/>
      <c r="H934" s="11"/>
      <c r="I934" s="11"/>
    </row>
    <row r="935">
      <c r="G935" s="11"/>
      <c r="H935" s="11"/>
      <c r="I935" s="11"/>
    </row>
    <row r="936">
      <c r="G936" s="11"/>
      <c r="H936" s="11"/>
      <c r="I936" s="11"/>
    </row>
    <row r="937">
      <c r="G937" s="11"/>
      <c r="H937" s="11"/>
      <c r="I937" s="11"/>
    </row>
    <row r="938">
      <c r="G938" s="11"/>
      <c r="H938" s="11"/>
      <c r="I938" s="11"/>
    </row>
    <row r="939">
      <c r="G939" s="11"/>
      <c r="H939" s="11"/>
      <c r="I939" s="11"/>
    </row>
    <row r="940">
      <c r="G940" s="11"/>
      <c r="H940" s="11"/>
      <c r="I940" s="11"/>
    </row>
    <row r="941">
      <c r="G941" s="11"/>
      <c r="H941" s="11"/>
      <c r="I941" s="11"/>
    </row>
    <row r="942">
      <c r="G942" s="11"/>
      <c r="H942" s="11"/>
      <c r="I942" s="11"/>
    </row>
    <row r="943">
      <c r="G943" s="11"/>
      <c r="H943" s="11"/>
      <c r="I943" s="11"/>
    </row>
    <row r="944">
      <c r="G944" s="11"/>
      <c r="H944" s="11"/>
      <c r="I944" s="11"/>
    </row>
    <row r="945">
      <c r="G945" s="11"/>
      <c r="H945" s="11"/>
      <c r="I945" s="11"/>
    </row>
    <row r="946">
      <c r="G946" s="11"/>
      <c r="H946" s="11"/>
      <c r="I946" s="11"/>
    </row>
    <row r="947">
      <c r="G947" s="11"/>
      <c r="H947" s="11"/>
      <c r="I947" s="11"/>
    </row>
    <row r="948">
      <c r="G948" s="11"/>
      <c r="H948" s="11"/>
      <c r="I948" s="11"/>
    </row>
    <row r="949">
      <c r="G949" s="11"/>
      <c r="H949" s="11"/>
      <c r="I949" s="11"/>
    </row>
    <row r="950">
      <c r="G950" s="11"/>
      <c r="H950" s="11"/>
      <c r="I950" s="11"/>
    </row>
    <row r="951">
      <c r="G951" s="11"/>
      <c r="H951" s="11"/>
      <c r="I951" s="11"/>
    </row>
    <row r="952">
      <c r="G952" s="11"/>
      <c r="H952" s="11"/>
      <c r="I952" s="11"/>
    </row>
    <row r="953">
      <c r="G953" s="11"/>
      <c r="H953" s="11"/>
      <c r="I953" s="11"/>
    </row>
    <row r="954">
      <c r="G954" s="11"/>
      <c r="H954" s="11"/>
      <c r="I954" s="11"/>
    </row>
    <row r="955">
      <c r="G955" s="11"/>
      <c r="H955" s="11"/>
      <c r="I955" s="11"/>
    </row>
    <row r="956">
      <c r="G956" s="11"/>
      <c r="H956" s="11"/>
      <c r="I956" s="11"/>
    </row>
    <row r="957">
      <c r="G957" s="11"/>
      <c r="H957" s="11"/>
      <c r="I957" s="11"/>
    </row>
    <row r="958">
      <c r="G958" s="11"/>
      <c r="H958" s="11"/>
      <c r="I958" s="11"/>
    </row>
    <row r="959">
      <c r="G959" s="11"/>
      <c r="H959" s="11"/>
      <c r="I959" s="11"/>
    </row>
    <row r="960">
      <c r="G960" s="11"/>
      <c r="H960" s="11"/>
      <c r="I960" s="11"/>
    </row>
    <row r="961">
      <c r="G961" s="11"/>
      <c r="H961" s="11"/>
      <c r="I961" s="11"/>
    </row>
    <row r="962">
      <c r="G962" s="11"/>
      <c r="H962" s="11"/>
      <c r="I962" s="11"/>
    </row>
    <row r="963">
      <c r="G963" s="11"/>
      <c r="H963" s="11"/>
      <c r="I963" s="11"/>
    </row>
    <row r="964">
      <c r="G964" s="11"/>
      <c r="H964" s="11"/>
      <c r="I964" s="11"/>
    </row>
    <row r="965">
      <c r="G965" s="11"/>
      <c r="H965" s="11"/>
      <c r="I965" s="11"/>
    </row>
    <row r="966">
      <c r="G966" s="11"/>
      <c r="H966" s="11"/>
      <c r="I966" s="11"/>
    </row>
    <row r="967">
      <c r="G967" s="11"/>
      <c r="H967" s="11"/>
      <c r="I967" s="11"/>
    </row>
    <row r="968">
      <c r="G968" s="11"/>
      <c r="H968" s="11"/>
      <c r="I968" s="11"/>
    </row>
    <row r="969">
      <c r="G969" s="11"/>
      <c r="H969" s="11"/>
      <c r="I969" s="11"/>
    </row>
    <row r="970">
      <c r="G970" s="11"/>
      <c r="H970" s="11"/>
      <c r="I970" s="11"/>
    </row>
    <row r="971">
      <c r="G971" s="11"/>
      <c r="H971" s="11"/>
      <c r="I971" s="11"/>
    </row>
    <row r="972">
      <c r="G972" s="11"/>
      <c r="H972" s="11"/>
      <c r="I972" s="11"/>
    </row>
    <row r="973">
      <c r="G973" s="11"/>
      <c r="H973" s="11"/>
      <c r="I973" s="11"/>
    </row>
    <row r="974">
      <c r="G974" s="11"/>
      <c r="H974" s="11"/>
      <c r="I974" s="11"/>
    </row>
    <row r="975">
      <c r="G975" s="11"/>
      <c r="H975" s="11"/>
      <c r="I975" s="11"/>
    </row>
    <row r="976">
      <c r="G976" s="11"/>
      <c r="H976" s="11"/>
      <c r="I976" s="11"/>
    </row>
    <row r="977">
      <c r="G977" s="11"/>
      <c r="H977" s="11"/>
      <c r="I977" s="11"/>
    </row>
    <row r="978">
      <c r="G978" s="11"/>
      <c r="H978" s="11"/>
      <c r="I978" s="11"/>
    </row>
    <row r="979">
      <c r="G979" s="11"/>
      <c r="H979" s="11"/>
      <c r="I979" s="11"/>
    </row>
    <row r="980">
      <c r="G980" s="11"/>
      <c r="H980" s="11"/>
      <c r="I980" s="11"/>
    </row>
    <row r="981">
      <c r="G981" s="11"/>
      <c r="H981" s="11"/>
      <c r="I981" s="11"/>
    </row>
    <row r="982">
      <c r="G982" s="11"/>
      <c r="H982" s="11"/>
      <c r="I982" s="11"/>
    </row>
    <row r="983">
      <c r="G983" s="11"/>
      <c r="H983" s="11"/>
      <c r="I983" s="11"/>
    </row>
    <row r="984">
      <c r="G984" s="11"/>
      <c r="H984" s="11"/>
      <c r="I984" s="11"/>
    </row>
    <row r="985">
      <c r="G985" s="11"/>
      <c r="H985" s="11"/>
      <c r="I985" s="11"/>
    </row>
    <row r="986">
      <c r="G986" s="11"/>
      <c r="H986" s="11"/>
      <c r="I986" s="11"/>
    </row>
  </sheetData>
  <mergeCells count="1">
    <mergeCell ref="U7:V7"/>
  </mergeCells>
  <dataValidations>
    <dataValidation type="list" allowBlank="1" showErrorMessage="1" sqref="C2:C276">
      <formula1>"BIAYA,INVESTOR,OMZET,KAS,SUBSIDI,SUPPLY,HUTANG,PRIBADI-R,PRIBADI-S"</formula1>
    </dataValidation>
  </dataValidations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